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jll2.sharepoint.com/teams/PDS-MK-44503/P5277021/04. Cost Management/"/>
    </mc:Choice>
  </mc:AlternateContent>
  <xr:revisionPtr revIDLastSave="111" documentId="13_ncr:1_{D99AAB17-1D64-44B6-AFC1-3D5FAFAFE147}" xr6:coauthVersionLast="47" xr6:coauthVersionMax="47" xr10:uidLastSave="{50463A64-E6D3-4604-AF81-46FEAEBB9792}"/>
  <bookViews>
    <workbookView xWindow="-110" yWindow="-110" windowWidth="19420" windowHeight="10300" tabRatio="939" firstSheet="1" activeTab="9" xr2:uid="{00000000-000D-0000-FFFF-FFFF00000000}"/>
  </bookViews>
  <sheets>
    <sheet name="MAIN SUMMARY" sheetId="51" r:id="rId1"/>
    <sheet name="INTERIOR" sheetId="85" r:id="rId2"/>
    <sheet name="REST ROOM" sheetId="86" r:id="rId3"/>
    <sheet name="HVAC SUMMARY" sheetId="57" r:id="rId4"/>
    <sheet name="HVAC Lowside" sheetId="58" r:id="rId5"/>
    <sheet name="VAV" sheetId="75" r:id="rId6"/>
    <sheet name="VRF SYSTEM" sheetId="59" r:id="rId7"/>
    <sheet name="HVAC-APPROVED MAKES" sheetId="60" r:id="rId8"/>
    <sheet name="ELEC_Summary" sheetId="76" r:id="rId9"/>
    <sheet name="ELEC" sheetId="77" r:id="rId10"/>
    <sheet name="Elec-APPROVED MAKES" sheetId="79" r:id="rId11"/>
    <sheet name="FAS AND PA SUMMARY" sheetId="61" r:id="rId12"/>
    <sheet name="FA" sheetId="62" r:id="rId13"/>
    <sheet name="PA" sheetId="63" r:id="rId14"/>
    <sheet name="FPS" sheetId="64" r:id="rId15"/>
    <sheet name="SIGNAGE" sheetId="65" r:id="rId16"/>
    <sheet name="FE" sheetId="66" r:id="rId17"/>
    <sheet name="ACCESS" sheetId="67" r:id="rId18"/>
    <sheet name="CCTV" sheetId="68" r:id="rId19"/>
    <sheet name="RODENT" sheetId="69" r:id="rId20"/>
    <sheet name="WLD" sheetId="70" r:id="rId21"/>
    <sheet name="GSS" sheetId="71" r:id="rId22"/>
    <sheet name="Design calculation " sheetId="72" r:id="rId23"/>
    <sheet name="PHE" sheetId="73"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0">#REF!</definedName>
    <definedName name="\a">#REF!</definedName>
    <definedName name="\aq">#REF!</definedName>
    <definedName name="\b">#REF!</definedName>
    <definedName name="\C">#REF!</definedName>
    <definedName name="\e">#REF!</definedName>
    <definedName name="\f">#REF!</definedName>
    <definedName name="\l">#REF!</definedName>
    <definedName name="\p">#REF!</definedName>
    <definedName name="\q">#REF!</definedName>
    <definedName name="\S">#REF!</definedName>
    <definedName name="\w">#REF!</definedName>
    <definedName name="\x">#REF!</definedName>
    <definedName name="\z">#N/A</definedName>
    <definedName name="_" hidden="1">#REF!</definedName>
    <definedName name="_________________________________________________________________________________________b111121">#REF!</definedName>
    <definedName name="_________________________________________________________________________________________Ki1">#REF!</definedName>
    <definedName name="_________________________________________________________________________________________Ki2">#REF!</definedName>
    <definedName name="________________________________________________________________________________________b111121">#REF!</definedName>
    <definedName name="________________________________________________________________________________________Ki1">#REF!</definedName>
    <definedName name="________________________________________________________________________________________Ki2">#REF!</definedName>
    <definedName name="_______________________________________________________________________________________b111121">#REF!</definedName>
    <definedName name="_______________________________________________________________________________________Ki1">#REF!</definedName>
    <definedName name="_______________________________________________________________________________________Ki2">#REF!</definedName>
    <definedName name="_______________________________________________________________________________________MAN1">#REF!</definedName>
    <definedName name="_______________________________________________________________________________________PB1">#REF!</definedName>
    <definedName name="_______________________________________________________________________________________TB2">#REF!</definedName>
    <definedName name="______________________________________________________________________________________b111121">#REF!</definedName>
    <definedName name="______________________________________________________________________________________Ki1">#REF!</definedName>
    <definedName name="______________________________________________________________________________________Ki2">#REF!</definedName>
    <definedName name="______________________________________________________________________________________MAN1">#REF!</definedName>
    <definedName name="______________________________________________________________________________________PB1">#REF!</definedName>
    <definedName name="______________________________________________________________________________________TB2">#REF!</definedName>
    <definedName name="_____________________________________________________________________________________b111121">#REF!</definedName>
    <definedName name="_____________________________________________________________________________________Ki1">#REF!</definedName>
    <definedName name="_____________________________________________________________________________________Ki2">#REF!</definedName>
    <definedName name="_____________________________________________________________________________________MAN1">#REF!</definedName>
    <definedName name="_____________________________________________________________________________________PB1">#REF!</definedName>
    <definedName name="_____________________________________________________________________________________TB2">#REF!</definedName>
    <definedName name="____________________________________________________________________________________b111121">#REF!</definedName>
    <definedName name="____________________________________________________________________________________Ki1">#REF!</definedName>
    <definedName name="____________________________________________________________________________________Ki2">#REF!</definedName>
    <definedName name="____________________________________________________________________________________MAN1">#REF!</definedName>
    <definedName name="____________________________________________________________________________________PB1">#REF!</definedName>
    <definedName name="____________________________________________________________________________________TB2">#REF!</definedName>
    <definedName name="___________________________________________________________________________________b111121">#REF!</definedName>
    <definedName name="___________________________________________________________________________________Ki1">#REF!</definedName>
    <definedName name="___________________________________________________________________________________Ki2">#REF!</definedName>
    <definedName name="___________________________________________________________________________________MAN1">#REF!</definedName>
    <definedName name="___________________________________________________________________________________PB1">#REF!</definedName>
    <definedName name="___________________________________________________________________________________TB2">#REF!</definedName>
    <definedName name="__________________________________________________________________________________b111121">#REF!</definedName>
    <definedName name="__________________________________________________________________________________Ki1">#REF!</definedName>
    <definedName name="__________________________________________________________________________________Ki2">#REF!</definedName>
    <definedName name="__________________________________________________________________________________MAN1">#REF!</definedName>
    <definedName name="__________________________________________________________________________________PB1">#REF!</definedName>
    <definedName name="__________________________________________________________________________________TB2">#REF!</definedName>
    <definedName name="_________________________________________________________________________________b111121">#REF!</definedName>
    <definedName name="_________________________________________________________________________________Ki1">#REF!</definedName>
    <definedName name="_________________________________________________________________________________Ki2">#REF!</definedName>
    <definedName name="_________________________________________________________________________________MAN1">#REF!</definedName>
    <definedName name="_________________________________________________________________________________PB1">#REF!</definedName>
    <definedName name="_________________________________________________________________________________TB2">#REF!</definedName>
    <definedName name="________________________________________________________________________________b111121">#REF!</definedName>
    <definedName name="________________________________________________________________________________Ki1">#REF!</definedName>
    <definedName name="________________________________________________________________________________Ki2">#REF!</definedName>
    <definedName name="________________________________________________________________________________MAN1">#REF!</definedName>
    <definedName name="________________________________________________________________________________PB1">#REF!</definedName>
    <definedName name="________________________________________________________________________________TB2">#REF!</definedName>
    <definedName name="_______________________________________________________________________________b111121">#REF!</definedName>
    <definedName name="_______________________________________________________________________________Ki1">#REF!</definedName>
    <definedName name="_______________________________________________________________________________Ki2">#REF!</definedName>
    <definedName name="_______________________________________________________________________________MAN1">#REF!</definedName>
    <definedName name="_______________________________________________________________________________PB1">#REF!</definedName>
    <definedName name="_______________________________________________________________________________TB2">#REF!</definedName>
    <definedName name="______________________________________________________________________________b111121">#REF!</definedName>
    <definedName name="______________________________________________________________________________Ki1">#REF!</definedName>
    <definedName name="______________________________________________________________________________Ki2">#REF!</definedName>
    <definedName name="______________________________________________________________________________MAN1">#REF!</definedName>
    <definedName name="______________________________________________________________________________PB1">#REF!</definedName>
    <definedName name="______________________________________________________________________________TB2">#REF!</definedName>
    <definedName name="_____________________________________________________________________________b111121">#REF!</definedName>
    <definedName name="_____________________________________________________________________________Ki1">#REF!</definedName>
    <definedName name="_____________________________________________________________________________Ki2">#REF!</definedName>
    <definedName name="_____________________________________________________________________________MAN1">#REF!</definedName>
    <definedName name="_____________________________________________________________________________PB1">#REF!</definedName>
    <definedName name="_____________________________________________________________________________TB2">#REF!</definedName>
    <definedName name="____________________________________________________________________________b111121">#REF!</definedName>
    <definedName name="____________________________________________________________________________Ki1">#REF!</definedName>
    <definedName name="____________________________________________________________________________Ki2">#REF!</definedName>
    <definedName name="____________________________________________________________________________MAN1">#REF!</definedName>
    <definedName name="____________________________________________________________________________PB1">#REF!</definedName>
    <definedName name="____________________________________________________________________________TB2">#REF!</definedName>
    <definedName name="___________________________________________________________________________b111121">#REF!</definedName>
    <definedName name="___________________________________________________________________________Ki1">#REF!</definedName>
    <definedName name="___________________________________________________________________________Ki2">#REF!</definedName>
    <definedName name="___________________________________________________________________________MAN1">#REF!</definedName>
    <definedName name="___________________________________________________________________________PB1">#REF!</definedName>
    <definedName name="___________________________________________________________________________TB2">#REF!</definedName>
    <definedName name="__________________________________________________________________________b111121">#REF!</definedName>
    <definedName name="__________________________________________________________________________Ki1">#REF!</definedName>
    <definedName name="__________________________________________________________________________Ki2">#REF!</definedName>
    <definedName name="__________________________________________________________________________MAN1">#REF!</definedName>
    <definedName name="__________________________________________________________________________PB1">#REF!</definedName>
    <definedName name="__________________________________________________________________________TB2">#REF!</definedName>
    <definedName name="_________________________________________________________________________b111121">#REF!</definedName>
    <definedName name="_________________________________________________________________________Ki1">#REF!</definedName>
    <definedName name="_________________________________________________________________________Ki2">#REF!</definedName>
    <definedName name="_________________________________________________________________________MAN1">#REF!</definedName>
    <definedName name="_________________________________________________________________________PB1">#REF!</definedName>
    <definedName name="_________________________________________________________________________TB2">#REF!</definedName>
    <definedName name="________________________________________________________________________b111121">#REF!</definedName>
    <definedName name="________________________________________________________________________Ki1">#REF!</definedName>
    <definedName name="________________________________________________________________________Ki2">#REF!</definedName>
    <definedName name="________________________________________________________________________MAN1">#REF!</definedName>
    <definedName name="________________________________________________________________________PB1">#REF!</definedName>
    <definedName name="________________________________________________________________________TB2">#REF!</definedName>
    <definedName name="_______________________________________________________________________b111121">#REF!</definedName>
    <definedName name="_______________________________________________________________________Ki1">#REF!</definedName>
    <definedName name="_______________________________________________________________________Ki2">#REF!</definedName>
    <definedName name="_______________________________________________________________________MAN1">#REF!</definedName>
    <definedName name="_______________________________________________________________________PB1">#REF!</definedName>
    <definedName name="_______________________________________________________________________TB2">#REF!</definedName>
    <definedName name="______________________________________________________________________b111121">#REF!</definedName>
    <definedName name="______________________________________________________________________Ki1">#REF!</definedName>
    <definedName name="______________________________________________________________________Ki2">#REF!</definedName>
    <definedName name="______________________________________________________________________MAN1">#REF!</definedName>
    <definedName name="______________________________________________________________________PB1">#REF!</definedName>
    <definedName name="______________________________________________________________________TB2">#REF!</definedName>
    <definedName name="_____________________________________________________________________b111121">#REF!</definedName>
    <definedName name="_____________________________________________________________________Ki1">#REF!</definedName>
    <definedName name="_____________________________________________________________________Ki2">#REF!</definedName>
    <definedName name="_____________________________________________________________________MAN1">#REF!</definedName>
    <definedName name="_____________________________________________________________________PB1">#REF!</definedName>
    <definedName name="_____________________________________________________________________TB2">#REF!</definedName>
    <definedName name="____________________________________________________________________b111121">#REF!</definedName>
    <definedName name="____________________________________________________________________Ki1">#REF!</definedName>
    <definedName name="____________________________________________________________________Ki2">#REF!</definedName>
    <definedName name="____________________________________________________________________MAN1">#REF!</definedName>
    <definedName name="____________________________________________________________________PB1">#REF!</definedName>
    <definedName name="____________________________________________________________________TB2">#REF!</definedName>
    <definedName name="___________________________________________________________________b111121">#REF!</definedName>
    <definedName name="___________________________________________________________________Ki1">#REF!</definedName>
    <definedName name="___________________________________________________________________Ki2">#REF!</definedName>
    <definedName name="___________________________________________________________________MAN1">#REF!</definedName>
    <definedName name="___________________________________________________________________PB1">#REF!</definedName>
    <definedName name="___________________________________________________________________TB2">#REF!</definedName>
    <definedName name="__________________________________________________________________b111121">#REF!</definedName>
    <definedName name="__________________________________________________________________Ki1">#REF!</definedName>
    <definedName name="__________________________________________________________________Ki2">#REF!</definedName>
    <definedName name="__________________________________________________________________MAN1">#REF!</definedName>
    <definedName name="__________________________________________________________________PB1">#REF!</definedName>
    <definedName name="__________________________________________________________________TB2">#REF!</definedName>
    <definedName name="_________________________________________________________________b111121">#REF!</definedName>
    <definedName name="_________________________________________________________________Ki1">#REF!</definedName>
    <definedName name="_________________________________________________________________Ki2">#REF!</definedName>
    <definedName name="_________________________________________________________________MAN1">#REF!</definedName>
    <definedName name="_________________________________________________________________PB1">#REF!</definedName>
    <definedName name="_________________________________________________________________TB2">#REF!</definedName>
    <definedName name="________________________________________________________________b111121">#REF!</definedName>
    <definedName name="________________________________________________________________Ki1">#REF!</definedName>
    <definedName name="________________________________________________________________Ki2">#REF!</definedName>
    <definedName name="________________________________________________________________MAN1">#REF!</definedName>
    <definedName name="________________________________________________________________PB1">#REF!</definedName>
    <definedName name="________________________________________________________________TB2">#REF!</definedName>
    <definedName name="_______________________________________________________________b111121">#REF!</definedName>
    <definedName name="_______________________________________________________________Ki1">#REF!</definedName>
    <definedName name="_______________________________________________________________Ki2">#REF!</definedName>
    <definedName name="_______________________________________________________________MAN1">#REF!</definedName>
    <definedName name="_______________________________________________________________PB1">#REF!</definedName>
    <definedName name="_______________________________________________________________TB2">#REF!</definedName>
    <definedName name="______________________________________________________________b111121">#REF!</definedName>
    <definedName name="______________________________________________________________Ki1">#REF!</definedName>
    <definedName name="______________________________________________________________Ki2">#REF!</definedName>
    <definedName name="______________________________________________________________MAN1">#REF!</definedName>
    <definedName name="______________________________________________________________PB1">#REF!</definedName>
    <definedName name="______________________________________________________________TB2">#REF!</definedName>
    <definedName name="_____________________________________________________________b111121">#REF!</definedName>
    <definedName name="_____________________________________________________________Ki1">#REF!</definedName>
    <definedName name="_____________________________________________________________Ki2">#REF!</definedName>
    <definedName name="_____________________________________________________________MAN1">#REF!</definedName>
    <definedName name="_____________________________________________________________PB1">#REF!</definedName>
    <definedName name="_____________________________________________________________TB2">#REF!</definedName>
    <definedName name="____________________________________________________________b111121">#REF!</definedName>
    <definedName name="____________________________________________________________b111121_1">#REF!</definedName>
    <definedName name="____________________________________________________________Ki1">#REF!</definedName>
    <definedName name="____________________________________________________________Ki1_1">#REF!</definedName>
    <definedName name="____________________________________________________________Ki2">#REF!</definedName>
    <definedName name="____________________________________________________________Ki2_1">#REF!</definedName>
    <definedName name="____________________________________________________________MAN1">#REF!</definedName>
    <definedName name="____________________________________________________________PB1">#REF!</definedName>
    <definedName name="____________________________________________________________TB2">#REF!</definedName>
    <definedName name="___________________________________________________________b111121">#REF!</definedName>
    <definedName name="___________________________________________________________Ki1">#REF!</definedName>
    <definedName name="___________________________________________________________Ki2">#REF!</definedName>
    <definedName name="___________________________________________________________MAN1">#REF!</definedName>
    <definedName name="___________________________________________________________MAN1_1">#REF!</definedName>
    <definedName name="___________________________________________________________PB1">#REF!</definedName>
    <definedName name="___________________________________________________________PB1_1">#REF!</definedName>
    <definedName name="___________________________________________________________TB2">#REF!</definedName>
    <definedName name="___________________________________________________________TB2_1">#REF!</definedName>
    <definedName name="__________________________________________________________b111121">#REF!</definedName>
    <definedName name="__________________________________________________________b111121_1">#REF!</definedName>
    <definedName name="__________________________________________________________Ki1">#REF!</definedName>
    <definedName name="__________________________________________________________Ki1_1">#REF!</definedName>
    <definedName name="__________________________________________________________Ki2">#REF!</definedName>
    <definedName name="__________________________________________________________Ki2_1">#REF!</definedName>
    <definedName name="__________________________________________________________MAN1">#REF!</definedName>
    <definedName name="__________________________________________________________MAN1_1">#REF!</definedName>
    <definedName name="__________________________________________________________PB1">#REF!</definedName>
    <definedName name="__________________________________________________________PB1_1">#REF!</definedName>
    <definedName name="__________________________________________________________TB2">#REF!</definedName>
    <definedName name="__________________________________________________________TB2_1">#REF!</definedName>
    <definedName name="_________________________________________________________b111121">#REF!</definedName>
    <definedName name="_________________________________________________________b111121_1">#REF!</definedName>
    <definedName name="_________________________________________________________Ki1">#REF!</definedName>
    <definedName name="_________________________________________________________Ki1_1">#REF!</definedName>
    <definedName name="_________________________________________________________Ki2">#REF!</definedName>
    <definedName name="_________________________________________________________Ki2_1">#REF!</definedName>
    <definedName name="_________________________________________________________MAN1">#REF!</definedName>
    <definedName name="_________________________________________________________MAN1_1">#REF!</definedName>
    <definedName name="_________________________________________________________PB1">#REF!</definedName>
    <definedName name="_________________________________________________________PB1_1">#REF!</definedName>
    <definedName name="_________________________________________________________TB2">#REF!</definedName>
    <definedName name="_________________________________________________________TB2_1">#REF!</definedName>
    <definedName name="________________________________________________________b111121">#REF!</definedName>
    <definedName name="________________________________________________________b111121_1">#REF!</definedName>
    <definedName name="________________________________________________________Ki1">#REF!</definedName>
    <definedName name="________________________________________________________Ki1_1">#REF!</definedName>
    <definedName name="________________________________________________________Ki2">#REF!</definedName>
    <definedName name="________________________________________________________Ki2_1">#REF!</definedName>
    <definedName name="________________________________________________________MAN1">#REF!</definedName>
    <definedName name="________________________________________________________MAN1_1">#REF!</definedName>
    <definedName name="________________________________________________________PB1">#REF!</definedName>
    <definedName name="________________________________________________________PB1_1">#REF!</definedName>
    <definedName name="________________________________________________________TB2">#REF!</definedName>
    <definedName name="________________________________________________________TB2_1">#REF!</definedName>
    <definedName name="_______________________________________________________b111121">#REF!</definedName>
    <definedName name="_______________________________________________________b111121_1">#REF!</definedName>
    <definedName name="_______________________________________________________Ki1">#REF!</definedName>
    <definedName name="_______________________________________________________Ki1_1">#REF!</definedName>
    <definedName name="_______________________________________________________Ki2">#REF!</definedName>
    <definedName name="_______________________________________________________Ki2_1">#REF!</definedName>
    <definedName name="_______________________________________________________MAN1">#REF!</definedName>
    <definedName name="_______________________________________________________MAN1_1">#REF!</definedName>
    <definedName name="_______________________________________________________PB1">#REF!</definedName>
    <definedName name="_______________________________________________________PB1_1">#REF!</definedName>
    <definedName name="_______________________________________________________TB2">#REF!</definedName>
    <definedName name="_______________________________________________________TB2_1">#REF!</definedName>
    <definedName name="______________________________________________________b111121">#REF!</definedName>
    <definedName name="______________________________________________________b111121_1">#REF!</definedName>
    <definedName name="______________________________________________________Ki1">#REF!</definedName>
    <definedName name="______________________________________________________Ki1_1">#REF!</definedName>
    <definedName name="______________________________________________________Ki2">#REF!</definedName>
    <definedName name="______________________________________________________Ki2_1">#REF!</definedName>
    <definedName name="______________________________________________________MAN1">#REF!</definedName>
    <definedName name="______________________________________________________MAN1_1">#REF!</definedName>
    <definedName name="______________________________________________________PB1">#REF!</definedName>
    <definedName name="______________________________________________________PB1_1">#REF!</definedName>
    <definedName name="______________________________________________________TB2">#REF!</definedName>
    <definedName name="______________________________________________________TB2_1">#REF!</definedName>
    <definedName name="_____________________________________________________b111121">#REF!</definedName>
    <definedName name="_____________________________________________________b111121_1">#REF!</definedName>
    <definedName name="_____________________________________________________Ki1">#REF!</definedName>
    <definedName name="_____________________________________________________Ki1_1">#REF!</definedName>
    <definedName name="_____________________________________________________Ki2">#REF!</definedName>
    <definedName name="_____________________________________________________Ki2_1">#REF!</definedName>
    <definedName name="_____________________________________________________MAN1">#REF!</definedName>
    <definedName name="_____________________________________________________MAN1_1">#REF!</definedName>
    <definedName name="_____________________________________________________PB1">#REF!</definedName>
    <definedName name="_____________________________________________________PB1_1">#REF!</definedName>
    <definedName name="_____________________________________________________TB2">#REF!</definedName>
    <definedName name="_____________________________________________________TB2_1">#REF!</definedName>
    <definedName name="____________________________________________________b111121">#REF!</definedName>
    <definedName name="____________________________________________________b111121_1">#REF!</definedName>
    <definedName name="____________________________________________________Ki1">#REF!</definedName>
    <definedName name="____________________________________________________Ki1_1">#REF!</definedName>
    <definedName name="____________________________________________________Ki2">#REF!</definedName>
    <definedName name="____________________________________________________Ki2_1">#REF!</definedName>
    <definedName name="____________________________________________________MAN1">#REF!</definedName>
    <definedName name="____________________________________________________MAN1_1">#REF!</definedName>
    <definedName name="____________________________________________________PB1">#REF!</definedName>
    <definedName name="____________________________________________________PB1_1">#REF!</definedName>
    <definedName name="____________________________________________________TB2">#REF!</definedName>
    <definedName name="____________________________________________________TB2_1">#REF!</definedName>
    <definedName name="___________________________________________________b111121">#REF!</definedName>
    <definedName name="___________________________________________________b111121_1">#REF!</definedName>
    <definedName name="___________________________________________________Ki1">#REF!</definedName>
    <definedName name="___________________________________________________Ki1_1">#REF!</definedName>
    <definedName name="___________________________________________________Ki2">#REF!</definedName>
    <definedName name="___________________________________________________Ki2_1">#REF!</definedName>
    <definedName name="___________________________________________________MAN1">#REF!</definedName>
    <definedName name="___________________________________________________MAN1_1">#REF!</definedName>
    <definedName name="___________________________________________________PB1">#REF!</definedName>
    <definedName name="___________________________________________________PB1_1">#REF!</definedName>
    <definedName name="___________________________________________________TB2">#REF!</definedName>
    <definedName name="___________________________________________________TB2_1">#REF!</definedName>
    <definedName name="__________________________________________________b111121">#REF!</definedName>
    <definedName name="__________________________________________________b111121_1">#REF!</definedName>
    <definedName name="__________________________________________________Ki1">#REF!</definedName>
    <definedName name="__________________________________________________Ki1_1">#REF!</definedName>
    <definedName name="__________________________________________________Ki2">#REF!</definedName>
    <definedName name="__________________________________________________Ki2_1">#REF!</definedName>
    <definedName name="__________________________________________________MAN1">#REF!</definedName>
    <definedName name="__________________________________________________MAN1_1">#REF!</definedName>
    <definedName name="__________________________________________________PB1">#REF!</definedName>
    <definedName name="__________________________________________________PB1_1">#REF!</definedName>
    <definedName name="__________________________________________________TB2">#REF!</definedName>
    <definedName name="__________________________________________________TB2_1">#REF!</definedName>
    <definedName name="_________________________________________________b111121">#REF!</definedName>
    <definedName name="_________________________________________________b111121_1">#REF!</definedName>
    <definedName name="_________________________________________________Ki1">#REF!</definedName>
    <definedName name="_________________________________________________Ki1_1">#REF!</definedName>
    <definedName name="_________________________________________________Ki2">#REF!</definedName>
    <definedName name="_________________________________________________Ki2_1">#REF!</definedName>
    <definedName name="_________________________________________________MAN1">#REF!</definedName>
    <definedName name="_________________________________________________MAN1_1">#REF!</definedName>
    <definedName name="_________________________________________________PB1">#REF!</definedName>
    <definedName name="_________________________________________________PB1_1">#REF!</definedName>
    <definedName name="_________________________________________________TB2">#REF!</definedName>
    <definedName name="_________________________________________________TB2_1">#REF!</definedName>
    <definedName name="________________________________________________b111121">#REF!</definedName>
    <definedName name="________________________________________________b111121_1">#REF!</definedName>
    <definedName name="________________________________________________Ki1">#REF!</definedName>
    <definedName name="________________________________________________Ki1_1">#REF!</definedName>
    <definedName name="________________________________________________Ki2">#REF!</definedName>
    <definedName name="________________________________________________Ki2_1">#REF!</definedName>
    <definedName name="________________________________________________MAN1">#REF!</definedName>
    <definedName name="________________________________________________MAN1_1">#REF!</definedName>
    <definedName name="________________________________________________PB1">#REF!</definedName>
    <definedName name="________________________________________________PB1_1">#REF!</definedName>
    <definedName name="________________________________________________TB2">#REF!</definedName>
    <definedName name="________________________________________________TB2_1">#REF!</definedName>
    <definedName name="_______________________________________________b111121">#REF!</definedName>
    <definedName name="_______________________________________________b111121_1">#REF!</definedName>
    <definedName name="_______________________________________________Ki1">#REF!</definedName>
    <definedName name="_______________________________________________Ki1_1">#REF!</definedName>
    <definedName name="_______________________________________________Ki2">#REF!</definedName>
    <definedName name="_______________________________________________Ki2_1">#REF!</definedName>
    <definedName name="_______________________________________________MAN1">#REF!</definedName>
    <definedName name="_______________________________________________MAN1_1">#REF!</definedName>
    <definedName name="_______________________________________________PB1">#REF!</definedName>
    <definedName name="_______________________________________________PB1_1">#REF!</definedName>
    <definedName name="_______________________________________________TB2">#REF!</definedName>
    <definedName name="_______________________________________________TB2_1">#REF!</definedName>
    <definedName name="______________________________________________b111121">#REF!</definedName>
    <definedName name="______________________________________________b111121_1">#REF!</definedName>
    <definedName name="______________________________________________Ki1">#REF!</definedName>
    <definedName name="______________________________________________Ki1_1">#REF!</definedName>
    <definedName name="______________________________________________Ki2">#REF!</definedName>
    <definedName name="______________________________________________Ki2_1">#REF!</definedName>
    <definedName name="______________________________________________MAN1">#REF!</definedName>
    <definedName name="______________________________________________MAN1_1">#REF!</definedName>
    <definedName name="______________________________________________PB1">#REF!</definedName>
    <definedName name="______________________________________________PB1_1">#REF!</definedName>
    <definedName name="______________________________________________TB2">#REF!</definedName>
    <definedName name="______________________________________________TB2_1">#REF!</definedName>
    <definedName name="_____________________________________________b111121">#REF!</definedName>
    <definedName name="_____________________________________________b111121_1">#REF!</definedName>
    <definedName name="_____________________________________________Ki1">#REF!</definedName>
    <definedName name="_____________________________________________Ki1_1">#REF!</definedName>
    <definedName name="_____________________________________________Ki2">#REF!</definedName>
    <definedName name="_____________________________________________Ki2_1">#REF!</definedName>
    <definedName name="_____________________________________________MAN1">#REF!</definedName>
    <definedName name="_____________________________________________MAN1_1">#REF!</definedName>
    <definedName name="_____________________________________________PB1">#REF!</definedName>
    <definedName name="_____________________________________________PB1_1">#REF!</definedName>
    <definedName name="_____________________________________________TB2">#REF!</definedName>
    <definedName name="_____________________________________________TB2_1">#REF!</definedName>
    <definedName name="____________________________________________b111121">#REF!</definedName>
    <definedName name="____________________________________________b111121_1">#REF!</definedName>
    <definedName name="____________________________________________Ki1">#REF!</definedName>
    <definedName name="____________________________________________Ki1_1">#REF!</definedName>
    <definedName name="____________________________________________Ki2">#REF!</definedName>
    <definedName name="____________________________________________Ki2_1">#REF!</definedName>
    <definedName name="____________________________________________MAN1">#REF!</definedName>
    <definedName name="____________________________________________MAN1_1">#REF!</definedName>
    <definedName name="____________________________________________PB1">#REF!</definedName>
    <definedName name="____________________________________________PB1_1">#REF!</definedName>
    <definedName name="____________________________________________TB2">#REF!</definedName>
    <definedName name="____________________________________________TB2_1">#REF!</definedName>
    <definedName name="____________________________________________xlnm.Print_Area">#REF!</definedName>
    <definedName name="____________________________________________xlnm.Print_Titles">#REF!</definedName>
    <definedName name="___________________________________________b111121">#REF!</definedName>
    <definedName name="___________________________________________b111121_1">#REF!</definedName>
    <definedName name="___________________________________________Ki1">#REF!</definedName>
    <definedName name="___________________________________________Ki1_1">#REF!</definedName>
    <definedName name="___________________________________________Ki2">#REF!</definedName>
    <definedName name="___________________________________________Ki2_1">#REF!</definedName>
    <definedName name="___________________________________________MAN1">#REF!</definedName>
    <definedName name="___________________________________________MAN1_1">#REF!</definedName>
    <definedName name="___________________________________________PB1">#REF!</definedName>
    <definedName name="___________________________________________PB1_1">#REF!</definedName>
    <definedName name="___________________________________________TB2">#REF!</definedName>
    <definedName name="___________________________________________TB2_1">#REF!</definedName>
    <definedName name="___________________________________________xlnm.Print_Area">#REF!</definedName>
    <definedName name="___________________________________________xlnm.Print_Titles">#REF!</definedName>
    <definedName name="__________________________________________b111121">#REF!</definedName>
    <definedName name="__________________________________________b111121_1">#REF!</definedName>
    <definedName name="__________________________________________Ki1">#REF!</definedName>
    <definedName name="__________________________________________Ki1_1">#REF!</definedName>
    <definedName name="__________________________________________Ki2">#REF!</definedName>
    <definedName name="__________________________________________Ki2_1">#REF!</definedName>
    <definedName name="__________________________________________MAN1">#REF!</definedName>
    <definedName name="__________________________________________MAN1_1">#REF!</definedName>
    <definedName name="__________________________________________PB1">#REF!</definedName>
    <definedName name="__________________________________________PB1_1">#REF!</definedName>
    <definedName name="__________________________________________TB2">#REF!</definedName>
    <definedName name="__________________________________________TB2_1">#REF!</definedName>
    <definedName name="__________________________________________xlnm.Print_Area">#REF!</definedName>
    <definedName name="__________________________________________xlnm.Print_Area_1">#REF!</definedName>
    <definedName name="__________________________________________xlnm.Print_Titles">#REF!</definedName>
    <definedName name="__________________________________________xlnm.Print_Titles_1">#REF!</definedName>
    <definedName name="_________________________________________b111121">#REF!</definedName>
    <definedName name="_________________________________________b111121_1">#REF!</definedName>
    <definedName name="_________________________________________Ki1">#REF!</definedName>
    <definedName name="_________________________________________Ki1_1">#REF!</definedName>
    <definedName name="_________________________________________Ki2">#REF!</definedName>
    <definedName name="_________________________________________Ki2_1">#REF!</definedName>
    <definedName name="_________________________________________MAN1">#REF!</definedName>
    <definedName name="_________________________________________MAN1_1">#REF!</definedName>
    <definedName name="_________________________________________PB1">#REF!</definedName>
    <definedName name="_________________________________________PB1_1">#REF!</definedName>
    <definedName name="_________________________________________TB2">#REF!</definedName>
    <definedName name="_________________________________________TB2_1">#REF!</definedName>
    <definedName name="_________________________________________xlnm.Print_Area">#REF!</definedName>
    <definedName name="_________________________________________xlnm.Print_Area_1">#REF!</definedName>
    <definedName name="_________________________________________xlnm.Print_Titles">#REF!</definedName>
    <definedName name="_________________________________________xlnm.Print_Titles_1">#REF!</definedName>
    <definedName name="________________________________________b111121">#REF!</definedName>
    <definedName name="________________________________________b111121_1">#REF!</definedName>
    <definedName name="________________________________________Ki1">#REF!</definedName>
    <definedName name="________________________________________Ki1_1">#REF!</definedName>
    <definedName name="________________________________________Ki2">#REF!</definedName>
    <definedName name="________________________________________Ki2_1">#REF!</definedName>
    <definedName name="________________________________________MAN1">#REF!</definedName>
    <definedName name="________________________________________MAN1_1">#REF!</definedName>
    <definedName name="________________________________________PB1">#REF!</definedName>
    <definedName name="________________________________________PB1_1">#REF!</definedName>
    <definedName name="________________________________________TB2">#REF!</definedName>
    <definedName name="________________________________________TB2_1">#REF!</definedName>
    <definedName name="________________________________________xlnm.Print_Area">#REF!</definedName>
    <definedName name="________________________________________xlnm.Print_Area_1">#REF!</definedName>
    <definedName name="________________________________________xlnm.Print_Titles">#REF!</definedName>
    <definedName name="________________________________________xlnm.Print_Titles_1">#REF!</definedName>
    <definedName name="_______________________________________b111121">#REF!</definedName>
    <definedName name="_______________________________________b111121_1">#REF!</definedName>
    <definedName name="_______________________________________Ki1">#REF!</definedName>
    <definedName name="_______________________________________Ki1_1">#REF!</definedName>
    <definedName name="_______________________________________Ki2">#REF!</definedName>
    <definedName name="_______________________________________Ki2_1">#REF!</definedName>
    <definedName name="_______________________________________MAN1">#REF!</definedName>
    <definedName name="_______________________________________MAN1_1">#REF!</definedName>
    <definedName name="_______________________________________PB1">#REF!</definedName>
    <definedName name="_______________________________________PB1_1">#REF!</definedName>
    <definedName name="_______________________________________TB2">#REF!</definedName>
    <definedName name="_______________________________________TB2_1">#REF!</definedName>
    <definedName name="_______________________________________xlnm.Print_Area">#REF!</definedName>
    <definedName name="_______________________________________xlnm.Print_Area_1">#REF!</definedName>
    <definedName name="_______________________________________xlnm.Print_Titles">#REF!</definedName>
    <definedName name="_______________________________________xlnm.Print_Titles_1">#REF!</definedName>
    <definedName name="______________________________________b111121">#REF!</definedName>
    <definedName name="______________________________________b111121_1">#REF!</definedName>
    <definedName name="______________________________________Ki1">#REF!</definedName>
    <definedName name="______________________________________Ki1_1">#REF!</definedName>
    <definedName name="______________________________________Ki2">#REF!</definedName>
    <definedName name="______________________________________Ki2_1">#REF!</definedName>
    <definedName name="______________________________________MAN1">#REF!</definedName>
    <definedName name="______________________________________MAN1_1">#REF!</definedName>
    <definedName name="______________________________________PB1">#REF!</definedName>
    <definedName name="______________________________________PB1_1">#REF!</definedName>
    <definedName name="______________________________________TB2">#REF!</definedName>
    <definedName name="______________________________________TB2_1">#REF!</definedName>
    <definedName name="______________________________________xlnm.Print_Area">#REF!</definedName>
    <definedName name="______________________________________xlnm.Print_Area_1">#REF!</definedName>
    <definedName name="______________________________________xlnm.Print_Titles">#REF!</definedName>
    <definedName name="______________________________________xlnm.Print_Titles_1">#REF!</definedName>
    <definedName name="_____________________________________b111121">#REF!</definedName>
    <definedName name="_____________________________________b111121_1">#REF!</definedName>
    <definedName name="_____________________________________Ki1">#REF!</definedName>
    <definedName name="_____________________________________Ki1_1">#REF!</definedName>
    <definedName name="_____________________________________Ki2">#REF!</definedName>
    <definedName name="_____________________________________Ki2_1">#REF!</definedName>
    <definedName name="_____________________________________MAN1">#REF!</definedName>
    <definedName name="_____________________________________MAN1_1">#REF!</definedName>
    <definedName name="_____________________________________PB1">#REF!</definedName>
    <definedName name="_____________________________________PB1_1">#REF!</definedName>
    <definedName name="_____________________________________TB2">#REF!</definedName>
    <definedName name="_____________________________________TB2_1">#REF!</definedName>
    <definedName name="_____________________________________xlnm.Print_Area">#REF!</definedName>
    <definedName name="_____________________________________xlnm.Print_Area_1">#REF!</definedName>
    <definedName name="_____________________________________xlnm.Print_Titles">#REF!</definedName>
    <definedName name="_____________________________________xlnm.Print_Titles_1">#REF!</definedName>
    <definedName name="____________________________________b111121">#REF!</definedName>
    <definedName name="____________________________________b111121_1">#REF!</definedName>
    <definedName name="____________________________________Ki1">#REF!</definedName>
    <definedName name="____________________________________Ki1_1">#REF!</definedName>
    <definedName name="____________________________________Ki2">#REF!</definedName>
    <definedName name="____________________________________Ki2_1">#REF!</definedName>
    <definedName name="____________________________________MAN1">#REF!</definedName>
    <definedName name="____________________________________MAN1_1">#REF!</definedName>
    <definedName name="____________________________________PB1">#REF!</definedName>
    <definedName name="____________________________________PB1_1">#REF!</definedName>
    <definedName name="____________________________________TB2">#REF!</definedName>
    <definedName name="____________________________________TB2_1">#REF!</definedName>
    <definedName name="____________________________________xlnm.Print_Area_1">#REF!</definedName>
    <definedName name="____________________________________xlnm.Print_Titles_1">#REF!</definedName>
    <definedName name="___________________________________b111121">#REF!</definedName>
    <definedName name="___________________________________b111121_1">#REF!</definedName>
    <definedName name="___________________________________Ki1">#REF!</definedName>
    <definedName name="___________________________________Ki1_1">#REF!</definedName>
    <definedName name="___________________________________Ki2">#REF!</definedName>
    <definedName name="___________________________________Ki2_1">#REF!</definedName>
    <definedName name="___________________________________MAN1">#REF!</definedName>
    <definedName name="___________________________________MAN1_1">#REF!</definedName>
    <definedName name="___________________________________PB1">#REF!</definedName>
    <definedName name="___________________________________PB1_1">#REF!</definedName>
    <definedName name="___________________________________TB2">#REF!</definedName>
    <definedName name="___________________________________TB2_1">#REF!</definedName>
    <definedName name="___________________________________xlnm.Print_Area_1">#REF!</definedName>
    <definedName name="___________________________________xlnm.Print_Titles_1">#REF!</definedName>
    <definedName name="__________________________________b111121">#REF!</definedName>
    <definedName name="__________________________________b111121_1">#REF!</definedName>
    <definedName name="__________________________________Ki1">#REF!</definedName>
    <definedName name="__________________________________Ki1_1">#REF!</definedName>
    <definedName name="__________________________________Ki2">#REF!</definedName>
    <definedName name="__________________________________Ki2_1">#REF!</definedName>
    <definedName name="__________________________________MAN1">#REF!</definedName>
    <definedName name="__________________________________MAN1_1">#REF!</definedName>
    <definedName name="__________________________________PB1">#REF!</definedName>
    <definedName name="__________________________________PB1_1">#REF!</definedName>
    <definedName name="__________________________________TB2">#REF!</definedName>
    <definedName name="__________________________________TB2_1">#REF!</definedName>
    <definedName name="__________________________________xlnm.Print_Area">#REF!</definedName>
    <definedName name="__________________________________xlnm.Print_Area_1">#REF!</definedName>
    <definedName name="__________________________________xlnm.Print_Titles">#REF!</definedName>
    <definedName name="__________________________________xlnm.Print_Titles_1">#REF!</definedName>
    <definedName name="_________________________________b111121">#REF!</definedName>
    <definedName name="_________________________________b111121_1">#REF!</definedName>
    <definedName name="_________________________________Ki1">#REF!</definedName>
    <definedName name="_________________________________Ki1_1">#REF!</definedName>
    <definedName name="_________________________________Ki2">#REF!</definedName>
    <definedName name="_________________________________Ki2_1">#REF!</definedName>
    <definedName name="_________________________________MAN1">#REF!</definedName>
    <definedName name="_________________________________MAN1_1">#REF!</definedName>
    <definedName name="_________________________________PB1">#REF!</definedName>
    <definedName name="_________________________________PB1_1">#REF!</definedName>
    <definedName name="_________________________________TB2">#REF!</definedName>
    <definedName name="_________________________________TB2_1">#REF!</definedName>
    <definedName name="_________________________________xlnm.Print_Area">#REF!</definedName>
    <definedName name="_________________________________xlnm.Print_Area_1">#REF!</definedName>
    <definedName name="_________________________________xlnm.Print_Titles">#REF!</definedName>
    <definedName name="_________________________________xlnm.Print_Titles_1">#REF!</definedName>
    <definedName name="________________________________b111121">#REF!</definedName>
    <definedName name="________________________________b111121_1">#REF!</definedName>
    <definedName name="________________________________Ki1">#REF!</definedName>
    <definedName name="________________________________Ki1_1">#REF!</definedName>
    <definedName name="________________________________Ki2">#REF!</definedName>
    <definedName name="________________________________Ki2_1">#REF!</definedName>
    <definedName name="________________________________MAN1">#REF!</definedName>
    <definedName name="________________________________MAN1_1">#REF!</definedName>
    <definedName name="________________________________PB1">#REF!</definedName>
    <definedName name="________________________________PB1_1">#REF!</definedName>
    <definedName name="________________________________TB2">#REF!</definedName>
    <definedName name="________________________________TB2_1">#REF!</definedName>
    <definedName name="________________________________xlnm.Print_Area">#REF!</definedName>
    <definedName name="________________________________xlnm.Print_Area_1">#REF!</definedName>
    <definedName name="________________________________xlnm.Print_Titles">#REF!</definedName>
    <definedName name="________________________________xlnm.Print_Titles_1">#REF!</definedName>
    <definedName name="_______________________________b111121">#REF!</definedName>
    <definedName name="_______________________________b111121_1">#REF!</definedName>
    <definedName name="_______________________________Ki1">#REF!</definedName>
    <definedName name="_______________________________Ki1_1">#REF!</definedName>
    <definedName name="_______________________________Ki2">#REF!</definedName>
    <definedName name="_______________________________Ki2_1">#REF!</definedName>
    <definedName name="_______________________________MAN1">#REF!</definedName>
    <definedName name="_______________________________MAN1_1">#REF!</definedName>
    <definedName name="_______________________________PB1">#REF!</definedName>
    <definedName name="_______________________________PB1_1">#REF!</definedName>
    <definedName name="_______________________________TB2">#REF!</definedName>
    <definedName name="_______________________________TB2_1">#REF!</definedName>
    <definedName name="_______________________________xlnm.Print_Area">#REF!</definedName>
    <definedName name="_______________________________xlnm.Print_Area_1">#REF!</definedName>
    <definedName name="_______________________________xlnm.Print_Titles">#REF!</definedName>
    <definedName name="_______________________________xlnm.Print_Titles_1">#REF!</definedName>
    <definedName name="______________________________b111121">#REF!</definedName>
    <definedName name="______________________________b111121_1">#REF!</definedName>
    <definedName name="______________________________Ki1">#REF!</definedName>
    <definedName name="______________________________Ki1_1">#REF!</definedName>
    <definedName name="______________________________Ki2">#REF!</definedName>
    <definedName name="______________________________Ki2_1">#REF!</definedName>
    <definedName name="______________________________MAN1">#REF!</definedName>
    <definedName name="______________________________MAN1_1">#REF!</definedName>
    <definedName name="______________________________PB1">#REF!</definedName>
    <definedName name="______________________________PB1_1">#REF!</definedName>
    <definedName name="______________________________TB2">#REF!</definedName>
    <definedName name="______________________________TB2_1">#REF!</definedName>
    <definedName name="______________________________xlnm.Print_Area">#REF!</definedName>
    <definedName name="______________________________xlnm.Print_Area_1">#REF!</definedName>
    <definedName name="______________________________xlnm.Print_Titles">#REF!</definedName>
    <definedName name="______________________________xlnm.Print_Titles_1">#REF!</definedName>
    <definedName name="_____________________________b111121">#REF!</definedName>
    <definedName name="_____________________________b111121_1">#REF!</definedName>
    <definedName name="_____________________________Ki1">#REF!</definedName>
    <definedName name="_____________________________Ki1_1">#REF!</definedName>
    <definedName name="_____________________________Ki2">#REF!</definedName>
    <definedName name="_____________________________Ki2_1">#REF!</definedName>
    <definedName name="_____________________________MAN1">#REF!</definedName>
    <definedName name="_____________________________MAN1_1">#REF!</definedName>
    <definedName name="_____________________________PB1">#REF!</definedName>
    <definedName name="_____________________________PB1_1">#REF!</definedName>
    <definedName name="_____________________________TB2">#REF!</definedName>
    <definedName name="_____________________________TB2_1">#REF!</definedName>
    <definedName name="_____________________________xlnm.Print_Area">#REF!</definedName>
    <definedName name="_____________________________xlnm.Print_Area_1">#REF!</definedName>
    <definedName name="_____________________________xlnm.Print_Titles">#REF!</definedName>
    <definedName name="_____________________________xlnm.Print_Titles_1">#REF!</definedName>
    <definedName name="____________________________b111121">#REF!</definedName>
    <definedName name="____________________________b111121_1">#REF!</definedName>
    <definedName name="____________________________Ki1">#REF!</definedName>
    <definedName name="____________________________Ki1_1">#REF!</definedName>
    <definedName name="____________________________Ki2">#REF!</definedName>
    <definedName name="____________________________Ki2_1">#REF!</definedName>
    <definedName name="____________________________MAN1">#REF!</definedName>
    <definedName name="____________________________MAN1_1">#REF!</definedName>
    <definedName name="____________________________PB1">#REF!</definedName>
    <definedName name="____________________________PB1_1">#REF!</definedName>
    <definedName name="____________________________TB2">#REF!</definedName>
    <definedName name="____________________________TB2_1">#REF!</definedName>
    <definedName name="____________________________xlnm.Print_Area">#REF!</definedName>
    <definedName name="____________________________xlnm.Print_Area_1">#REF!</definedName>
    <definedName name="____________________________xlnm.Print_Titles">#REF!</definedName>
    <definedName name="____________________________xlnm.Print_Titles_1">#REF!</definedName>
    <definedName name="___________________________b111121">#REF!</definedName>
    <definedName name="___________________________b111121_1">#REF!</definedName>
    <definedName name="___________________________Ki1">#REF!</definedName>
    <definedName name="___________________________Ki1_1">#REF!</definedName>
    <definedName name="___________________________Ki2">#REF!</definedName>
    <definedName name="___________________________Ki2_1">#REF!</definedName>
    <definedName name="___________________________MAN1">#REF!</definedName>
    <definedName name="___________________________MAN1_1">#REF!</definedName>
    <definedName name="___________________________PB1">#REF!</definedName>
    <definedName name="___________________________PB1_1">#REF!</definedName>
    <definedName name="___________________________TB2">#REF!</definedName>
    <definedName name="___________________________TB2_1">#REF!</definedName>
    <definedName name="___________________________xlnm.Print_Area">#REF!</definedName>
    <definedName name="___________________________xlnm.Print_Area_1">#REF!</definedName>
    <definedName name="___________________________xlnm.Print_Titles">#REF!</definedName>
    <definedName name="___________________________xlnm.Print_Titles_1">#REF!</definedName>
    <definedName name="__________________________b111121">#REF!</definedName>
    <definedName name="__________________________b111121_1">#REF!</definedName>
    <definedName name="__________________________Ki1">#REF!</definedName>
    <definedName name="__________________________Ki1_1">#REF!</definedName>
    <definedName name="__________________________Ki2">#REF!</definedName>
    <definedName name="__________________________Ki2_1">#REF!</definedName>
    <definedName name="__________________________MAN1">#REF!</definedName>
    <definedName name="__________________________MAN1_1">#REF!</definedName>
    <definedName name="__________________________PB1">#REF!</definedName>
    <definedName name="__________________________PB1_1">#REF!</definedName>
    <definedName name="__________________________TB2">#REF!</definedName>
    <definedName name="__________________________TB2_1">#REF!</definedName>
    <definedName name="__________________________xlnm.Print_Area">#REF!</definedName>
    <definedName name="__________________________xlnm.Print_Area_1">#REF!</definedName>
    <definedName name="__________________________xlnm.Print_Titles">#REF!</definedName>
    <definedName name="__________________________xlnm.Print_Titles_1">#REF!</definedName>
    <definedName name="_________________________b111121">#REF!</definedName>
    <definedName name="_________________________b111121_1">#REF!</definedName>
    <definedName name="_________________________Ki1">#REF!</definedName>
    <definedName name="_________________________Ki1_1">#REF!</definedName>
    <definedName name="_________________________Ki2">#REF!</definedName>
    <definedName name="_________________________Ki2_1">#REF!</definedName>
    <definedName name="_________________________MAN1">#REF!</definedName>
    <definedName name="_________________________MAN1_1">#REF!</definedName>
    <definedName name="_________________________PB1">#REF!</definedName>
    <definedName name="_________________________PB1_1">#REF!</definedName>
    <definedName name="_________________________TB2">#REF!</definedName>
    <definedName name="_________________________TB2_1">#REF!</definedName>
    <definedName name="_________________________xlnm.Print_Area">#REF!</definedName>
    <definedName name="_________________________xlnm.Print_Area_1">#REF!</definedName>
    <definedName name="_________________________xlnm.Print_Titles">#REF!</definedName>
    <definedName name="_________________________xlnm.Print_Titles_1">#REF!</definedName>
    <definedName name="________________________A65539">#REF!</definedName>
    <definedName name="________________________b111121">#REF!</definedName>
    <definedName name="________________________b111121_1">#REF!</definedName>
    <definedName name="________________________Ki1">#REF!</definedName>
    <definedName name="________________________Ki1_1">#REF!</definedName>
    <definedName name="________________________Ki2">#REF!</definedName>
    <definedName name="________________________Ki2_1">#REF!</definedName>
    <definedName name="________________________MAN1">#REF!</definedName>
    <definedName name="________________________MAN1_1">#REF!</definedName>
    <definedName name="________________________PB1">#REF!</definedName>
    <definedName name="________________________PB1_1">#REF!</definedName>
    <definedName name="________________________TB2">#REF!</definedName>
    <definedName name="________________________TB2_1">#REF!</definedName>
    <definedName name="________________________xlnm.Print_Area">#REF!</definedName>
    <definedName name="________________________xlnm.Print_Area_1">#REF!</definedName>
    <definedName name="________________________xlnm.Print_Titles">#REF!</definedName>
    <definedName name="________________________xlnm.Print_Titles_1">#REF!</definedName>
    <definedName name="_______________________b111121">#REF!</definedName>
    <definedName name="_______________________b111121_1">#REF!</definedName>
    <definedName name="_______________________Ki1">#REF!</definedName>
    <definedName name="_______________________Ki1_1">#REF!</definedName>
    <definedName name="_______________________Ki2">#REF!</definedName>
    <definedName name="_______________________Ki2_1">#REF!</definedName>
    <definedName name="_______________________MAN1">#REF!</definedName>
    <definedName name="_______________________MAN1_1">#REF!</definedName>
    <definedName name="_______________________PB1">#REF!</definedName>
    <definedName name="_______________________PB1_1">#REF!</definedName>
    <definedName name="_______________________TB2">#REF!</definedName>
    <definedName name="_______________________TB2_1">#REF!</definedName>
    <definedName name="_______________________xlnm.Print_Area">#REF!</definedName>
    <definedName name="_______________________xlnm.Print_Area_1">#REF!</definedName>
    <definedName name="_______________________xlnm.Print_Titles">#REF!</definedName>
    <definedName name="_______________________xlnm.Print_Titles_1">#REF!</definedName>
    <definedName name="______________________b111121">#REF!</definedName>
    <definedName name="______________________b111121_1">#REF!</definedName>
    <definedName name="______________________Ki1">#REF!</definedName>
    <definedName name="______________________Ki1_1">#REF!</definedName>
    <definedName name="______________________Ki2">#REF!</definedName>
    <definedName name="______________________Ki2_1">#REF!</definedName>
    <definedName name="______________________MAN1">#REF!</definedName>
    <definedName name="______________________MAN1_1">#REF!</definedName>
    <definedName name="______________________PB1">#REF!</definedName>
    <definedName name="______________________PB1_1">#REF!</definedName>
    <definedName name="______________________TB2">#REF!</definedName>
    <definedName name="______________________TB2_1">#REF!</definedName>
    <definedName name="______________________ww1">#REF!</definedName>
    <definedName name="______________________xlnm.Print_Area">#REF!</definedName>
    <definedName name="______________________xlnm.Print_Area_1">#REF!</definedName>
    <definedName name="______________________xlnm.Print_Titles">#REF!</definedName>
    <definedName name="______________________xlnm.Print_Titles_1">#REF!</definedName>
    <definedName name="_____________________b111121">#REF!</definedName>
    <definedName name="_____________________b111121_1">#REF!</definedName>
    <definedName name="_____________________Ki1">#REF!</definedName>
    <definedName name="_____________________Ki1_1">#REF!</definedName>
    <definedName name="_____________________Ki2">#REF!</definedName>
    <definedName name="_____________________Ki2_1">#REF!</definedName>
    <definedName name="_____________________MAN1">#REF!</definedName>
    <definedName name="_____________________MAN1_1">#REF!</definedName>
    <definedName name="_____________________PB1">#REF!</definedName>
    <definedName name="_____________________PB1_1">#REF!</definedName>
    <definedName name="_____________________TB2">#REF!</definedName>
    <definedName name="_____________________TB2_1">#REF!</definedName>
    <definedName name="_____________________ww1">#REF!</definedName>
    <definedName name="_____________________xlnm.Print_Area">#REF!</definedName>
    <definedName name="_____________________xlnm.Print_Area_1">#REF!</definedName>
    <definedName name="_____________________xlnm.Print_Titles">#REF!</definedName>
    <definedName name="_____________________xlnm.Print_Titles_1">#REF!</definedName>
    <definedName name="____________________b111121">#REF!</definedName>
    <definedName name="____________________b111121_1">#REF!</definedName>
    <definedName name="____________________Ki1">#REF!</definedName>
    <definedName name="____________________Ki1_1">#REF!</definedName>
    <definedName name="____________________Ki2">#REF!</definedName>
    <definedName name="____________________Ki2_1">#REF!</definedName>
    <definedName name="____________________MAN1">#REF!</definedName>
    <definedName name="____________________MAN1_1">#REF!</definedName>
    <definedName name="____________________PB1">#REF!</definedName>
    <definedName name="____________________PB1_1">#REF!</definedName>
    <definedName name="____________________TB2">#REF!</definedName>
    <definedName name="____________________TB2_1">#REF!</definedName>
    <definedName name="____________________ww1">#REF!</definedName>
    <definedName name="____________________xlnm.Print_Area">#REF!</definedName>
    <definedName name="____________________xlnm.Print_Area_1">#REF!</definedName>
    <definedName name="____________________xlnm.Print_Titles">#REF!</definedName>
    <definedName name="____________________xlnm.Print_Titles_1">#REF!</definedName>
    <definedName name="___________________A65539">#REF!</definedName>
    <definedName name="___________________b111121">#REF!</definedName>
    <definedName name="___________________b111121_1">#REF!</definedName>
    <definedName name="___________________Ki1">#REF!</definedName>
    <definedName name="___________________Ki1_1">#REF!</definedName>
    <definedName name="___________________Ki2">#REF!</definedName>
    <definedName name="___________________Ki2_1">#REF!</definedName>
    <definedName name="___________________MAN1">#REF!</definedName>
    <definedName name="___________________MAN1_1">#REF!</definedName>
    <definedName name="___________________PB1">#REF!</definedName>
    <definedName name="___________________PB1_1">#REF!</definedName>
    <definedName name="___________________TB2">#REF!</definedName>
    <definedName name="___________________TB2_1">#REF!</definedName>
    <definedName name="___________________ww1">#REF!</definedName>
    <definedName name="___________________xlnm.Print_Area">#REF!</definedName>
    <definedName name="___________________xlnm.Print_Area_1">#REF!</definedName>
    <definedName name="___________________xlnm.Print_Titles">#REF!</definedName>
    <definedName name="___________________xlnm.Print_Titles_1">#REF!</definedName>
    <definedName name="__________________b111121">#REF!</definedName>
    <definedName name="__________________b111121_1">#REF!</definedName>
    <definedName name="__________________Ki1">#REF!</definedName>
    <definedName name="__________________Ki1_1">#REF!</definedName>
    <definedName name="__________________Ki2">#REF!</definedName>
    <definedName name="__________________Ki2_1">#REF!</definedName>
    <definedName name="__________________MAN1">#REF!</definedName>
    <definedName name="__________________MAN1_1">#REF!</definedName>
    <definedName name="__________________PB1">#REF!</definedName>
    <definedName name="__________________PB1_1">#REF!</definedName>
    <definedName name="__________________TB2">#REF!</definedName>
    <definedName name="__________________TB2_1">#REF!</definedName>
    <definedName name="__________________ww1">#REF!</definedName>
    <definedName name="__________________xlnm.Print_Area">#REF!</definedName>
    <definedName name="__________________xlnm.Print_Area_1">#REF!</definedName>
    <definedName name="__________________xlnm.Print_Titles">#REF!</definedName>
    <definedName name="__________________xlnm.Print_Titles_1">#REF!</definedName>
    <definedName name="_________________b111121">#REF!</definedName>
    <definedName name="_________________b111121_1">#REF!</definedName>
    <definedName name="_________________Ki1">#REF!</definedName>
    <definedName name="_________________Ki1_1">#REF!</definedName>
    <definedName name="_________________Ki2">#REF!</definedName>
    <definedName name="_________________Ki2_1">#REF!</definedName>
    <definedName name="_________________MAN1">#REF!</definedName>
    <definedName name="_________________MAN1_1">#REF!</definedName>
    <definedName name="_________________PB1">#REF!</definedName>
    <definedName name="_________________PB1_1">#REF!</definedName>
    <definedName name="_________________TB2">#REF!</definedName>
    <definedName name="_________________TB2_1">#REF!</definedName>
    <definedName name="_________________ww1">#REF!</definedName>
    <definedName name="_________________xlnm.Print_Area">#REF!</definedName>
    <definedName name="_________________xlnm.Print_Area_1">#REF!</definedName>
    <definedName name="_________________xlnm.Print_Titles">#REF!</definedName>
    <definedName name="_________________xlnm.Print_Titles_1">#REF!</definedName>
    <definedName name="________________b111121">#REF!</definedName>
    <definedName name="________________b111121_1">#REF!</definedName>
    <definedName name="________________Ki1">#REF!</definedName>
    <definedName name="________________Ki1_1">#REF!</definedName>
    <definedName name="________________Ki2">#REF!</definedName>
    <definedName name="________________Ki2_1">#REF!</definedName>
    <definedName name="________________MAN1">#REF!</definedName>
    <definedName name="________________MAN1_1">#REF!</definedName>
    <definedName name="________________PB1">#REF!</definedName>
    <definedName name="________________PB1_1">#REF!</definedName>
    <definedName name="________________TB2">#REF!</definedName>
    <definedName name="________________TB2_1">#REF!</definedName>
    <definedName name="________________ww1">#REF!</definedName>
    <definedName name="________________xlnm.Print_Area">#REF!</definedName>
    <definedName name="________________xlnm.Print_Area_1">#REF!</definedName>
    <definedName name="________________xlnm.Print_Titles">#REF!</definedName>
    <definedName name="________________xlnm.Print_Titles_1">#REF!</definedName>
    <definedName name="_______________b111121">#REF!</definedName>
    <definedName name="_______________b111121_1">#REF!</definedName>
    <definedName name="_______________Ki1">#REF!</definedName>
    <definedName name="_______________Ki1_1">#REF!</definedName>
    <definedName name="_______________Ki2">#REF!</definedName>
    <definedName name="_______________Ki2_1">#REF!</definedName>
    <definedName name="_______________MAN1">#REF!</definedName>
    <definedName name="_______________MAN1_1">#REF!</definedName>
    <definedName name="_______________PB1">#REF!</definedName>
    <definedName name="_______________PB1_1">#REF!</definedName>
    <definedName name="_______________TB2">#REF!</definedName>
    <definedName name="_______________TB2_1">#REF!</definedName>
    <definedName name="_______________ww1">#REF!</definedName>
    <definedName name="_______________xlnm.Print_Area">#REF!</definedName>
    <definedName name="_______________xlnm.Print_Area_1">#REF!</definedName>
    <definedName name="_______________xlnm.Print_Titles">#REF!</definedName>
    <definedName name="_______________xlnm.Print_Titles_1">#REF!</definedName>
    <definedName name="______________b111121">#REF!</definedName>
    <definedName name="______________b111121_1">#REF!</definedName>
    <definedName name="______________Ki1">#REF!</definedName>
    <definedName name="______________Ki1_1">#REF!</definedName>
    <definedName name="______________Ki2">#REF!</definedName>
    <definedName name="______________Ki2_1">#REF!</definedName>
    <definedName name="______________MAN1">#REF!</definedName>
    <definedName name="______________MAN1_1">#REF!</definedName>
    <definedName name="______________PB1">#REF!</definedName>
    <definedName name="______________PB1_1">#REF!</definedName>
    <definedName name="______________TB2">#REF!</definedName>
    <definedName name="______________TB2_1">#REF!</definedName>
    <definedName name="______________ww1">#REF!</definedName>
    <definedName name="______________xlnm.Print_Area">#REF!</definedName>
    <definedName name="______________xlnm.Print_Area_1">#REF!</definedName>
    <definedName name="______________xlnm.Print_Titles">#REF!</definedName>
    <definedName name="______________xlnm.Print_Titles_1">#REF!</definedName>
    <definedName name="_____________b111121">#REF!</definedName>
    <definedName name="_____________b111121_1">#REF!</definedName>
    <definedName name="_____________D199617">#REF!</definedName>
    <definedName name="_____________Ki1">#REF!</definedName>
    <definedName name="_____________Ki1_1">#REF!</definedName>
    <definedName name="_____________Ki2">#REF!</definedName>
    <definedName name="_____________Ki2_1">#REF!</definedName>
    <definedName name="_____________MAN1">#REF!</definedName>
    <definedName name="_____________MAN1_1">#REF!</definedName>
    <definedName name="_____________PB1">#REF!</definedName>
    <definedName name="_____________PB1_1">#REF!</definedName>
    <definedName name="_____________TB2">#REF!</definedName>
    <definedName name="_____________TB2_1">#REF!</definedName>
    <definedName name="_____________ww1">#REF!</definedName>
    <definedName name="_____________xlnm.Print_Area">#REF!</definedName>
    <definedName name="_____________xlnm.Print_Area_1">#REF!</definedName>
    <definedName name="_____________xlnm.Print_Titles">#REF!</definedName>
    <definedName name="_____________xlnm.Print_Titles_1">#REF!</definedName>
    <definedName name="____________b111121">#REF!</definedName>
    <definedName name="____________b111121_1">#REF!</definedName>
    <definedName name="____________cat12">#REF!</definedName>
    <definedName name="____________D199617">[1]DATA!$D$217</definedName>
    <definedName name="____________Ki1">#REF!</definedName>
    <definedName name="____________Ki1_1">#REF!</definedName>
    <definedName name="____________Ki2">#REF!</definedName>
    <definedName name="____________Ki2_1">#REF!</definedName>
    <definedName name="____________MAN1">#REF!</definedName>
    <definedName name="____________MAN1_1">#REF!</definedName>
    <definedName name="____________PB1">#REF!</definedName>
    <definedName name="____________PB1_1">#REF!</definedName>
    <definedName name="____________TB2">#REF!</definedName>
    <definedName name="____________TB2_1">#REF!</definedName>
    <definedName name="____________ww1">#REF!</definedName>
    <definedName name="____________xlnm.Print_Area">#REF!</definedName>
    <definedName name="____________xlnm.Print_Area_1">#REF!</definedName>
    <definedName name="____________xlnm.Print_Titles">#REF!</definedName>
    <definedName name="____________xlnm.Print_Titles_1">#REF!</definedName>
    <definedName name="___________b111121">#REF!</definedName>
    <definedName name="___________b111121_1">#REF!</definedName>
    <definedName name="___________D199617">#REF!</definedName>
    <definedName name="___________iv66666">#REF!</definedName>
    <definedName name="___________Ki1">#REF!</definedName>
    <definedName name="___________Ki1_1">#REF!</definedName>
    <definedName name="___________Ki2">#REF!</definedName>
    <definedName name="___________Ki2_1">#REF!</definedName>
    <definedName name="___________MAN1">#REF!</definedName>
    <definedName name="___________MAN1_1">#REF!</definedName>
    <definedName name="___________PB1">#REF!</definedName>
    <definedName name="___________PB1_1">#REF!</definedName>
    <definedName name="___________rr87">#REF!</definedName>
    <definedName name="___________TB2">#REF!</definedName>
    <definedName name="___________TB2_1">#REF!</definedName>
    <definedName name="___________ww1">#REF!</definedName>
    <definedName name="___________xlnm.Print_Area">#REF!</definedName>
    <definedName name="___________xlnm.Print_Area_1">#REF!</definedName>
    <definedName name="___________xlnm.Print_Titles">#REF!</definedName>
    <definedName name="___________xlnm.Print_Titles_1">#REF!</definedName>
    <definedName name="__________b111121">#REF!</definedName>
    <definedName name="__________b111121_1">#REF!</definedName>
    <definedName name="__________cat12">#REF!</definedName>
    <definedName name="__________D199617">#REF!</definedName>
    <definedName name="__________IDC2">#REF!</definedName>
    <definedName name="__________iv66666">#REF!</definedName>
    <definedName name="__________jj300">#REF!</definedName>
    <definedName name="__________Ki1">#REF!</definedName>
    <definedName name="__________Ki1_1">#REF!</definedName>
    <definedName name="__________Ki2">#REF!</definedName>
    <definedName name="__________Ki2_1">#REF!</definedName>
    <definedName name="__________loc1">#REF!</definedName>
    <definedName name="__________MAN1">#REF!</definedName>
    <definedName name="__________MAN1_1">#REF!</definedName>
    <definedName name="__________MN1">#REF!</definedName>
    <definedName name="__________PB1">#REF!</definedName>
    <definedName name="__________PB1_1">#REF!</definedName>
    <definedName name="__________rr87">'[1]ALL ITEMS-RATE'!$E$111</definedName>
    <definedName name="__________TB2">#REF!</definedName>
    <definedName name="__________TB2_1">#REF!</definedName>
    <definedName name="__________ww1">#REF!</definedName>
    <definedName name="__________xlnm.Print_Area">#REF!</definedName>
    <definedName name="__________xlnm.Print_Area_1">#REF!</definedName>
    <definedName name="__________xlnm.Print_Titles">#REF!</definedName>
    <definedName name="__________xlnm.Print_Titles_1">#REF!</definedName>
    <definedName name="_________b111121">#REF!</definedName>
    <definedName name="_________b111121_1">#REF!</definedName>
    <definedName name="_________D199617">#REF!</definedName>
    <definedName name="_________dim4">#REF!</definedName>
    <definedName name="_________IDC2">#REF!</definedName>
    <definedName name="_________iv66666">#REF!</definedName>
    <definedName name="_________jj300">#REF!</definedName>
    <definedName name="_________Ki1">#REF!</definedName>
    <definedName name="_________Ki1_1">#REF!</definedName>
    <definedName name="_________Ki2">#REF!</definedName>
    <definedName name="_________Ki2_1">#REF!</definedName>
    <definedName name="_________loc1">#REF!</definedName>
    <definedName name="_________MAN1">#REF!</definedName>
    <definedName name="_________MAN1_1">#REF!</definedName>
    <definedName name="_________MN1">#REF!</definedName>
    <definedName name="_________PB1">#REF!</definedName>
    <definedName name="_________PB1_1">#REF!</definedName>
    <definedName name="_________REM1">#REF!</definedName>
    <definedName name="_________REM2">#REF!</definedName>
    <definedName name="_________rm4">#REF!</definedName>
    <definedName name="_________rr87">'[1]ALL ITEMS-RATE'!$E$111</definedName>
    <definedName name="_________sdb2">#REF!</definedName>
    <definedName name="_________TB2">#REF!</definedName>
    <definedName name="_________TB2_1">#REF!</definedName>
    <definedName name="_________ww1">#REF!</definedName>
    <definedName name="_________xlnm.Print_Area">#REF!</definedName>
    <definedName name="_________xlnm.Print_Area_1">#REF!</definedName>
    <definedName name="_________xlnm.Print_Titles">#REF!</definedName>
    <definedName name="_________xlnm.Print_Titles_1">#REF!</definedName>
    <definedName name="________a65537">#REF!</definedName>
    <definedName name="________A65555">#REF!</definedName>
    <definedName name="________A65658">#REF!</definedName>
    <definedName name="________A65800">#REF!</definedName>
    <definedName name="________A66000">#REF!</definedName>
    <definedName name="________A99999">#REF!</definedName>
    <definedName name="________aj1">#REF!</definedName>
    <definedName name="________b111121">#REF!</definedName>
    <definedName name="________b111121_1">#REF!</definedName>
    <definedName name="________bol1">#REF!</definedName>
    <definedName name="________can430">40.73</definedName>
    <definedName name="________can435">43.3</definedName>
    <definedName name="________cat12">#REF!</definedName>
    <definedName name="________cat123">#REF!</definedName>
    <definedName name="________D199617">#REF!</definedName>
    <definedName name="________dim4">#REF!</definedName>
    <definedName name="________IDC2">#REF!</definedName>
    <definedName name="________iv66666">#REF!</definedName>
    <definedName name="________jj300">#REF!</definedName>
    <definedName name="________Ki1">#REF!</definedName>
    <definedName name="________Ki1_1">#REF!</definedName>
    <definedName name="________Ki2">#REF!</definedName>
    <definedName name="________Ki2_1">#REF!</definedName>
    <definedName name="________L1">#REF!</definedName>
    <definedName name="________loc1">#REF!</definedName>
    <definedName name="________MAN1">#REF!</definedName>
    <definedName name="________MAN1_1">#REF!</definedName>
    <definedName name="________MN1">#REF!</definedName>
    <definedName name="________PB1">#REF!</definedName>
    <definedName name="________PB1_1">#REF!</definedName>
    <definedName name="________REM1">#REF!</definedName>
    <definedName name="________REM2">#REF!</definedName>
    <definedName name="________rim4">#REF!</definedName>
    <definedName name="________rm4">#REF!</definedName>
    <definedName name="________rr87">'[2]ALL ITEMS-RATE'!$E$111</definedName>
    <definedName name="________sdb2">#REF!</definedName>
    <definedName name="________TB2">#REF!</definedName>
    <definedName name="________TB2_1">#REF!</definedName>
    <definedName name="________ww1">#REF!</definedName>
    <definedName name="________xlnm.Print_Area">#REF!</definedName>
    <definedName name="________xlnm.Print_Area_1">#REF!</definedName>
    <definedName name="________xlnm.Print_Titles">#REF!</definedName>
    <definedName name="________xlnm.Print_Titles_1">#REF!</definedName>
    <definedName name="_______A1">#REF!</definedName>
    <definedName name="_______a65537">#REF!</definedName>
    <definedName name="_______A65555">#REF!</definedName>
    <definedName name="_______A65658">#REF!</definedName>
    <definedName name="_______A65800">#REF!</definedName>
    <definedName name="_______A66000">#REF!</definedName>
    <definedName name="_______A99999">#REF!</definedName>
    <definedName name="_______aaa5">#REF!</definedName>
    <definedName name="_______aj1">#REF!</definedName>
    <definedName name="_______b111121">#REF!</definedName>
    <definedName name="_______b111121_1">#REF!</definedName>
    <definedName name="_______bol1">#REF!</definedName>
    <definedName name="_______can430">40.73</definedName>
    <definedName name="_______can435">43.3</definedName>
    <definedName name="_______cat123">#REF!</definedName>
    <definedName name="_______D199617">#REF!</definedName>
    <definedName name="_______dim4">#REF!</definedName>
    <definedName name="_______HDD1">#REF!</definedName>
    <definedName name="_______iv66666">#REF!</definedName>
    <definedName name="_______jj300">#REF!</definedName>
    <definedName name="_______Ki1">#REF!</definedName>
    <definedName name="_______Ki1_1">#REF!</definedName>
    <definedName name="_______Ki2">#REF!</definedName>
    <definedName name="_______Ki2_1">#REF!</definedName>
    <definedName name="_______L1">#REF!</definedName>
    <definedName name="_______MAN1">#REF!</definedName>
    <definedName name="_______MAN1_1">#REF!</definedName>
    <definedName name="_______MN1">#REF!</definedName>
    <definedName name="_______PB1">#REF!</definedName>
    <definedName name="_______PB1_1">#REF!</definedName>
    <definedName name="_______rim4">#REF!</definedName>
    <definedName name="_______rm4">#REF!</definedName>
    <definedName name="_______sdb2">#REF!</definedName>
    <definedName name="_______TB2">#REF!</definedName>
    <definedName name="_______TB2_1">#REF!</definedName>
    <definedName name="_______ww1">#REF!</definedName>
    <definedName name="_______xlnm.Print_Area">#REF!</definedName>
    <definedName name="_______xlnm.Print_Area_1">#REF!</definedName>
    <definedName name="_______xlnm.Print_Area_3">#REF!</definedName>
    <definedName name="_______xlnm.Print_Area_4">#REF!</definedName>
    <definedName name="_______xlnm.Print_Area_5">#REF!</definedName>
    <definedName name="_______xlnm.Print_Titles">#REF!</definedName>
    <definedName name="_______xlnm.Print_Titles_1">#REF!</definedName>
    <definedName name="_______xlnm.Print_Titles_5">#REF!</definedName>
    <definedName name="______A1">#REF!</definedName>
    <definedName name="______a65537">#REF!</definedName>
    <definedName name="______A65555">#REF!</definedName>
    <definedName name="______A65658">#REF!</definedName>
    <definedName name="______A65800">#REF!</definedName>
    <definedName name="______A66000">#REF!</definedName>
    <definedName name="______A99999">#REF!</definedName>
    <definedName name="______aaa5">#REF!</definedName>
    <definedName name="______aj1">#REF!</definedName>
    <definedName name="______b111121">#REF!</definedName>
    <definedName name="______b111121_1">#REF!</definedName>
    <definedName name="______bol1">#REF!</definedName>
    <definedName name="______can430">40.73</definedName>
    <definedName name="______can435">43.3</definedName>
    <definedName name="______cat12">#REF!</definedName>
    <definedName name="______cat123">#REF!</definedName>
    <definedName name="______D199617">#REF!</definedName>
    <definedName name="______dim4">#REF!</definedName>
    <definedName name="______HDD1">#REF!</definedName>
    <definedName name="______iv66666">#REF!</definedName>
    <definedName name="______jj300">#REF!</definedName>
    <definedName name="______Ki1">#REF!</definedName>
    <definedName name="______Ki1_1">#REF!</definedName>
    <definedName name="______Ki2">#REF!</definedName>
    <definedName name="______Ki2_1">#REF!</definedName>
    <definedName name="______L1">#REF!</definedName>
    <definedName name="______MAN1">#REF!</definedName>
    <definedName name="______MAN1_1">#REF!</definedName>
    <definedName name="______MN1">#REF!</definedName>
    <definedName name="______PB1">#REF!</definedName>
    <definedName name="______PB1_1">#REF!</definedName>
    <definedName name="______rim4">#REF!</definedName>
    <definedName name="______rm4">#REF!</definedName>
    <definedName name="______sdb2">#REF!</definedName>
    <definedName name="______TB2">#REF!</definedName>
    <definedName name="______TB2_1">#REF!</definedName>
    <definedName name="______ww1">#REF!</definedName>
    <definedName name="______xlnm.Print_Area">#REF!</definedName>
    <definedName name="______xlnm.Print_Area_1">#REF!</definedName>
    <definedName name="______xlnm.Print_Area_1_2">#REF!</definedName>
    <definedName name="______xlnm.Print_Area_1_6">#REF!</definedName>
    <definedName name="______xlnm.Print_Area_2_2">#REF!</definedName>
    <definedName name="______xlnm.Print_Area_3">#REF!</definedName>
    <definedName name="______xlnm.Print_Area_4">#REF!</definedName>
    <definedName name="______xlnm.Print_Area_4_1">#REF!</definedName>
    <definedName name="______xlnm.Print_Area_5">#REF!</definedName>
    <definedName name="______xlnm.Print_Titles">#REF!</definedName>
    <definedName name="______xlnm.Print_Titles_1">#REF!</definedName>
    <definedName name="______xlnm.Print_Titles_5">#REF!</definedName>
    <definedName name="_____A1">#REF!</definedName>
    <definedName name="_____a65537">#REF!</definedName>
    <definedName name="_____A65539">#REF!</definedName>
    <definedName name="_____A65555">#REF!</definedName>
    <definedName name="_____A65658">#REF!</definedName>
    <definedName name="_____A65800">#REF!</definedName>
    <definedName name="_____A66000">#REF!</definedName>
    <definedName name="_____A99999">#REF!</definedName>
    <definedName name="_____aaa5">#REF!</definedName>
    <definedName name="_____aj1">#REF!</definedName>
    <definedName name="_____b111121">#REF!</definedName>
    <definedName name="_____b111121_1">#REF!</definedName>
    <definedName name="_____bol1">#REF!</definedName>
    <definedName name="_____BOQ1">#REF!</definedName>
    <definedName name="_____can430">40.73</definedName>
    <definedName name="_____can435">43.3</definedName>
    <definedName name="_____cat12">#REF!</definedName>
    <definedName name="_____cat123">#REF!</definedName>
    <definedName name="_____D199617">#REF!</definedName>
    <definedName name="_____dim4" localSheetId="0">#REF!</definedName>
    <definedName name="_____dim4">#REF!</definedName>
    <definedName name="_____HDD1">#REF!</definedName>
    <definedName name="_____iv66666" localSheetId="0">#REF!</definedName>
    <definedName name="_____iv66666">#REF!</definedName>
    <definedName name="_____jj300">#REF!</definedName>
    <definedName name="_____Ki1">#REF!</definedName>
    <definedName name="_____Ki1_1">#REF!</definedName>
    <definedName name="_____Ki2">#REF!</definedName>
    <definedName name="_____Ki2_1">#REF!</definedName>
    <definedName name="_____L1" localSheetId="0">#REF!</definedName>
    <definedName name="_____L1">#REF!</definedName>
    <definedName name="_____MAN1">#REF!</definedName>
    <definedName name="_____MAN1_1">#REF!</definedName>
    <definedName name="_____MN1">#REF!</definedName>
    <definedName name="_____PA1" hidden="1">{#N/A,#N/A,TRUE,"Front";#N/A,#N/A,TRUE,"Simple Letter";#N/A,#N/A,TRUE,"Inside";#N/A,#N/A,TRUE,"Contents";#N/A,#N/A,TRUE,"Basis";#N/A,#N/A,TRUE,"Inclusions";#N/A,#N/A,TRUE,"Exclusions";#N/A,#N/A,TRUE,"Areas";#N/A,#N/A,TRUE,"Summary";#N/A,#N/A,TRUE,"Detail"}</definedName>
    <definedName name="_____PB1">#REF!</definedName>
    <definedName name="_____PB1_1">#REF!</definedName>
    <definedName name="_____rim4">#REF!</definedName>
    <definedName name="_____rm4">#REF!</definedName>
    <definedName name="_____sdb2">#REF!</definedName>
    <definedName name="_____TB2">#REF!</definedName>
    <definedName name="_____TB2_1">#REF!</definedName>
    <definedName name="_____ww1">#REF!</definedName>
    <definedName name="_____xlnm.Print_Area">#REF!</definedName>
    <definedName name="_____xlnm.Print_Area_1">#REF!</definedName>
    <definedName name="_____xlnm.Print_Area_1_2">#REF!</definedName>
    <definedName name="_____xlnm.Print_Area_1_2_1">#REF!</definedName>
    <definedName name="_____xlnm.Print_Area_1_6">#REF!</definedName>
    <definedName name="_____xlnm.Print_Area_2_2">#REF!</definedName>
    <definedName name="_____xlnm.Print_Area_2_2_1">#REF!</definedName>
    <definedName name="_____xlnm.Print_Area_3">#REF!</definedName>
    <definedName name="_____xlnm.Print_Titles">#REF!</definedName>
    <definedName name="_____xlnm.Print_Titles_1">#REF!</definedName>
    <definedName name="_____zz93">#REF!</definedName>
    <definedName name="____A1">#REF!</definedName>
    <definedName name="____a65537">#REF!</definedName>
    <definedName name="____A65555">#REF!</definedName>
    <definedName name="____A65658">#REF!</definedName>
    <definedName name="____A65800">#REF!</definedName>
    <definedName name="____A66000">#REF!</definedName>
    <definedName name="____A99999">#REF!</definedName>
    <definedName name="____aaa5">#REF!</definedName>
    <definedName name="____aj1">#REF!</definedName>
    <definedName name="____b111121">#REF!</definedName>
    <definedName name="____b111121_1">#REF!</definedName>
    <definedName name="____bol1">#REF!</definedName>
    <definedName name="____BOQ1">#REF!</definedName>
    <definedName name="____can430">40.73</definedName>
    <definedName name="____can435">43.3</definedName>
    <definedName name="____cat12">#REF!</definedName>
    <definedName name="____cat123">#REF!</definedName>
    <definedName name="____CJR1_1">#REF!</definedName>
    <definedName name="____CJR1_1_1_1">#REF!</definedName>
    <definedName name="____CJR2_1">#REF!</definedName>
    <definedName name="____CJR2_1_1_1">#REF!</definedName>
    <definedName name="____CJR3_1">#REF!</definedName>
    <definedName name="____CJR3_1_1_1">#REF!</definedName>
    <definedName name="____CJR4_1">#REF!</definedName>
    <definedName name="____CJR4_1_1_1">#REF!</definedName>
    <definedName name="____CJR5_1">#REF!</definedName>
    <definedName name="____CJR5_1_1_1">#REF!</definedName>
    <definedName name="____D199617">#REF!</definedName>
    <definedName name="____d2" localSheetId="0" hidden="1">{#N/A,#N/A,FALSE,"mgtsum.XLS";#N/A,#N/A,FALSE,"CAPONE";#N/A,#N/A,FALSE,"CAPTWO";#N/A,#N/A,FALSE,"CAPTHREE"}</definedName>
    <definedName name="____d2" localSheetId="2" hidden="1">{#N/A,#N/A,FALSE,"mgtsum.XLS";#N/A,#N/A,FALSE,"CAPONE";#N/A,#N/A,FALSE,"CAPTWO";#N/A,#N/A,FALSE,"CAPTHREE"}</definedName>
    <definedName name="____d2" hidden="1">{#N/A,#N/A,FALSE,"mgtsum.XLS";#N/A,#N/A,FALSE,"CAPONE";#N/A,#N/A,FALSE,"CAPTWO";#N/A,#N/A,FALSE,"CAPTHREE"}</definedName>
    <definedName name="____dim4" localSheetId="0">#REF!</definedName>
    <definedName name="____dim4">#REF!</definedName>
    <definedName name="____EPP1_1">#REF!</definedName>
    <definedName name="____EPP1_1_1_1">#REF!</definedName>
    <definedName name="____EPP2_1">#REF!</definedName>
    <definedName name="____EPP2_1_1_1">#REF!</definedName>
    <definedName name="____EPP3_1">#REF!</definedName>
    <definedName name="____EPP3_1_1_1">#REF!</definedName>
    <definedName name="____EPP4_1">#REF!</definedName>
    <definedName name="____EPP4_1_1_1">#REF!</definedName>
    <definedName name="____EPP5_1">#REF!</definedName>
    <definedName name="____EPP5_1_1_1">#REF!</definedName>
    <definedName name="____FWM1_1">#REF!</definedName>
    <definedName name="____FWM1_1_1_1">#REF!</definedName>
    <definedName name="____FWM2_1">#REF!</definedName>
    <definedName name="____FWM2_1_1_1">#REF!</definedName>
    <definedName name="____FWM3_1">#REF!</definedName>
    <definedName name="____FWM3_1_1_1">#REF!</definedName>
    <definedName name="____FWM4_1">#REF!</definedName>
    <definedName name="____FWM4_1_1_1">#REF!</definedName>
    <definedName name="____FWM5_1">#REF!</definedName>
    <definedName name="____FWM5_1_1_1">#REF!</definedName>
    <definedName name="____HDD1">#REF!</definedName>
    <definedName name="____HJK1_1">#REF!</definedName>
    <definedName name="____HJK1_1_1_1">#REF!</definedName>
    <definedName name="____HJK2_1">#REF!</definedName>
    <definedName name="____HJK2_1_1_1">#REF!</definedName>
    <definedName name="____HJK3_1">#REF!</definedName>
    <definedName name="____HJK3_1_1_1">#REF!</definedName>
    <definedName name="____HJK4_1">#REF!</definedName>
    <definedName name="____HJK4_1_1_1">#REF!</definedName>
    <definedName name="____HJK5_1">#REF!</definedName>
    <definedName name="____HJK5_1_1_1">#REF!</definedName>
    <definedName name="____HJK6_1">#REF!</definedName>
    <definedName name="____HJK6_1_1_1">#REF!</definedName>
    <definedName name="____HJK7_1">#REF!</definedName>
    <definedName name="____HJK7_1_1_1">#REF!</definedName>
    <definedName name="____HJK8_1">#REF!</definedName>
    <definedName name="____HJK8_1_1_1">#REF!</definedName>
    <definedName name="____HPP1_1">#REF!</definedName>
    <definedName name="____HPP1_1_1_1">#REF!</definedName>
    <definedName name="____HPP2_1">#REF!</definedName>
    <definedName name="____HPP2_1_1_1">#REF!</definedName>
    <definedName name="____HPP3_1">#REF!</definedName>
    <definedName name="____HPP3_1_1_1">#REF!</definedName>
    <definedName name="____iv66666" localSheetId="0">#REF!</definedName>
    <definedName name="____iv66666">#REF!</definedName>
    <definedName name="____JJ1_1">#REF!</definedName>
    <definedName name="____JJ1_1_1_1">#REF!</definedName>
    <definedName name="____JJ2_1">#REF!</definedName>
    <definedName name="____JJ2_1_1_1">#REF!</definedName>
    <definedName name="____JJ3_1">#REF!</definedName>
    <definedName name="____JJ3_1_1_1">#REF!</definedName>
    <definedName name="____jj300">#REF!</definedName>
    <definedName name="____JJ4_1">#REF!</definedName>
    <definedName name="____JJ4_1_1_1">#REF!</definedName>
    <definedName name="____JJ5_1">#REF!</definedName>
    <definedName name="____JJ5_1_1_1">#REF!</definedName>
    <definedName name="____JJ6_1">#REF!</definedName>
    <definedName name="____JJ6_1_1_1">#REF!</definedName>
    <definedName name="____JJ7_1">#REF!</definedName>
    <definedName name="____JJ7_1_1_1">#REF!</definedName>
    <definedName name="____JK1_1">#REF!</definedName>
    <definedName name="____JK1_1_1_1">#REF!</definedName>
    <definedName name="____JK2_1">#REF!</definedName>
    <definedName name="____JK2_1_1_1">#REF!</definedName>
    <definedName name="____JK3_1">#REF!</definedName>
    <definedName name="____JK3_1_1_1">#REF!</definedName>
    <definedName name="____Ki1">#REF!</definedName>
    <definedName name="____Ki1_1">#REF!</definedName>
    <definedName name="____Ki2">#REF!</definedName>
    <definedName name="____Ki2_1">#REF!</definedName>
    <definedName name="____L1" localSheetId="0">#REF!</definedName>
    <definedName name="____L1">#REF!</definedName>
    <definedName name="____MAN1">#REF!</definedName>
    <definedName name="____MAN1_1">#REF!</definedName>
    <definedName name="____MC1_1">#REF!</definedName>
    <definedName name="____MC1_1_1_1">#REF!</definedName>
    <definedName name="____MC2_1">#REF!</definedName>
    <definedName name="____MC2_1_1_1">#REF!</definedName>
    <definedName name="____MC3_1">#REF!</definedName>
    <definedName name="____MC3_1_1_1">#REF!</definedName>
    <definedName name="____MC4_1">#REF!</definedName>
    <definedName name="____MC4_1_1_1">#REF!</definedName>
    <definedName name="____MC5_1">#REF!</definedName>
    <definedName name="____MC5_1_1_1">#REF!</definedName>
    <definedName name="____MC6_1">#REF!</definedName>
    <definedName name="____MC6_1_1_1">#REF!</definedName>
    <definedName name="____MC7_1">#REF!</definedName>
    <definedName name="____MC7_1_1_1">#REF!</definedName>
    <definedName name="____MN1">#REF!</definedName>
    <definedName name="____MP1_1">#REF!</definedName>
    <definedName name="____MP1_1_1_1">#REF!</definedName>
    <definedName name="____MP2_1">#REF!</definedName>
    <definedName name="____MP2_1_1_1">#REF!</definedName>
    <definedName name="____MP3_1">#REF!</definedName>
    <definedName name="____MP3_1_1_1">#REF!</definedName>
    <definedName name="____MP4_1">#REF!</definedName>
    <definedName name="____MP4_1_1_1">#REF!</definedName>
    <definedName name="____MP5_1">#REF!</definedName>
    <definedName name="____MP5_1_1_1">#REF!</definedName>
    <definedName name="____NB1_1">#REF!</definedName>
    <definedName name="____NB1_1_1_1">#REF!</definedName>
    <definedName name="____NB2_1">#REF!</definedName>
    <definedName name="____NB2_1_1_1">#REF!</definedName>
    <definedName name="____NB3_1">#REF!</definedName>
    <definedName name="____NB3_1_1_1">#REF!</definedName>
    <definedName name="____NB4_1">#REF!</definedName>
    <definedName name="____NB4_1_1_1">#REF!</definedName>
    <definedName name="____NB5_1">#REF!</definedName>
    <definedName name="____NB5_1_1_1">#REF!</definedName>
    <definedName name="____NB6_1">#REF!</definedName>
    <definedName name="____NB6_1_1_1">#REF!</definedName>
    <definedName name="____NB7_1">#REF!</definedName>
    <definedName name="____NB7_1_1_1">#REF!</definedName>
    <definedName name="____PA1" hidden="1">{#N/A,#N/A,TRUE,"Front";#N/A,#N/A,TRUE,"Simple Letter";#N/A,#N/A,TRUE,"Inside";#N/A,#N/A,TRUE,"Contents";#N/A,#N/A,TRUE,"Basis";#N/A,#N/A,TRUE,"Inclusions";#N/A,#N/A,TRUE,"Exclusions";#N/A,#N/A,TRUE,"Areas";#N/A,#N/A,TRUE,"Summary";#N/A,#N/A,TRUE,"Detail"}</definedName>
    <definedName name="____pa2">#REF!</definedName>
    <definedName name="____PB1">#REF!</definedName>
    <definedName name="____PB1_1">#REF!</definedName>
    <definedName name="____PJ1_1">#REF!</definedName>
    <definedName name="____PJ1_1_1_1">#REF!</definedName>
    <definedName name="____PJ11_1">#REF!</definedName>
    <definedName name="____PJ11_1_1_1">#REF!</definedName>
    <definedName name="____PJ2_1">#REF!</definedName>
    <definedName name="____PJ2_1_1_1">#REF!</definedName>
    <definedName name="____PJ22_1">#REF!</definedName>
    <definedName name="____PJ22_1_1_1">#REF!</definedName>
    <definedName name="____PJ3_1">#REF!</definedName>
    <definedName name="____PJ3_1_1_1">#REF!</definedName>
    <definedName name="____PJ33_1">#REF!</definedName>
    <definedName name="____PJ33_1_1_1">#REF!</definedName>
    <definedName name="____rim4">#REF!</definedName>
    <definedName name="____rm4">#REF!</definedName>
    <definedName name="____rr87">#REF!</definedName>
    <definedName name="____SD1_1">#REF!</definedName>
    <definedName name="____SD1_1_1_1">#REF!</definedName>
    <definedName name="____SD2_1">#REF!</definedName>
    <definedName name="____SD2_1_1_1">#REF!</definedName>
    <definedName name="____SD3_1">#REF!</definedName>
    <definedName name="____SD3_1_1_1">#REF!</definedName>
    <definedName name="____sdb2">#REF!</definedName>
    <definedName name="____sep1">#REF!</definedName>
    <definedName name="____SJ1_1">#REF!</definedName>
    <definedName name="____SJ1_1_1_1">#REF!</definedName>
    <definedName name="____SJ2_1">#REF!</definedName>
    <definedName name="____SJ2_1_1_1">#REF!</definedName>
    <definedName name="____SJ3_1">#REF!</definedName>
    <definedName name="____SJ3_1_1_1">#REF!</definedName>
    <definedName name="____SJ4_1">#REF!</definedName>
    <definedName name="____SJ4_1_1_1">#REF!</definedName>
    <definedName name="____SZ1_1">#REF!</definedName>
    <definedName name="____SZ1_1_1_1">#REF!</definedName>
    <definedName name="____SZ2_1">#REF!</definedName>
    <definedName name="____SZ2_1_1_1">#REF!</definedName>
    <definedName name="____t2" localSheetId="0" hidden="1">{#N/A,#N/A,TRUE,"Front";#N/A,#N/A,TRUE,"Simple Letter";#N/A,#N/A,TRUE,"Inside";#N/A,#N/A,TRUE,"Contents";#N/A,#N/A,TRUE,"Basis";#N/A,#N/A,TRUE,"Inclusions";#N/A,#N/A,TRUE,"Exclusions";#N/A,#N/A,TRUE,"Areas";#N/A,#N/A,TRUE,"Summary";#N/A,#N/A,TRUE,"Detail"}</definedName>
    <definedName name="____t2" localSheetId="2" hidden="1">{#N/A,#N/A,TRUE,"Front";#N/A,#N/A,TRUE,"Simple Letter";#N/A,#N/A,TRUE,"Inside";#N/A,#N/A,TRUE,"Contents";#N/A,#N/A,TRUE,"Basis";#N/A,#N/A,TRUE,"Inclusions";#N/A,#N/A,TRUE,"Exclusions";#N/A,#N/A,TRUE,"Areas";#N/A,#N/A,TRUE,"Summary";#N/A,#N/A,TRUE,"Detail"}</definedName>
    <definedName name="____t2" hidden="1">{#N/A,#N/A,TRUE,"Front";#N/A,#N/A,TRUE,"Simple Letter";#N/A,#N/A,TRUE,"Inside";#N/A,#N/A,TRUE,"Contents";#N/A,#N/A,TRUE,"Basis";#N/A,#N/A,TRUE,"Inclusions";#N/A,#N/A,TRUE,"Exclusions";#N/A,#N/A,TRUE,"Areas";#N/A,#N/A,TRUE,"Summary";#N/A,#N/A,TRUE,"Detail"}</definedName>
    <definedName name="____TB2">#REF!</definedName>
    <definedName name="____TB2_1">#REF!</definedName>
    <definedName name="____UB1_1">#REF!</definedName>
    <definedName name="____UB1_1_1_1">#REF!</definedName>
    <definedName name="____UB10_1">#REF!</definedName>
    <definedName name="____UB10_1_1_1">#REF!</definedName>
    <definedName name="____UB2_1">#REF!</definedName>
    <definedName name="____UB2_1_1_1">#REF!</definedName>
    <definedName name="____UB3_1">#REF!</definedName>
    <definedName name="____UB3_1_1_1">#REF!</definedName>
    <definedName name="____UB4_1">#REF!</definedName>
    <definedName name="____UB4_1_1_1">#REF!</definedName>
    <definedName name="____UB5_1">#REF!</definedName>
    <definedName name="____UB5_1_1_1">#REF!</definedName>
    <definedName name="____UB6_1">#REF!</definedName>
    <definedName name="____UB6_1_1_1">#REF!</definedName>
    <definedName name="____UB7_1">#REF!</definedName>
    <definedName name="____UB7_1_1_1">#REF!</definedName>
    <definedName name="____UB8_1">#REF!</definedName>
    <definedName name="____UB8_1_1_1">#REF!</definedName>
    <definedName name="____UB9_1">#REF!</definedName>
    <definedName name="____UB9_1_1_1">#REF!</definedName>
    <definedName name="____ww1">#REF!</definedName>
    <definedName name="____xlnm.Print_Area">#REF!</definedName>
    <definedName name="____xlnm.Print_Area_1">#REF!</definedName>
    <definedName name="____xlnm.Print_Area_3">#REF!</definedName>
    <definedName name="____xlnm.Print_Titles">#REF!</definedName>
    <definedName name="____xlnm.Print_Titles_1">#REF!</definedName>
    <definedName name="____YY1_1">#REF!</definedName>
    <definedName name="____YY1_1_1_1">#REF!</definedName>
    <definedName name="____YY2_1">#REF!</definedName>
    <definedName name="____YY2_1_1_1">#REF!</definedName>
    <definedName name="____zz93">#REF!</definedName>
    <definedName name="___A1">#REF!</definedName>
    <definedName name="___a65537">#REF!</definedName>
    <definedName name="___A65539">#REF!</definedName>
    <definedName name="___A65555">#REF!</definedName>
    <definedName name="___A65658">#REF!</definedName>
    <definedName name="___A65800">#REF!</definedName>
    <definedName name="___A66000">#REF!</definedName>
    <definedName name="___A99999">#REF!</definedName>
    <definedName name="___aaa10">#REF!</definedName>
    <definedName name="___aaa11">#REF!</definedName>
    <definedName name="___AAA12">#REF!</definedName>
    <definedName name="___aaa23">#REF!</definedName>
    <definedName name="___aaa34">#REF!</definedName>
    <definedName name="___aaa5" localSheetId="0">#REF!</definedName>
    <definedName name="___aaa5">#REF!</definedName>
    <definedName name="___aaa55">#REF!</definedName>
    <definedName name="___AAA69">#REF!</definedName>
    <definedName name="___aad55">#REF!</definedName>
    <definedName name="___aj1" localSheetId="0">#REF!</definedName>
    <definedName name="___aj1">#REF!</definedName>
    <definedName name="___b111121">#REF!</definedName>
    <definedName name="___b111121_1">#REF!</definedName>
    <definedName name="___bol1" localSheetId="0">#REF!</definedName>
    <definedName name="___bol1">#REF!</definedName>
    <definedName name="___BOQ1">#REF!</definedName>
    <definedName name="___can430">40.73</definedName>
    <definedName name="___can435">43.3</definedName>
    <definedName name="___cat12">#REF!</definedName>
    <definedName name="___cat123">#REF!</definedName>
    <definedName name="___CJR1_1">#REF!</definedName>
    <definedName name="___CJR1_1_1_1">#REF!</definedName>
    <definedName name="___CJR2_1">#REF!</definedName>
    <definedName name="___CJR2_1_1_1">#REF!</definedName>
    <definedName name="___CJR3_1">#REF!</definedName>
    <definedName name="___CJR3_1_1_1">#REF!</definedName>
    <definedName name="___CJR4_1">#REF!</definedName>
    <definedName name="___CJR4_1_1_1">#REF!</definedName>
    <definedName name="___CJR5_1">#REF!</definedName>
    <definedName name="___CJR5_1_1_1">#REF!</definedName>
    <definedName name="___COL10">#REF!</definedName>
    <definedName name="___COL101">#REF!</definedName>
    <definedName name="___col102">#REF!</definedName>
    <definedName name="___col103">#REF!</definedName>
    <definedName name="___col104">#REF!</definedName>
    <definedName name="___COL11">#REF!</definedName>
    <definedName name="___col110">#REF!</definedName>
    <definedName name="___COL111">#REF!</definedName>
    <definedName name="___col112">#REF!</definedName>
    <definedName name="___col113">#REF!</definedName>
    <definedName name="___COL12">#REF!</definedName>
    <definedName name="___COL13">#REF!</definedName>
    <definedName name="___COL14">#REF!</definedName>
    <definedName name="___COL15">#REF!</definedName>
    <definedName name="___COL16">#REF!</definedName>
    <definedName name="___COL21">#REF!</definedName>
    <definedName name="___D199617">#REF!</definedName>
    <definedName name="___d2" localSheetId="0" hidden="1">{#N/A,#N/A,FALSE,"mgtsum.XLS";#N/A,#N/A,FALSE,"CAPONE";#N/A,#N/A,FALSE,"CAPTWO";#N/A,#N/A,FALSE,"CAPTHREE"}</definedName>
    <definedName name="___d2" localSheetId="2" hidden="1">{#N/A,#N/A,FALSE,"mgtsum.XLS";#N/A,#N/A,FALSE,"CAPONE";#N/A,#N/A,FALSE,"CAPTWO";#N/A,#N/A,FALSE,"CAPTHREE"}</definedName>
    <definedName name="___d2" hidden="1">{#N/A,#N/A,FALSE,"mgtsum.XLS";#N/A,#N/A,FALSE,"CAPONE";#N/A,#N/A,FALSE,"CAPTWO";#N/A,#N/A,FALSE,"CAPTHREE"}</definedName>
    <definedName name="___dim4" localSheetId="0">#REF!</definedName>
    <definedName name="___dim4">#REF!</definedName>
    <definedName name="___dxv1">#REF!</definedName>
    <definedName name="___dxv2">#REF!</definedName>
    <definedName name="___EPP1_1">#REF!</definedName>
    <definedName name="___EPP1_1_1_1">#REF!</definedName>
    <definedName name="___EPP2_1">#REF!</definedName>
    <definedName name="___EPP2_1_1_1">#REF!</definedName>
    <definedName name="___EPP3_1">#REF!</definedName>
    <definedName name="___EPP3_1_1_1">#REF!</definedName>
    <definedName name="___EPP4_1">#REF!</definedName>
    <definedName name="___EPP4_1_1_1">#REF!</definedName>
    <definedName name="___EPP5_1">#REF!</definedName>
    <definedName name="___EPP5_1_1_1">#REF!</definedName>
    <definedName name="___exc1">#REF!</definedName>
    <definedName name="___exc11">#REF!</definedName>
    <definedName name="___exc2">#REF!</definedName>
    <definedName name="___EXC3">#REF!</definedName>
    <definedName name="___EXC4">#REF!</definedName>
    <definedName name="___Feb06" localSheetId="0" hidden="1">{#N/A,#N/A,TRUE,"Front";#N/A,#N/A,TRUE,"Simple Letter";#N/A,#N/A,TRUE,"Inside";#N/A,#N/A,TRUE,"Contents";#N/A,#N/A,TRUE,"Basis";#N/A,#N/A,TRUE,"Inclusions";#N/A,#N/A,TRUE,"Exclusions";#N/A,#N/A,TRUE,"Areas";#N/A,#N/A,TRUE,"Summary";#N/A,#N/A,TRUE,"Detail"}</definedName>
    <definedName name="___Feb06" localSheetId="2" hidden="1">{#N/A,#N/A,TRUE,"Front";#N/A,#N/A,TRUE,"Simple Letter";#N/A,#N/A,TRUE,"Inside";#N/A,#N/A,TRUE,"Contents";#N/A,#N/A,TRUE,"Basis";#N/A,#N/A,TRUE,"Inclusions";#N/A,#N/A,TRUE,"Exclusions";#N/A,#N/A,TRUE,"Areas";#N/A,#N/A,TRUE,"Summary";#N/A,#N/A,TRUE,"Detail"}</definedName>
    <definedName name="___Feb06" hidden="1">{#N/A,#N/A,TRUE,"Front";#N/A,#N/A,TRUE,"Simple Letter";#N/A,#N/A,TRUE,"Inside";#N/A,#N/A,TRUE,"Contents";#N/A,#N/A,TRUE,"Basis";#N/A,#N/A,TRUE,"Inclusions";#N/A,#N/A,TRUE,"Exclusions";#N/A,#N/A,TRUE,"Areas";#N/A,#N/A,TRUE,"Summary";#N/A,#N/A,TRUE,"Detail"}</definedName>
    <definedName name="___foo1">#REF!</definedName>
    <definedName name="___foo2">#REF!</definedName>
    <definedName name="___foo3">#REF!</definedName>
    <definedName name="___FOO4">#REF!</definedName>
    <definedName name="___FWM1_1">#REF!</definedName>
    <definedName name="___FWM1_1_1_1">#REF!</definedName>
    <definedName name="___FWM2_1">#REF!</definedName>
    <definedName name="___FWM2_1_1_1">#REF!</definedName>
    <definedName name="___FWM3_1">#REF!</definedName>
    <definedName name="___FWM3_1_1_1">#REF!</definedName>
    <definedName name="___FWM4_1">#REF!</definedName>
    <definedName name="___FWM4_1_1_1">#REF!</definedName>
    <definedName name="___FWM5_1">#REF!</definedName>
    <definedName name="___FWM5_1_1_1">#REF!</definedName>
    <definedName name="___gm10">#REF!</definedName>
    <definedName name="___gm11">#REF!</definedName>
    <definedName name="___gm12">#REF!</definedName>
    <definedName name="___GM13">#REF!</definedName>
    <definedName name="___GM2">#REF!</definedName>
    <definedName name="___HDD1" localSheetId="0">#REF!</definedName>
    <definedName name="___HDD1">#REF!</definedName>
    <definedName name="___HJK1_1">#REF!</definedName>
    <definedName name="___HJK1_1_1_1">#REF!</definedName>
    <definedName name="___HJK2_1">#REF!</definedName>
    <definedName name="___HJK2_1_1_1">#REF!</definedName>
    <definedName name="___HJK3_1">#REF!</definedName>
    <definedName name="___HJK3_1_1_1">#REF!</definedName>
    <definedName name="___HJK4_1">#REF!</definedName>
    <definedName name="___HJK4_1_1_1">#REF!</definedName>
    <definedName name="___HJK5_1">#REF!</definedName>
    <definedName name="___HJK5_1_1_1">#REF!</definedName>
    <definedName name="___HJK6_1">#REF!</definedName>
    <definedName name="___HJK6_1_1_1">#REF!</definedName>
    <definedName name="___HJK7_1">#REF!</definedName>
    <definedName name="___HJK7_1_1_1">#REF!</definedName>
    <definedName name="___HJK8_1">#REF!</definedName>
    <definedName name="___HJK8_1_1_1">#REF!</definedName>
    <definedName name="___HPP1_1">#REF!</definedName>
    <definedName name="___HPP1_1_1_1">#REF!</definedName>
    <definedName name="___HPP2_1">#REF!</definedName>
    <definedName name="___HPP2_1_1_1">#REF!</definedName>
    <definedName name="___HPP3_1">#REF!</definedName>
    <definedName name="___HPP3_1_1_1">#REF!</definedName>
    <definedName name="___ind1">#REF!</definedName>
    <definedName name="___IND11">#REF!</definedName>
    <definedName name="___IND31">#REF!</definedName>
    <definedName name="___iv66666" localSheetId="0">#REF!</definedName>
    <definedName name="___iv66666">#REF!</definedName>
    <definedName name="___JJ1_1">#REF!</definedName>
    <definedName name="___JJ1_1_1_1">#REF!</definedName>
    <definedName name="___JJ2_1">#REF!</definedName>
    <definedName name="___JJ2_1_1_1">#REF!</definedName>
    <definedName name="___JJ3_1">#REF!</definedName>
    <definedName name="___JJ3_1_1_1">#REF!</definedName>
    <definedName name="___jj300">#REF!</definedName>
    <definedName name="___JJ4_1">#REF!</definedName>
    <definedName name="___JJ4_1_1_1">#REF!</definedName>
    <definedName name="___JJ5_1">#REF!</definedName>
    <definedName name="___JJ5_1_1_1">#REF!</definedName>
    <definedName name="___JJ6_1">#REF!</definedName>
    <definedName name="___JJ6_1_1_1">#REF!</definedName>
    <definedName name="___JJ7_1">#REF!</definedName>
    <definedName name="___JJ7_1_1_1">#REF!</definedName>
    <definedName name="___JK1_1">#REF!</definedName>
    <definedName name="___JK1_1_1_1">#REF!</definedName>
    <definedName name="___JK2_1">#REF!</definedName>
    <definedName name="___JK2_1_1_1">#REF!</definedName>
    <definedName name="___JK3_1">#REF!</definedName>
    <definedName name="___JK3_1_1_1">#REF!</definedName>
    <definedName name="___Ki1">#REF!</definedName>
    <definedName name="___Ki1_1">#REF!</definedName>
    <definedName name="___Ki2">#REF!</definedName>
    <definedName name="___Ki2_1">#REF!</definedName>
    <definedName name="___L1" localSheetId="0">#REF!</definedName>
    <definedName name="___L1">#REF!</definedName>
    <definedName name="___lsc44">#REF!</definedName>
    <definedName name="___MAN1">#REF!</definedName>
    <definedName name="___MAN1_1">#REF!</definedName>
    <definedName name="___MC1_1">#REF!</definedName>
    <definedName name="___MC1_1_1_1">#REF!</definedName>
    <definedName name="___MC2_1">#REF!</definedName>
    <definedName name="___MC2_1_1_1">#REF!</definedName>
    <definedName name="___MC3_1">#REF!</definedName>
    <definedName name="___MC3_1_1_1">#REF!</definedName>
    <definedName name="___MC4_1">#REF!</definedName>
    <definedName name="___MC4_1_1_1">#REF!</definedName>
    <definedName name="___MC5_1">#REF!</definedName>
    <definedName name="___MC5_1_1_1">#REF!</definedName>
    <definedName name="___MC6_1">#REF!</definedName>
    <definedName name="___MC6_1_1_1">#REF!</definedName>
    <definedName name="___MC7_1">#REF!</definedName>
    <definedName name="___MC7_1_1_1">#REF!</definedName>
    <definedName name="___MN1">#REF!</definedName>
    <definedName name="___MP1_1">#REF!</definedName>
    <definedName name="___MP1_1_1_1">#REF!</definedName>
    <definedName name="___MP2_1">#REF!</definedName>
    <definedName name="___MP2_1_1_1">#REF!</definedName>
    <definedName name="___MP3_1">#REF!</definedName>
    <definedName name="___MP3_1_1_1">#REF!</definedName>
    <definedName name="___MP4_1">#REF!</definedName>
    <definedName name="___MP4_1_1_1">#REF!</definedName>
    <definedName name="___MP5_1">#REF!</definedName>
    <definedName name="___MP5_1_1_1">#REF!</definedName>
    <definedName name="___NB1_1">#REF!</definedName>
    <definedName name="___NB1_1_1_1">#REF!</definedName>
    <definedName name="___NB2_1">#REF!</definedName>
    <definedName name="___NB2_1_1_1">#REF!</definedName>
    <definedName name="___NB3_1">#REF!</definedName>
    <definedName name="___NB3_1_1_1">#REF!</definedName>
    <definedName name="___NB4_1">#REF!</definedName>
    <definedName name="___NB4_1_1_1">#REF!</definedName>
    <definedName name="___NB5_1">#REF!</definedName>
    <definedName name="___NB5_1_1_1">#REF!</definedName>
    <definedName name="___NB6_1">#REF!</definedName>
    <definedName name="___NB6_1_1_1">#REF!</definedName>
    <definedName name="___NB7_1">#REF!</definedName>
    <definedName name="___NB7_1_1_1">#REF!</definedName>
    <definedName name="___NNN3">#REF!</definedName>
    <definedName name="___nnn45">#REF!</definedName>
    <definedName name="___nnn5">#REF!</definedName>
    <definedName name="___NNN55">#REF!</definedName>
    <definedName name="___pa1">#REF!</definedName>
    <definedName name="___pa2">#REF!</definedName>
    <definedName name="___PB1">#REF!</definedName>
    <definedName name="___PB1_1">#REF!</definedName>
    <definedName name="___pcc1">#REF!</definedName>
    <definedName name="___pcc2">#REF!</definedName>
    <definedName name="___pcc3">#REF!</definedName>
    <definedName name="___PCC4">#REF!</definedName>
    <definedName name="___PJ1_1">#REF!</definedName>
    <definedName name="___PJ1_1_1_1">#REF!</definedName>
    <definedName name="___PJ11_1">#REF!</definedName>
    <definedName name="___PJ11_1_1_1">#REF!</definedName>
    <definedName name="___PJ2_1">#REF!</definedName>
    <definedName name="___PJ2_1_1_1">#REF!</definedName>
    <definedName name="___PJ22_1">#REF!</definedName>
    <definedName name="___PJ22_1_1_1">#REF!</definedName>
    <definedName name="___PJ3_1">#REF!</definedName>
    <definedName name="___PJ3_1_1_1">#REF!</definedName>
    <definedName name="___PJ33_1">#REF!</definedName>
    <definedName name="___PJ33_1_1_1">#REF!</definedName>
    <definedName name="___plb1">#REF!</definedName>
    <definedName name="___plb2">#REF!</definedName>
    <definedName name="___plb3">#REF!</definedName>
    <definedName name="___plb4">#REF!</definedName>
    <definedName name="___rim4">#REF!</definedName>
    <definedName name="___rm4">#REF!</definedName>
    <definedName name="___RNN1">#REF!</definedName>
    <definedName name="___RNN23">#REF!</definedName>
    <definedName name="___rr87">#REF!</definedName>
    <definedName name="___rx2">#REF!</definedName>
    <definedName name="___S12">#REF!</definedName>
    <definedName name="___SD1_1">#REF!</definedName>
    <definedName name="___SD1_1_1_1">#REF!</definedName>
    <definedName name="___SD2_1">#REF!</definedName>
    <definedName name="___SD2_1_1_1">#REF!</definedName>
    <definedName name="___SD3_1">#REF!</definedName>
    <definedName name="___SD3_1_1_1">#REF!</definedName>
    <definedName name="___sdb2">#REF!</definedName>
    <definedName name="___sec1">#REF!</definedName>
    <definedName name="___sec111">#REF!</definedName>
    <definedName name="___sec12">#REF!</definedName>
    <definedName name="___SEC13">#REF!</definedName>
    <definedName name="___SEC15">#REF!</definedName>
    <definedName name="___Sec2">#REF!</definedName>
    <definedName name="___sec22">#REF!</definedName>
    <definedName name="___SEC23">#REF!</definedName>
    <definedName name="___SEC24">#REF!</definedName>
    <definedName name="___sec3">#REF!</definedName>
    <definedName name="___SEC32">#REF!</definedName>
    <definedName name="___sec33">#REF!</definedName>
    <definedName name="___Sec4">#REF!</definedName>
    <definedName name="___sec44">#REF!</definedName>
    <definedName name="___sec45">#REF!</definedName>
    <definedName name="___SEC46">#REF!</definedName>
    <definedName name="___sec5">#REF!</definedName>
    <definedName name="___sec55">#REF!</definedName>
    <definedName name="___SEC56">#REF!</definedName>
    <definedName name="___sec6">#REF!</definedName>
    <definedName name="___sec66">#REF!</definedName>
    <definedName name="___SEC67">#REF!</definedName>
    <definedName name="___sec7">#REF!</definedName>
    <definedName name="___sec71">#REF!</definedName>
    <definedName name="___SEC72">#REF!</definedName>
    <definedName name="___SEC74">#REF!</definedName>
    <definedName name="___SEC75">#REF!</definedName>
    <definedName name="___SEC77">#REF!</definedName>
    <definedName name="___sec777">#REF!</definedName>
    <definedName name="___sec78">#REF!</definedName>
    <definedName name="___sec79">#REF!</definedName>
    <definedName name="___sec8">#REF!</definedName>
    <definedName name="___sec81">#REF!</definedName>
    <definedName name="___SEC82">#REF!</definedName>
    <definedName name="___SEC83">#REF!</definedName>
    <definedName name="___SEC88">#REF!</definedName>
    <definedName name="___sec888">#REF!</definedName>
    <definedName name="___sec89">#REF!</definedName>
    <definedName name="___sec899">#REF!</definedName>
    <definedName name="___SEC9">#REF!</definedName>
    <definedName name="___SEC91">#REF!</definedName>
    <definedName name="___sep1">#REF!</definedName>
    <definedName name="___SJ1_1">#REF!</definedName>
    <definedName name="___SJ1_1_1_1">#REF!</definedName>
    <definedName name="___SJ2_1">#REF!</definedName>
    <definedName name="___SJ2_1_1_1">#REF!</definedName>
    <definedName name="___SJ3_1">#REF!</definedName>
    <definedName name="___SJ3_1_1_1">#REF!</definedName>
    <definedName name="___SJ4_1">#REF!</definedName>
    <definedName name="___SJ4_1_1_1">#REF!</definedName>
    <definedName name="___SS2">#REF!</definedName>
    <definedName name="___sss1">#REF!</definedName>
    <definedName name="___sss10">#REF!</definedName>
    <definedName name="___sss11">#REF!</definedName>
    <definedName name="___SSS2">#REF!</definedName>
    <definedName name="___SSS3">#REF!</definedName>
    <definedName name="___SSS32">#REF!</definedName>
    <definedName name="___SZ1_1">#REF!</definedName>
    <definedName name="___SZ1_1_1_1">#REF!</definedName>
    <definedName name="___SZ2_1">#REF!</definedName>
    <definedName name="___SZ2_1_1_1">#REF!</definedName>
    <definedName name="___t2" localSheetId="0" hidden="1">{#N/A,#N/A,TRUE,"Front";#N/A,#N/A,TRUE,"Simple Letter";#N/A,#N/A,TRUE,"Inside";#N/A,#N/A,TRUE,"Contents";#N/A,#N/A,TRUE,"Basis";#N/A,#N/A,TRUE,"Inclusions";#N/A,#N/A,TRUE,"Exclusions";#N/A,#N/A,TRUE,"Areas";#N/A,#N/A,TRUE,"Summary";#N/A,#N/A,TRUE,"Detail"}</definedName>
    <definedName name="___t2" localSheetId="2" hidden="1">{#N/A,#N/A,TRUE,"Front";#N/A,#N/A,TRUE,"Simple Letter";#N/A,#N/A,TRUE,"Inside";#N/A,#N/A,TRUE,"Contents";#N/A,#N/A,TRUE,"Basis";#N/A,#N/A,TRUE,"Inclusions";#N/A,#N/A,TRUE,"Exclusions";#N/A,#N/A,TRUE,"Areas";#N/A,#N/A,TRUE,"Summary";#N/A,#N/A,TRUE,"Detail"}</definedName>
    <definedName name="___t2" hidden="1">{#N/A,#N/A,TRUE,"Front";#N/A,#N/A,TRUE,"Simple Letter";#N/A,#N/A,TRUE,"Inside";#N/A,#N/A,TRUE,"Contents";#N/A,#N/A,TRUE,"Basis";#N/A,#N/A,TRUE,"Inclusions";#N/A,#N/A,TRUE,"Exclusions";#N/A,#N/A,TRUE,"Areas";#N/A,#N/A,TRUE,"Summary";#N/A,#N/A,TRUE,"Detail"}</definedName>
    <definedName name="___TB2">#REF!</definedName>
    <definedName name="___TB2_1">#REF!</definedName>
    <definedName name="___tk1">#REF!</definedName>
    <definedName name="___UB1_1">#REF!</definedName>
    <definedName name="___UB1_1_1_1">#REF!</definedName>
    <definedName name="___UB10_1">#REF!</definedName>
    <definedName name="___UB10_1_1_1">#REF!</definedName>
    <definedName name="___UB2_1">#REF!</definedName>
    <definedName name="___UB2_1_1_1">#REF!</definedName>
    <definedName name="___UB3_1">#REF!</definedName>
    <definedName name="___UB3_1_1_1">#REF!</definedName>
    <definedName name="___UB4_1">#REF!</definedName>
    <definedName name="___UB4_1_1_1">#REF!</definedName>
    <definedName name="___UB5_1">#REF!</definedName>
    <definedName name="___UB5_1_1_1">#REF!</definedName>
    <definedName name="___UB6_1">#REF!</definedName>
    <definedName name="___UB6_1_1_1">#REF!</definedName>
    <definedName name="___UB7_1">#REF!</definedName>
    <definedName name="___UB7_1_1_1">#REF!</definedName>
    <definedName name="___UB8_1">#REF!</definedName>
    <definedName name="___UB8_1_1_1">#REF!</definedName>
    <definedName name="___UB9_1">#REF!</definedName>
    <definedName name="___UB9_1_1_1">#REF!</definedName>
    <definedName name="___vma1420">#REF!</definedName>
    <definedName name="___ww1">#REF!</definedName>
    <definedName name="___ww1_1">#REF!</definedName>
    <definedName name="___ww1_2">#REF!</definedName>
    <definedName name="___xlnm.Print_Area">#REF!</definedName>
    <definedName name="___xlnm.Print_Area_1">#REF!</definedName>
    <definedName name="___xlnm.Print_Area_1_1">#REF!</definedName>
    <definedName name="___xlnm.Print_Area_2">#REF!</definedName>
    <definedName name="___xlnm.Print_Area_3">#REF!</definedName>
    <definedName name="___xlnm.Print_Area_4">#REF!</definedName>
    <definedName name="___xlnm.Print_Area_4_1">#REF!</definedName>
    <definedName name="___xlnm.Print_Area_5">#REF!</definedName>
    <definedName name="___xlnm.Print_Titles">#REF!</definedName>
    <definedName name="___xlnm.Print_Titles_1">#REF!</definedName>
    <definedName name="___xlnm.Print_Titles_3">#REF!</definedName>
    <definedName name="___xlnm.Print_Titles_5">#REF!</definedName>
    <definedName name="___xp9102">#REF!</definedName>
    <definedName name="___xp9103">#REF!</definedName>
    <definedName name="___xp9104">#REF!</definedName>
    <definedName name="___xp9105">#REF!</definedName>
    <definedName name="___xp9106">#REF!</definedName>
    <definedName name="___xp9107">#REF!</definedName>
    <definedName name="___xt9100">#REF!</definedName>
    <definedName name="___YY1_1">#REF!</definedName>
    <definedName name="___YY1_1_1_1">#REF!</definedName>
    <definedName name="___YY2_1">#REF!</definedName>
    <definedName name="___YY2_1_1_1">#REF!</definedName>
    <definedName name="___zz93">#REF!</definedName>
    <definedName name="__123Graph_X">#REF!</definedName>
    <definedName name="__1Excel_BuiltIn_Print_Area_2_1_1" localSheetId="0">#REF!</definedName>
    <definedName name="__1Excel_BuiltIn_Print_Area_2_1_1">#REF!</definedName>
    <definedName name="__1Excel_BuiltIn_Print_Titles_1_1_1">#REF!</definedName>
    <definedName name="__1Excel_BuiltIn_Print_Titles_1_1_1_1_1">#REF!</definedName>
    <definedName name="__1HY3__1">#REF!</definedName>
    <definedName name="__1HY3__1_1_1">#REF!</definedName>
    <definedName name="__2Excel_BuiltIn_Print_Titles_2_1_1">#REF!</definedName>
    <definedName name="__2Excel_BuiltIn_Print_Titles_2_1_1_1_1">#REF!</definedName>
    <definedName name="__A1">#REF!</definedName>
    <definedName name="__a65537">#REF!</definedName>
    <definedName name="__A65539">#REF!</definedName>
    <definedName name="__A65555">#REF!</definedName>
    <definedName name="__A65658">#REF!</definedName>
    <definedName name="__A65800">#REF!</definedName>
    <definedName name="__A66000">#REF!</definedName>
    <definedName name="__A99999">#REF!</definedName>
    <definedName name="__AAA21">#REF!</definedName>
    <definedName name="__aaa5" localSheetId="0">#REF!</definedName>
    <definedName name="__aaa5">#REF!</definedName>
    <definedName name="__AAA53">#REF!</definedName>
    <definedName name="__aaa54">#REF!</definedName>
    <definedName name="__aaa545">#REF!</definedName>
    <definedName name="__aaa56">#REF!</definedName>
    <definedName name="__AAA57">#REF!</definedName>
    <definedName name="__aaa59">#REF!</definedName>
    <definedName name="__AAA66">#REF!</definedName>
    <definedName name="__AAD56">#REF!</definedName>
    <definedName name="__AAD57">#REF!</definedName>
    <definedName name="__aj1">#REF!</definedName>
    <definedName name="__alt1">#REF!</definedName>
    <definedName name="__ALT2">#REF!</definedName>
    <definedName name="__ALT3">#REF!</definedName>
    <definedName name="__ALT4">#REF!</definedName>
    <definedName name="__b111121">#REF!</definedName>
    <definedName name="__bol1">#REF!</definedName>
    <definedName name="__BOQ1">#REF!</definedName>
    <definedName name="__can430">40.73</definedName>
    <definedName name="__can435">43.3</definedName>
    <definedName name="__cat12">#REF!</definedName>
    <definedName name="__cat123">#REF!</definedName>
    <definedName name="__CJR1">#REF!</definedName>
    <definedName name="__CJR1_1">#REF!</definedName>
    <definedName name="__CJR1_1_1">#REF!</definedName>
    <definedName name="__CJR1_1_1_1_1">#REF!</definedName>
    <definedName name="__CJR1_1_2">#REF!</definedName>
    <definedName name="__CJR1_2">#REF!</definedName>
    <definedName name="__CJR2">#REF!</definedName>
    <definedName name="__CJR2_1">#REF!</definedName>
    <definedName name="__CJR2_1_1">#REF!</definedName>
    <definedName name="__CJR2_1_1_1_1">#REF!</definedName>
    <definedName name="__CJR2_1_2">#REF!</definedName>
    <definedName name="__CJR2_2">#REF!</definedName>
    <definedName name="__CJR3">#REF!</definedName>
    <definedName name="__CJR3_1">#REF!</definedName>
    <definedName name="__CJR3_1_1">#REF!</definedName>
    <definedName name="__CJR3_1_1_1_1">#REF!</definedName>
    <definedName name="__CJR3_1_2">#REF!</definedName>
    <definedName name="__CJR3_2">#REF!</definedName>
    <definedName name="__CJR4">#REF!</definedName>
    <definedName name="__CJR4_1">#REF!</definedName>
    <definedName name="__CJR4_1_1">#REF!</definedName>
    <definedName name="__CJR4_1_1_1_1">#REF!</definedName>
    <definedName name="__CJR4_1_2">#REF!</definedName>
    <definedName name="__CJR4_2">#REF!</definedName>
    <definedName name="__CJR5">#REF!</definedName>
    <definedName name="__CJR5_1">#REF!</definedName>
    <definedName name="__CJR5_1_1">#REF!</definedName>
    <definedName name="__CJR5_1_1_1_1">#REF!</definedName>
    <definedName name="__CJR5_1_2">#REF!</definedName>
    <definedName name="__CJR5_2">#REF!</definedName>
    <definedName name="__D199617">[1]DATA!$D$217</definedName>
    <definedName name="__d2" localSheetId="0" hidden="1">{#N/A,#N/A,FALSE,"mgtsum.XLS";#N/A,#N/A,FALSE,"CAPONE";#N/A,#N/A,FALSE,"CAPTWO";#N/A,#N/A,FALSE,"CAPTHREE"}</definedName>
    <definedName name="__d2" localSheetId="2" hidden="1">{#N/A,#N/A,FALSE,"mgtsum.XLS";#N/A,#N/A,FALSE,"CAPONE";#N/A,#N/A,FALSE,"CAPTWO";#N/A,#N/A,FALSE,"CAPTHREE"}</definedName>
    <definedName name="__d2" hidden="1">{#N/A,#N/A,FALSE,"mgtsum.XLS";#N/A,#N/A,FALSE,"CAPONE";#N/A,#N/A,FALSE,"CAPTWO";#N/A,#N/A,FALSE,"CAPTHREE"}</definedName>
    <definedName name="__dim4" localSheetId="0">#REF!</definedName>
    <definedName name="__dim4">#REF!</definedName>
    <definedName name="__dxv1">#REF!</definedName>
    <definedName name="__dxv2">#REF!</definedName>
    <definedName name="__EdFJsKAA_3">NA()</definedName>
    <definedName name="__EPP1">#REF!</definedName>
    <definedName name="__EPP1_1">#REF!</definedName>
    <definedName name="__EPP1_1_1">#REF!</definedName>
    <definedName name="__EPP1_1_1_1_1">#REF!</definedName>
    <definedName name="__EPP1_1_2">#REF!</definedName>
    <definedName name="__EPP1_2">#REF!</definedName>
    <definedName name="__EPP2">#REF!</definedName>
    <definedName name="__EPP2_1">#REF!</definedName>
    <definedName name="__EPP2_1_1">#REF!</definedName>
    <definedName name="__EPP2_1_1_1_1">#REF!</definedName>
    <definedName name="__EPP2_1_2">#REF!</definedName>
    <definedName name="__EPP2_2">#REF!</definedName>
    <definedName name="__EPP3">#REF!</definedName>
    <definedName name="__EPP3_1">#REF!</definedName>
    <definedName name="__EPP3_1_1">#REF!</definedName>
    <definedName name="__EPP3_1_1_1_1">#REF!</definedName>
    <definedName name="__EPP3_1_2">#REF!</definedName>
    <definedName name="__EPP3_2">#REF!</definedName>
    <definedName name="__EPP4">#REF!</definedName>
    <definedName name="__EPP4_1">#REF!</definedName>
    <definedName name="__EPP4_1_1">#REF!</definedName>
    <definedName name="__EPP4_1_1_1_1">#REF!</definedName>
    <definedName name="__EPP4_1_2">#REF!</definedName>
    <definedName name="__EPP4_2">#REF!</definedName>
    <definedName name="__EPP5">#REF!</definedName>
    <definedName name="__EPP5_1">#REF!</definedName>
    <definedName name="__EPP5_1_1">#REF!</definedName>
    <definedName name="__EPP5_1_1_1_1">#REF!</definedName>
    <definedName name="__EPP5_1_2">#REF!</definedName>
    <definedName name="__EPP5_2">#REF!</definedName>
    <definedName name="__Excel_BuiltIn_Print_Area_1_1">#REF!</definedName>
    <definedName name="__Feb06" localSheetId="0" hidden="1">{#N/A,#N/A,TRUE,"Front";#N/A,#N/A,TRUE,"Simple Letter";#N/A,#N/A,TRUE,"Inside";#N/A,#N/A,TRUE,"Contents";#N/A,#N/A,TRUE,"Basis";#N/A,#N/A,TRUE,"Inclusions";#N/A,#N/A,TRUE,"Exclusions";#N/A,#N/A,TRUE,"Areas";#N/A,#N/A,TRUE,"Summary";#N/A,#N/A,TRUE,"Detail"}</definedName>
    <definedName name="__Feb06" localSheetId="2" hidden="1">{#N/A,#N/A,TRUE,"Front";#N/A,#N/A,TRUE,"Simple Letter";#N/A,#N/A,TRUE,"Inside";#N/A,#N/A,TRUE,"Contents";#N/A,#N/A,TRUE,"Basis";#N/A,#N/A,TRUE,"Inclusions";#N/A,#N/A,TRUE,"Exclusions";#N/A,#N/A,TRUE,"Areas";#N/A,#N/A,TRUE,"Summary";#N/A,#N/A,TRUE,"Detail"}</definedName>
    <definedName name="__Feb06" hidden="1">{#N/A,#N/A,TRUE,"Front";#N/A,#N/A,TRUE,"Simple Letter";#N/A,#N/A,TRUE,"Inside";#N/A,#N/A,TRUE,"Contents";#N/A,#N/A,TRUE,"Basis";#N/A,#N/A,TRUE,"Inclusions";#N/A,#N/A,TRUE,"Exclusions";#N/A,#N/A,TRUE,"Areas";#N/A,#N/A,TRUE,"Summary";#N/A,#N/A,TRUE,"Detail"}</definedName>
    <definedName name="__FWM1">#REF!</definedName>
    <definedName name="__FWM1_1">#REF!</definedName>
    <definedName name="__FWM1_1_1">#REF!</definedName>
    <definedName name="__FWM1_1_1_1_1">#REF!</definedName>
    <definedName name="__FWM1_1_2">#REF!</definedName>
    <definedName name="__FWM1_2">#REF!</definedName>
    <definedName name="__FWM2">#REF!</definedName>
    <definedName name="__FWM2_1">#REF!</definedName>
    <definedName name="__FWM2_1_1">#REF!</definedName>
    <definedName name="__FWM2_1_1_1_1">#REF!</definedName>
    <definedName name="__FWM2_1_2">#REF!</definedName>
    <definedName name="__FWM2_2">#REF!</definedName>
    <definedName name="__FWM3">#REF!</definedName>
    <definedName name="__FWM3_1">#REF!</definedName>
    <definedName name="__FWM3_1_1">#REF!</definedName>
    <definedName name="__FWM3_1_1_1_1">#REF!</definedName>
    <definedName name="__FWM3_1_2">#REF!</definedName>
    <definedName name="__FWM3_2">#REF!</definedName>
    <definedName name="__FWM4">#REF!</definedName>
    <definedName name="__FWM4_1">#REF!</definedName>
    <definedName name="__FWM4_1_1">#REF!</definedName>
    <definedName name="__FWM4_1_1_1_1">#REF!</definedName>
    <definedName name="__FWM4_1_2">#REF!</definedName>
    <definedName name="__FWM4_2">#REF!</definedName>
    <definedName name="__FWM5">#REF!</definedName>
    <definedName name="__FWM5_1">#REF!</definedName>
    <definedName name="__FWM5_1_1">#REF!</definedName>
    <definedName name="__FWM5_1_1_1_1">#REF!</definedName>
    <definedName name="__FWM5_1_2">#REF!</definedName>
    <definedName name="__FWM5_2">#REF!</definedName>
    <definedName name="__HDD1" localSheetId="0">#REF!</definedName>
    <definedName name="__HDD1">#REF!</definedName>
    <definedName name="__HDD1111" localSheetId="0" hidden="1">{#N/A,#N/A,TRUE,"Front";#N/A,#N/A,TRUE,"Simple Letter";#N/A,#N/A,TRUE,"Inside";#N/A,#N/A,TRUE,"Contents";#N/A,#N/A,TRUE,"Basis";#N/A,#N/A,TRUE,"Inclusions";#N/A,#N/A,TRUE,"Exclusions";#N/A,#N/A,TRUE,"Areas";#N/A,#N/A,TRUE,"Summary";#N/A,#N/A,TRUE,"Detail"}</definedName>
    <definedName name="__HDD1111" localSheetId="2" hidden="1">{#N/A,#N/A,TRUE,"Front";#N/A,#N/A,TRUE,"Simple Letter";#N/A,#N/A,TRUE,"Inside";#N/A,#N/A,TRUE,"Contents";#N/A,#N/A,TRUE,"Basis";#N/A,#N/A,TRUE,"Inclusions";#N/A,#N/A,TRUE,"Exclusions";#N/A,#N/A,TRUE,"Areas";#N/A,#N/A,TRUE,"Summary";#N/A,#N/A,TRUE,"Detail"}</definedName>
    <definedName name="__HDD1111" hidden="1">{#N/A,#N/A,TRUE,"Front";#N/A,#N/A,TRUE,"Simple Letter";#N/A,#N/A,TRUE,"Inside";#N/A,#N/A,TRUE,"Contents";#N/A,#N/A,TRUE,"Basis";#N/A,#N/A,TRUE,"Inclusions";#N/A,#N/A,TRUE,"Exclusions";#N/A,#N/A,TRUE,"Areas";#N/A,#N/A,TRUE,"Summary";#N/A,#N/A,TRUE,"Detail"}</definedName>
    <definedName name="__HJK1">#REF!</definedName>
    <definedName name="__HJK1_1">#REF!</definedName>
    <definedName name="__HJK1_1_1">#REF!</definedName>
    <definedName name="__HJK1_1_1_1_1">#REF!</definedName>
    <definedName name="__HJK1_1_2">#REF!</definedName>
    <definedName name="__HJK1_2">#REF!</definedName>
    <definedName name="__HJK2">#REF!</definedName>
    <definedName name="__HJK2_1">#REF!</definedName>
    <definedName name="__HJK2_1_1">#REF!</definedName>
    <definedName name="__HJK2_1_1_1_1">#REF!</definedName>
    <definedName name="__HJK2_1_2">#REF!</definedName>
    <definedName name="__HJK2_2">#REF!</definedName>
    <definedName name="__HJK3">#REF!</definedName>
    <definedName name="__HJK3_1">#REF!</definedName>
    <definedName name="__HJK3_1_1">#REF!</definedName>
    <definedName name="__HJK3_1_1_1_1">#REF!</definedName>
    <definedName name="__HJK3_1_2">#REF!</definedName>
    <definedName name="__HJK3_2">#REF!</definedName>
    <definedName name="__HJK4">#REF!</definedName>
    <definedName name="__HJK4_1">#REF!</definedName>
    <definedName name="__HJK4_1_1">#REF!</definedName>
    <definedName name="__HJK4_1_1_1_1">#REF!</definedName>
    <definedName name="__HJK4_1_2">#REF!</definedName>
    <definedName name="__HJK4_2">#REF!</definedName>
    <definedName name="__HJK5">#REF!</definedName>
    <definedName name="__HJK5_1">#REF!</definedName>
    <definedName name="__HJK5_1_1">#REF!</definedName>
    <definedName name="__HJK5_1_1_1_1">#REF!</definedName>
    <definedName name="__HJK5_1_2">#REF!</definedName>
    <definedName name="__HJK5_2">#REF!</definedName>
    <definedName name="__HJK6">#REF!</definedName>
    <definedName name="__HJK6_1">#REF!</definedName>
    <definedName name="__HJK6_1_1">#REF!</definedName>
    <definedName name="__HJK6_1_1_1_1">#REF!</definedName>
    <definedName name="__HJK6_1_2">#REF!</definedName>
    <definedName name="__HJK6_2">#REF!</definedName>
    <definedName name="__HJK7">#REF!</definedName>
    <definedName name="__HJK7_1">#REF!</definedName>
    <definedName name="__HJK7_1_1">#REF!</definedName>
    <definedName name="__HJK7_1_1_1_1">#REF!</definedName>
    <definedName name="__HJK7_1_2">#REF!</definedName>
    <definedName name="__HJK7_2">#REF!</definedName>
    <definedName name="__HJK8">#REF!</definedName>
    <definedName name="__HJK8_1">#REF!</definedName>
    <definedName name="__HJK8_1_1">#REF!</definedName>
    <definedName name="__HJK8_1_1_1_1">#REF!</definedName>
    <definedName name="__HJK8_1_2">#REF!</definedName>
    <definedName name="__HJK8_2">#REF!</definedName>
    <definedName name="__HPP1">#REF!</definedName>
    <definedName name="__HPP1_1">#REF!</definedName>
    <definedName name="__HPP1_1_1">#REF!</definedName>
    <definedName name="__HPP1_1_1_1_1">#REF!</definedName>
    <definedName name="__HPP1_1_2">#REF!</definedName>
    <definedName name="__HPP1_2">#REF!</definedName>
    <definedName name="__HPP2">#REF!</definedName>
    <definedName name="__HPP2_1">#REF!</definedName>
    <definedName name="__HPP2_1_1">#REF!</definedName>
    <definedName name="__HPP2_1_1_1_1">#REF!</definedName>
    <definedName name="__HPP2_1_2">#REF!</definedName>
    <definedName name="__HPP2_2">#REF!</definedName>
    <definedName name="__HPP3">#REF!</definedName>
    <definedName name="__HPP3_1">#REF!</definedName>
    <definedName name="__HPP3_1_1">#REF!</definedName>
    <definedName name="__HPP3_1_1_1_1">#REF!</definedName>
    <definedName name="__HPP3_1_2">#REF!</definedName>
    <definedName name="__HPP3_2">#REF!</definedName>
    <definedName name="__HY3_1">#REF!</definedName>
    <definedName name="__HY3_1_1_1">#REF!</definedName>
    <definedName name="__iv66666" localSheetId="0">#REF!</definedName>
    <definedName name="__iv66666">#REF!</definedName>
    <definedName name="__jh78">#REF!</definedName>
    <definedName name="__JJ1">#REF!</definedName>
    <definedName name="__JJ1_1">#REF!</definedName>
    <definedName name="__JJ1_1_1">#REF!</definedName>
    <definedName name="__JJ1_1_1_1_1">#REF!</definedName>
    <definedName name="__JJ1_1_2">#REF!</definedName>
    <definedName name="__JJ1_2">#REF!</definedName>
    <definedName name="__JJ2">#REF!</definedName>
    <definedName name="__JJ2_1">#REF!</definedName>
    <definedName name="__JJ2_1_1">#REF!</definedName>
    <definedName name="__JJ2_1_1_1_1">#REF!</definedName>
    <definedName name="__JJ2_1_2">#REF!</definedName>
    <definedName name="__JJ2_2">#REF!</definedName>
    <definedName name="__JJ3">#REF!</definedName>
    <definedName name="__JJ3_1">#REF!</definedName>
    <definedName name="__JJ3_1_1">#REF!</definedName>
    <definedName name="__JJ3_1_1_1_1">#REF!</definedName>
    <definedName name="__JJ3_1_2">#REF!</definedName>
    <definedName name="__JJ3_2">#REF!</definedName>
    <definedName name="__jj300">#REF!</definedName>
    <definedName name="__JJ4">#REF!</definedName>
    <definedName name="__JJ4_1">#REF!</definedName>
    <definedName name="__JJ4_1_1">#REF!</definedName>
    <definedName name="__JJ4_1_1_1_1">#REF!</definedName>
    <definedName name="__JJ4_1_2">#REF!</definedName>
    <definedName name="__JJ4_2">#REF!</definedName>
    <definedName name="__JJ5">#REF!</definedName>
    <definedName name="__JJ5_1">#REF!</definedName>
    <definedName name="__JJ5_1_1">#REF!</definedName>
    <definedName name="__JJ5_1_1_1_1">#REF!</definedName>
    <definedName name="__JJ5_1_2">#REF!</definedName>
    <definedName name="__JJ5_2">#REF!</definedName>
    <definedName name="__JJ6">#REF!</definedName>
    <definedName name="__JJ6_1">#REF!</definedName>
    <definedName name="__JJ6_1_1">#REF!</definedName>
    <definedName name="__JJ6_1_1_1_1">#REF!</definedName>
    <definedName name="__JJ6_1_2">#REF!</definedName>
    <definedName name="__JJ6_2">#REF!</definedName>
    <definedName name="__JJ7">#REF!</definedName>
    <definedName name="__JJ7_1">#REF!</definedName>
    <definedName name="__JJ7_1_1">#REF!</definedName>
    <definedName name="__JJ7_1_1_1_1">#REF!</definedName>
    <definedName name="__JJ7_1_2">#REF!</definedName>
    <definedName name="__JJ7_2">#REF!</definedName>
    <definedName name="__JK1">#REF!</definedName>
    <definedName name="__JK1_1">#REF!</definedName>
    <definedName name="__JK1_1_1">#REF!</definedName>
    <definedName name="__JK1_1_1_1_1">#REF!</definedName>
    <definedName name="__JK1_1_2">#REF!</definedName>
    <definedName name="__JK1_2">#REF!</definedName>
    <definedName name="__JK2">#REF!</definedName>
    <definedName name="__JK2_1">#REF!</definedName>
    <definedName name="__JK2_1_1">#REF!</definedName>
    <definedName name="__JK2_1_1_1_1">#REF!</definedName>
    <definedName name="__JK2_1_2">#REF!</definedName>
    <definedName name="__JK2_2">#REF!</definedName>
    <definedName name="__JK3">#REF!</definedName>
    <definedName name="__JK3_1">#REF!</definedName>
    <definedName name="__JK3_1_1">#REF!</definedName>
    <definedName name="__JK3_1_1_1_1">#REF!</definedName>
    <definedName name="__JK3_1_2">#REF!</definedName>
    <definedName name="__JK3_2">#REF!</definedName>
    <definedName name="__Ki1">#REF!</definedName>
    <definedName name="__Ki2">#REF!</definedName>
    <definedName name="__l_1">#REF!</definedName>
    <definedName name="__l_1_1">#REF!</definedName>
    <definedName name="__l_1_1_1">#REF!</definedName>
    <definedName name="__l_2">#REF!</definedName>
    <definedName name="__L1" localSheetId="0">#REF!</definedName>
    <definedName name="__L1">#REF!</definedName>
    <definedName name="__MAN1">#REF!</definedName>
    <definedName name="__MC1">#REF!</definedName>
    <definedName name="__MC1_1">#REF!</definedName>
    <definedName name="__MC1_1_1">#REF!</definedName>
    <definedName name="__MC1_1_1_1_1">#REF!</definedName>
    <definedName name="__MC1_1_2">#REF!</definedName>
    <definedName name="__MC1_2">#REF!</definedName>
    <definedName name="__MC2">#REF!</definedName>
    <definedName name="__MC2_1">#REF!</definedName>
    <definedName name="__MC2_1_1">#REF!</definedName>
    <definedName name="__MC2_1_1_1_1">#REF!</definedName>
    <definedName name="__MC2_1_2">#REF!</definedName>
    <definedName name="__MC2_2">#REF!</definedName>
    <definedName name="__MC3">#REF!</definedName>
    <definedName name="__MC3_1">#REF!</definedName>
    <definedName name="__MC3_1_1">#REF!</definedName>
    <definedName name="__MC3_1_1_1_1">#REF!</definedName>
    <definedName name="__MC3_1_2">#REF!</definedName>
    <definedName name="__MC3_2">#REF!</definedName>
    <definedName name="__MC4">#REF!</definedName>
    <definedName name="__MC4_1">#REF!</definedName>
    <definedName name="__MC4_1_1">#REF!</definedName>
    <definedName name="__MC4_1_1_1_1">#REF!</definedName>
    <definedName name="__MC4_1_2">#REF!</definedName>
    <definedName name="__MC4_2">#REF!</definedName>
    <definedName name="__MC5">#REF!</definedName>
    <definedName name="__MC5_1">#REF!</definedName>
    <definedName name="__MC5_1_1">#REF!</definedName>
    <definedName name="__MC5_1_1_1_1">#REF!</definedName>
    <definedName name="__MC5_1_2">#REF!</definedName>
    <definedName name="__MC5_2">#REF!</definedName>
    <definedName name="__MC6">#REF!</definedName>
    <definedName name="__MC6_1">#REF!</definedName>
    <definedName name="__MC6_1_1">#REF!</definedName>
    <definedName name="__MC6_1_1_1_1">#REF!</definedName>
    <definedName name="__MC6_1_2">#REF!</definedName>
    <definedName name="__MC6_2">#REF!</definedName>
    <definedName name="__MC7">#REF!</definedName>
    <definedName name="__MC7_1">#REF!</definedName>
    <definedName name="__MC7_1_1">#REF!</definedName>
    <definedName name="__MC7_1_1_1_1">#REF!</definedName>
    <definedName name="__MC7_1_2">#REF!</definedName>
    <definedName name="__MC7_2">#REF!</definedName>
    <definedName name="__MN1">#REF!</definedName>
    <definedName name="__MP1">#REF!</definedName>
    <definedName name="__MP1_1">#REF!</definedName>
    <definedName name="__MP1_1_1">#REF!</definedName>
    <definedName name="__MP1_1_1_1_1">#REF!</definedName>
    <definedName name="__MP1_1_2">#REF!</definedName>
    <definedName name="__MP1_2">#REF!</definedName>
    <definedName name="__MP2">#REF!</definedName>
    <definedName name="__MP2_1">#REF!</definedName>
    <definedName name="__MP2_1_1">#REF!</definedName>
    <definedName name="__MP2_1_1_1_1">#REF!</definedName>
    <definedName name="__MP2_1_2">#REF!</definedName>
    <definedName name="__MP2_2">#REF!</definedName>
    <definedName name="__MP3">#REF!</definedName>
    <definedName name="__MP3_1">#REF!</definedName>
    <definedName name="__MP3_1_1">#REF!</definedName>
    <definedName name="__MP3_1_1_1_1">#REF!</definedName>
    <definedName name="__MP3_1_2">#REF!</definedName>
    <definedName name="__MP3_2">#REF!</definedName>
    <definedName name="__MP4">#REF!</definedName>
    <definedName name="__MP4_1">#REF!</definedName>
    <definedName name="__MP4_1_1">#REF!</definedName>
    <definedName name="__MP4_1_1_1_1">#REF!</definedName>
    <definedName name="__MP4_1_2">#REF!</definedName>
    <definedName name="__MP4_2">#REF!</definedName>
    <definedName name="__MP5">#REF!</definedName>
    <definedName name="__MP5_1">#REF!</definedName>
    <definedName name="__MP5_1_1">#REF!</definedName>
    <definedName name="__MP5_1_1_1_1">#REF!</definedName>
    <definedName name="__MP5_1_2">#REF!</definedName>
    <definedName name="__MP5_2">#REF!</definedName>
    <definedName name="__NB1">#REF!</definedName>
    <definedName name="__NB1_1">#REF!</definedName>
    <definedName name="__NB1_1_1">#REF!</definedName>
    <definedName name="__NB1_1_1_1_1">#REF!</definedName>
    <definedName name="__NB1_1_2">#REF!</definedName>
    <definedName name="__NB1_2">#REF!</definedName>
    <definedName name="__NB2">#REF!</definedName>
    <definedName name="__NB2_1">#REF!</definedName>
    <definedName name="__NB2_1_1">#REF!</definedName>
    <definedName name="__NB2_1_1_1_1">#REF!</definedName>
    <definedName name="__NB2_1_2">#REF!</definedName>
    <definedName name="__NB2_2">#REF!</definedName>
    <definedName name="__NB3">#REF!</definedName>
    <definedName name="__NB3_1">#REF!</definedName>
    <definedName name="__NB3_1_1">#REF!</definedName>
    <definedName name="__NB3_1_1_1_1">#REF!</definedName>
    <definedName name="__NB3_1_2">#REF!</definedName>
    <definedName name="__NB3_2">#REF!</definedName>
    <definedName name="__NB4">#REF!</definedName>
    <definedName name="__NB4_1">#REF!</definedName>
    <definedName name="__NB4_1_1">#REF!</definedName>
    <definedName name="__NB4_1_1_1_1">#REF!</definedName>
    <definedName name="__NB4_1_2">#REF!</definedName>
    <definedName name="__NB4_2">#REF!</definedName>
    <definedName name="__NB5">#REF!</definedName>
    <definedName name="__NB5_1">#REF!</definedName>
    <definedName name="__NB5_1_1">#REF!</definedName>
    <definedName name="__NB5_1_1_1_1">#REF!</definedName>
    <definedName name="__NB5_1_2">#REF!</definedName>
    <definedName name="__NB5_2">#REF!</definedName>
    <definedName name="__NB6">#REF!</definedName>
    <definedName name="__NB6_1">#REF!</definedName>
    <definedName name="__NB6_1_1">#REF!</definedName>
    <definedName name="__NB6_1_1_1_1">#REF!</definedName>
    <definedName name="__NB6_1_2">#REF!</definedName>
    <definedName name="__NB6_2">#REF!</definedName>
    <definedName name="__NB66">#REF!</definedName>
    <definedName name="__NB7">#REF!</definedName>
    <definedName name="__NB7_1">#REF!</definedName>
    <definedName name="__NB7_1_1">#REF!</definedName>
    <definedName name="__NB7_1_1_1_1">#REF!</definedName>
    <definedName name="__NB7_1_2">#REF!</definedName>
    <definedName name="__NB7_2">#REF!</definedName>
    <definedName name="__NN1">#REF!</definedName>
    <definedName name="__p_1">#REF!</definedName>
    <definedName name="__p_1_1">#REF!</definedName>
    <definedName name="__p_1_1_1">#REF!</definedName>
    <definedName name="__p_2">#REF!</definedName>
    <definedName name="__pa1">#REF!</definedName>
    <definedName name="__pa2">#REF!</definedName>
    <definedName name="__PB1">#REF!</definedName>
    <definedName name="__PJ1">#REF!</definedName>
    <definedName name="__PJ1_1">#REF!</definedName>
    <definedName name="__PJ1_1_1">#REF!</definedName>
    <definedName name="__PJ1_1_1_1_1">#REF!</definedName>
    <definedName name="__PJ1_1_2">#REF!</definedName>
    <definedName name="__PJ1_2">#REF!</definedName>
    <definedName name="__PJ11">#REF!</definedName>
    <definedName name="__PJ11_1">#REF!</definedName>
    <definedName name="__PJ11_1_1">#REF!</definedName>
    <definedName name="__PJ11_1_1_1_1">#REF!</definedName>
    <definedName name="__PJ11_1_2">#REF!</definedName>
    <definedName name="__PJ11_2">#REF!</definedName>
    <definedName name="__PJ2">#REF!</definedName>
    <definedName name="__PJ2_1">#REF!</definedName>
    <definedName name="__PJ2_1_1">#REF!</definedName>
    <definedName name="__PJ2_1_1_1_1">#REF!</definedName>
    <definedName name="__PJ2_1_2">#REF!</definedName>
    <definedName name="__PJ2_2">#REF!</definedName>
    <definedName name="__PJ22">#REF!</definedName>
    <definedName name="__PJ22_1">#REF!</definedName>
    <definedName name="__PJ22_1_1">#REF!</definedName>
    <definedName name="__PJ22_1_1_1_1">#REF!</definedName>
    <definedName name="__PJ22_1_2">#REF!</definedName>
    <definedName name="__PJ22_2">#REF!</definedName>
    <definedName name="__PJ3">#REF!</definedName>
    <definedName name="__PJ3_1">#REF!</definedName>
    <definedName name="__PJ3_1_1">#REF!</definedName>
    <definedName name="__PJ3_1_1_1_1">#REF!</definedName>
    <definedName name="__PJ3_1_2">#REF!</definedName>
    <definedName name="__PJ3_2">#REF!</definedName>
    <definedName name="__PJ33">#REF!</definedName>
    <definedName name="__PJ33_1">#REF!</definedName>
    <definedName name="__PJ33_1_1">#REF!</definedName>
    <definedName name="__PJ33_1_1_1_1">#REF!</definedName>
    <definedName name="__PJ33_1_2">#REF!</definedName>
    <definedName name="__PJ33_2">#REF!</definedName>
    <definedName name="__rim4" localSheetId="0">#REF!</definedName>
    <definedName name="__rim4">#REF!</definedName>
    <definedName name="__rm4">#REF!</definedName>
    <definedName name="__rr87">#REF!</definedName>
    <definedName name="__rto1">'[3]Agreed rates'!$A$2:$D$862</definedName>
    <definedName name="__rx2">#REF!</definedName>
    <definedName name="__SD1">#REF!</definedName>
    <definedName name="__SD1_1">#REF!</definedName>
    <definedName name="__SD1_1_1">#REF!</definedName>
    <definedName name="__SD1_1_1_1_1">#REF!</definedName>
    <definedName name="__SD1_1_2">#REF!</definedName>
    <definedName name="__SD1_2">#REF!</definedName>
    <definedName name="__SD2">#REF!</definedName>
    <definedName name="__SD2_1">#REF!</definedName>
    <definedName name="__SD2_1_1">#REF!</definedName>
    <definedName name="__SD2_1_1_1_1">#REF!</definedName>
    <definedName name="__SD2_1_2">#REF!</definedName>
    <definedName name="__SD2_2">#REF!</definedName>
    <definedName name="__SD3">#REF!</definedName>
    <definedName name="__SD3_1">#REF!</definedName>
    <definedName name="__SD3_1_1">#REF!</definedName>
    <definedName name="__SD3_1_1_1_1">#REF!</definedName>
    <definedName name="__SD3_1_2">#REF!</definedName>
    <definedName name="__SD3_2">#REF!</definedName>
    <definedName name="__sdb2">#REF!</definedName>
    <definedName name="__SEC87">#REF!</definedName>
    <definedName name="__sep1">#REF!</definedName>
    <definedName name="__SJ1">#REF!</definedName>
    <definedName name="__SJ1_1">#REF!</definedName>
    <definedName name="__SJ1_1_1">#REF!</definedName>
    <definedName name="__SJ1_1_1_1_1">#REF!</definedName>
    <definedName name="__SJ1_1_2">#REF!</definedName>
    <definedName name="__SJ1_2">#REF!</definedName>
    <definedName name="__SJ2">#REF!</definedName>
    <definedName name="__SJ2_1">#REF!</definedName>
    <definedName name="__SJ2_1_1">#REF!</definedName>
    <definedName name="__SJ2_1_1_1_1">#REF!</definedName>
    <definedName name="__SJ2_1_2">#REF!</definedName>
    <definedName name="__SJ2_2">#REF!</definedName>
    <definedName name="__SJ3">#REF!</definedName>
    <definedName name="__SJ3_1">#REF!</definedName>
    <definedName name="__SJ3_1_1">#REF!</definedName>
    <definedName name="__SJ3_1_1_1_1">#REF!</definedName>
    <definedName name="__SJ3_1_2">#REF!</definedName>
    <definedName name="__SJ3_2">#REF!</definedName>
    <definedName name="__SJ4">#REF!</definedName>
    <definedName name="__SJ4_1">#REF!</definedName>
    <definedName name="__SJ4_1_1">#REF!</definedName>
    <definedName name="__SJ4_1_1_1_1">#REF!</definedName>
    <definedName name="__SJ4_1_2">#REF!</definedName>
    <definedName name="__SJ4_2">#REF!</definedName>
    <definedName name="__Sort_1">#REF!</definedName>
    <definedName name="__SZ1">#REF!</definedName>
    <definedName name="__SZ1_1">#REF!</definedName>
    <definedName name="__SZ1_1_1">#REF!</definedName>
    <definedName name="__SZ1_1_1_1_1">#REF!</definedName>
    <definedName name="__SZ1_1_2">#REF!</definedName>
    <definedName name="__SZ1_2">#REF!</definedName>
    <definedName name="__SZ2">#REF!</definedName>
    <definedName name="__SZ2_1">#REF!</definedName>
    <definedName name="__SZ2_1_1">#REF!</definedName>
    <definedName name="__SZ2_1_1_1_1">#REF!</definedName>
    <definedName name="__SZ2_1_2">#REF!</definedName>
    <definedName name="__SZ2_2">#REF!</definedName>
    <definedName name="__t2" localSheetId="0" hidden="1">{#N/A,#N/A,TRUE,"Front";#N/A,#N/A,TRUE,"Simple Letter";#N/A,#N/A,TRUE,"Inside";#N/A,#N/A,TRUE,"Contents";#N/A,#N/A,TRUE,"Basis";#N/A,#N/A,TRUE,"Inclusions";#N/A,#N/A,TRUE,"Exclusions";#N/A,#N/A,TRUE,"Areas";#N/A,#N/A,TRUE,"Summary";#N/A,#N/A,TRUE,"Detail"}</definedName>
    <definedName name="__t2" localSheetId="2" hidden="1">{#N/A,#N/A,TRUE,"Front";#N/A,#N/A,TRUE,"Simple Letter";#N/A,#N/A,TRUE,"Inside";#N/A,#N/A,TRUE,"Contents";#N/A,#N/A,TRUE,"Basis";#N/A,#N/A,TRUE,"Inclusions";#N/A,#N/A,TRUE,"Exclusions";#N/A,#N/A,TRUE,"Areas";#N/A,#N/A,TRUE,"Summary";#N/A,#N/A,TRUE,"Detail"}</definedName>
    <definedName name="__t2" hidden="1">{#N/A,#N/A,TRUE,"Front";#N/A,#N/A,TRUE,"Simple Letter";#N/A,#N/A,TRUE,"Inside";#N/A,#N/A,TRUE,"Contents";#N/A,#N/A,TRUE,"Basis";#N/A,#N/A,TRUE,"Inclusions";#N/A,#N/A,TRUE,"Exclusions";#N/A,#N/A,TRUE,"Areas";#N/A,#N/A,TRUE,"Summary";#N/A,#N/A,TRUE,"Detail"}</definedName>
    <definedName name="__TB2">#REF!</definedName>
    <definedName name="__UB1">#REF!</definedName>
    <definedName name="__UB1_1">#REF!</definedName>
    <definedName name="__UB1_1_1">#REF!</definedName>
    <definedName name="__UB1_1_1_1_1">#REF!</definedName>
    <definedName name="__UB1_1_2">#REF!</definedName>
    <definedName name="__UB1_2">#REF!</definedName>
    <definedName name="__UB10">#REF!</definedName>
    <definedName name="__UB10_1">#REF!</definedName>
    <definedName name="__UB10_1_1">#REF!</definedName>
    <definedName name="__UB10_1_1_1_1">#REF!</definedName>
    <definedName name="__UB10_1_2">#REF!</definedName>
    <definedName name="__UB10_2">#REF!</definedName>
    <definedName name="__UB2">#REF!</definedName>
    <definedName name="__UB2_1">#REF!</definedName>
    <definedName name="__UB2_1_1">#REF!</definedName>
    <definedName name="__UB2_1_1_1_1">#REF!</definedName>
    <definedName name="__UB2_1_2">#REF!</definedName>
    <definedName name="__UB2_2">#REF!</definedName>
    <definedName name="__UB3">#REF!</definedName>
    <definedName name="__UB3_1">#REF!</definedName>
    <definedName name="__UB3_1_1">#REF!</definedName>
    <definedName name="__UB3_1_1_1_1">#REF!</definedName>
    <definedName name="__UB3_1_2">#REF!</definedName>
    <definedName name="__UB3_2">#REF!</definedName>
    <definedName name="__UB4">#REF!</definedName>
    <definedName name="__UB4_1">#REF!</definedName>
    <definedName name="__UB4_1_1">#REF!</definedName>
    <definedName name="__UB4_1_1_1_1">#REF!</definedName>
    <definedName name="__UB4_1_2">#REF!</definedName>
    <definedName name="__UB4_2">#REF!</definedName>
    <definedName name="__UB5">#REF!</definedName>
    <definedName name="__UB5_1">#REF!</definedName>
    <definedName name="__UB5_1_1">#REF!</definedName>
    <definedName name="__UB5_1_1_1_1">#REF!</definedName>
    <definedName name="__UB5_1_2">#REF!</definedName>
    <definedName name="__UB5_2">#REF!</definedName>
    <definedName name="__UB6">#REF!</definedName>
    <definedName name="__UB6_1">#REF!</definedName>
    <definedName name="__UB6_1_1">#REF!</definedName>
    <definedName name="__UB6_1_1_1_1">#REF!</definedName>
    <definedName name="__UB6_1_2">#REF!</definedName>
    <definedName name="__UB6_2">#REF!</definedName>
    <definedName name="__UB7">#REF!</definedName>
    <definedName name="__UB7_1">#REF!</definedName>
    <definedName name="__UB7_1_1">#REF!</definedName>
    <definedName name="__UB7_1_1_1_1">#REF!</definedName>
    <definedName name="__UB7_1_2">#REF!</definedName>
    <definedName name="__UB7_2">#REF!</definedName>
    <definedName name="__UB8">#REF!</definedName>
    <definedName name="__UB8_1">#REF!</definedName>
    <definedName name="__UB8_1_1">#REF!</definedName>
    <definedName name="__UB8_1_1_1_1">#REF!</definedName>
    <definedName name="__UB8_1_2">#REF!</definedName>
    <definedName name="__UB8_2">#REF!</definedName>
    <definedName name="__UB9">#REF!</definedName>
    <definedName name="__UB9_1">#REF!</definedName>
    <definedName name="__UB9_1_1">#REF!</definedName>
    <definedName name="__UB9_1_1_1_1">#REF!</definedName>
    <definedName name="__UB9_1_2">#REF!</definedName>
    <definedName name="__UB9_2">#REF!</definedName>
    <definedName name="__Val101">#REF!</definedName>
    <definedName name="__Val102">#REF!</definedName>
    <definedName name="__Val201">#REF!</definedName>
    <definedName name="__Val202">#REF!</definedName>
    <definedName name="__Val301">#REF!</definedName>
    <definedName name="__Val302">#REF!</definedName>
    <definedName name="__vat5">#REF!</definedName>
    <definedName name="__vat5_1">#REF!</definedName>
    <definedName name="__vma1420">#REF!</definedName>
    <definedName name="__ww1">#REF!</definedName>
    <definedName name="__ww1_1">#REF!</definedName>
    <definedName name="__ww1_1_1_1">#REF!</definedName>
    <definedName name="__ww1_2">#REF!</definedName>
    <definedName name="__xlnm.Print_Area">#REF!</definedName>
    <definedName name="__xlnm.Print_Area_1">#REF!</definedName>
    <definedName name="__xlnm.Print_Area_1_1">#REF!</definedName>
    <definedName name="__xlnm.Print_Area_1_2">#REF!</definedName>
    <definedName name="__xlnm.Print_Area_1_2_1">#REF!</definedName>
    <definedName name="__xlnm.Print_Area_1_3">#REF!</definedName>
    <definedName name="__xlnm.Print_Area_1_6">#REF!</definedName>
    <definedName name="__xlnm.Print_Area_2">#REF!</definedName>
    <definedName name="__xlnm.Print_Area_2_2">#REF!</definedName>
    <definedName name="__xlnm.Print_Area_2_2_1">#REF!</definedName>
    <definedName name="__xlnm.Print_Area_3">#REF!</definedName>
    <definedName name="__xlnm.Print_Area_3_1">#REF!</definedName>
    <definedName name="__xlnm.Print_Area_3_2">#REF!</definedName>
    <definedName name="__xlnm.Print_Area_3_2_1">#REF!</definedName>
    <definedName name="__xlnm.Print_Area_3_2_1_1">#REF!</definedName>
    <definedName name="__xlnm.Print_Area_3_2_2">#REF!</definedName>
    <definedName name="__xlnm.Print_Area_4">#REF!</definedName>
    <definedName name="__xlnm.Print_Area_5">#REF!</definedName>
    <definedName name="__xlnm.Print_Area_6">#REF!</definedName>
    <definedName name="__xlnm.Print_Area_6_1">#REF!</definedName>
    <definedName name="__xlnm.Print_Area_6_2">#REF!</definedName>
    <definedName name="__xlnm.Print_Area_7">#REF!</definedName>
    <definedName name="__xlnm.Print_Titles">#REF!</definedName>
    <definedName name="__xlnm.Print_Titles_1">#REF!</definedName>
    <definedName name="__xlnm.Print_Titles_3">#REF!</definedName>
    <definedName name="__xlnm.Print_Titles_4">#REF!</definedName>
    <definedName name="__xlnm.Print_Titles_4_1">#REF!</definedName>
    <definedName name="__xlnm.Print_Titles_4_2">#REF!</definedName>
    <definedName name="__xlnm.Print_Titles_5">#REF!</definedName>
    <definedName name="__xlnm.Print_Titles_6">#REF!</definedName>
    <definedName name="__xlnm.Print_Titles_6_1">#REF!</definedName>
    <definedName name="__xlnm.Print_Titles_6_2">#REF!</definedName>
    <definedName name="__xlnm.Print_Titles_7">#REF!</definedName>
    <definedName name="__xp9102">#REF!</definedName>
    <definedName name="__xp9103">#REF!</definedName>
    <definedName name="__xp9104">#REF!</definedName>
    <definedName name="__xp9105">#REF!</definedName>
    <definedName name="__xp9106">#REF!</definedName>
    <definedName name="__xp9107">#REF!</definedName>
    <definedName name="__xt9100">#REF!</definedName>
    <definedName name="__YY1">#REF!</definedName>
    <definedName name="__YY1_1">#REF!</definedName>
    <definedName name="__YY1_1_1">#REF!</definedName>
    <definedName name="__YY1_1_1_1_1">#REF!</definedName>
    <definedName name="__YY1_1_2">#REF!</definedName>
    <definedName name="__YY1_2">#REF!</definedName>
    <definedName name="__YY2">#REF!</definedName>
    <definedName name="__YY2_1">#REF!</definedName>
    <definedName name="__YY2_1_1">#REF!</definedName>
    <definedName name="__YY2_1_1_1_1">#REF!</definedName>
    <definedName name="__YY2_1_2">#REF!</definedName>
    <definedName name="__YY2_2">#REF!</definedName>
    <definedName name="__zz93">#REF!</definedName>
    <definedName name="_0" localSheetId="0">#REF!</definedName>
    <definedName name="_0">#REF!</definedName>
    <definedName name="_0___0" localSheetId="0">#REF!</definedName>
    <definedName name="_0___0">#REF!</definedName>
    <definedName name="_1">#REF!</definedName>
    <definedName name="_10.1" localSheetId="0">#REF!</definedName>
    <definedName name="_10.1">#REF!</definedName>
    <definedName name="_1003_SJ2_1_1_1">#REF!</definedName>
    <definedName name="_1009_SJ3_1_1_1">#REF!</definedName>
    <definedName name="_1015_SJ4_1_1_1">#REF!</definedName>
    <definedName name="_102__HJK2_1_1_1">#REF!</definedName>
    <definedName name="_1024_SZ1_1_1_1">#REF!</definedName>
    <definedName name="_1030_SZ2_1_1_1">#REF!</definedName>
    <definedName name="_1036_UB1_1_1_1">#REF!</definedName>
    <definedName name="_1042_UB10_1_1_1">#REF!</definedName>
    <definedName name="_1048_UB2_1_1_1">#REF!</definedName>
    <definedName name="_1054_UB3_1_1_1">#REF!</definedName>
    <definedName name="_1060_UB4_1_1_1">#REF!</definedName>
    <definedName name="_1066_UB5_1_1_1">#REF!</definedName>
    <definedName name="_1072_UB6_1_1_1">#REF!</definedName>
    <definedName name="_1078_UB7_1_1_1">#REF!</definedName>
    <definedName name="_108__HJK3_1_1_1">#REF!</definedName>
    <definedName name="_1084_UB8_1_1_1">#REF!</definedName>
    <definedName name="_1090_UB9_1_1_1">#REF!</definedName>
    <definedName name="_1096_ww1_1_1_1">#REF!</definedName>
    <definedName name="_1098_xlnm.Print_Area_1_1">#REF!</definedName>
    <definedName name="_10J_1">#REF!</definedName>
    <definedName name="_1111_YY1_1_1_1">#REF!</definedName>
    <definedName name="_1117_YY2_1_1_1">#REF!</definedName>
    <definedName name="_1125A13__1_1_1">#REF!</definedName>
    <definedName name="_1137AA_1">#REF!</definedName>
    <definedName name="_114__HJK4_1_1_1">#REF!</definedName>
    <definedName name="_1141AAA_1">#REF!</definedName>
    <definedName name="_1147AB_1_1_1">#REF!</definedName>
    <definedName name="_1153AC_1_1_1">#REF!</definedName>
    <definedName name="_1159AD_1_1_1">#REF!</definedName>
    <definedName name="_1182AF_1_1_1">#REF!</definedName>
    <definedName name="_11K_1">#REF!</definedName>
    <definedName name="_12__CJR2_1_1_1">#REF!</definedName>
    <definedName name="_120__HJK5_1_1_1">#REF!</definedName>
    <definedName name="_126__HJK6_1_1_1">#REF!</definedName>
    <definedName name="_12s1_1">#REF!</definedName>
    <definedName name="_132__HJK7_1_1_1">#REF!</definedName>
    <definedName name="_1326BNP_1_1_1">#REF!</definedName>
    <definedName name="_138__HJK8_1_1_1">#REF!</definedName>
    <definedName name="_13s1_2">#REF!</definedName>
    <definedName name="_1431COP_1_1_1">#REF!</definedName>
    <definedName name="_1437Cost__Ex_Works_3_1_1_1">#REF!</definedName>
    <definedName name="_144__HPP1_1_1_1">#REF!</definedName>
    <definedName name="_1492dczsd_1_1_1">#REF!</definedName>
    <definedName name="_14s1_3">#REF!</definedName>
    <definedName name="_150__HPP2_1_1_1">#REF!</definedName>
    <definedName name="_1518e_3_1_1_1">#REF!</definedName>
    <definedName name="_156__HPP3_1_1_1">#REF!</definedName>
    <definedName name="_1586Excel_BuiltIn_Print_Area_3">#REF!</definedName>
    <definedName name="_1587Excel_BuiltIn_Print_Area_4">#REF!</definedName>
    <definedName name="_1588Excel_BuiltIn_Print_Area_5">#REF!</definedName>
    <definedName name="_1591Excel_BuiltIn_Print_Area_1_1">#REF!</definedName>
    <definedName name="_1592Excel_BuiltIn_Print_Area_1_2">#REF!</definedName>
    <definedName name="_1595Excel_BuiltIn_Print_Area_1_1_2">#REF!</definedName>
    <definedName name="_1597Excel_BuiltIn_Print_Area_1_1_3">#REF!</definedName>
    <definedName name="_15s1_4">#REF!</definedName>
    <definedName name="_1600Excel_BuiltIn_Print_Area_1_1_1_2">#REF!</definedName>
    <definedName name="_1602Excel_BuiltIn_Print_Area_1_1_1_3">#REF!</definedName>
    <definedName name="_1603Excel_BuiltIn_Print_Area_1_1_1_1_1">#REF!</definedName>
    <definedName name="_1605Excel_BuiltIn_Print_Area_1_1_1_1_2">#REF!</definedName>
    <definedName name="_1607Excel_BuiltIn_Print_Area_1_1_1_1_3">#REF!</definedName>
    <definedName name="_1610Excel_BuiltIn_Print_Area_1_1_1_1_1_2">#REF!</definedName>
    <definedName name="_1612Excel_BuiltIn_Print_Area_1_1_1_1_1_3">#REF!</definedName>
    <definedName name="_1613Excel_BuiltIn_Print_Area_1_1_1_1_1_1_1">#REF!</definedName>
    <definedName name="_1615Excel_BuiltIn_Print_Area_1_1_1_1_1_1_2">#REF!</definedName>
    <definedName name="_1618Excel_BuiltIn_Print_Area_1_1_1_1_1_1_1_1">#REF!</definedName>
    <definedName name="_162__JJ1_1_1_1">#REF!</definedName>
    <definedName name="_1620Excel_BuiltIn_Print_Area_1_1_1_1_1_1_1_2">#REF!</definedName>
    <definedName name="_1622Excel_BuiltIn_Print_Area_1_1_1_1_1_1_1_1_1">#REF!</definedName>
    <definedName name="_1624Excel_BuiltIn_Print_Area_1_1_1_1_1_1_1_1_2">#REF!</definedName>
    <definedName name="_1628Excel_BuiltIn_Print_Area_1_1_1_1_1_1_1_1_1_2">#REF!</definedName>
    <definedName name="_1630Excel_BuiltIn_Print_Area_1_1_1_1_1_1_1_1_1_3">#REF!</definedName>
    <definedName name="_1633Excel_BuiltIn_Print_Area_1_1_1_1_1_1_1_1_1_1_2">#REF!</definedName>
    <definedName name="_1635Excel_BuiltIn_Print_Area_1_1_1_1_1_1_1_1_1_1_3">#REF!</definedName>
    <definedName name="_1636Excel_BuiltIn_Print_Area_1_1_1_1_1_1_1_1_1_1_1_1">#REF!</definedName>
    <definedName name="_1637Excel_BuiltIn_Print_Area_1_1_1_1_1_1_1_1_1_1_1_2">#REF!</definedName>
    <definedName name="_1640Excel_BuiltIn_Print_Area_1_1_1_1_1_1_1_1_1_1_1_1_2">#REF!</definedName>
    <definedName name="_1642Excel_BuiltIn_Print_Area_1_1_1_1_1_1_1_1_1_1_1_1_1_1">#REF!</definedName>
    <definedName name="_1643Excel_BuiltIn_Print_Area_1_1_1_1_1_1_1_1_1_1_1_1_1_2">#REF!</definedName>
    <definedName name="_1645Excel_BuiltIn_Print_Area_1_1_1_1_1_1_1_1_1_1_1_1_1_1_1">#REF!</definedName>
    <definedName name="_1647Excel_BuiltIn_Print_Area_1_1_1_1_1_1_1_1_1_1_1_1_1_1_1_1">#REF!</definedName>
    <definedName name="_1648Excel_BuiltIn_Print_Area_1_1_1_1_1_1_1_1_1_1_1_1_1_1_1_2">#REF!</definedName>
    <definedName name="_1651Excel_BuiltIn_Print_Area_1_1_1_1_1_1_1_1_1_1_1_1_1_1_1_1_2">#REF!</definedName>
    <definedName name="_1654Excel_BuiltIn_Print_Area_1_1_1_1_1_1_1_1_1_1_1_1_1_1_1_1_1_2">#REF!</definedName>
    <definedName name="_1657Excel_BuiltIn_Print_Area_1_1_1_1_1_1_1_1_1_1_1_1_1_1_1_1_1_1_2">#REF!</definedName>
    <definedName name="_1658Excel_BuiltIn_Print_Area_1_1_1_1_1_1_1_1_1_1_1_1_1_1_1_1_1_1_3">#REF!</definedName>
    <definedName name="_1663Excel_BuiltIn_Print_Area_1_1_1_1_1_1_1_1_1_1_1_1_1_1_1_1_1_1_1_1_1_2">#REF!</definedName>
    <definedName name="_1666Excel_BuiltIn_Print_Area_1_1_1_1_1_1_1_1_1_1_1_1_1_1_1_1_1_1_1_1_1_1_2">#REF!</definedName>
    <definedName name="_1672Excel_BuiltIn_Print_Area_1_1_1_1_1_1_1_1_1_1_1_1_1_1_1_1_1_1_1_1_1_1_1_1_1_1_1_1">#REF!</definedName>
    <definedName name="_1673Excel_BuiltIn_Print_Area_1_1_1_1_1_1_1_1_1_1_1_1_1_1_1_1_1_1_1_1_1_1_1_1_1_1_1_1_1">#REF!</definedName>
    <definedName name="_1674Excel_BuiltIn_Print_Area_1_1_1_1_1_1_1_1_1_1_1_2_1">#REF!</definedName>
    <definedName name="_1675Excel_BuiltIn_Print_Area_1_1_1_1_1_1_1_1_1_1_1_2_1_1">#REF!</definedName>
    <definedName name="_168__JJ2_1_1_1">#REF!</definedName>
    <definedName name="_1685Excel_BuiltIn_Print_Area_1_1_1_1_1_1_1_1_1_1_3_5_1_1_1">#REF!</definedName>
    <definedName name="_1696Excel_BuiltIn_Print_Area_1_1_1_1_1_1_1_1_1_1_4_5_1_1_1">#REF!</definedName>
    <definedName name="_16s2_1">#REF!</definedName>
    <definedName name="_1714Excel_BuiltIn_Print_Area_1_1_1_1_1_1_1_1_1_1_5_5_1_1_1">#REF!</definedName>
    <definedName name="_1725Excel_BuiltIn_Print_Area_1_1_1_1_1_1_1_1_1_1_8_5_1_1_1">#REF!</definedName>
    <definedName name="_1738Excel_BuiltIn_Print_Area_1_1_1_1_1_1_1_1_1_3_5_1_1_1">#REF!</definedName>
    <definedName name="_174__JJ3_1_1_1">#REF!</definedName>
    <definedName name="_1749Excel_BuiltIn_Print_Area_1_1_1_1_1_1_1_1_1_4_5_1_1_1">#REF!</definedName>
    <definedName name="_1767Excel_BuiltIn_Print_Area_1_1_1_1_1_1_1_1_1_5_5_1_1_1">#REF!</definedName>
    <definedName name="_1778Excel_BuiltIn_Print_Area_1_1_1_1_1_1_1_1_1_8_5_1_1_1">#REF!</definedName>
    <definedName name="_1785Excel_BuiltIn_Print_Area_1_1_1_1_1_1_1_2_1">#REF!</definedName>
    <definedName name="_1787Excel_BuiltIn_Print_Area_1_1_1_1_1_1_1_2_1_2">#REF!</definedName>
    <definedName name="_1794Excel_BuiltIn_Print_Area_1_1_1_1_2_1">#REF!</definedName>
    <definedName name="_1795Excel_BuiltIn_Print_Area_1_1_1_1_2_1_1">#REF!</definedName>
    <definedName name="_1798Excel_BuiltIn_Print_Area_1_1_1_1_2_1_1_2">#REF!</definedName>
    <definedName name="_17s2_2">#REF!</definedName>
    <definedName name="_18__CJR3_1_1_1">#REF!</definedName>
    <definedName name="_180__JJ4_1_1_1">#REF!</definedName>
    <definedName name="_1804Excel_BuiltIn_Print_Area_1_1_1_2_1">#REF!</definedName>
    <definedName name="_1805Excel_BuiltIn_Print_Area_1_1_1_2_1_1">#REF!</definedName>
    <definedName name="_1808Excel_BuiltIn_Print_Area_1_1_1_2_1_1_1">#REF!</definedName>
    <definedName name="_1813Excel_BuiltIn_Print_Area_1_1_1_2_1_1_1_1_1">#REF!</definedName>
    <definedName name="_1815Excel_BuiltIn_Print_Area_1_1_1_2_1_1_1_1_2">#REF!</definedName>
    <definedName name="_1818Excel_BuiltIn_Print_Area_1_1_1_2_1_1_2_1_1">#REF!</definedName>
    <definedName name="_1822Excel_BuiltIn_Print_Area_1_1_1_3_1">#REF!</definedName>
    <definedName name="_1824Excel_BuiltIn_Print_Area_1_1_1_3_2_1">#REF!</definedName>
    <definedName name="_1828Excel_BuiltIn_Print_Area_1_1_1_5_1">#REF!</definedName>
    <definedName name="_1829Excel_BuiltIn_Print_Area_1_1_1_5_1_1">#REF!</definedName>
    <definedName name="_1832Excel_BuiltIn_Print_Area_1_1_1_6_1_1">#REF!</definedName>
    <definedName name="_1834Excel_BuiltIn_Print_Area_1_1_1_6_1_1_1">#REF!</definedName>
    <definedName name="_1836Excel_BuiltIn_Print_Area_1_1_1_6_1_2_1">#REF!</definedName>
    <definedName name="_1839Excel_BuiltIn_Print_Area_1_1_1_7_1">#REF!</definedName>
    <definedName name="_1841Excel_BuiltIn_Print_Area_1_1_1_7_2_1">#REF!</definedName>
    <definedName name="_1846Excel_BuiltIn_Print_Area_1_1_2_1">#REF!</definedName>
    <definedName name="_1848Excel_BuiltIn_Print_Area_1_1_2_1_1">#REF!</definedName>
    <definedName name="_1852Excel_BuiltIn_Print_Area_1_1_2_1_1_2">#REF!</definedName>
    <definedName name="_1855Excel_BuiltIn_Print_Area_1_1_2_1_1_1_2">#REF!</definedName>
    <definedName name="_1857Excel_BuiltIn_Print_Area_1_1_2_1_1_1_1_1">#REF!</definedName>
    <definedName name="_1859Excel_BuiltIn_Print_Area_1_1_2_1_2_1">#REF!</definedName>
    <definedName name="_186__JJ5_1_1_1">#REF!</definedName>
    <definedName name="_1866Excel_BuiltIn_Print_Area_1_1_5_1">#REF!</definedName>
    <definedName name="_1867Excel_BuiltIn_Print_Area_1_1_5_1_1">#REF!</definedName>
    <definedName name="_1869Excel_BuiltIn_Print_Area_1_1_6_1">#REF!</definedName>
    <definedName name="_1871Excel_BuiltIn_Print_Area_1_1_6_1_1">#REF!</definedName>
    <definedName name="_1873Excel_BuiltIn_Print_Area_1_1_6_2_1">#REF!</definedName>
    <definedName name="_1876Excel_BuiltIn_Print_Area_1_1_7_1">#REF!</definedName>
    <definedName name="_1878Excel_BuiltIn_Print_Area_1_1_7_2_1">#REF!</definedName>
    <definedName name="_1880Excel_BuiltIn_Print_Area_1_2_1">#REF!</definedName>
    <definedName name="_1882Excel_BuiltIn_Print_Area_1_2_1_1">#REF!</definedName>
    <definedName name="_1890Excel_BuiltIn_Print_Area_1_3_1_1">#REF!</definedName>
    <definedName name="_1897Excel_BuiltIn_Print_Area_2_1_2">#REF!</definedName>
    <definedName name="_1899Excel_BuiltIn_Print_Area_2_1_3">#REF!</definedName>
    <definedName name="_18s2_3">#REF!</definedName>
    <definedName name="_1902Excel_BuiltIn_Print_Area_2_1_1_2">#REF!</definedName>
    <definedName name="_1904Excel_BuiltIn_Print_Area_2_1_1_3">#REF!</definedName>
    <definedName name="_1905Excel_BuiltIn_Print_Area_2_1_1_1_1">#REF!</definedName>
    <definedName name="_1907Excel_BuiltIn_Print_Area_2_1_1_1_2">#REF!</definedName>
    <definedName name="_1909Excel_BuiltIn_Print_Area_2_1_1_1_3">#REF!</definedName>
    <definedName name="_1910Excel_BuiltIn_Print_Area_2_1_1_1_1_1">#REF!</definedName>
    <definedName name="_1912Excel_BuiltIn_Print_Area_2_1_1_1_1_2">#REF!</definedName>
    <definedName name="_1914Excel_BuiltIn_Print_Area_2_1_1_1_1_3">#REF!</definedName>
    <definedName name="_1915Excel_BuiltIn_Print_Area_2_1_1_1_1_1_1">#REF!</definedName>
    <definedName name="_1917Excel_BuiltIn_Print_Area_2_1_1_1_1_1_2">#REF!</definedName>
    <definedName name="_1919Excel_BuiltIn_Print_Area_2_1_1_1_1_1_3">#REF!</definedName>
    <definedName name="_192__JJ6_1_1_1">#REF!</definedName>
    <definedName name="_1922Excel_BuiltIn_Print_Area_2_1_1_1_1_1_1_2">#REF!</definedName>
    <definedName name="_1923Excel_BuiltIn_Print_Area_2_1_1_1_1_1_1_3">#REF!</definedName>
    <definedName name="_1924Excel_BuiltIn_Print_Area_2_1_1_1_1_1_1_1_1">#REF!</definedName>
    <definedName name="_1926Excel_BuiltIn_Print_Area_2_1_1_1_1_1_1_1_2">#REF!</definedName>
    <definedName name="_1928Excel_BuiltIn_Print_Area_2_1_1_1_1_1_1_1_3">#REF!</definedName>
    <definedName name="_1931Excel_BuiltIn_Print_Area_2_1_1_1_1_1_1_1_1_2">#REF!</definedName>
    <definedName name="_1935Excel_BuiltIn_Print_Area_2_1_1_1_1_1_1_1_1_1_2">#REF!</definedName>
    <definedName name="_1937Excel_BuiltIn_Print_Area_2_1_1_1_1_1_1_1_1_1_1_1">#REF!</definedName>
    <definedName name="_1939Excel_BuiltIn_Print_Area_2_1_1_1_1_1_1_1_1_1_1_2">#REF!</definedName>
    <definedName name="_1943Excel_BuiltIn_Print_Area_2_1_1_1_1_1_1_1_1_1_1_1_2">#REF!</definedName>
    <definedName name="_1947Excel_BuiltIn_Print_Area_2_1_1_1_1_1_1_1_1_1_1_1_1_2">#REF!</definedName>
    <definedName name="_1951Excel_BuiltIn_Print_Area_2_1_1_1_1_1_1_1_1_1_1_1_1_1_2">#REF!</definedName>
    <definedName name="_1955Excel_BuiltIn_Print_Area_2_1_1_1_1_1_1_1_1_1_1_1_1_1_1_2">#REF!</definedName>
    <definedName name="_1957Excel_BuiltIn_Print_Area_2_1_1_1_1_1_1_1_1_1_1_1_1_1_1_3">#REF!</definedName>
    <definedName name="_1959Excel_BuiltIn_Print_Area_2_1_1_1_1_1_1_1_1_1_1_1_1_1_1_1_1">#REF!</definedName>
    <definedName name="_1960Excel_BuiltIn_Print_Area_2_1_1_1_1_1_1_1_1_1_1_1_1_1_1_1_2">#REF!</definedName>
    <definedName name="_1963Excel_BuiltIn_Print_Area_2_1_1_1_1_1_1_1_1_1_1_1_1_1_1_1_1_2">#REF!</definedName>
    <definedName name="_1966Excel_BuiltIn_Print_Area_2_1_1_1_1_1_1_1_1_1_1_1_1_1_1_1_1_1_2">#REF!</definedName>
    <definedName name="_1973Excel_BuiltIn_Print_Area_2_1_1_1_1_1_1_1_1_1_1_1_1_1_1_1_1_1_1_1_2">#REF!</definedName>
    <definedName name="_1979Excel_BuiltIn_Print_Area_2_1_1_1_1_1_1_1_1_1_1_1_1_1_1_1_1_1_1_1_1_1_2">#REF!</definedName>
    <definedName name="_198__JJ7_1_1_1">#REF!</definedName>
    <definedName name="_1986Excel_BuiltIn_Print_Area_2_1_1_1_1_1_1_1_1_1_1_1_1_1_1_1_1_1_1_1_1_1_1_1_1_2">#REF!</definedName>
    <definedName name="_1989Excel_BuiltIn_Print_Area_2_1_1_1_1_1_1_1_1_1_1_1_1_1_1_1_1_1_1_1_1_1_1_1_1_1_2">#REF!</definedName>
    <definedName name="_1995Excel_BuiltIn_Print_Area_2_1_1_1_1_1_1_1_1_1_1_1_1_1_1_1_1_1_1_1_1_1_1_1_1_1_1_1_2">#REF!</definedName>
    <definedName name="_1997Excel_BuiltIn_Print_Area_2_1_1_1_1_1_1_1_1_1_1_1_1_1_1_1_1_1_1_1_1_1_1_1_1_1_1_1_1_1">#REF!</definedName>
    <definedName name="_1999Excel_BuiltIn_Print_Area_2_1_1_1_1_1_1_1_1_1_1_1_1_1_1_1_1_1_1_1_1_1_1_1_1_1_1_1_1_1_1">#REF!</definedName>
    <definedName name="_19s2_4">#REF!</definedName>
    <definedName name="_1desai_1">#REF!</definedName>
    <definedName name="_1Excel_BuiltIn_Print_Area_1_1">#REF!</definedName>
    <definedName name="_1Excel_BuiltIn_Print_Area_1_1_1">#REF!</definedName>
    <definedName name="_1Excel_BuiltIn_Print_Area_1_1_1_1_1_1">#REF!</definedName>
    <definedName name="_1Excel_BuiltIn_Print_Area_1_1_1_1_1_1_1_1_1_1_1_1">#REF!</definedName>
    <definedName name="_1Excel_BuiltIn_Print_Area_1_1_1_2">#REF!</definedName>
    <definedName name="_1Excel_BuiltIn_Print_Area_1_1_1_3">#REF!</definedName>
    <definedName name="_1Excel_BuiltIn_Print_Area_1_1_1_3_1">#REF!</definedName>
    <definedName name="_1Excel_BuiltIn_Print_Area_1_1_1_3_1_1">#REF!</definedName>
    <definedName name="_1Excel_BuiltIn_Print_Area_1_1_1_3_1_1_1">#REF!</definedName>
    <definedName name="_1Excel_BuiltIn_Print_Area_1_1_1_3_2">#REF!</definedName>
    <definedName name="_1Excel_BuiltIn_Print_Area_1_1_1_3_2_1">#REF!</definedName>
    <definedName name="_1Excel_BuiltIn_Print_Area_1_1_1_3_2_1_1">#REF!</definedName>
    <definedName name="_1Excel_BuiltIn_Print_Area_1_1_1_3_2_1_1_1">#REF!</definedName>
    <definedName name="_1Excel_BuiltIn_Print_Area_1_1_1_3_2_1_2">#REF!</definedName>
    <definedName name="_1Excel_BuiltIn_Print_Area_1_1_2">#REF!</definedName>
    <definedName name="_1Excel_BuiltIn_Print_Area_1_1_2_1">#REF!</definedName>
    <definedName name="_1Excel_BuiltIn_Print_Area_1_1_6">#REF!</definedName>
    <definedName name="_1Excel_BuiltIn_Print_Area_2_1_1">#REF!</definedName>
    <definedName name="_1Excel_BuiltIn_Print_Titles_1_1">#REF!</definedName>
    <definedName name="_1Excel_BuiltIn_Print_Titles_1_1_1">#REF!</definedName>
    <definedName name="_1Excel_BuiltIn_Print_Titles_1_1_1_1">#REF!</definedName>
    <definedName name="_1Excel_BuiltIn_Print_Titles_1_1_1_2">#REF!</definedName>
    <definedName name="_1Excel_BuiltIn_Print_Titles_1_1_2">#REF!</definedName>
    <definedName name="_1Excel_BuiltIn_Print_Titles_4_1">#REF!</definedName>
    <definedName name="_1HY3_">#REF!</definedName>
    <definedName name="_1HY3__1">#REF!</definedName>
    <definedName name="_1HY3__1_1">#REF!</definedName>
    <definedName name="_1HY3__1_1_1_1">#REF!</definedName>
    <definedName name="_1HY3__1_2">#REF!</definedName>
    <definedName name="_1HY3__2">#REF!</definedName>
    <definedName name="_1M3_________One_cubic_metre">#REF!</definedName>
    <definedName name="_2001Excel_BuiltIn_Print_Area_2_1_1_1_1_1_1_1_1_1_1_1_1_1_1_1_1_1_1_1_1_1_1_1_1_1_1_1_1_1_1_1">#REF!</definedName>
    <definedName name="_2004Excel_BuiltIn_Print_Area_2_1_1_1_1_1_1_1_1_1_1_1_1_1_1_1_1_1_1_1_1_1_1_1_1_1_1_1_1_1_1_1_2">#REF!</definedName>
    <definedName name="_2007Excel_BuiltIn_Print_Area_2_1_1_1_1_1_1_1_1_1_1_1_1_1_1_1_1_1_1_1_1_1_1_1_1_1_1_1_1_1_1_1_1_1_1">#REF!</definedName>
    <definedName name="_2008Excel_BuiltIn_Print_Area_2_1_1_1_1_1_1_1_1_1_1_1_1_1_1_1_1_1_1_1_1_1_1_1_1_1_1_1_1_1_1_1_1_1_2">#REF!</definedName>
    <definedName name="_2012Excel_BuiltIn_Print_Area_2_1_1_1_1_1_1_1_1_1_1_1_1_1_1_1_1_1_1_1_1_1_1_1_1_1_1_1_1_1_1_1_1_1_1_1_1_1">#REF!</definedName>
    <definedName name="_2013Excel_BuiltIn_Print_Area_2_1_1_1_1_1_1_1_1_1_1_1_1_1_1_1_1_1_1_1_1_1_1_1_1_1_1_1_1_1_1_1_1_1_1_1_1_1_1">#REF!</definedName>
    <definedName name="_2015Excel_BuiltIn_Print_Area_2_1_1_1_1_1_1_1_1_1_1_1_1_1_1_1_1_1_1_1_1_1_1_1_1_1_1_1_1_1_1_1_1_1_1_1_1_1_1_1_1">#REF!</definedName>
    <definedName name="_2016Excel_BuiltIn_Print_Area_2_1_1_1_1_1_1_1_1_1_1_1_1_1_1_1_1_1_1_1_1_2_1">#REF!</definedName>
    <definedName name="_2020Excel_BuiltIn_Print_Area_2_1_1_1_1_1_1_1_1_1_1_1_1_1_1_1_2_1">#REF!</definedName>
    <definedName name="_2021Excel_BuiltIn_Print_Area_2_1_1_1_1_1_1_1_1_1_1_1_1_1_1_1_2_1_1">#REF!</definedName>
    <definedName name="_2032Excel_BuiltIn_Print_Area_2_1_1_1_1_1_1_1_1_1_1_1_2_1_1">#REF!</definedName>
    <definedName name="_2034Excel_BuiltIn_Print_Area_2_1_1_1_1_1_1_1_1_1_1_2_1">#REF!</definedName>
    <definedName name="_2035Excel_BuiltIn_Print_Area_2_1_1_1_1_1_1_1_1_1_1_2_1_1">#REF!</definedName>
    <definedName name="_204__JK1_1_1_1">#REF!</definedName>
    <definedName name="_2044Excel_BuiltIn_Print_Area_2_1_1_1_1_1_1_1_1_1_1_3_5_1_1_1">#REF!</definedName>
    <definedName name="_2055Excel_BuiltIn_Print_Area_2_1_1_1_1_1_1_1_1_1_1_4_5_1_1_1">#REF!</definedName>
    <definedName name="_2066Excel_BuiltIn_Print_Area_2_1_1_1_1_1_1_1_1_1_1_5_5_1_1_1">#REF!</definedName>
    <definedName name="_2077Excel_BuiltIn_Print_Area_2_1_1_1_1_1_1_1_1_1_1_8_5_1_1_1">#REF!</definedName>
    <definedName name="_2083Excel_BuiltIn_Print_Area_2_1_1_1_1_1_1_1_1_2_1">#REF!</definedName>
    <definedName name="_2084Excel_BuiltIn_Print_Area_2_1_1_1_1_1_1_1_1_2_1_1">#REF!</definedName>
    <definedName name="_2088Excel_BuiltIn_Print_Area_2_1_1_1_1_1_1_2_1_1">#REF!</definedName>
    <definedName name="_2096Excel_BuiltIn_Print_Area_2_1_1_1_1_2_2_1_1">#REF!</definedName>
    <definedName name="_2098Excel_BuiltIn_Print_Area_2_1_1_1_2_1">#REF!</definedName>
    <definedName name="_20s4_1">#REF!</definedName>
    <definedName name="_21" hidden="1">#REF!</definedName>
    <definedName name="_210__JK2_1_1_1">#REF!</definedName>
    <definedName name="_2103Excel_BuiltIn_Print_Area_2_1_1_1_3_1">#REF!</definedName>
    <definedName name="_2105Excel_BuiltIn_Print_Area_2_1_1_1_3_1_1">#REF!</definedName>
    <definedName name="_2107Excel_BuiltIn_Print_Area_2_1_1_1_3_1_2">#REF!</definedName>
    <definedName name="_2113Excel_BuiltIn_Print_Area_2_1_1_1_3_1_1_1_1_2">#REF!</definedName>
    <definedName name="_2116Excel_BuiltIn_Print_Area_2_1_1_1_3_1_1_1_1_1_2">#REF!</definedName>
    <definedName name="_2120Excel_BuiltIn_Print_Area_2_1_1_1_3_1_2_2_1">#REF!</definedName>
    <definedName name="_2122Excel_BuiltIn_Print_Area_2_1_1_1_3_2_1">#REF!</definedName>
    <definedName name="_2133Excel_BuiltIn_Print_Area_2_1_1_1_5_1_1">#REF!</definedName>
    <definedName name="_2137Excel_BuiltIn_Print_Area_2_1_1_1_5_1_2_1">#REF!</definedName>
    <definedName name="_2138Excel_BuiltIn_Print_Area_2_1_1_1_5_1_2_1_1">#REF!</definedName>
    <definedName name="_2141Excel_BuiltIn_Print_Area_2_1_1_1_6_1">#REF!</definedName>
    <definedName name="_2143Excel_BuiltIn_Print_Area_2_1_1_1_6_2_1">#REF!</definedName>
    <definedName name="_2146Excel_BuiltIn_Print_Area_2_1_1_1_7_1">#REF!</definedName>
    <definedName name="_2148Excel_BuiltIn_Print_Area_2_1_1_1_7_2_1">#REF!</definedName>
    <definedName name="_2151Excel_BuiltIn_Print_Area_2_1_1_2_1">#REF!</definedName>
    <definedName name="_2154Excel_BuiltIn_Print_Area_2_1_1_2_1_1_1">#REF!</definedName>
    <definedName name="_2159Excel_BuiltIn_Print_Area_2_1_1_2_1_1_1_1_1">#REF!</definedName>
    <definedName name="_216__JK3_1_1_1">#REF!</definedName>
    <definedName name="_2162Excel_BuiltIn_Print_Area_2_1_1_2_1_1_2_1_1">#REF!</definedName>
    <definedName name="_2164Excel_BuiltIn_Print_Area_2_1_1_3_1">#REF!</definedName>
    <definedName name="_2167Excel_BuiltIn_Print_Area_2_1_1_3_1_2">#REF!</definedName>
    <definedName name="_2171Excel_BuiltIn_Print_Area_2_1_1_3_2_1">#REF!</definedName>
    <definedName name="_2179Excel_BuiltIn_Print_Area_2_1_1_5_1">#REF!</definedName>
    <definedName name="_2181Excel_BuiltIn_Print_Area_2_1_1_5_1_2">#REF!</definedName>
    <definedName name="_2182Excel_BuiltIn_Print_Area_2_1_1_5_1_1_1">#REF!</definedName>
    <definedName name="_2186Excel_BuiltIn_Print_Area_2_1_1_6_1">#REF!</definedName>
    <definedName name="_2188Excel_BuiltIn_Print_Area_2_1_1_6_2_1">#REF!</definedName>
    <definedName name="_2191Excel_BuiltIn_Print_Area_2_1_1_7_1">#REF!</definedName>
    <definedName name="_2193Excel_BuiltIn_Print_Area_2_1_1_7_2_1">#REF!</definedName>
    <definedName name="_2196Excel_BuiltIn_Print_Area_2_1_2_1">#REF!</definedName>
    <definedName name="_21s4_2">#REF!</definedName>
    <definedName name="_2209Excel_BuiltIn_Print_Area_2_1_5_1">#REF!</definedName>
    <definedName name="_2215Excel_BuiltIn_Print_Area_2_1_6_1">#REF!</definedName>
    <definedName name="_2217Excel_BuiltIn_Print_Area_2_1_6_2_1">#REF!</definedName>
    <definedName name="_222__MC1_1_1_1">#REF!</definedName>
    <definedName name="_2220Excel_BuiltIn_Print_Area_2_1_7_1">#REF!</definedName>
    <definedName name="_2222Excel_BuiltIn_Print_Area_2_1_7_2_1">#REF!</definedName>
    <definedName name="_2228Excel_BuiltIn_Print_Area_2_2_1_1_1">#REF!</definedName>
    <definedName name="_2235Excel_BuiltIn_Print_Area_2_2_1_1_1_1_1_1_1_1">#REF!</definedName>
    <definedName name="_2237Excel_BuiltIn_Print_Area_2_2_1_1_1_1_1_1_1_1_1">#REF!</definedName>
    <definedName name="_2240Excel_BuiltIn_Print_Area_2_2_1_1_2_1_1">#REF!</definedName>
    <definedName name="_2243Excel_BuiltIn_Print_Area_2_2_3_1">#REF!</definedName>
    <definedName name="_2245Excel_BuiltIn_Print_Area_2_2_3_1_1">#REF!</definedName>
    <definedName name="_2247Excel_BuiltIn_Print_Area_2_2_3_2_1">#REF!</definedName>
    <definedName name="_2254Excel_BuiltIn_Print_Area_2_2_6_1">#REF!</definedName>
    <definedName name="_2256Excel_BuiltIn_Print_Area_2_2_6_2_1">#REF!</definedName>
    <definedName name="_2259Excel_BuiltIn_Print_Area_2_2_7_1">#REF!</definedName>
    <definedName name="_2261Excel_BuiltIn_Print_Area_2_2_7_2_1">#REF!</definedName>
    <definedName name="_2271Excel_BuiltIn_Print_Area_3_1">#REF!</definedName>
    <definedName name="_2272Excel_BuiltIn_Print_Area_3_1_1">#REF!</definedName>
    <definedName name="_2274Excel_BuiltIn_Print_Area_3_1_2">#REF!</definedName>
    <definedName name="_2276Excel_BuiltIn_Print_Area_3_1_1_1">#REF!</definedName>
    <definedName name="_2278Excel_BuiltIn_Print_Area_3_1_1_2">#REF!</definedName>
    <definedName name="_228__MC2_1_1_1">#REF!</definedName>
    <definedName name="_2280Excel_BuiltIn_Print_Area_3_1_1_1_1">#REF!</definedName>
    <definedName name="_2282Excel_BuiltIn_Print_Area_3_1_1_1_2">#REF!</definedName>
    <definedName name="_2284Excel_BuiltIn_Print_Area_3_1_1_1_1_1">#REF!</definedName>
    <definedName name="_2286Excel_BuiltIn_Print_Area_3_1_1_1_1_2">#REF!</definedName>
    <definedName name="_2288Excel_BuiltIn_Print_Area_3_1_1_1_1_1_1">#REF!</definedName>
    <definedName name="_2290Excel_BuiltIn_Print_Area_3_1_1_1_1_1_2">#REF!</definedName>
    <definedName name="_2292Excel_BuiltIn_Print_Area_3_1_1_1_1_1_3">#REF!</definedName>
    <definedName name="_2293Excel_BuiltIn_Print_Area_3_1_1_1_1_1_1_1">#REF!</definedName>
    <definedName name="_2295Excel_BuiltIn_Print_Area_3_1_1_1_1_1_1_2">#REF!</definedName>
    <definedName name="_2297Excel_BuiltIn_Print_Area_3_1_1_1_1_1_1_3">#REF!</definedName>
    <definedName name="_2298Excel_BuiltIn_Print_Area_3_1_1_1_1_1_1_1_1">#REF!</definedName>
    <definedName name="_22s4_3">#REF!</definedName>
    <definedName name="_2300Excel_BuiltIn_Print_Area_3_1_1_1_1_1_1_1_2">#REF!</definedName>
    <definedName name="_2302Excel_BuiltIn_Print_Area_3_1_1_1_1_1_1_1_1_1">#REF!</definedName>
    <definedName name="_2304Excel_BuiltIn_Print_Area_3_1_1_1_1_1_1_1_1_2">#REF!</definedName>
    <definedName name="_2308Excel_BuiltIn_Print_Area_3_1_1_1_1_1_1_1_1_1_2">#REF!</definedName>
    <definedName name="_2310Excel_BuiltIn_Print_Area_3_1_1_1_1_1_1_1_1_1_1_1">#REF!</definedName>
    <definedName name="_2312Excel_BuiltIn_Print_Area_3_1_1_1_1_1_1_1_1_1_1_2">#REF!</definedName>
    <definedName name="_2316Excel_BuiltIn_Print_Area_3_1_1_1_1_1_1_1_1_1_1_1_2">#REF!</definedName>
    <definedName name="_2319Excel_BuiltIn_Print_Area_3_1_1_1_1_1_1_1_1_1_1_1_1_2">#REF!</definedName>
    <definedName name="_234__MC3_1_1_1">#REF!</definedName>
    <definedName name="_2340Excel_BuiltIn_Print_Area_3_1_1_1_1_1_1_1_1_1_1_1_1_2_1">#REF!</definedName>
    <definedName name="_2341Excel_BuiltIn_Print_Area_3_1_1_1_1_1_1_1_1_1_1_1_1_2_1_1">#REF!</definedName>
    <definedName name="_2348Excel_BuiltIn_Print_Area_3_1_1_1_1_1_1_1_1_2_1">#REF!</definedName>
    <definedName name="_2360Excel_BuiltIn_Print_Area_3_1_1_1_1_1_2_1">#REF!</definedName>
    <definedName name="_2372Excel_BuiltIn_Print_Area_3_1_1_1_1_1_3_5_1_1_1">#REF!</definedName>
    <definedName name="_2383Excel_BuiltIn_Print_Area_3_1_1_1_1_1_4_5_1_1_1">#REF!</definedName>
    <definedName name="_2387Excel_BuiltIn_Print_Area_3_1_1_1_1_1_5_1">#REF!</definedName>
    <definedName name="_2391Excel_BuiltIn_Print_Area_3_1_1_1_1_1_5_2_1">#REF!</definedName>
    <definedName name="_2394Excel_BuiltIn_Print_Area_3_1_1_1_1_1_5_5_1_1_1">#REF!</definedName>
    <definedName name="_23s4_4">#REF!</definedName>
    <definedName name="_24__CJR4_1_1_1">#REF!</definedName>
    <definedName name="_240__MC4_1_1_1">#REF!</definedName>
    <definedName name="_2405Excel_BuiltIn_Print_Area_3_1_1_1_1_1_8_5_1_1_1">#REF!</definedName>
    <definedName name="_2410Excel_BuiltIn_Print_Area_3_1_1_1_1_2_1_1">#REF!</definedName>
    <definedName name="_2413Excel_BuiltIn_Print_Area_3_1_1_1_1_2_1_1_2">#REF!</definedName>
    <definedName name="_2414Excel_BuiltIn_Print_Area_3_1_1_1_1_4_1">#REF!</definedName>
    <definedName name="_2417Excel_BuiltIn_Print_Area_3_1_1_1_2_1_1">#REF!</definedName>
    <definedName name="_2421Excel_BuiltIn_Print_Area_3_1_1_1_2_1_1_2">#REF!</definedName>
    <definedName name="_2424Excel_BuiltIn_Print_Area_3_1_1_1_2_1_1_1_2">#REF!</definedName>
    <definedName name="_2427Excel_BuiltIn_Print_Area_3_1_1_1_2_1_2_1_1">#REF!</definedName>
    <definedName name="_2429Excel_BuiltIn_Print_Area_3_1_1_1_3_1">#REF!</definedName>
    <definedName name="_2431Excel_BuiltIn_Print_Area_3_1_1_1_3_2_1">#REF!</definedName>
    <definedName name="_2436Excel_BuiltIn_Print_Area_3_1_1_1_5_1_1">#REF!</definedName>
    <definedName name="_2440Excel_BuiltIn_Print_Area_3_1_1_1_6_1">#REF!</definedName>
    <definedName name="_2442Excel_BuiltIn_Print_Area_3_1_1_1_6_2_1">#REF!</definedName>
    <definedName name="_2445Excel_BuiltIn_Print_Area_3_1_1_1_7_1">#REF!</definedName>
    <definedName name="_2447Excel_BuiltIn_Print_Area_3_1_1_1_7_2_1">#REF!</definedName>
    <definedName name="_2451Excel_BuiltIn_Print_Area_3_1_1_2_1_1">#REF!</definedName>
    <definedName name="_2455Excel_BuiltIn_Print_Area_3_1_1_2_1_1_2">#REF!</definedName>
    <definedName name="_2458Excel_BuiltIn_Print_Area_3_1_1_2_1_1_1_2">#REF!</definedName>
    <definedName name="_246__MC5_1_1_1">#REF!</definedName>
    <definedName name="_2461Excel_BuiltIn_Print_Area_3_1_1_2_1_2_1_1">#REF!</definedName>
    <definedName name="_2463Excel_BuiltIn_Print_Area_3_1_1_3_1">#REF!</definedName>
    <definedName name="_2465Excel_BuiltIn_Print_Area_3_1_1_3_2_1">#REF!</definedName>
    <definedName name="_2469Excel_BuiltIn_Print_Area_3_1_1_5_1">#REF!</definedName>
    <definedName name="_2470Excel_BuiltIn_Print_Area_3_1_1_5_1_1">#REF!</definedName>
    <definedName name="_2472Excel_BuiltIn_Print_Area_3_1_1_6_1">#REF!</definedName>
    <definedName name="_2474Excel_BuiltIn_Print_Area_3_1_1_6_2_1">#REF!</definedName>
    <definedName name="_2477Excel_BuiltIn_Print_Area_3_1_1_7_1">#REF!</definedName>
    <definedName name="_2479Excel_BuiltIn_Print_Area_3_1_1_7_2_1">#REF!</definedName>
    <definedName name="_2483Excel_BuiltIn_Print_Area_3_1_2_1_1">#REF!</definedName>
    <definedName name="_2489Excel_BuiltIn_Print_Area_3_1_2_1_1_1_2">#REF!</definedName>
    <definedName name="_2492Excel_BuiltIn_Print_Area_3_1_2_1_2_1_1">#REF!</definedName>
    <definedName name="_2494Excel_BuiltIn_Print_Area_3_1_3_1">#REF!</definedName>
    <definedName name="_2496Excel_BuiltIn_Print_Area_3_1_3_1_1">#REF!</definedName>
    <definedName name="_2498Excel_BuiltIn_Print_Area_3_1_3_2_1">#REF!</definedName>
    <definedName name="_24sanat_1">#REF!</definedName>
    <definedName name="_2502Excel_BuiltIn_Print_Area_3_1_5_1">#REF!</definedName>
    <definedName name="_2503Excel_BuiltIn_Print_Area_3_1_5_1_1">#REF!</definedName>
    <definedName name="_2505Excel_BuiltIn_Print_Area_3_1_6_1">#REF!</definedName>
    <definedName name="_2507Excel_BuiltIn_Print_Area_3_1_6_2_1">#REF!</definedName>
    <definedName name="_2510Excel_BuiltIn_Print_Area_3_1_7_1">#REF!</definedName>
    <definedName name="_2512Excel_BuiltIn_Print_Area_3_1_7_2_1">#REF!</definedName>
    <definedName name="_2515Excel_BuiltIn_Print_Area_4_1">#REF!</definedName>
    <definedName name="_2518Excel_BuiltIn_Print_Area_4_1_1">#REF!</definedName>
    <definedName name="_252__MC6_1_1_1">#REF!</definedName>
    <definedName name="_2522Excel_BuiltIn_Print_Area_4_1_1_2">#REF!</definedName>
    <definedName name="_2524Excel_BuiltIn_Print_Area_4_1_1_1_1">#REF!</definedName>
    <definedName name="_2526Excel_BuiltIn_Print_Area_4_1_1_1_2">#REF!</definedName>
    <definedName name="_2528Excel_BuiltIn_Print_Area_4_1_1_1_3">#REF!</definedName>
    <definedName name="_2529Excel_BuiltIn_Print_Area_4_1_1_1_1_1">#REF!</definedName>
    <definedName name="_2530Excel_BuiltIn_Print_Area_4_1_1_1_1_2">#REF!</definedName>
    <definedName name="_2532Excel_BuiltIn_Print_Area_4_1_1_1_1_3">#REF!</definedName>
    <definedName name="_2533Excel_BuiltIn_Print_Area_4_1_1_1_1_1_1">#REF!</definedName>
    <definedName name="_2534Excel_BuiltIn_Print_Area_4_1_1_1_1_1_2">#REF!</definedName>
    <definedName name="_2537Excel_BuiltIn_Print_Area_4_1_1_1_1_1_1_2">#REF!</definedName>
    <definedName name="_2538Excel_BuiltIn_Print_Area_4_1_1_1_1_1_1_1_1">#REF!</definedName>
    <definedName name="_2541Excel_BuiltIn_Print_Area_4_1_1_1_1_1_1_1_1_1">#REF!</definedName>
    <definedName name="_2543Excel_BuiltIn_Print_Area_4_1_1_1_1_1_1_1_1_1_1">#REF!</definedName>
    <definedName name="_2547Excel_BuiltIn_Print_Area_4_1_1_1_1_1_1_1_1_1_1_2">#REF!</definedName>
    <definedName name="_2548Excel_BuiltIn_Print_Area_4_1_1_1_1_1_1_1_1_1_1_3">#REF!</definedName>
    <definedName name="_2553Excel_BuiltIn_Print_Area_4_1_1_1_1_1_1_1_1_1_1_1_1_2">#REF!</definedName>
    <definedName name="_2557Excel_BuiltIn_Print_Area_4_1_1_1_1_1_1_1_1_1_1_1_1_1_2">#REF!</definedName>
    <definedName name="_2558Excel_BuiltIn_Print_Area_4_1_1_1_1_1_1_1_1_1_1_1_1_1_1_1">#REF!</definedName>
    <definedName name="_2560Excel_BuiltIn_Print_Area_4_1_1_1_1_1_1_1_1_1_1_1_1_1_1_1_1">#REF!</definedName>
    <definedName name="_2562Excel_BuiltIn_Print_Area_4_1_1_1_1_1_1_1_1_1_1_1_1_1_1_1_1_1">#REF!</definedName>
    <definedName name="_2565Excel_BuiltIn_Print_Area_4_1_1_1_1_1_1_1_1_1_1_1_1_1_1_1_1_1_1_1">#REF!</definedName>
    <definedName name="_2569Excel_BuiltIn_Print_Area_4_1_1_1_1_1_1_1_1_1_1_1_1_1_1_1_1_1_1_1_1_1_1_1">#REF!</definedName>
    <definedName name="_2571Excel_BuiltIn_Print_Area_4_1_1_1_1_1_1_1_1_1_1_1_1_1_1_1_1_1_1_1_1_1_1_1_1_1">#REF!</definedName>
    <definedName name="_2573Excel_BuiltIn_Print_Area_4_1_1_1_1_1_1_1_1_1_1_2_1">#REF!</definedName>
    <definedName name="_2575Excel_BuiltIn_Print_Area_4_1_1_1_1_1_1_1_1_1_2_1">#REF!</definedName>
    <definedName name="_258__MC7_1_1_1">#REF!</definedName>
    <definedName name="_2581Excel_BuiltIn_Print_Area_4_1_1_1_1_2_2_1_1">#REF!</definedName>
    <definedName name="_2583Excel_BuiltIn_Print_Area_4_1_1_1_2_1">#REF!</definedName>
    <definedName name="_25sanat_2">#REF!</definedName>
    <definedName name="_2602Excel_BuiltIn_Print_Area_4_1_5_1">#REF!</definedName>
    <definedName name="_2603Excel_BuiltIn_Print_Area_4_1_5_1_1">#REF!</definedName>
    <definedName name="_2605Excel_BuiltIn_Print_Area_4_1_6_1">#REF!</definedName>
    <definedName name="_2607Excel_BuiltIn_Print_Area_4_1_6_2_1">#REF!</definedName>
    <definedName name="_2610Excel_BuiltIn_Print_Area_4_1_7_1">#REF!</definedName>
    <definedName name="_2612Excel_BuiltIn_Print_Area_4_1_7_2_1">#REF!</definedName>
    <definedName name="_2615Excel_BuiltIn_Print_Area_5_1">#REF!</definedName>
    <definedName name="_2618Excel_BuiltIn_Print_Area_5_1_1">#REF!</definedName>
    <definedName name="_2621Excel_BuiltIn_Print_Area_5_1_1_1">#REF!</definedName>
    <definedName name="_2623Excel_BuiltIn_Print_Area_5_1_1_1_1">#REF!</definedName>
    <definedName name="_2625Excel_BuiltIn_Print_Area_5_1_1_1_2">#REF!</definedName>
    <definedName name="_2627Excel_BuiltIn_Print_Area_5_1_1_1_1_1">#REF!</definedName>
    <definedName name="_264__MP1_1_1_1">#REF!</definedName>
    <definedName name="_2640Excel_BuiltIn_Print_Area_5_1_1_1_2_1">#REF!</definedName>
    <definedName name="_2641Excel_BuiltIn_Print_Area_5_1_1_1_2_1_1">#REF!</definedName>
    <definedName name="_2648Excel_BuiltIn_Print_Area_5_1_1_2_1_1_2">#REF!</definedName>
    <definedName name="_2650Excel_BuiltIn_Print_Area_5_1_1_2_1_1_1_1">#REF!</definedName>
    <definedName name="_2653Excel_BuiltIn_Print_Area_5_1_1_2_1_2_1_1">#REF!</definedName>
    <definedName name="_2655Excel_BuiltIn_Print_Area_5_1_1_3_1">#REF!</definedName>
    <definedName name="_2658Excel_BuiltIn_Print_Area_5_1_1_3_1_2">#REF!</definedName>
    <definedName name="_2666Excel_BuiltIn_Print_Area_5_1_1_3_2_1">#REF!</definedName>
    <definedName name="_2670Excel_BuiltIn_Print_Area_5_1_1_3_5_1_1_1">#REF!</definedName>
    <definedName name="_2686Excel_BuiltIn_Print_Area_5_1_1_4_5_1_1_1">#REF!</definedName>
    <definedName name="_2692Excel_BuiltIn_Print_Area_5_1_1_5_1_1">#REF!</definedName>
    <definedName name="_26sanat_3">#REF!</definedName>
    <definedName name="_270__MP2_1_1_1">#REF!</definedName>
    <definedName name="_2700Excel_BuiltIn_Print_Area_5_1_1_5_1_1_2_1">#REF!</definedName>
    <definedName name="_2709Excel_BuiltIn_Print_Area_5_1_1_5_5_1_1_1">#REF!</definedName>
    <definedName name="_2714Excel_BuiltIn_Print_Area_5_1_1_6_1">#REF!</definedName>
    <definedName name="_2716Excel_BuiltIn_Print_Area_5_1_1_6_2_1">#REF!</definedName>
    <definedName name="_2719Excel_BuiltIn_Print_Area_5_1_1_7_1">#REF!</definedName>
    <definedName name="_2721Excel_BuiltIn_Print_Area_5_1_1_7_2_1">#REF!</definedName>
    <definedName name="_2730Excel_BuiltIn_Print_Area_5_1_1_8_5_1_1_1">#REF!</definedName>
    <definedName name="_2738Excel_BuiltIn_Print_Area_6_1_1_1">#REF!</definedName>
    <definedName name="_2741Excel_BuiltIn_Print_Area_6_1_1_1_1_1">#REF!</definedName>
    <definedName name="_2743Excel_BuiltIn_Print_Area_6_1_1_1_1_1_1">#REF!</definedName>
    <definedName name="_2754Excel_BuiltIn_Print_Area_7_1">#REF!</definedName>
    <definedName name="_2759Excel_BuiltIn_Print_Area_7_1_1_1">#REF!</definedName>
    <definedName name="_276__MP3_1_1_1">#REF!</definedName>
    <definedName name="_2766Excel_BuiltIn_Print_Area_7_1_1_1_1_1_1_1">#REF!</definedName>
    <definedName name="_2768Excel_BuiltIn_Print_Area_7_1_1_1_1_1_1_1_1">#REF!</definedName>
    <definedName name="_2771Excel_BuiltIn_Print_Area_7_1_1_2_1_1">#REF!</definedName>
    <definedName name="_2781Excel_BuiltIn_Print_Area_7_6_1">#REF!</definedName>
    <definedName name="_2783Excel_BuiltIn_Print_Area_7_6_2_1">#REF!</definedName>
    <definedName name="_2786Excel_BuiltIn_Print_Area_7_7_1">#REF!</definedName>
    <definedName name="_2788Excel_BuiltIn_Print_Area_7_7_2_1">#REF!</definedName>
    <definedName name="_2798Excel_BuiltIn_Print_Titles_1_1">#REF!</definedName>
    <definedName name="_2799Excel_BuiltIn_Print_Titles_1_1_1">#REF!</definedName>
    <definedName name="_27sanat_4">#REF!</definedName>
    <definedName name="_2802Excel_BuiltIn_Print_Titles_1_1_3">#REF!</definedName>
    <definedName name="_2816Excel_BuiltIn_Print_Titles_2_1">#REF!</definedName>
    <definedName name="_2817Excel_BuiltIn_Print_Titles_2_1_1">#REF!</definedName>
    <definedName name="_282__MP4_1_1_1">#REF!</definedName>
    <definedName name="_2837Excel_BuiltIn_Print_Titles_3_1">#REF!</definedName>
    <definedName name="_2854Excel_BuiltIn_Print_Titles_4_1_1">#REF!</definedName>
    <definedName name="_288__MP5_1_1_1">#REF!</definedName>
    <definedName name="_2880Excel_BuiltIn_Print_Titles_6_1">#REF!</definedName>
    <definedName name="_28SS_1">#REF!</definedName>
    <definedName name="_2919Factor_3_1_1_1">#REF!</definedName>
    <definedName name="_2932ffgfg_1_1_1">#REF!</definedName>
    <definedName name="_2937FG12TBTB2RTDKDKGMLRT_1_1_1">#REF!</definedName>
    <definedName name="_294__NB1_1_1_1">#REF!</definedName>
    <definedName name="_29SS_2">#REF!</definedName>
    <definedName name="_2C_X_1_Sq._mm_unscreened">#REF!</definedName>
    <definedName name="_2C_X_1_Sq._mm_unscreened_1">#REF!</definedName>
    <definedName name="_2desai_2">#REF!</definedName>
    <definedName name="_2Excel_BuiltIn_Print_Area_1_1_1_2">#REF!</definedName>
    <definedName name="_2Excel_BuiltIn_Print_Area_1_1_1_2_1">#REF!</definedName>
    <definedName name="_2Excel_BuiltIn_Print_Area_1_1_1_2_1_1_1">#REF!</definedName>
    <definedName name="_2Excel_BuiltIn_Print_Area_1_1_1_2_1_2">#REF!</definedName>
    <definedName name="_2Excel_BuiltIn_Print_Area_1_1_1_2_2">#REF!</definedName>
    <definedName name="_2Excel_BuiltIn_Print_Area_1_1_1_6_1">#REF!</definedName>
    <definedName name="_2Excel_BuiltIn_Print_Area_1_1_1_6_1_1">#REF!</definedName>
    <definedName name="_2Excel_BuiltIn_Print_Area_1_1_1_6_2_1">#REF!</definedName>
    <definedName name="_2Excel_BuiltIn_Print_Area_1_1_1_6_2_1_1">#REF!</definedName>
    <definedName name="_2Excel_BuiltIn_Print_Area_1_1_1_6_2_1_1_1">#REF!</definedName>
    <definedName name="_2Excel_BuiltIn_Print_Area_1_1_1_6_2_1_2">#REF!</definedName>
    <definedName name="_2Excel_BuiltIn_Print_Area_1_1_1_7_1">#REF!</definedName>
    <definedName name="_2Excel_BuiltIn_Print_Area_1_1_1_7_1_1">#REF!</definedName>
    <definedName name="_2Excel_BuiltIn_Print_Area_1_1_1_7_2_1">#REF!</definedName>
    <definedName name="_2Excel_BuiltIn_Print_Area_1_1_1_7_2_1_1">#REF!</definedName>
    <definedName name="_2Excel_BuiltIn_Print_Area_1_1_1_7_2_1_1_1">#REF!</definedName>
    <definedName name="_2Excel_BuiltIn_Print_Area_1_1_1_7_2_1_2">#REF!</definedName>
    <definedName name="_2Excel_BuiltIn_Print_Area_2_1">#REF!</definedName>
    <definedName name="_2Excel_BuiltIn_Print_Titles_2_1">#REF!</definedName>
    <definedName name="_2Excel_BuiltIn_Print_Titles_2_1_1">#REF!</definedName>
    <definedName name="_2Excel_BuiltIn_Print_Titles_2_1_1_1">#REF!</definedName>
    <definedName name="_2Excel_BuiltIn_Print_Titles_2_1_1_2">#REF!</definedName>
    <definedName name="_2Excel_BuiltIn_Print_Titles_2_1_2">#REF!</definedName>
    <definedName name="_3.1">#REF!</definedName>
    <definedName name="_3.10">#REF!</definedName>
    <definedName name="_3.11">#REF!</definedName>
    <definedName name="_3.12">#REF!</definedName>
    <definedName name="_3.13">#REF!</definedName>
    <definedName name="_3.14">#REF!</definedName>
    <definedName name="_3.15">#REF!</definedName>
    <definedName name="_3.16">#REF!</definedName>
    <definedName name="_3.17">#REF!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30__CJR5_1_1_1">#REF!</definedName>
    <definedName name="_300__NB2_1_1_1">#REF!</definedName>
    <definedName name="_3005FPL_1_1_1">#REF!</definedName>
    <definedName name="_3016g_3_1_1_1">#REF!</definedName>
    <definedName name="_3024grgrg_1_1_1">#REF!</definedName>
    <definedName name="_3033HA_1_1_1">#REF!</definedName>
    <definedName name="_3040HB_1_1_1">#REF!</definedName>
    <definedName name="_3046HC_1_1_1">#REF!</definedName>
    <definedName name="_3052HHH_1_1_1">#REF!</definedName>
    <definedName name="_306__NB3_1_1_1">#REF!</definedName>
    <definedName name="_3088HYA_1_1_1">#REF!</definedName>
    <definedName name="_3094HYB_1_1_1">#REF!</definedName>
    <definedName name="_30cd___Horizontal_Strobe_light_speaker__wall_mounted">#REF!</definedName>
    <definedName name="_30cd___Horizontal_Strobe_light_speaker__wall_mounted_1">#REF!</definedName>
    <definedName name="_30cd__Vertical_strobe_light__wall_mounted">#REF!</definedName>
    <definedName name="_30cd__Vertical_strobe_light__wall_mounted_1">#REF!</definedName>
    <definedName name="_30SS_3">#REF!</definedName>
    <definedName name="_3100HYC_1_1_1">#REF!</definedName>
    <definedName name="_3106I_3_1_1_1">#REF!</definedName>
    <definedName name="_312__NB4_1_1_1">#REF!</definedName>
    <definedName name="_318__NB5_1_1_1">#REF!</definedName>
    <definedName name="_31SS_4">#REF!</definedName>
    <definedName name="_3225j_3_1_1_1">#REF!</definedName>
    <definedName name="_3231JJ_1_1_1">#REF!</definedName>
    <definedName name="_3237JJA_1_1_1">#REF!</definedName>
    <definedName name="_324__NB6_1_1_1">#REF!</definedName>
    <definedName name="_3245KJ_1_1_1">#REF!</definedName>
    <definedName name="_3251L_1_1_1">#REF!</definedName>
    <definedName name="_3264LPL_1_1_1">#REF!</definedName>
    <definedName name="_330__NB7_1_1_1">#REF!</definedName>
    <definedName name="_3301mh_1_1_1">#REF!</definedName>
    <definedName name="_3307Mq_1_1_1">#REF!</definedName>
    <definedName name="_3315M행_1_1_1">#REF!</definedName>
    <definedName name="_3351N행_1_1_1">#REF!</definedName>
    <definedName name="_3359O행_1_1_1">#REF!</definedName>
    <definedName name="_336__PJ1_1_1_1">#REF!</definedName>
    <definedName name="_3371PD_1_1_1">#REF!</definedName>
    <definedName name="_3377pjt_1_1_1">#REF!</definedName>
    <definedName name="_3383PLF_1_1_1">#REF!</definedName>
    <definedName name="_3389PLL_1_1_1">#REF!</definedName>
    <definedName name="_3397priced_end_3_1_1_1">#REF!</definedName>
    <definedName name="_3404PRINT_TITLES_MI_3_1_1_1">#REF!</definedName>
    <definedName name="_342__PJ11_1_1_1">#REF!</definedName>
    <definedName name="_3438product_nettotal_1">#REF!</definedName>
    <definedName name="_348__PJ2_1_1_1">#REF!</definedName>
    <definedName name="_3520ps_app_1_1_1">#REF!</definedName>
    <definedName name="_3526ps_est_1_1_1">#REF!</definedName>
    <definedName name="_3532ps_max_1_1_1">#REF!</definedName>
    <definedName name="_3538ps_paid_1_1_1">#REF!</definedName>
    <definedName name="_354__PJ22_1_1_1">#REF!</definedName>
    <definedName name="_3544ps_quo_1_1_1">#REF!</definedName>
    <definedName name="_3550ps_rec_1_1_1">#REF!</definedName>
    <definedName name="_36__EPP1_1_1_1">#REF!</definedName>
    <definedName name="_360__PJ3_1_1_1">#REF!</definedName>
    <definedName name="_3601P행_1_1_1">#REF!</definedName>
    <definedName name="_3607q_3_1_1_1">#REF!</definedName>
    <definedName name="_3628Q행_1_1_1">#REF!</definedName>
    <definedName name="_3634r__3_1_1_1">#REF!</definedName>
    <definedName name="_366__PJ33_1_1_1">#REF!</definedName>
    <definedName name="_3674rgrgrg_1_1_1">#REF!</definedName>
    <definedName name="_3685row1_3_1_1_1">#REF!</definedName>
    <definedName name="_3691R행_1_1_1">#REF!</definedName>
    <definedName name="_3697s_1_1_1">#REF!</definedName>
    <definedName name="_3703s_3_1_1_1">#REF!</definedName>
    <definedName name="_3709SANJAY_1_1_1">#REF!</definedName>
    <definedName name="_372__SD1_1_1_1">#REF!</definedName>
    <definedName name="_3731sdadasd_1_1_1">#REF!</definedName>
    <definedName name="_3737sdas_1_1_1">#REF!</definedName>
    <definedName name="_3745sdfasd_1_1_1">#REF!</definedName>
    <definedName name="_3755sdsf_1_1_1">#REF!</definedName>
    <definedName name="_3761se_1_1_1">#REF!</definedName>
    <definedName name="_378__SD2_1_1_1">#REF!</definedName>
    <definedName name="_3830spfactor_3_1_1_1">#REF!</definedName>
    <definedName name="_3838Storages_1_1_1">#REF!</definedName>
    <definedName name="_384__SD3_1_1_1">#REF!</definedName>
    <definedName name="_390__SJ1_1_1_1">#REF!</definedName>
    <definedName name="_3909S행_1_1_1">#REF!</definedName>
    <definedName name="_3915t_3_1_1_1">#REF!</definedName>
    <definedName name="_3922TEMO777_1_1_1">#REF!</definedName>
    <definedName name="_3938TT_1_1_1">#REF!</definedName>
    <definedName name="_3944T행_1_1_1">#REF!</definedName>
    <definedName name="_3950u_3_1_1_1">#REF!</definedName>
    <definedName name="_3958usd_3_1_1_1">#REF!</definedName>
    <definedName name="_396__SJ2_1_1_1">#REF!</definedName>
    <definedName name="_3964U행_1_1_1">#REF!</definedName>
    <definedName name="_3972v_paid_1_1_1">#REF!</definedName>
    <definedName name="_3981VVV_1_1_1">#REF!</definedName>
    <definedName name="_3988V행_1_1_1">#REF!</definedName>
    <definedName name="_3992WK_1">#REF!</definedName>
    <definedName name="_3993wrn.tou구매._1">#REF!</definedName>
    <definedName name="_3997WSFWER_1_1_1">#REF!</definedName>
    <definedName name="_3desai_3">#REF!</definedName>
    <definedName name="_3Excel_BuiltIn_Print_Area_1">#REF!</definedName>
    <definedName name="_3Excel_BuiltIn_Print_Area_2_1_1_1_1_1_1_1">#REF!</definedName>
    <definedName name="_3Excel_BuiltIn_Print_Area_2_1_1_2">#REF!</definedName>
    <definedName name="_3Excel_BuiltIn_Print_Area_2_1_1_2_1">#REF!</definedName>
    <definedName name="_3Excel_BuiltIn_Print_Area_2_1_1_2_1_1_1">#REF!</definedName>
    <definedName name="_3Excel_BuiltIn_Print_Area_2_1_1_2_1_2">#REF!</definedName>
    <definedName name="_3Excel_BuiltIn_Print_Area_2_1_1_2_2">#REF!</definedName>
    <definedName name="_3Excel_BuiltIn_Print_Area_2_1_1_6_1">#REF!</definedName>
    <definedName name="_3Excel_BuiltIn_Print_Area_2_1_1_6_1_1">#REF!</definedName>
    <definedName name="_3Excel_BuiltIn_Print_Area_2_1_1_6_2_1">#REF!</definedName>
    <definedName name="_3Excel_BuiltIn_Print_Area_2_1_1_6_2_1_1">#REF!</definedName>
    <definedName name="_3Excel_BuiltIn_Print_Area_2_1_1_6_2_1_1_1">#REF!</definedName>
    <definedName name="_3Excel_BuiltIn_Print_Area_2_1_1_6_2_1_2">#REF!</definedName>
    <definedName name="_3Excel_BuiltIn_Print_Area_2_1_1_7_1">#REF!</definedName>
    <definedName name="_3Excel_BuiltIn_Print_Area_2_1_1_7_1_1">#REF!</definedName>
    <definedName name="_3Excel_BuiltIn_Print_Area_2_1_1_7_2_1">#REF!</definedName>
    <definedName name="_3Excel_BuiltIn_Print_Area_2_1_1_7_2_1_1">#REF!</definedName>
    <definedName name="_3Excel_BuiltIn_Print_Area_2_1_1_7_2_1_1_1">#REF!</definedName>
    <definedName name="_3Excel_BuiltIn_Print_Area_2_1_1_7_2_1_2">#REF!</definedName>
    <definedName name="_3Excel_BuiltIn_Print_Area_3_1">#REF!</definedName>
    <definedName name="_4004ww_1_1_1">#REF!</definedName>
    <definedName name="_4012W행_1_1_1">#REF!</definedName>
    <definedName name="_4018XYZ_1_1_1">#REF!</definedName>
    <definedName name="_402__SJ3_1_1_1">#REF!</definedName>
    <definedName name="_4025X행_1_1_1">#REF!</definedName>
    <definedName name="_4031YY_1_1_1">#REF!</definedName>
    <definedName name="_4037개정번호_1_1_1">#REF!</definedName>
    <definedName name="_4043개정일자_1_1_1">#REF!</definedName>
    <definedName name="_4049개조_1_1_1">#REF!</definedName>
    <definedName name="_4057기안1_1_1_1">#REF!</definedName>
    <definedName name="_4064기안갑_1_1_1">#REF!</definedName>
    <definedName name="_4070기안을_1_1_1">#REF!</definedName>
    <definedName name="_4076대회_1_1_1">#REF!</definedName>
    <definedName name="_408__SJ4_1_1_1">#REF!</definedName>
    <definedName name="_4082ㅁㅁㅁ_1_1_1">#REF!</definedName>
    <definedName name="_4089밋션별_1_1_1">#REF!</definedName>
    <definedName name="_4095변경_1_1_1">#REF!</definedName>
    <definedName name="_4101시행일자_1_1_1">#REF!</definedName>
    <definedName name="_4107예비비_1_1_1">#REF!</definedName>
    <definedName name="_4113원1_1_1_1">#REF!</definedName>
    <definedName name="_4120전도_1_1_1">#REF!</definedName>
    <definedName name="_4127제목_1_1_1">#REF!</definedName>
    <definedName name="_4133표준명_1_1_1">#REF!</definedName>
    <definedName name="_4139표준번호_1_1_1">#REF!</definedName>
    <definedName name="_414__SZ1_1_1_1">#REF!</definedName>
    <definedName name="_4145회사명_1_1_1">#REF!</definedName>
    <definedName name="_42__EPP2_1_1_1">#REF!</definedName>
    <definedName name="_420__SZ2_1_1_1">#REF!</definedName>
    <definedName name="_426__UB1_1_1_1">#REF!</definedName>
    <definedName name="_432__UB10_1_1_1">#REF!</definedName>
    <definedName name="_438__UB2_1_1_1">#REF!</definedName>
    <definedName name="_444__UB3_1_1_1">#REF!</definedName>
    <definedName name="_450__UB4_1_1_1">#REF!</definedName>
    <definedName name="_456__UB5_1_1_1">#REF!</definedName>
    <definedName name="_462__UB6_1_1_1">#REF!</definedName>
    <definedName name="_468__UB7_1_1_1">#REF!</definedName>
    <definedName name="_474__UB8_1_1_1">#REF!</definedName>
    <definedName name="_48__EPP3_1_1_1">#REF!</definedName>
    <definedName name="_480__UB9_1_1_1">#REF!</definedName>
    <definedName name="_485__xlnm.Print_Area_3_1">#REF!</definedName>
    <definedName name="_487__xlnm.Print_Area_3_2_1">#REF!</definedName>
    <definedName name="_499__YY1_1_1_1">#REF!</definedName>
    <definedName name="_4desai_4">#REF!</definedName>
    <definedName name="_4Excel_BuiltIn_Print_Area_1_1_1">#REF!</definedName>
    <definedName name="_4Excel_BuiltIn_Print_Area_1_1_1_1">#REF!</definedName>
    <definedName name="_4Excel_BuiltIn_Print_Area_1_1_1_2">#REF!</definedName>
    <definedName name="_4Excel_BuiltIn_Print_Area_4_1">#REF!</definedName>
    <definedName name="_505__YY2_1_1_1">#REF!</definedName>
    <definedName name="_508_1Excel_BuiltIn_Print_Area_1_1_1">#REF!</definedName>
    <definedName name="_513_1Excel_BuiltIn_Print_Area_1_1_1_3_1">#REF!</definedName>
    <definedName name="_515_1Excel_BuiltIn_Print_Area_1_1_1_3_1_1">#REF!</definedName>
    <definedName name="_517_1Excel_BuiltIn_Print_Area_1_1_1_3_2_1">#REF!</definedName>
    <definedName name="_525_1Excel_BuiltIn_Print_Titles_1_1_1_1_1">#REF!</definedName>
    <definedName name="_530_1HY3__1_1_1">#REF!</definedName>
    <definedName name="_534_2Excel_BuiltIn_Print_Area_1_1_1_1">#REF!</definedName>
    <definedName name="_536_2Excel_BuiltIn_Print_Area_1_1_1_1_1">#REF!</definedName>
    <definedName name="_538_2Excel_BuiltIn_Print_Area_1_1_1_2_1">#REF!</definedName>
    <definedName name="_54__EPP4_1_1_1">#REF!</definedName>
    <definedName name="_541_2Excel_BuiltIn_Print_Area_1_1_1_2_1_1_1">#REF!</definedName>
    <definedName name="_545_2Excel_BuiltIn_Print_Area_1_1_1_6_1">#REF!</definedName>
    <definedName name="_547_2Excel_BuiltIn_Print_Area_1_1_1_6_2_1">#REF!</definedName>
    <definedName name="_550_2Excel_BuiltIn_Print_Area_1_1_1_7_1">#REF!</definedName>
    <definedName name="_552_2Excel_BuiltIn_Print_Area_1_1_1_7_2_1">#REF!</definedName>
    <definedName name="_557_2Excel_BuiltIn_Print_Titles_2_1_1_1_1">#REF!</definedName>
    <definedName name="_560_3Excel_BuiltIn_Print_Area_2_1_1_1">#REF!</definedName>
    <definedName name="_562_3Excel_BuiltIn_Print_Area_2_1_1_1_1">#REF!</definedName>
    <definedName name="_564_3Excel_BuiltIn_Print_Area_2_1_1_2_1">#REF!</definedName>
    <definedName name="_567_3Excel_BuiltIn_Print_Area_2_1_1_2_1_1_1">#REF!</definedName>
    <definedName name="_571_3Excel_BuiltIn_Print_Area_2_1_1_6_1">#REF!</definedName>
    <definedName name="_573_3Excel_BuiltIn_Print_Area_2_1_1_6_2_1">#REF!</definedName>
    <definedName name="_576_3Excel_BuiltIn_Print_Area_2_1_1_7_1">#REF!</definedName>
    <definedName name="_578_3Excel_BuiltIn_Print_Area_2_1_1_7_2_1">#REF!</definedName>
    <definedName name="_587_CJR1_1_1_1">#REF!</definedName>
    <definedName name="_593_CJR2_1_1_1">#REF!</definedName>
    <definedName name="_599_CJR3_1_1_1">#REF!</definedName>
    <definedName name="_5Excel_BuiltIn_Print_Area_2_1_1">#REF!</definedName>
    <definedName name="_5Excel_BuiltIn_Print_Area_2_1_1_1">#REF!</definedName>
    <definedName name="_5Excel_BuiltIn_Print_Area_2_1_1_1_1_1_1_1_1_1_1">#REF!</definedName>
    <definedName name="_5Excel_BuiltIn_Print_Area_2_1_1_2">#REF!</definedName>
    <definedName name="_5Excel_BuiltIn_Print_Area_5_1">#REF!</definedName>
    <definedName name="_6__CJR1_1_1_1">#REF!</definedName>
    <definedName name="_60__EPP5_1_1_1">#REF!</definedName>
    <definedName name="_605_CJR4_1_1_1">#REF!</definedName>
    <definedName name="_611_CJR5_1_1_1">#REF!</definedName>
    <definedName name="_617_EPP1_1_1_1">#REF!</definedName>
    <definedName name="_623_EPP2_1_1_1">#REF!</definedName>
    <definedName name="_629_EPP3_1_1_1">#REF!</definedName>
    <definedName name="_635_EPP4_1_1_1">#REF!</definedName>
    <definedName name="_641_EPP5_1_1_1">#REF!</definedName>
    <definedName name="_647_FWM1_1_1_1">#REF!</definedName>
    <definedName name="_653_FWM2_1_1_1">#REF!</definedName>
    <definedName name="_659_FWM3_1_1_1">#REF!</definedName>
    <definedName name="_66__FWM1_1_1_1">#REF!</definedName>
    <definedName name="_665_FWM4_1_1_1">#REF!</definedName>
    <definedName name="_671_FWM5_1_1_1">#REF!</definedName>
    <definedName name="_677_HJK1_1_1_1">#REF!</definedName>
    <definedName name="_683_HJK2_1_1_1">#REF!</definedName>
    <definedName name="_689_HJK3_1_1_1">#REF!</definedName>
    <definedName name="_695_HJK4_1_1_1">#REF!</definedName>
    <definedName name="_6Excel_BuiltIn_Print_Area_1_1">#REF!</definedName>
    <definedName name="_6Excel_BuiltIn_Print_Area_2_1_1_1_1_1_1_1_1_1_1_1_1_1_1_1_1_1_1_1">#REF!</definedName>
    <definedName name="_701_HJK5_1_1_1">#REF!</definedName>
    <definedName name="_707_HJK6_1_1_1">#REF!</definedName>
    <definedName name="_713_HJK7_1_1_1">#REF!</definedName>
    <definedName name="_719_HJK8_1_1_1">#REF!</definedName>
    <definedName name="_72__FWM2_1_1_1">#REF!</definedName>
    <definedName name="_725_HPP1_1_1_1">#REF!</definedName>
    <definedName name="_731_HPP2_1_1_1">#REF!</definedName>
    <definedName name="_737_HPP3_1_1_1">#REF!</definedName>
    <definedName name="_743_HY3_1_1_1">#REF!</definedName>
    <definedName name="_749_JJ1_1_1_1">#REF!</definedName>
    <definedName name="_755_JJ2_1_1_1">#REF!</definedName>
    <definedName name="_761_JJ3_1_1_1">#REF!</definedName>
    <definedName name="_767_JJ4_1_1_1">#REF!</definedName>
    <definedName name="_773_JJ5_1_1_1">#REF!</definedName>
    <definedName name="_779_JJ6_1_1_1">#REF!</definedName>
    <definedName name="_78__FWM3_1_1_1">#REF!</definedName>
    <definedName name="_785_JJ7_1_1_1">#REF!</definedName>
    <definedName name="_791_JK1_1_1_1">#REF!</definedName>
    <definedName name="_797_JK2_1_1_1">#REF!</definedName>
    <definedName name="_7Excel_BuiltIn_Print_Area_4_1_1">#REF!</definedName>
    <definedName name="_7Excel_BuiltIn_Print_Titles_4_1">#REF!</definedName>
    <definedName name="_803_JK3_1_1_1">#REF!</definedName>
    <definedName name="_808_l_1_1">#REF!</definedName>
    <definedName name="_819_MC1_1_1_1">#REF!</definedName>
    <definedName name="_825_MC2_1_1_1">#REF!</definedName>
    <definedName name="_831_MC3_1_1_1">#REF!</definedName>
    <definedName name="_837_MC4_1_1_1">#REF!</definedName>
    <definedName name="_84__FWM4_1_1_1">#REF!</definedName>
    <definedName name="_843_MC5_1_1_1">#REF!</definedName>
    <definedName name="_849_MC6_1_1_1">#REF!</definedName>
    <definedName name="_855_MC7_1_1_1">#REF!</definedName>
    <definedName name="_861_MP1_1_1_1">#REF!</definedName>
    <definedName name="_867_MP2_1_1_1">#REF!</definedName>
    <definedName name="_873_MP3_1_1_1">#REF!</definedName>
    <definedName name="_879_MP4_1_1_1">#REF!</definedName>
    <definedName name="_88">#REF!</definedName>
    <definedName name="_885_MP5_1_1_1">#REF!</definedName>
    <definedName name="_891_NB1_1_1_1">#REF!</definedName>
    <definedName name="_897_NB2_1_1_1">#REF!</definedName>
    <definedName name="_8gro_1">#REF!</definedName>
    <definedName name="_90__FWM5_1_1_1">#REF!</definedName>
    <definedName name="_903_NB3_1_1_1">#REF!</definedName>
    <definedName name="_909_NB4_1_1_1">#REF!</definedName>
    <definedName name="_915_NB5_1_1_1">#REF!</definedName>
    <definedName name="_921_NB6_1_1_1">#REF!</definedName>
    <definedName name="_927_NB7_1_1_1">#REF!</definedName>
    <definedName name="_932_p_1_1">#REF!</definedName>
    <definedName name="_943_PJ1_1_1_1">#REF!</definedName>
    <definedName name="_949_PJ11_1_1_1">#REF!</definedName>
    <definedName name="_955_PJ2_1_1_1">#REF!</definedName>
    <definedName name="_96.12.30">#REF!</definedName>
    <definedName name="_96__HJK1_1_1_1">#REF!</definedName>
    <definedName name="_961_PJ22_1_1_1">#REF!</definedName>
    <definedName name="_967_PJ3_1_1_1">#REF!</definedName>
    <definedName name="_973_PJ33_1_1_1">#REF!</definedName>
    <definedName name="_979_SD1_1_1_1">#REF!</definedName>
    <definedName name="_985_SD2_1_1_1">#REF!</definedName>
    <definedName name="_991_SD3_1_1_1">#REF!</definedName>
    <definedName name="_997_SJ1_1_1_1">#REF!</definedName>
    <definedName name="_9Excel_BuiltIn_Print_Area_3_1_1_1_1_1_1_1_1_1_1_1_1_1">#REF!</definedName>
    <definedName name="_9iv66666_1">#REF!</definedName>
    <definedName name="_A1">#REF!</definedName>
    <definedName name="_A13__1">#REF!</definedName>
    <definedName name="_A13__1_1_1">#REF!</definedName>
    <definedName name="_a2">#REF!</definedName>
    <definedName name="_a3">#REF!</definedName>
    <definedName name="_a65537">#REF!</definedName>
    <definedName name="_A65539">#REF!</definedName>
    <definedName name="_A65555">#REF!</definedName>
    <definedName name="_A65658">#REF!</definedName>
    <definedName name="_A65800">#REF!</definedName>
    <definedName name="_A66000">#REF!</definedName>
    <definedName name="_A99999">#REF!</definedName>
    <definedName name="_AA_1">#REF!</definedName>
    <definedName name="_AAA_1">#REF!</definedName>
    <definedName name="_aaa10">#REF!</definedName>
    <definedName name="_aaa11">#REF!</definedName>
    <definedName name="_AAA12">#REF!</definedName>
    <definedName name="_AAA21">#REF!</definedName>
    <definedName name="_aaa23">#REF!</definedName>
    <definedName name="_aaa34">#REF!</definedName>
    <definedName name="_aaa5">#REF!</definedName>
    <definedName name="_AAA53">#REF!</definedName>
    <definedName name="_aaa54">#REF!</definedName>
    <definedName name="_aaa545">#REF!</definedName>
    <definedName name="_aaa55">#REF!</definedName>
    <definedName name="_aaa56">#REF!</definedName>
    <definedName name="_AAA57">#REF!</definedName>
    <definedName name="_aaa59">#REF!</definedName>
    <definedName name="_AAA66">#REF!</definedName>
    <definedName name="_AAA69">#REF!</definedName>
    <definedName name="_aad55">#REF!</definedName>
    <definedName name="_AAD56">#REF!</definedName>
    <definedName name="_AAD57">#REF!</definedName>
    <definedName name="_AB_1">#REF!</definedName>
    <definedName name="_AB_1_1_1">#REF!</definedName>
    <definedName name="_AC_1">#REF!</definedName>
    <definedName name="_AC_1_1_1">#REF!</definedName>
    <definedName name="_AD_1">#REF!</definedName>
    <definedName name="_AD_1_1_1">#REF!</definedName>
    <definedName name="_AF_1">#REF!</definedName>
    <definedName name="_AF_1_1_1">#REF!</definedName>
    <definedName name="_aj1">#REF!</definedName>
    <definedName name="_alt1">#REF!</definedName>
    <definedName name="_ALT2">#REF!</definedName>
    <definedName name="_ALT3">#REF!</definedName>
    <definedName name="_ALT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121">#REF!</definedName>
    <definedName name="_BNP_1">#REF!</definedName>
    <definedName name="_BNP_1_1_1">#REF!</definedName>
    <definedName name="_bol1">#REF!</definedName>
    <definedName name="_BOQ1">#REF!</definedName>
    <definedName name="_C">#REF!</definedName>
    <definedName name="_C___0">#REF!</definedName>
    <definedName name="_C___13">#REF!</definedName>
    <definedName name="_can430">40.73</definedName>
    <definedName name="_can435">43.3</definedName>
    <definedName name="_cat12">#REF!</definedName>
    <definedName name="_cat123">#REF!</definedName>
    <definedName name="_CJR1">#REF!</definedName>
    <definedName name="_CJR1_1">#REF!</definedName>
    <definedName name="_CJR1_1_1">#REF!</definedName>
    <definedName name="_CJR1_1_1_1_1">#REF!</definedName>
    <definedName name="_CJR1_1_2">#REF!</definedName>
    <definedName name="_CJR1_2">#REF!</definedName>
    <definedName name="_CJR2">#REF!</definedName>
    <definedName name="_CJR2_1">#REF!</definedName>
    <definedName name="_CJR2_1_1">#REF!</definedName>
    <definedName name="_CJR2_1_1_1_1">#REF!</definedName>
    <definedName name="_CJR2_1_2">#REF!</definedName>
    <definedName name="_CJR2_2">#REF!</definedName>
    <definedName name="_CJR3">#REF!</definedName>
    <definedName name="_CJR3_1">#REF!</definedName>
    <definedName name="_CJR3_1_1">#REF!</definedName>
    <definedName name="_CJR3_1_1_1_1">#REF!</definedName>
    <definedName name="_CJR3_1_2">#REF!</definedName>
    <definedName name="_CJR3_2">#REF!</definedName>
    <definedName name="_CJR4">#REF!</definedName>
    <definedName name="_CJR4_1">#REF!</definedName>
    <definedName name="_CJR4_1_1">#REF!</definedName>
    <definedName name="_CJR4_1_1_1_1">#REF!</definedName>
    <definedName name="_CJR4_1_2">#REF!</definedName>
    <definedName name="_CJR4_2">#REF!</definedName>
    <definedName name="_CJR5">#REF!</definedName>
    <definedName name="_CJR5_1">#REF!</definedName>
    <definedName name="_CJR5_1_1">#REF!</definedName>
    <definedName name="_CJR5_1_1_1_1">#REF!</definedName>
    <definedName name="_CJR5_1_2">#REF!</definedName>
    <definedName name="_CJR5_2">#REF!</definedName>
    <definedName name="_COL10">#REF!</definedName>
    <definedName name="_COL101">#REF!</definedName>
    <definedName name="_col102">#REF!</definedName>
    <definedName name="_col103">#REF!</definedName>
    <definedName name="_col104">#REF!</definedName>
    <definedName name="_COL11">#REF!</definedName>
    <definedName name="_col110">#REF!</definedName>
    <definedName name="_COL111">#REF!</definedName>
    <definedName name="_col112">#REF!</definedName>
    <definedName name="_col113">#REF!</definedName>
    <definedName name="_COL12">#REF!</definedName>
    <definedName name="_COL13">#REF!</definedName>
    <definedName name="_COL14">#REF!</definedName>
    <definedName name="_COL15">#REF!</definedName>
    <definedName name="_COL16">#REF!</definedName>
    <definedName name="_COL21">#REF!</definedName>
    <definedName name="_COP_1_1_1">#REF!</definedName>
    <definedName name="_Cost__Ex_Works_3_1_1_1">#REF!</definedName>
    <definedName name="_cpu1">#REF!</definedName>
    <definedName name="_D199617">[4]DATA!$D$217</definedName>
    <definedName name="_d2" localSheetId="0" hidden="1">{#N/A,#N/A,FALSE,"mgtsum.XLS";#N/A,#N/A,FALSE,"CAPONE";#N/A,#N/A,FALSE,"CAPTWO";#N/A,#N/A,FALSE,"CAPTHREE"}</definedName>
    <definedName name="_d2" localSheetId="2" hidden="1">{#N/A,#N/A,FALSE,"mgtsum.XLS";#N/A,#N/A,FALSE,"CAPONE";#N/A,#N/A,FALSE,"CAPTWO";#N/A,#N/A,FALSE,"CAPTHREE"}</definedName>
    <definedName name="_d2" hidden="1">{#N/A,#N/A,FALSE,"mgtsum.XLS";#N/A,#N/A,FALSE,"CAPONE";#N/A,#N/A,FALSE,"CAPTWO";#N/A,#N/A,FALSE,"CAPTHREE"}</definedName>
    <definedName name="_dczsd_1">#REF!</definedName>
    <definedName name="_dczsd_1_1_1">#REF!</definedName>
    <definedName name="_dim4" localSheetId="0">#REF!</definedName>
    <definedName name="_dim4">#REF!</definedName>
    <definedName name="_dxv1">#REF!</definedName>
    <definedName name="_dxv2">#REF!</definedName>
    <definedName name="_e_3_1_1_1">#REF!</definedName>
    <definedName name="_EMC2" localSheetId="0">#REF!</definedName>
    <definedName name="_EMC2">#REF!</definedName>
    <definedName name="_EPP1">#REF!</definedName>
    <definedName name="_EPP1_1">#REF!</definedName>
    <definedName name="_EPP1_1_1">#REF!</definedName>
    <definedName name="_EPP1_1_1_1_1">#REF!</definedName>
    <definedName name="_EPP1_1_2">#REF!</definedName>
    <definedName name="_EPP1_2">#REF!</definedName>
    <definedName name="_EPP2">#REF!</definedName>
    <definedName name="_EPP2_1">#REF!</definedName>
    <definedName name="_EPP2_1_1">#REF!</definedName>
    <definedName name="_EPP2_1_1_1_1">#REF!</definedName>
    <definedName name="_EPP2_1_2">#REF!</definedName>
    <definedName name="_EPP2_2">#REF!</definedName>
    <definedName name="_EPP3">#REF!</definedName>
    <definedName name="_EPP3_1">#REF!</definedName>
    <definedName name="_EPP3_1_1">#REF!</definedName>
    <definedName name="_EPP3_1_1_1_1">#REF!</definedName>
    <definedName name="_EPP3_1_2">#REF!</definedName>
    <definedName name="_EPP3_2">#REF!</definedName>
    <definedName name="_EPP4">#REF!</definedName>
    <definedName name="_EPP4_1">#REF!</definedName>
    <definedName name="_EPP4_1_1">#REF!</definedName>
    <definedName name="_EPP4_1_1_1_1">#REF!</definedName>
    <definedName name="_EPP4_1_2">#REF!</definedName>
    <definedName name="_EPP4_2">#REF!</definedName>
    <definedName name="_EPP5">#REF!</definedName>
    <definedName name="_EPP5_1">#REF!</definedName>
    <definedName name="_EPP5_1_1">#REF!</definedName>
    <definedName name="_EPP5_1_1_1_1">#REF!</definedName>
    <definedName name="_EPP5_1_2">#REF!</definedName>
    <definedName name="_EPP5_2">#REF!</definedName>
    <definedName name="_Excel_BuiltIn__FilterDatabase_5_1">#REF!</definedName>
    <definedName name="_Excel_BuiltIn__FilterDatabase_5_1_1">#REF!</definedName>
    <definedName name="_Excel_BuiltIn__FilterDatabase_5_1_1_1">#REF!</definedName>
    <definedName name="_Excel_BuiltIn_Database_1">#REF!</definedName>
    <definedName name="_Excel_BuiltIn_Database_1_1_1">#REF!</definedName>
    <definedName name="_Excel_BuiltIn_Print_Area_1">#REF!</definedName>
    <definedName name="_Excel_BuiltIn_Print_Area_1_1">#REF!</definedName>
    <definedName name="_Excel_BuiltIn_Print_Area_1_1_1">#REF!</definedName>
    <definedName name="_Excel_BuiltIn_Print_Area_1_1_1_1">#REF!</definedName>
    <definedName name="_Excel_BuiltIn_Print_Area_1_1_1_1_1">#REF!</definedName>
    <definedName name="_Excel_BuiltIn_Print_Area_1_1_1_1_1_1">#REF!</definedName>
    <definedName name="_Excel_BuiltIn_Print_Area_1_1_1_1_1_1_1">#REF!</definedName>
    <definedName name="_Excel_BuiltIn_Print_Area_1_1_1_1_1_1_1_1">#REF!</definedName>
    <definedName name="_Excel_BuiltIn_Print_Area_1_1_1_1_1_1_1_1_1">#REF!</definedName>
    <definedName name="_Excel_BuiltIn_Print_Area_1_1_1_1_1_1_1_1_1_1">#REF!</definedName>
    <definedName name="_Excel_BuiltIn_Print_Area_1_1_1_1_1_1_1_1_1_1_1">#REF!</definedName>
    <definedName name="_Excel_BuiltIn_Print_Area_1_1_1_1_1_1_1_1_1_1_1_1">#REF!</definedName>
    <definedName name="_Excel_BuiltIn_Print_Area_1_1_1_1_1_1_1_1_1_1_1_1_1_1_1_1">#REF!</definedName>
    <definedName name="_Excel_BuiltIn_Print_Area_1_1_1_1_1_1_1_1_1_1_1_1_1_1_1_1_1">#REF!</definedName>
    <definedName name="_Excel_BuiltIn_Print_Area_1_1_1_1_1_1_1_1_1_1_1_1_1_1_1_1_1_1">#REF!</definedName>
    <definedName name="_Excel_BuiltIn_Print_Area_1_1_1_1_1_1_1_1_1_1_1_1_1_1_1_1_1_1_1">#REF!</definedName>
    <definedName name="_Excel_BuiltIn_Print_Area_1_1_1_1_1_1_1_1_1_1_1_2_1">#REF!</definedName>
    <definedName name="_Excel_BuiltIn_Print_Area_1_1_1_1_1_1_1_1_1_1_2_1">#REF!</definedName>
    <definedName name="_Excel_BuiltIn_Print_Area_1_1_1_1_1_1_1_1_1_1_3_5_1_1_1">#REF!</definedName>
    <definedName name="_Excel_BuiltIn_Print_Area_1_1_1_1_1_1_1_1_1_1_4_5_1_1_1">#REF!</definedName>
    <definedName name="_Excel_BuiltIn_Print_Area_1_1_1_1_1_1_1_1_1_1_5_1_1">#REF!</definedName>
    <definedName name="_Excel_BuiltIn_Print_Area_1_1_1_1_1_1_1_1_1_1_5_1_1_1">#REF!</definedName>
    <definedName name="_Excel_BuiltIn_Print_Area_1_1_1_1_1_1_1_1_1_1_5_1_1_1_1">#REF!</definedName>
    <definedName name="_Excel_BuiltIn_Print_Area_1_1_1_1_1_1_1_1_1_1_5_5_1_1_1">#REF!</definedName>
    <definedName name="_Excel_BuiltIn_Print_Area_1_1_1_1_1_1_1_1_1_1_8_5_1_1_1">#REF!</definedName>
    <definedName name="_Excel_BuiltIn_Print_Area_1_1_1_1_1_1_1_1_1_2_1">#REF!</definedName>
    <definedName name="_Excel_BuiltIn_Print_Area_1_1_1_1_1_1_1_1_1_3_5_1_1_1">#REF!</definedName>
    <definedName name="_Excel_BuiltIn_Print_Area_1_1_1_1_1_1_1_1_1_4_5_1_1_1">#REF!</definedName>
    <definedName name="_Excel_BuiltIn_Print_Area_1_1_1_1_1_1_1_1_1_5_1_1">#REF!</definedName>
    <definedName name="_Excel_BuiltIn_Print_Area_1_1_1_1_1_1_1_1_1_5_1_1_1">#REF!</definedName>
    <definedName name="_Excel_BuiltIn_Print_Area_1_1_1_1_1_1_1_1_1_5_1_1_1_1">#REF!</definedName>
    <definedName name="_Excel_BuiltIn_Print_Area_1_1_1_1_1_1_1_1_1_5_5_1_1_1">#REF!</definedName>
    <definedName name="_Excel_BuiltIn_Print_Area_1_1_1_1_1_1_1_1_1_8_5_1_1_1">#REF!</definedName>
    <definedName name="_Excel_BuiltIn_Print_Area_1_1_1_1_1_1_1_1_2_1">#REF!</definedName>
    <definedName name="_Excel_BuiltIn_Print_Area_1_1_1_1_1_1_1_2_1">#REF!</definedName>
    <definedName name="_Excel_BuiltIn_Print_Area_1_1_1_1_1_1_2_1">#REF!</definedName>
    <definedName name="_Excel_BuiltIn_Print_Area_1_1_1_1_1_2_1">#REF!</definedName>
    <definedName name="_Excel_BuiltIn_Print_Area_1_1_1_1_2_1">#REF!</definedName>
    <definedName name="_Excel_BuiltIn_Print_Area_1_1_1_1_2_1_1">#REF!</definedName>
    <definedName name="_Excel_BuiltIn_Print_Area_1_1_1_1_2_1_1_1">#REF!</definedName>
    <definedName name="_Excel_BuiltIn_Print_Area_1_1_1_2_1">#REF!</definedName>
    <definedName name="_Excel_BuiltIn_Print_Area_1_1_1_2_1_1">#REF!</definedName>
    <definedName name="_Excel_BuiltIn_Print_Area_1_1_1_5_1">#REF!</definedName>
    <definedName name="_Excel_BuiltIn_Print_Area_1_1_2_1">#REF!</definedName>
    <definedName name="_Excel_BuiltIn_Print_Area_1_1_2_1_1">#REF!</definedName>
    <definedName name="_Excel_BuiltIn_Print_Area_1_1_2_1_1_1">#REF!</definedName>
    <definedName name="_Excel_BuiltIn_Print_Area_1_1_3_1">#REF!</definedName>
    <definedName name="_Excel_BuiltIn_Print_Area_1_1_5_1">#REF!</definedName>
    <definedName name="_Excel_BuiltIn_Print_Area_1_2">#REF!</definedName>
    <definedName name="_Excel_BuiltIn_Print_Area_1_2_1">#REF!</definedName>
    <definedName name="_Excel_BuiltIn_Print_Area_1_3_1">#REF!</definedName>
    <definedName name="_Excel_BuiltIn_Print_Area_2_1">#REF!</definedName>
    <definedName name="_Excel_BuiltIn_Print_Area_2_1_1">#REF!</definedName>
    <definedName name="_Excel_BuiltIn_Print_Area_2_1_1_1">#REF!</definedName>
    <definedName name="_Excel_BuiltIn_Print_Area_2_1_1_1_1">#REF!</definedName>
    <definedName name="_Excel_BuiltIn_Print_Area_2_1_1_1_1_1">#REF!</definedName>
    <definedName name="_Excel_BuiltIn_Print_Area_2_1_1_1_1_1_1">#REF!</definedName>
    <definedName name="_Excel_BuiltIn_Print_Area_2_1_1_1_1_1_1_1">#REF!</definedName>
    <definedName name="_Excel_BuiltIn_Print_Area_2_1_1_1_1_1_1_1_1">#REF!</definedName>
    <definedName name="_Excel_BuiltIn_Print_Area_2_1_1_1_1_1_1_1_1_1">#REF!</definedName>
    <definedName name="_Excel_BuiltIn_Print_Area_2_1_1_1_1_1_1_1_1_1_1">#REF!</definedName>
    <definedName name="_Excel_BuiltIn_Print_Area_2_1_1_1_1_1_1_1_1_1_1_1">#REF!</definedName>
    <definedName name="_Excel_BuiltIn_Print_Area_2_1_1_1_1_1_1_1_1_1_1_1_1">#REF!</definedName>
    <definedName name="_Excel_BuiltIn_Print_Area_2_1_1_1_1_1_1_1_1_1_1_1_1_1">#REF!</definedName>
    <definedName name="_Excel_BuiltIn_Print_Area_2_1_1_1_1_1_1_1_1_1_1_1_1_1_1">#REF!</definedName>
    <definedName name="_Excel_BuiltIn_Print_Area_2_1_1_1_1_1_1_1_1_1_1_1_1_1_1_1">#REF!</definedName>
    <definedName name="_Excel_BuiltIn_Print_Area_2_1_1_1_1_1_1_1_1_1_1_1_1_1_1_1_1">#REF!</definedName>
    <definedName name="_Excel_BuiltIn_Print_Area_2_1_1_1_1_1_1_1_1_1_1_1_1_1_1_1_1_1">#REF!</definedName>
    <definedName name="_Excel_BuiltIn_Print_Area_2_1_1_1_1_1_1_1_1_1_1_1_1_1_1_1_1_1_1_1">#REF!</definedName>
    <definedName name="_Excel_BuiltIn_Print_Area_2_1_1_1_1_1_1_1_1_1_1_1_1_1_1_1_1_1_1_1_1_1">#REF!</definedName>
    <definedName name="_Excel_BuiltIn_Print_Area_2_1_1_1_1_1_1_1_1_1_1_1_1_1_1_1_1_1_1_1_1_1_1">#REF!</definedName>
    <definedName name="_Excel_BuiltIn_Print_Area_2_1_1_1_1_1_1_1_1_1_1_1_1_1_1_1_1_1_1_1_1_1_1_1_1_1">#REF!</definedName>
    <definedName name="_Excel_BuiltIn_Print_Area_2_1_1_1_1_1_1_1_1_1_1_1_1_1_1_1_1_1_1_1_1_1_1_1_1_1_1">#REF!</definedName>
    <definedName name="_Excel_BuiltIn_Print_Area_2_1_1_1_1_1_1_1_1_1_1_1_1_1_1_1_1_1_1_1_1_1_1_1_1_1_1_1">#REF!</definedName>
    <definedName name="_Excel_BuiltIn_Print_Area_2_1_1_1_1_1_1_1_1_1_1_1_1_1_1_1_2_1">#REF!</definedName>
    <definedName name="_Excel_BuiltIn_Print_Area_2_1_1_1_1_1_1_1_1_1_1_1_1_1_1_2_1">#REF!</definedName>
    <definedName name="_Excel_BuiltIn_Print_Area_2_1_1_1_1_1_1_1_1_1_1_1_1_1_2_1">#REF!</definedName>
    <definedName name="_Excel_BuiltIn_Print_Area_2_1_1_1_1_1_1_1_1_1_1_1_1_2_1">#REF!</definedName>
    <definedName name="_Excel_BuiltIn_Print_Area_2_1_1_1_1_1_1_1_1_1_1_1_2_1">#REF!</definedName>
    <definedName name="_Excel_BuiltIn_Print_Area_2_1_1_1_1_1_1_1_1_1_1_2_1">#REF!</definedName>
    <definedName name="_Excel_BuiltIn_Print_Area_2_1_1_1_1_1_1_1_1_1_1_3_5_1_1_1">#REF!</definedName>
    <definedName name="_Excel_BuiltIn_Print_Area_2_1_1_1_1_1_1_1_1_1_1_4_5_1_1_1">#REF!</definedName>
    <definedName name="_Excel_BuiltIn_Print_Area_2_1_1_1_1_1_1_1_1_1_1_5_5_1_1_1">#REF!</definedName>
    <definedName name="_Excel_BuiltIn_Print_Area_2_1_1_1_1_1_1_1_1_1_1_8_5_1_1_1">#REF!</definedName>
    <definedName name="_Excel_BuiltIn_Print_Area_2_1_1_1_1_1_1_1_1_1_2_1">#REF!</definedName>
    <definedName name="_Excel_BuiltIn_Print_Area_2_1_1_1_1_1_1_1_1_2_1">#REF!</definedName>
    <definedName name="_Excel_BuiltIn_Print_Area_2_1_1_1_1_1_1_1_2_1">#REF!</definedName>
    <definedName name="_Excel_BuiltIn_Print_Area_2_1_1_1_1_1_1_2_1">#REF!</definedName>
    <definedName name="_Excel_BuiltIn_Print_Area_2_1_1_1_1_1_2_1">#REF!</definedName>
    <definedName name="_Excel_BuiltIn_Print_Area_2_1_1_1_1_2_1">#REF!</definedName>
    <definedName name="_Excel_BuiltIn_Print_Area_2_1_1_1_2_1">#REF!</definedName>
    <definedName name="_Excel_BuiltIn_Print_Area_2_1_1_1_3_1">#REF!</definedName>
    <definedName name="_Excel_BuiltIn_Print_Area_2_1_1_1_3_1_1_1">#REF!</definedName>
    <definedName name="_Excel_BuiltIn_Print_Area_2_1_1_1_3_1_2_1">#REF!</definedName>
    <definedName name="_Excel_BuiltIn_Print_Area_2_1_1_1_5_1_2_1">#REF!</definedName>
    <definedName name="_Excel_BuiltIn_Print_Area_2_1_1_2_1">#REF!</definedName>
    <definedName name="_Excel_BuiltIn_Print_Area_2_1_1_3_1">#REF!</definedName>
    <definedName name="_Excel_BuiltIn_Print_Area_2_1_1_5_1">#REF!</definedName>
    <definedName name="_Excel_BuiltIn_Print_Area_2_1_3_1">#REF!</definedName>
    <definedName name="_Excel_BuiltIn_Print_Area_2_2_1_1_1_1">#REF!</definedName>
    <definedName name="_Excel_BuiltIn_Print_Area_3_1">#REF!</definedName>
    <definedName name="_Excel_BuiltIn_Print_Area_3_1_1">#REF!</definedName>
    <definedName name="_Excel_BuiltIn_Print_Area_3_1_1_1">#REF!</definedName>
    <definedName name="_Excel_BuiltIn_Print_Area_3_1_1_1_1">#REF!</definedName>
    <definedName name="_Excel_BuiltIn_Print_Area_3_1_1_1_1_1">#REF!</definedName>
    <definedName name="_Excel_BuiltIn_Print_Area_3_1_1_1_1_1_1">#REF!</definedName>
    <definedName name="_Excel_BuiltIn_Print_Area_3_1_1_1_1_1_1_1">#REF!</definedName>
    <definedName name="_Excel_BuiltIn_Print_Area_3_1_1_1_1_1_1_1_1">#REF!</definedName>
    <definedName name="_Excel_BuiltIn_Print_Area_3_1_1_1_1_1_1_1_1_1">#REF!</definedName>
    <definedName name="_Excel_BuiltIn_Print_Area_3_1_1_1_1_1_1_1_1_1_1">#REF!</definedName>
    <definedName name="_Excel_BuiltIn_Print_Area_3_1_1_1_1_1_1_1_1_1_1_1">#REF!</definedName>
    <definedName name="_Excel_BuiltIn_Print_Area_3_1_1_1_1_1_1_1_1_1_1_1_1">#REF!</definedName>
    <definedName name="_Excel_BuiltIn_Print_Area_3_1_1_1_1_1_1_1_1_1_1_1_1_1">#REF!</definedName>
    <definedName name="_Excel_BuiltIn_Print_Area_3_1_1_1_1_1_1_1_1_1_1_1_1_1_1_1_1">#REF!</definedName>
    <definedName name="_Excel_BuiltIn_Print_Area_3_1_1_1_1_1_1_1_1_1_1_1_1_2_1">#REF!</definedName>
    <definedName name="_Excel_BuiltIn_Print_Area_3_1_1_1_1_1_1_1_1_1_1_1_2_1">#REF!</definedName>
    <definedName name="_Excel_BuiltIn_Print_Area_3_1_1_1_1_1_1_1_1_1_1_2_1">#REF!</definedName>
    <definedName name="_Excel_BuiltIn_Print_Area_3_1_1_1_1_1_1_1_1_1_2_1">#REF!</definedName>
    <definedName name="_Excel_BuiltIn_Print_Area_3_1_1_1_1_1_1_1_1_2_1">#REF!</definedName>
    <definedName name="_Excel_BuiltIn_Print_Area_3_1_1_1_1_1_1_1_2_1">#REF!</definedName>
    <definedName name="_Excel_BuiltIn_Print_Area_3_1_1_1_1_1_1_2_1">#REF!</definedName>
    <definedName name="_Excel_BuiltIn_Print_Area_3_1_1_1_1_1_2_1">#REF!</definedName>
    <definedName name="_Excel_BuiltIn_Print_Area_3_1_1_1_1_1_3_1">#REF!</definedName>
    <definedName name="_Excel_BuiltIn_Print_Area_3_1_1_1_1_1_3_1_1_1">#REF!</definedName>
    <definedName name="_Excel_BuiltIn_Print_Area_3_1_1_1_1_1_3_5_1_1_1">#REF!</definedName>
    <definedName name="_Excel_BuiltIn_Print_Area_3_1_1_1_1_1_4_5_1_1_1">#REF!</definedName>
    <definedName name="_Excel_BuiltIn_Print_Area_3_1_1_1_1_1_5_5_1_1_1">#REF!</definedName>
    <definedName name="_Excel_BuiltIn_Print_Area_3_1_1_1_1_1_8_5_1_1_1">#REF!</definedName>
    <definedName name="_Excel_BuiltIn_Print_Area_3_1_1_1_1_2_1">#REF!</definedName>
    <definedName name="_Excel_BuiltIn_Print_Area_3_1_1_1_1_2_1_1">#REF!</definedName>
    <definedName name="_Excel_BuiltIn_Print_Area_3_1_1_1_1_2_1_1_1">#REF!</definedName>
    <definedName name="_Excel_BuiltIn_Print_Area_3_1_1_1_2_1">#REF!</definedName>
    <definedName name="_Excel_BuiltIn_Print_Area_3_1_1_1_2_1_1">#REF!</definedName>
    <definedName name="_Excel_BuiltIn_Print_Area_3_1_1_2_1">#REF!</definedName>
    <definedName name="_Excel_BuiltIn_Print_Area_3_1_1_2_1_1">#REF!</definedName>
    <definedName name="_Excel_BuiltIn_Print_Area_3_1_1_5_1">#REF!</definedName>
    <definedName name="_Excel_BuiltIn_Print_Area_3_1_2_1">#REF!</definedName>
    <definedName name="_Excel_BuiltIn_Print_Area_3_1_2_1_1">#REF!</definedName>
    <definedName name="_Excel_BuiltIn_Print_Area_3_1_2_1_1_1">#REF!</definedName>
    <definedName name="_Excel_BuiltIn_Print_Area_3_1_5_1">#REF!</definedName>
    <definedName name="_Excel_BuiltIn_Print_Area_4">#REF!</definedName>
    <definedName name="_Excel_BuiltIn_Print_Area_4_1">#REF!</definedName>
    <definedName name="_Excel_BuiltIn_Print_Area_4_1_1">#REF!</definedName>
    <definedName name="_Excel_BuiltIn_Print_Area_4_1_1_1">#REF!</definedName>
    <definedName name="_Excel_BuiltIn_Print_Area_4_1_1_1_1">#REF!</definedName>
    <definedName name="_Excel_BuiltIn_Print_Area_4_1_1_1_1_1">#REF!</definedName>
    <definedName name="_Excel_BuiltIn_Print_Area_4_1_1_1_1_1_1_1_1_1_1">#REF!</definedName>
    <definedName name="_Excel_BuiltIn_Print_Area_4_1_1_1_1_1_1_1_1_1_1_1_1">#REF!</definedName>
    <definedName name="_Excel_BuiltIn_Print_Area_4_1_1_1_2_1">#REF!</definedName>
    <definedName name="_Excel_BuiltIn_Print_Area_4_1_1_2_1">#REF!</definedName>
    <definedName name="_Excel_BuiltIn_Print_Area_4_1_5_1">#REF!</definedName>
    <definedName name="_Excel_BuiltIn_Print_Area_5">#REF!</definedName>
    <definedName name="_Excel_BuiltIn_Print_Area_5_1">#REF!</definedName>
    <definedName name="_Excel_BuiltIn_Print_Area_5_1_1">#REF!</definedName>
    <definedName name="_Excel_BuiltIn_Print_Area_5_1_1_1">#REF!</definedName>
    <definedName name="_Excel_BuiltIn_Print_Area_5_1_1_1_1">#REF!</definedName>
    <definedName name="_Excel_BuiltIn_Print_Area_5_1_1_1_1_1_1">#REF!</definedName>
    <definedName name="_Excel_BuiltIn_Print_Area_5_1_1_1_1_2_1">#REF!</definedName>
    <definedName name="_Excel_BuiltIn_Print_Area_5_1_1_1_2_1">#REF!</definedName>
    <definedName name="_Excel_BuiltIn_Print_Area_5_1_1_2_1_1">#REF!</definedName>
    <definedName name="_Excel_BuiltIn_Print_Area_5_1_1_3_1">#REF!</definedName>
    <definedName name="_Excel_BuiltIn_Print_Area_5_1_1_3_1_1_1">#REF!</definedName>
    <definedName name="_Excel_BuiltIn_Print_Area_5_1_1_3_5_1_1_1">#REF!</definedName>
    <definedName name="_Excel_BuiltIn_Print_Area_5_1_1_4_1">#REF!</definedName>
    <definedName name="_Excel_BuiltIn_Print_Area_5_1_1_4_1_1_1">#REF!</definedName>
    <definedName name="_Excel_BuiltIn_Print_Area_5_1_1_4_5_1_1_1">#REF!</definedName>
    <definedName name="_Excel_BuiltIn_Print_Area_5_1_1_5_1">#REF!</definedName>
    <definedName name="_Excel_BuiltIn_Print_Area_5_1_1_5_1_1">#REF!</definedName>
    <definedName name="_Excel_BuiltIn_Print_Area_5_1_1_5_1_1_1">#REF!</definedName>
    <definedName name="_Excel_BuiltIn_Print_Area_5_1_1_5_1_1_1_1">#REF!</definedName>
    <definedName name="_Excel_BuiltIn_Print_Area_5_1_1_5_1_1_2_1">#REF!</definedName>
    <definedName name="_Excel_BuiltIn_Print_Area_5_1_1_5_1_2_1">#REF!</definedName>
    <definedName name="_Excel_BuiltIn_Print_Area_5_1_1_5_5_1_1_1">#REF!</definedName>
    <definedName name="_Excel_BuiltIn_Print_Area_5_1_1_8_5_1_1_1">#REF!</definedName>
    <definedName name="_Excel_BuiltIn_Print_Area_6_1_1">#REF!</definedName>
    <definedName name="_Excel_BuiltIn_Print_Area_6_1_1_1_1">#REF!</definedName>
    <definedName name="_Excel_BuiltIn_Print_Area_6_1_1_1_1_1">#REF!</definedName>
    <definedName name="_Excel_BuiltIn_Print_Area_6_1_1_2_1">#REF!</definedName>
    <definedName name="_Excel_BuiltIn_Print_Area_7_1">#REF!</definedName>
    <definedName name="_Excel_BuiltIn_Print_Area_7_1_1">#REF!</definedName>
    <definedName name="_Excel_BuiltIn_Print_Area_7_1_1_1">#REF!</definedName>
    <definedName name="_Excel_BuiltIn_Print_Titles_2_1_1">#REF!</definedName>
    <definedName name="_Excel_BuiltIn_Print_Titles_3_1_1">#REF!</definedName>
    <definedName name="_Excel_BuiltIn_Print_Titles_4_1_1">#REF!</definedName>
    <definedName name="_Excel_BuiltIn_Print_Titles_6_1">#REF!</definedName>
    <definedName name="_Factor_3_1_1_1">#REF!</definedName>
    <definedName name="_ffgfg_1">#REF!</definedName>
    <definedName name="_ffgfg_1_1_1">#REF!</definedName>
    <definedName name="_FG12TBTB2RTDKDKGMLRT_1_1_1">#REF!</definedName>
    <definedName name="_fhg1">#REF!</definedName>
    <definedName name="_Fill">#REF!</definedName>
    <definedName name="_xlnm._FilterDatabase" localSheetId="4" hidden="1">'HVAC Lowside'!#REF!</definedName>
    <definedName name="_FPL_1">#REF!</definedName>
    <definedName name="_FPL_1_1_1">#REF!</definedName>
    <definedName name="_FWM1">#REF!</definedName>
    <definedName name="_FWM1_1">#REF!</definedName>
    <definedName name="_FWM1_1_1">#REF!</definedName>
    <definedName name="_FWM1_1_1_1_1">#REF!</definedName>
    <definedName name="_FWM1_1_2">#REF!</definedName>
    <definedName name="_FWM1_2">#REF!</definedName>
    <definedName name="_FWM2">#REF!</definedName>
    <definedName name="_FWM2_1">#REF!</definedName>
    <definedName name="_FWM2_1_1">#REF!</definedName>
    <definedName name="_FWM2_1_1_1_1">#REF!</definedName>
    <definedName name="_FWM2_1_2">#REF!</definedName>
    <definedName name="_FWM2_2">#REF!</definedName>
    <definedName name="_FWM3">#REF!</definedName>
    <definedName name="_FWM3_1">#REF!</definedName>
    <definedName name="_FWM3_1_1">#REF!</definedName>
    <definedName name="_FWM3_1_1_1_1">#REF!</definedName>
    <definedName name="_FWM3_1_2">#REF!</definedName>
    <definedName name="_FWM3_2">#REF!</definedName>
    <definedName name="_FWM4">#REF!</definedName>
    <definedName name="_FWM4_1">#REF!</definedName>
    <definedName name="_FWM4_1_1">#REF!</definedName>
    <definedName name="_FWM4_1_1_1_1">#REF!</definedName>
    <definedName name="_FWM4_1_2">#REF!</definedName>
    <definedName name="_FWM4_2">#REF!</definedName>
    <definedName name="_FWM5">#REF!</definedName>
    <definedName name="_FWM5_1">#REF!</definedName>
    <definedName name="_FWM5_1_1">#REF!</definedName>
    <definedName name="_FWM5_1_1_1_1">#REF!</definedName>
    <definedName name="_FWM5_1_2">#REF!</definedName>
    <definedName name="_FWM5_2">#REF!</definedName>
    <definedName name="_g_3_1_1_1">#REF!</definedName>
    <definedName name="_GC" hidden="1">#REF!</definedName>
    <definedName name="_gey1">#REF!</definedName>
    <definedName name="_gld1">#REF!</definedName>
    <definedName name="_gm10">#REF!</definedName>
    <definedName name="_gm11">#REF!</definedName>
    <definedName name="_gm12">#REF!</definedName>
    <definedName name="_GM13">#REF!</definedName>
    <definedName name="_GM2">#REF!</definedName>
    <definedName name="_grgrg_1">#REF!</definedName>
    <definedName name="_grgrg_1_1_1">#REF!</definedName>
    <definedName name="_HA_1">#REF!</definedName>
    <definedName name="_HA_1_1_1">#REF!</definedName>
    <definedName name="_HB_1">#REF!</definedName>
    <definedName name="_HB_1_1_1">#REF!</definedName>
    <definedName name="_HC_1">#REF!</definedName>
    <definedName name="_HC_1_1_1">#REF!</definedName>
    <definedName name="_HDD1">#REF!</definedName>
    <definedName name="_HDD1111" localSheetId="0" hidden="1">{#N/A,#N/A,TRUE,"Front";#N/A,#N/A,TRUE,"Simple Letter";#N/A,#N/A,TRUE,"Inside";#N/A,#N/A,TRUE,"Contents";#N/A,#N/A,TRUE,"Basis";#N/A,#N/A,TRUE,"Inclusions";#N/A,#N/A,TRUE,"Exclusions";#N/A,#N/A,TRUE,"Areas";#N/A,#N/A,TRUE,"Summary";#N/A,#N/A,TRUE,"Detail"}</definedName>
    <definedName name="_HDD1111" localSheetId="2" hidden="1">{#N/A,#N/A,TRUE,"Front";#N/A,#N/A,TRUE,"Simple Letter";#N/A,#N/A,TRUE,"Inside";#N/A,#N/A,TRUE,"Contents";#N/A,#N/A,TRUE,"Basis";#N/A,#N/A,TRUE,"Inclusions";#N/A,#N/A,TRUE,"Exclusions";#N/A,#N/A,TRUE,"Areas";#N/A,#N/A,TRUE,"Summary";#N/A,#N/A,TRUE,"Detail"}</definedName>
    <definedName name="_HDD1111" hidden="1">{#N/A,#N/A,TRUE,"Front";#N/A,#N/A,TRUE,"Simple Letter";#N/A,#N/A,TRUE,"Inside";#N/A,#N/A,TRUE,"Contents";#N/A,#N/A,TRUE,"Basis";#N/A,#N/A,TRUE,"Inclusions";#N/A,#N/A,TRUE,"Exclusions";#N/A,#N/A,TRUE,"Areas";#N/A,#N/A,TRUE,"Summary";#N/A,#N/A,TRUE,"Detail"}</definedName>
    <definedName name="_hgp1">#REF!</definedName>
    <definedName name="_HHH_1_1_1">#REF!</definedName>
    <definedName name="_HJK1">#REF!</definedName>
    <definedName name="_HJK1_1">#REF!</definedName>
    <definedName name="_HJK1_1_1">#REF!</definedName>
    <definedName name="_HJK1_1_1_1_1">#REF!</definedName>
    <definedName name="_HJK1_1_2">#REF!</definedName>
    <definedName name="_HJK1_2">#REF!</definedName>
    <definedName name="_HJK2">#REF!</definedName>
    <definedName name="_HJK2_1">#REF!</definedName>
    <definedName name="_HJK2_1_1">#REF!</definedName>
    <definedName name="_HJK2_1_1_1_1">#REF!</definedName>
    <definedName name="_HJK2_1_2">#REF!</definedName>
    <definedName name="_HJK2_2">#REF!</definedName>
    <definedName name="_HJK3">#REF!</definedName>
    <definedName name="_HJK3_1">#REF!</definedName>
    <definedName name="_HJK3_1_1">#REF!</definedName>
    <definedName name="_HJK3_1_1_1_1">#REF!</definedName>
    <definedName name="_HJK3_1_2">#REF!</definedName>
    <definedName name="_HJK3_2">#REF!</definedName>
    <definedName name="_HJK4">#REF!</definedName>
    <definedName name="_HJK4_1">#REF!</definedName>
    <definedName name="_HJK4_1_1">#REF!</definedName>
    <definedName name="_HJK4_1_1_1_1">#REF!</definedName>
    <definedName name="_HJK4_1_2">#REF!</definedName>
    <definedName name="_HJK4_2">#REF!</definedName>
    <definedName name="_HJK5">#REF!</definedName>
    <definedName name="_HJK5_1">#REF!</definedName>
    <definedName name="_HJK5_1_1">#REF!</definedName>
    <definedName name="_HJK5_1_1_1_1">#REF!</definedName>
    <definedName name="_HJK5_1_2">#REF!</definedName>
    <definedName name="_HJK5_2">#REF!</definedName>
    <definedName name="_HJK6">#REF!</definedName>
    <definedName name="_HJK6_1">#REF!</definedName>
    <definedName name="_HJK6_1_1">#REF!</definedName>
    <definedName name="_HJK6_1_1_1_1">#REF!</definedName>
    <definedName name="_HJK6_1_2">#REF!</definedName>
    <definedName name="_HJK6_2">#REF!</definedName>
    <definedName name="_HJK7">#REF!</definedName>
    <definedName name="_HJK7_1">#REF!</definedName>
    <definedName name="_HJK7_1_1">#REF!</definedName>
    <definedName name="_HJK7_1_1_1_1">#REF!</definedName>
    <definedName name="_HJK7_1_2">#REF!</definedName>
    <definedName name="_HJK7_2">#REF!</definedName>
    <definedName name="_HJK8">#REF!</definedName>
    <definedName name="_HJK8_1">#REF!</definedName>
    <definedName name="_HJK8_1_1">#REF!</definedName>
    <definedName name="_HJK8_1_1_1_1">#REF!</definedName>
    <definedName name="_HJK8_1_2">#REF!</definedName>
    <definedName name="_HJK8_2">#REF!</definedName>
    <definedName name="_hp10" localSheetId="0" hidden="1">{#N/A,#N/A,TRUE,"Front";#N/A,#N/A,TRUE,"Simple Letter";#N/A,#N/A,TRUE,"Inside";#N/A,#N/A,TRUE,"Contents";#N/A,#N/A,TRUE,"Basis";#N/A,#N/A,TRUE,"Inclusions";#N/A,#N/A,TRUE,"Exclusions";#N/A,#N/A,TRUE,"Areas";#N/A,#N/A,TRUE,"Summary";#N/A,#N/A,TRUE,"Detail"}</definedName>
    <definedName name="_hp10" localSheetId="2"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PP1">#REF!</definedName>
    <definedName name="_HPP1_1">#REF!</definedName>
    <definedName name="_HPP1_1_1">#REF!</definedName>
    <definedName name="_HPP1_1_1_1_1">#REF!</definedName>
    <definedName name="_HPP1_1_2">#REF!</definedName>
    <definedName name="_HPP1_2">#REF!</definedName>
    <definedName name="_HPP2">#REF!</definedName>
    <definedName name="_HPP2_1">#REF!</definedName>
    <definedName name="_HPP2_1_1">#REF!</definedName>
    <definedName name="_HPP2_1_1_1_1">#REF!</definedName>
    <definedName name="_HPP2_1_2">#REF!</definedName>
    <definedName name="_HPP2_2">#REF!</definedName>
    <definedName name="_HPP3">#REF!</definedName>
    <definedName name="_HPP3_1">#REF!</definedName>
    <definedName name="_HPP3_1_1">#REF!</definedName>
    <definedName name="_HPP3_1_1_1_1">#REF!</definedName>
    <definedName name="_HPP3_1_2">#REF!</definedName>
    <definedName name="_HPP3_2">#REF!</definedName>
    <definedName name="_HY3">#REF!</definedName>
    <definedName name="_HY3_1">#REF!</definedName>
    <definedName name="_HY3_1_1">#REF!</definedName>
    <definedName name="_HY3_1_1_1_1">#REF!</definedName>
    <definedName name="_HY3_1_2">#REF!</definedName>
    <definedName name="_HY3_2">#REF!</definedName>
    <definedName name="_HYA_1">#REF!</definedName>
    <definedName name="_HYA_1_1_1">#REF!</definedName>
    <definedName name="_HYB_1">#REF!</definedName>
    <definedName name="_HYB_1_1_1">#REF!</definedName>
    <definedName name="_HYC_1">#REF!</definedName>
    <definedName name="_HYC_1_1_1">#REF!</definedName>
    <definedName name="_I_3_1_1_1">#REF!</definedName>
    <definedName name="_IDC2">#REF!</definedName>
    <definedName name="_ig541" localSheetId="0">#REF!</definedName>
    <definedName name="_ig541">#REF!</definedName>
    <definedName name="_ig541_1">#REF!</definedName>
    <definedName name="_ind1">#REF!</definedName>
    <definedName name="_IND11">#REF!</definedName>
    <definedName name="_IND31">#REF!</definedName>
    <definedName name="_IV100000">#REF!</definedName>
    <definedName name="_iv66666" localSheetId="0">#REF!</definedName>
    <definedName name="_iv66666">#REF!</definedName>
    <definedName name="_iv66666_1">#REF!</definedName>
    <definedName name="_iv66666_2">#REF!</definedName>
    <definedName name="_j_3_1_1_1">#REF!</definedName>
    <definedName name="_jh78">#REF!</definedName>
    <definedName name="_JJ_1_1_1">#REF!</definedName>
    <definedName name="_JJ1">#REF!</definedName>
    <definedName name="_JJ1_1">#REF!</definedName>
    <definedName name="_JJ1_1_1">#REF!</definedName>
    <definedName name="_JJ1_1_1_1_1">#REF!</definedName>
    <definedName name="_JJ1_1_2">#REF!</definedName>
    <definedName name="_JJ1_2">#REF!</definedName>
    <definedName name="_JJ2">#REF!</definedName>
    <definedName name="_JJ2_1">#REF!</definedName>
    <definedName name="_JJ2_1_1">#REF!</definedName>
    <definedName name="_JJ2_1_1_1_1">#REF!</definedName>
    <definedName name="_JJ2_1_2">#REF!</definedName>
    <definedName name="_JJ2_2">#REF!</definedName>
    <definedName name="_JJ3">#REF!</definedName>
    <definedName name="_JJ3_1">#REF!</definedName>
    <definedName name="_JJ3_1_1">#REF!</definedName>
    <definedName name="_JJ3_1_1_1_1">#REF!</definedName>
    <definedName name="_JJ3_1_2">#REF!</definedName>
    <definedName name="_JJ3_2">#REF!</definedName>
    <definedName name="_jj300">#REF!</definedName>
    <definedName name="_JJ4">#REF!</definedName>
    <definedName name="_JJ4_1">#REF!</definedName>
    <definedName name="_JJ4_1_1">#REF!</definedName>
    <definedName name="_JJ4_1_1_1_1">#REF!</definedName>
    <definedName name="_JJ4_1_2">#REF!</definedName>
    <definedName name="_JJ4_2">#REF!</definedName>
    <definedName name="_JJ5">#REF!</definedName>
    <definedName name="_JJ5_1">#REF!</definedName>
    <definedName name="_JJ5_1_1">#REF!</definedName>
    <definedName name="_JJ5_1_1_1_1">#REF!</definedName>
    <definedName name="_JJ5_1_2">#REF!</definedName>
    <definedName name="_JJ5_2">#REF!</definedName>
    <definedName name="_JJ6">#REF!</definedName>
    <definedName name="_JJ6_1">#REF!</definedName>
    <definedName name="_JJ6_1_1">#REF!</definedName>
    <definedName name="_JJ6_1_1_1_1">#REF!</definedName>
    <definedName name="_JJ6_1_2">#REF!</definedName>
    <definedName name="_JJ6_2">#REF!</definedName>
    <definedName name="_JJ7">#REF!</definedName>
    <definedName name="_JJ7_1">#REF!</definedName>
    <definedName name="_JJ7_1_1">#REF!</definedName>
    <definedName name="_JJ7_1_1_1_1">#REF!</definedName>
    <definedName name="_JJ7_1_2">#REF!</definedName>
    <definedName name="_JJ7_2">#REF!</definedName>
    <definedName name="_JJA_1">#REF!</definedName>
    <definedName name="_JJA_1_1_1">#REF!</definedName>
    <definedName name="_JK1">#REF!</definedName>
    <definedName name="_JK1_1">#REF!</definedName>
    <definedName name="_JK1_1_1">#REF!</definedName>
    <definedName name="_JK1_1_1_1_1">#REF!</definedName>
    <definedName name="_JK1_1_2">#REF!</definedName>
    <definedName name="_JK1_2">#REF!</definedName>
    <definedName name="_JK2">#REF!</definedName>
    <definedName name="_JK2_1">#REF!</definedName>
    <definedName name="_JK2_1_1">#REF!</definedName>
    <definedName name="_JK2_1_1_1_1">#REF!</definedName>
    <definedName name="_JK2_1_2">#REF!</definedName>
    <definedName name="_JK2_2">#REF!</definedName>
    <definedName name="_JK3">#REF!</definedName>
    <definedName name="_JK3_1">#REF!</definedName>
    <definedName name="_JK3_1_1">#REF!</definedName>
    <definedName name="_JK3_1_1_1_1">#REF!</definedName>
    <definedName name="_JK3_1_2">#REF!</definedName>
    <definedName name="_JK3_2">#REF!</definedName>
    <definedName name="_JL91">#REF!</definedName>
    <definedName name="_Key1" localSheetId="0">#REF!</definedName>
    <definedName name="_Key1" hidden="1">#REF!</definedName>
    <definedName name="_Ki1" localSheetId="0">#REF!</definedName>
    <definedName name="_Ki1">#REF!</definedName>
    <definedName name="_Ki2" localSheetId="0">#REF!</definedName>
    <definedName name="_Ki2">#REF!</definedName>
    <definedName name="_KJ_1">#REF!</definedName>
    <definedName name="_KJ_1_1_1">#REF!</definedName>
    <definedName name="_l">#REF!</definedName>
    <definedName name="_l_1_1">#REF!</definedName>
    <definedName name="_l_1_1_1">#REF!</definedName>
    <definedName name="_l_1_2">#REF!</definedName>
    <definedName name="_l_2">#REF!</definedName>
    <definedName name="_L1" localSheetId="0" hidden="1">{#N/A,#N/A,FALSE,"mgtsum.XLS";#N/A,#N/A,FALSE,"CAPONE";#N/A,#N/A,FALSE,"CAPTWO";#N/A,#N/A,FALSE,"CAPTHREE"}</definedName>
    <definedName name="_L1" localSheetId="2" hidden="1">{#N/A,#N/A,FALSE,"mgtsum.XLS";#N/A,#N/A,FALSE,"CAPONE";#N/A,#N/A,FALSE,"CAPTWO";#N/A,#N/A,FALSE,"CAPTHREE"}</definedName>
    <definedName name="_L1" hidden="1">{#N/A,#N/A,FALSE,"mgtsum.XLS";#N/A,#N/A,FALSE,"CAPONE";#N/A,#N/A,FALSE,"CAPTWO";#N/A,#N/A,FALSE,"CAPTHREE"}</definedName>
    <definedName name="_LHS700" localSheetId="0">#REF!</definedName>
    <definedName name="_LHS700">#REF!</definedName>
    <definedName name="_lin1">#REF!</definedName>
    <definedName name="_loc1">#REF!</definedName>
    <definedName name="_LPL_1">#REF!</definedName>
    <definedName name="_LPL_1_1_1">#REF!</definedName>
    <definedName name="_lsc44">#REF!</definedName>
    <definedName name="_MAN1" localSheetId="0">#REF!</definedName>
    <definedName name="_MAN1">#REF!</definedName>
    <definedName name="_MC1">#REF!</definedName>
    <definedName name="_MC1_1">#REF!</definedName>
    <definedName name="_MC1_1_1">#REF!</definedName>
    <definedName name="_MC1_1_1_1_1">#REF!</definedName>
    <definedName name="_MC1_1_2">#REF!</definedName>
    <definedName name="_MC1_2">#REF!</definedName>
    <definedName name="_MC2">#REF!</definedName>
    <definedName name="_MC2_1">#REF!</definedName>
    <definedName name="_MC2_1_1">#REF!</definedName>
    <definedName name="_MC2_1_1_1_1">#REF!</definedName>
    <definedName name="_MC2_1_2">#REF!</definedName>
    <definedName name="_MC2_2">#REF!</definedName>
    <definedName name="_MC3">#REF!</definedName>
    <definedName name="_MC3_1">#REF!</definedName>
    <definedName name="_MC3_1_1">#REF!</definedName>
    <definedName name="_MC3_1_1_1_1">#REF!</definedName>
    <definedName name="_MC3_1_2">#REF!</definedName>
    <definedName name="_MC3_2">#REF!</definedName>
    <definedName name="_MC4">#REF!</definedName>
    <definedName name="_MC4_1">#REF!</definedName>
    <definedName name="_MC4_1_1">#REF!</definedName>
    <definedName name="_MC4_1_1_1_1">#REF!</definedName>
    <definedName name="_MC4_1_2">#REF!</definedName>
    <definedName name="_MC4_2">#REF!</definedName>
    <definedName name="_MC5">#REF!</definedName>
    <definedName name="_MC5_1">#REF!</definedName>
    <definedName name="_MC5_1_1">#REF!</definedName>
    <definedName name="_MC5_1_1_1_1">#REF!</definedName>
    <definedName name="_MC5_1_2">#REF!</definedName>
    <definedName name="_MC5_2">#REF!</definedName>
    <definedName name="_MC6">#REF!</definedName>
    <definedName name="_MC6_1">#REF!</definedName>
    <definedName name="_MC6_1_1">#REF!</definedName>
    <definedName name="_MC6_1_1_1_1">#REF!</definedName>
    <definedName name="_MC6_1_2">#REF!</definedName>
    <definedName name="_MC6_2">#REF!</definedName>
    <definedName name="_MC7">#REF!</definedName>
    <definedName name="_MC7_1">#REF!</definedName>
    <definedName name="_MC7_1_1">#REF!</definedName>
    <definedName name="_MC7_1_1_1_1">#REF!</definedName>
    <definedName name="_MC7_1_2">#REF!</definedName>
    <definedName name="_MC7_2">#REF!</definedName>
    <definedName name="_mgr2">#REF!</definedName>
    <definedName name="_mh_1">#REF!</definedName>
    <definedName name="_mh_1_1_1">#REF!</definedName>
    <definedName name="_mh1">#REF!</definedName>
    <definedName name="_mh600">#REF!</definedName>
    <definedName name="_MN1">#REF!</definedName>
    <definedName name="_MP1">#REF!</definedName>
    <definedName name="_MP1_1">#REF!</definedName>
    <definedName name="_MP1_1_1">#REF!</definedName>
    <definedName name="_MP1_1_1_1_1">#REF!</definedName>
    <definedName name="_MP1_1_2">#REF!</definedName>
    <definedName name="_MP1_2">#REF!</definedName>
    <definedName name="_MP2">#REF!</definedName>
    <definedName name="_MP2_1">#REF!</definedName>
    <definedName name="_MP2_1_1">#REF!</definedName>
    <definedName name="_MP2_1_1_1_1">#REF!</definedName>
    <definedName name="_MP2_1_2">#REF!</definedName>
    <definedName name="_MP2_2">#REF!</definedName>
    <definedName name="_MP3">#REF!</definedName>
    <definedName name="_MP3_1">#REF!</definedName>
    <definedName name="_MP3_1_1">#REF!</definedName>
    <definedName name="_MP3_1_1_1_1">#REF!</definedName>
    <definedName name="_MP3_1_2">#REF!</definedName>
    <definedName name="_MP3_2">#REF!</definedName>
    <definedName name="_MP4">#REF!</definedName>
    <definedName name="_MP4_1">#REF!</definedName>
    <definedName name="_MP4_1_1">#REF!</definedName>
    <definedName name="_MP4_1_1_1_1">#REF!</definedName>
    <definedName name="_MP4_1_2">#REF!</definedName>
    <definedName name="_MP4_2">#REF!</definedName>
    <definedName name="_MP5">#REF!</definedName>
    <definedName name="_MP5_1">#REF!</definedName>
    <definedName name="_MP5_1_1">#REF!</definedName>
    <definedName name="_MP5_1_1_1_1">#REF!</definedName>
    <definedName name="_MP5_1_2">#REF!</definedName>
    <definedName name="_MP5_2">#REF!</definedName>
    <definedName name="_Mq_1_1_1">#REF!</definedName>
    <definedName name="_M행_1">#REF!</definedName>
    <definedName name="_M행_1_1_1">#REF!</definedName>
    <definedName name="_NB1">#REF!</definedName>
    <definedName name="_NB1_1">#REF!</definedName>
    <definedName name="_NB1_1_1">#REF!</definedName>
    <definedName name="_NB1_1_1_1_1">#REF!</definedName>
    <definedName name="_NB1_1_2">#REF!</definedName>
    <definedName name="_NB1_2">#REF!</definedName>
    <definedName name="_NB12">#REF!</definedName>
    <definedName name="_NB2">#REF!</definedName>
    <definedName name="_NB2_1">#REF!</definedName>
    <definedName name="_NB2_1_1">#REF!</definedName>
    <definedName name="_NB2_1_1_1_1">#REF!</definedName>
    <definedName name="_NB2_1_2">#REF!</definedName>
    <definedName name="_NB2_2">#REF!</definedName>
    <definedName name="_NB3">#REF!</definedName>
    <definedName name="_NB3_1">#REF!</definedName>
    <definedName name="_NB3_1_1">#REF!</definedName>
    <definedName name="_NB3_1_1_1_1">#REF!</definedName>
    <definedName name="_NB3_1_2">#REF!</definedName>
    <definedName name="_NB3_2">#REF!</definedName>
    <definedName name="_NB4">#REF!</definedName>
    <definedName name="_NB4_1">#REF!</definedName>
    <definedName name="_NB4_1_1">#REF!</definedName>
    <definedName name="_NB4_1_1_1_1">#REF!</definedName>
    <definedName name="_NB4_1_2">#REF!</definedName>
    <definedName name="_NB4_2">#REF!</definedName>
    <definedName name="_NB5">#REF!</definedName>
    <definedName name="_NB5_1">#REF!</definedName>
    <definedName name="_NB5_1_1">#REF!</definedName>
    <definedName name="_NB5_1_1_1_1">#REF!</definedName>
    <definedName name="_NB5_1_2">#REF!</definedName>
    <definedName name="_NB5_2">#REF!</definedName>
    <definedName name="_NB6">#REF!</definedName>
    <definedName name="_NB6_1">#REF!</definedName>
    <definedName name="_NB6_1_1">#REF!</definedName>
    <definedName name="_NB6_1_1_1_1">#REF!</definedName>
    <definedName name="_NB6_1_2">#REF!</definedName>
    <definedName name="_NB6_2">#REF!</definedName>
    <definedName name="_NB66">#REF!</definedName>
    <definedName name="_NB7">#REF!</definedName>
    <definedName name="_NB7_1">#REF!</definedName>
    <definedName name="_NB7_1_1">#REF!</definedName>
    <definedName name="_NB7_1_1_1_1">#REF!</definedName>
    <definedName name="_NB7_1_2">#REF!</definedName>
    <definedName name="_NB7_2">#REF!</definedName>
    <definedName name="_NN1">#REF!</definedName>
    <definedName name="_NNN3">#REF!</definedName>
    <definedName name="_nnn45">#REF!</definedName>
    <definedName name="_nnn5">#REF!</definedName>
    <definedName name="_NNN55">#REF!</definedName>
    <definedName name="_N행_1">#REF!</definedName>
    <definedName name="_N행_1_1_1">#REF!</definedName>
    <definedName name="_Order1" hidden="1">255</definedName>
    <definedName name="_Order2" hidden="1">0</definedName>
    <definedName name="_O행_1">#REF!</definedName>
    <definedName name="_O행_1_1_1">#REF!</definedName>
    <definedName name="_p" localSheetId="0">#REF!</definedName>
    <definedName name="_p">#REF!</definedName>
    <definedName name="_p_1">#REF!</definedName>
    <definedName name="_p_1_1">#REF!</definedName>
    <definedName name="_p_1_2">#REF!</definedName>
    <definedName name="_p_2">#REF!</definedName>
    <definedName name="_PA1" hidden="1">{#N/A,#N/A,TRUE,"Front";#N/A,#N/A,TRUE,"Simple Letter";#N/A,#N/A,TRUE,"Inside";#N/A,#N/A,TRUE,"Contents";#N/A,#N/A,TRUE,"Basis";#N/A,#N/A,TRUE,"Inclusions";#N/A,#N/A,TRUE,"Exclusions";#N/A,#N/A,TRUE,"Areas";#N/A,#N/A,TRUE,"Summary";#N/A,#N/A,TRUE,"Detail"}</definedName>
    <definedName name="_pa2">#REF!</definedName>
    <definedName name="_PB1">#REF!</definedName>
    <definedName name="_PD_1">#REF!</definedName>
    <definedName name="_PD_1_1_1">#REF!</definedName>
    <definedName name="_pel1">#REF!</definedName>
    <definedName name="_pig1">#REF!</definedName>
    <definedName name="_PJ1">#REF!</definedName>
    <definedName name="_PJ1_1">#REF!</definedName>
    <definedName name="_PJ1_1_1">#REF!</definedName>
    <definedName name="_PJ1_1_1_1_1">#REF!</definedName>
    <definedName name="_PJ1_1_2">#REF!</definedName>
    <definedName name="_PJ1_2">#REF!</definedName>
    <definedName name="_PJ11">#REF!</definedName>
    <definedName name="_PJ11_1">#REF!</definedName>
    <definedName name="_PJ11_1_1">#REF!</definedName>
    <definedName name="_PJ11_1_1_1_1">#REF!</definedName>
    <definedName name="_PJ11_1_2">#REF!</definedName>
    <definedName name="_PJ11_2">#REF!</definedName>
    <definedName name="_PJ2">#REF!</definedName>
    <definedName name="_PJ2_1">#REF!</definedName>
    <definedName name="_PJ2_1_1">#REF!</definedName>
    <definedName name="_PJ2_1_1_1_1">#REF!</definedName>
    <definedName name="_PJ2_1_2">#REF!</definedName>
    <definedName name="_PJ2_2">#REF!</definedName>
    <definedName name="_PJ22">#REF!</definedName>
    <definedName name="_PJ22_1">#REF!</definedName>
    <definedName name="_PJ22_1_1">#REF!</definedName>
    <definedName name="_PJ22_1_1_1_1">#REF!</definedName>
    <definedName name="_PJ22_1_2">#REF!</definedName>
    <definedName name="_PJ22_2">#REF!</definedName>
    <definedName name="_PJ3">#REF!</definedName>
    <definedName name="_PJ3_1">#REF!</definedName>
    <definedName name="_PJ3_1_1">#REF!</definedName>
    <definedName name="_PJ3_1_1_1_1">#REF!</definedName>
    <definedName name="_PJ3_1_2">#REF!</definedName>
    <definedName name="_PJ3_2">#REF!</definedName>
    <definedName name="_PJ33">#REF!</definedName>
    <definedName name="_PJ33_1">#REF!</definedName>
    <definedName name="_PJ33_1_1">#REF!</definedName>
    <definedName name="_PJ33_1_1_1_1">#REF!</definedName>
    <definedName name="_PJ33_1_2">#REF!</definedName>
    <definedName name="_PJ33_2">#REF!</definedName>
    <definedName name="_pjt_1">#REF!</definedName>
    <definedName name="_pjt_1_1_1">#REF!</definedName>
    <definedName name="_PLF_1">#REF!</definedName>
    <definedName name="_PLF_1_1_1">#REF!</definedName>
    <definedName name="_PLL_1">#REF!</definedName>
    <definedName name="_PLL_1_1_1">#REF!</definedName>
    <definedName name="_pop1">#REF!</definedName>
    <definedName name="_priced_end_3_1_1_1">#REF!</definedName>
    <definedName name="_PRINT_TITLES_MI_3_1_1_1">#REF!</definedName>
    <definedName name="_product_nettotal_1">#REF!</definedName>
    <definedName name="_ps_app_1">#REF!</definedName>
    <definedName name="_ps_app_1_1_1">#REF!</definedName>
    <definedName name="_ps_est_1">#REF!</definedName>
    <definedName name="_ps_est_1_1_1">#REF!</definedName>
    <definedName name="_ps_max_1">#REF!</definedName>
    <definedName name="_ps_max_1_1_1">#REF!</definedName>
    <definedName name="_ps_paid_1">#REF!</definedName>
    <definedName name="_ps_paid_1_1_1">#REF!</definedName>
    <definedName name="_ps_quo_1">#REF!</definedName>
    <definedName name="_ps_quo_1_1_1">#REF!</definedName>
    <definedName name="_ps_rec_1">#REF!</definedName>
    <definedName name="_ps_rec_1_1_1">#REF!</definedName>
    <definedName name="_P행_1">#REF!</definedName>
    <definedName name="_P행_1_1_1">#REF!</definedName>
    <definedName name="_q_3_1_1_1">#REF!</definedName>
    <definedName name="_Q행_1">#REF!</definedName>
    <definedName name="_Q행_1_1_1">#REF!</definedName>
    <definedName name="_r__3_1_1_1">#REF!</definedName>
    <definedName name="_RAB002" localSheetId="0" hidden="1">{#N/A,#N/A,TRUE,"Front";#N/A,#N/A,TRUE,"Simple Letter";#N/A,#N/A,TRUE,"Inside";#N/A,#N/A,TRUE,"Contents";#N/A,#N/A,TRUE,"Basis";#N/A,#N/A,TRUE,"Inclusions";#N/A,#N/A,TRUE,"Exclusions";#N/A,#N/A,TRUE,"Areas";#N/A,#N/A,TRUE,"Summary";#N/A,#N/A,TRUE,"Detail"}</definedName>
    <definedName name="_RAB002" localSheetId="2" hidden="1">{#N/A,#N/A,TRUE,"Front";#N/A,#N/A,TRUE,"Simple Letter";#N/A,#N/A,TRUE,"Inside";#N/A,#N/A,TRUE,"Contents";#N/A,#N/A,TRUE,"Basis";#N/A,#N/A,TRUE,"Inclusions";#N/A,#N/A,TRUE,"Exclusions";#N/A,#N/A,TRUE,"Areas";#N/A,#N/A,TRUE,"Summary";#N/A,#N/A,TRUE,"Detail"}</definedName>
    <definedName name="_RAB002" hidden="1">{#N/A,#N/A,TRUE,"Front";#N/A,#N/A,TRUE,"Simple Letter";#N/A,#N/A,TRUE,"Inside";#N/A,#N/A,TRUE,"Contents";#N/A,#N/A,TRUE,"Basis";#N/A,#N/A,TRUE,"Inclusions";#N/A,#N/A,TRUE,"Exclusions";#N/A,#N/A,TRUE,"Areas";#N/A,#N/A,TRUE,"Summary";#N/A,#N/A,TRUE,"Detail"}</definedName>
    <definedName name="_rb1">#REF!</definedName>
    <definedName name="_rb2">#REF!</definedName>
    <definedName name="_Regression_X">#REF!</definedName>
    <definedName name="_rgrgrg_1">#REF!</definedName>
    <definedName name="_rgrgrg_1_1_1">#REF!</definedName>
    <definedName name="_rim4" localSheetId="0">#REF!</definedName>
    <definedName name="_rim4">#REF!</definedName>
    <definedName name="_rm4" localSheetId="0">#REF!</definedName>
    <definedName name="_rm4">#REF!</definedName>
    <definedName name="_RNN1">#REF!</definedName>
    <definedName name="_RNN23">#REF!</definedName>
    <definedName name="_row1_3_1_1_1">#REF!</definedName>
    <definedName name="_rr87">'[4]ALL ITEMS-RATE'!$E$111</definedName>
    <definedName name="_rto1">'[3]Agreed rates'!$A$2:$D$862</definedName>
    <definedName name="_R행_1">#REF!</definedName>
    <definedName name="_R행_1_1_1">#REF!</definedName>
    <definedName name="_s_1_1_1">#REF!</definedName>
    <definedName name="_s_3_1_1_1">#REF!</definedName>
    <definedName name="_s1">#REF!</definedName>
    <definedName name="_S12">#REF!</definedName>
    <definedName name="_s2">#REF!</definedName>
    <definedName name="_s4">#REF!</definedName>
    <definedName name="_SANJAY_1">#REF!</definedName>
    <definedName name="_SANJAY_1_1_1">#REF!</definedName>
    <definedName name="_SD1">#REF!</definedName>
    <definedName name="_SD1_1">#REF!</definedName>
    <definedName name="_SD1_1_1">#REF!</definedName>
    <definedName name="_SD1_1_1_1_1">#REF!</definedName>
    <definedName name="_SD1_1_2">#REF!</definedName>
    <definedName name="_SD1_2">#REF!</definedName>
    <definedName name="_SD2">#REF!</definedName>
    <definedName name="_SD2_1">#REF!</definedName>
    <definedName name="_SD2_1_1">#REF!</definedName>
    <definedName name="_SD2_1_1_1_1">#REF!</definedName>
    <definedName name="_SD2_1_2">#REF!</definedName>
    <definedName name="_SD2_2">#REF!</definedName>
    <definedName name="_SD3">#REF!</definedName>
    <definedName name="_SD3_1">#REF!</definedName>
    <definedName name="_SD3_1_1">#REF!</definedName>
    <definedName name="_SD3_1_1_1_1">#REF!</definedName>
    <definedName name="_SD3_1_2">#REF!</definedName>
    <definedName name="_SD3_2">#REF!</definedName>
    <definedName name="_sdadasd_1_1_1">#REF!</definedName>
    <definedName name="_sdas_1_1_1">#REF!</definedName>
    <definedName name="_sdb2" localSheetId="0">#REF!</definedName>
    <definedName name="_sdb2">#REF!</definedName>
    <definedName name="_sdfasd_1">#REF!</definedName>
    <definedName name="_sdfasd_1_1_1">#REF!</definedName>
    <definedName name="_sdsf_1_1_1">#REF!</definedName>
    <definedName name="_se_1_1_1">#REF!</definedName>
    <definedName name="_sec1">#REF!</definedName>
    <definedName name="_sec111">#REF!</definedName>
    <definedName name="_sec12">#REF!</definedName>
    <definedName name="_SEC13">#REF!</definedName>
    <definedName name="_SEC15">#REF!</definedName>
    <definedName name="_Sec2">#REF!</definedName>
    <definedName name="_sec22">#REF!</definedName>
    <definedName name="_SEC23">#REF!</definedName>
    <definedName name="_SEC24">#REF!</definedName>
    <definedName name="_sec3">#REF!</definedName>
    <definedName name="_SEC32">#REF!</definedName>
    <definedName name="_sec33">#REF!</definedName>
    <definedName name="_Sec4">#REF!</definedName>
    <definedName name="_sec44">#REF!</definedName>
    <definedName name="_sec45">#REF!</definedName>
    <definedName name="_SEC46">#REF!</definedName>
    <definedName name="_sec5">#REF!</definedName>
    <definedName name="_sec55">#REF!</definedName>
    <definedName name="_SEC56">#REF!</definedName>
    <definedName name="_sec6">#REF!</definedName>
    <definedName name="_sec66">#REF!</definedName>
    <definedName name="_SEC67">#REF!</definedName>
    <definedName name="_sec7">#REF!</definedName>
    <definedName name="_sec71">#REF!</definedName>
    <definedName name="_SEC72">#REF!</definedName>
    <definedName name="_SEC74">#REF!</definedName>
    <definedName name="_SEC75">#REF!</definedName>
    <definedName name="_SEC77">#REF!</definedName>
    <definedName name="_sec777">#REF!</definedName>
    <definedName name="_sec78">#REF!</definedName>
    <definedName name="_sec79">#REF!</definedName>
    <definedName name="_sec8">#REF!</definedName>
    <definedName name="_sec81">#REF!</definedName>
    <definedName name="_SEC82">#REF!</definedName>
    <definedName name="_SEC83">#REF!</definedName>
    <definedName name="_SEC87">#REF!</definedName>
    <definedName name="_SEC88">#REF!</definedName>
    <definedName name="_sec888">#REF!</definedName>
    <definedName name="_sec89">#REF!</definedName>
    <definedName name="_sec899">#REF!</definedName>
    <definedName name="_SEC9">#REF!</definedName>
    <definedName name="_SEC91">#REF!</definedName>
    <definedName name="_sep1">#REF!</definedName>
    <definedName name="_SJ1">#REF!</definedName>
    <definedName name="_SJ1_1">#REF!</definedName>
    <definedName name="_SJ1_1_1">#REF!</definedName>
    <definedName name="_SJ1_1_1_1_1">#REF!</definedName>
    <definedName name="_SJ1_1_2">#REF!</definedName>
    <definedName name="_SJ1_2">#REF!</definedName>
    <definedName name="_SJ2">#REF!</definedName>
    <definedName name="_SJ2_1">#REF!</definedName>
    <definedName name="_SJ2_1_1">#REF!</definedName>
    <definedName name="_SJ2_1_1_1_1">#REF!</definedName>
    <definedName name="_SJ2_1_2">#REF!</definedName>
    <definedName name="_SJ2_2">#REF!</definedName>
    <definedName name="_SJ3">#REF!</definedName>
    <definedName name="_SJ3_1">#REF!</definedName>
    <definedName name="_SJ3_1_1">#REF!</definedName>
    <definedName name="_SJ3_1_1_1_1">#REF!</definedName>
    <definedName name="_SJ3_1_2">#REF!</definedName>
    <definedName name="_SJ3_2">#REF!</definedName>
    <definedName name="_SJ4">#REF!</definedName>
    <definedName name="_SJ4_1">#REF!</definedName>
    <definedName name="_SJ4_1_1">#REF!</definedName>
    <definedName name="_SJ4_1_1_1_1">#REF!</definedName>
    <definedName name="_SJ4_1_2">#REF!</definedName>
    <definedName name="_SJ4_2">#REF!</definedName>
    <definedName name="_Sort" hidden="1">#REF!</definedName>
    <definedName name="_Sort_1">#REF!</definedName>
    <definedName name="_Sort_1_1">#REF!</definedName>
    <definedName name="_Sort_1_1_1">#REF!</definedName>
    <definedName name="_Sort_1_1_1_1">#REF!</definedName>
    <definedName name="_Sort_1_1_1_1_1">#REF!</definedName>
    <definedName name="_Sort_1_2">#REF!</definedName>
    <definedName name="_spfactor_3_1_1_1">#REF!</definedName>
    <definedName name="_SS2">#REF!</definedName>
    <definedName name="_sss1">#REF!</definedName>
    <definedName name="_sss10">#REF!</definedName>
    <definedName name="_sss11">#REF!</definedName>
    <definedName name="_SSS2">#REF!</definedName>
    <definedName name="_SSS3">#REF!</definedName>
    <definedName name="_SSS32">#REF!</definedName>
    <definedName name="_Storages_1">#REF!</definedName>
    <definedName name="_Storages_1_1_1">#REF!</definedName>
    <definedName name="_SZ1">#REF!</definedName>
    <definedName name="_SZ1_1">#REF!</definedName>
    <definedName name="_SZ1_1_1">#REF!</definedName>
    <definedName name="_SZ1_1_1_1_1">#REF!</definedName>
    <definedName name="_SZ1_1_2">#REF!</definedName>
    <definedName name="_SZ1_2">#REF!</definedName>
    <definedName name="_SZ2">#REF!</definedName>
    <definedName name="_SZ2_1">#REF!</definedName>
    <definedName name="_SZ2_1_1">#REF!</definedName>
    <definedName name="_SZ2_1_1_1_1">#REF!</definedName>
    <definedName name="_SZ2_1_2">#REF!</definedName>
    <definedName name="_SZ2_2">#REF!</definedName>
    <definedName name="_S행_1">#REF!</definedName>
    <definedName name="_S행_1_1_1">#REF!</definedName>
    <definedName name="_t_3_1_1_1">#REF!</definedName>
    <definedName name="_t2" localSheetId="0" hidden="1">{#N/A,#N/A,TRUE,"Front";#N/A,#N/A,TRUE,"Simple Letter";#N/A,#N/A,TRUE,"Inside";#N/A,#N/A,TRUE,"Contents";#N/A,#N/A,TRUE,"Basis";#N/A,#N/A,TRUE,"Inclusions";#N/A,#N/A,TRUE,"Exclusions";#N/A,#N/A,TRUE,"Areas";#N/A,#N/A,TRUE,"Summary";#N/A,#N/A,TRUE,"Detail"}</definedName>
    <definedName name="_t2" localSheetId="2" hidden="1">{#N/A,#N/A,TRUE,"Front";#N/A,#N/A,TRUE,"Simple Letter";#N/A,#N/A,TRUE,"Inside";#N/A,#N/A,TRUE,"Contents";#N/A,#N/A,TRUE,"Basis";#N/A,#N/A,TRUE,"Inclusions";#N/A,#N/A,TRUE,"Exclusions";#N/A,#N/A,TRUE,"Areas";#N/A,#N/A,TRUE,"Summary";#N/A,#N/A,TRUE,"Detail"}</definedName>
    <definedName name="_t2" hidden="1">{#N/A,#N/A,TRUE,"Front";#N/A,#N/A,TRUE,"Simple Letter";#N/A,#N/A,TRUE,"Inside";#N/A,#N/A,TRUE,"Contents";#N/A,#N/A,TRUE,"Basis";#N/A,#N/A,TRUE,"Inclusions";#N/A,#N/A,TRUE,"Exclusions";#N/A,#N/A,TRUE,"Areas";#N/A,#N/A,TRUE,"Summary";#N/A,#N/A,TRUE,"Detail"}</definedName>
    <definedName name="_TB2" localSheetId="0">#REF!</definedName>
    <definedName name="_TB2">#REF!</definedName>
    <definedName name="_TEMO777_1">#REF!</definedName>
    <definedName name="_TEMO777_1_1_1">#REF!</definedName>
    <definedName name="_tk1">#REF!</definedName>
    <definedName name="_TT_1_1_1">#REF!</definedName>
    <definedName name="_T행_1">#REF!</definedName>
    <definedName name="_T행_1_1_1">#REF!</definedName>
    <definedName name="_u_3_1_1_1">#REF!</definedName>
    <definedName name="_UB1">#REF!</definedName>
    <definedName name="_UB1_1">#REF!</definedName>
    <definedName name="_UB1_1_1">#REF!</definedName>
    <definedName name="_UB1_1_1_1_1">#REF!</definedName>
    <definedName name="_UB1_1_2">#REF!</definedName>
    <definedName name="_UB1_2">#REF!</definedName>
    <definedName name="_UB10">#REF!</definedName>
    <definedName name="_UB10_1">#REF!</definedName>
    <definedName name="_UB10_1_1">#REF!</definedName>
    <definedName name="_UB10_1_1_1_1">#REF!</definedName>
    <definedName name="_UB10_1_2">#REF!</definedName>
    <definedName name="_UB10_2">#REF!</definedName>
    <definedName name="_UB2">#REF!</definedName>
    <definedName name="_UB2_1">#REF!</definedName>
    <definedName name="_UB2_1_1">#REF!</definedName>
    <definedName name="_UB2_1_1_1_1">#REF!</definedName>
    <definedName name="_UB2_1_2">#REF!</definedName>
    <definedName name="_UB2_2">#REF!</definedName>
    <definedName name="_UB3">#REF!</definedName>
    <definedName name="_UB3_1">#REF!</definedName>
    <definedName name="_UB3_1_1">#REF!</definedName>
    <definedName name="_UB3_1_1_1_1">#REF!</definedName>
    <definedName name="_UB3_1_2">#REF!</definedName>
    <definedName name="_UB3_2">#REF!</definedName>
    <definedName name="_UB4">#REF!</definedName>
    <definedName name="_UB4_1">#REF!</definedName>
    <definedName name="_UB4_1_1">#REF!</definedName>
    <definedName name="_UB4_1_1_1_1">#REF!</definedName>
    <definedName name="_UB4_1_2">#REF!</definedName>
    <definedName name="_UB4_2">#REF!</definedName>
    <definedName name="_UB5">#REF!</definedName>
    <definedName name="_UB5_1">#REF!</definedName>
    <definedName name="_UB5_1_1">#REF!</definedName>
    <definedName name="_UB5_1_1_1_1">#REF!</definedName>
    <definedName name="_UB5_1_2">#REF!</definedName>
    <definedName name="_UB5_2">#REF!</definedName>
    <definedName name="_UB6">#REF!</definedName>
    <definedName name="_UB6_1">#REF!</definedName>
    <definedName name="_UB6_1_1">#REF!</definedName>
    <definedName name="_UB6_1_1_1_1">#REF!</definedName>
    <definedName name="_UB6_1_2">#REF!</definedName>
    <definedName name="_UB6_2">#REF!</definedName>
    <definedName name="_UB7">#REF!</definedName>
    <definedName name="_UB7_1">#REF!</definedName>
    <definedName name="_UB7_1_1">#REF!</definedName>
    <definedName name="_UB7_1_1_1_1">#REF!</definedName>
    <definedName name="_UB7_1_2">#REF!</definedName>
    <definedName name="_UB7_2">#REF!</definedName>
    <definedName name="_UB8">#REF!</definedName>
    <definedName name="_UB8_1">#REF!</definedName>
    <definedName name="_UB8_1_1">#REF!</definedName>
    <definedName name="_UB8_1_1_1_1">#REF!</definedName>
    <definedName name="_UB8_1_2">#REF!</definedName>
    <definedName name="_UB8_2">#REF!</definedName>
    <definedName name="_UB9">#REF!</definedName>
    <definedName name="_UB9_1">#REF!</definedName>
    <definedName name="_UB9_1_1">#REF!</definedName>
    <definedName name="_UB9_1_1_1_1">#REF!</definedName>
    <definedName name="_UB9_1_2">#REF!</definedName>
    <definedName name="_UB9_2">#REF!</definedName>
    <definedName name="_usd_3_1_1_1">#REF!</definedName>
    <definedName name="_U행_1">#REF!</definedName>
    <definedName name="_U행_1_1_1">#REF!</definedName>
    <definedName name="_v_paid_1">#REF!</definedName>
    <definedName name="_v_paid_1_1_1">#REF!</definedName>
    <definedName name="_Val101">#REF!</definedName>
    <definedName name="_Val102">#REF!</definedName>
    <definedName name="_Val201">#REF!</definedName>
    <definedName name="_Val202">#REF!</definedName>
    <definedName name="_Val301">#REF!</definedName>
    <definedName name="_Val302">#REF!</definedName>
    <definedName name="_vat5">#REF!</definedName>
    <definedName name="_vat5_1">#REF!</definedName>
    <definedName name="_vma1420">#REF!</definedName>
    <definedName name="_VVV_1">#REF!</definedName>
    <definedName name="_VVV_1_1_1">#REF!</definedName>
    <definedName name="_V행_1">#REF!</definedName>
    <definedName name="_V행_1_1_1">#REF!</definedName>
    <definedName name="_wc1">#REF!</definedName>
    <definedName name="_WC2">#REF!</definedName>
    <definedName name="_whb1">#REF!</definedName>
    <definedName name="_WHB2">#REF!</definedName>
    <definedName name="_WHB3">#REF!</definedName>
    <definedName name="_win1">#REF!</definedName>
    <definedName name="_win2">#REF!</definedName>
    <definedName name="_WSFWER_1">#REF!</definedName>
    <definedName name="_WSFWER_1_1_1">#REF!</definedName>
    <definedName name="_ww_1">#REF!</definedName>
    <definedName name="_ww_1_1_1">#REF!</definedName>
    <definedName name="_ww1">#REF!</definedName>
    <definedName name="_ww1_1">#REF!</definedName>
    <definedName name="_ww1_1_1">#REF!</definedName>
    <definedName name="_ww1_1_2">#REF!</definedName>
    <definedName name="_ww1_2">#REF!</definedName>
    <definedName name="_W행_1">#REF!</definedName>
    <definedName name="_W행_1_1_1">#REF!</definedName>
    <definedName name="_xp9102">#REF!</definedName>
    <definedName name="_xp9103">#REF!</definedName>
    <definedName name="_xp9104">#REF!</definedName>
    <definedName name="_xp9105">#REF!</definedName>
    <definedName name="_xp9106">#REF!</definedName>
    <definedName name="_xp9107">#REF!</definedName>
    <definedName name="_xt9100">#REF!</definedName>
    <definedName name="_XYZ_1">#REF!</definedName>
    <definedName name="_XYZ_1_1_1">#REF!</definedName>
    <definedName name="_X행_1">#REF!</definedName>
    <definedName name="_X행_1_1_1">#REF!</definedName>
    <definedName name="_YY_1">#REF!</definedName>
    <definedName name="_YY_1_1_1">#REF!</definedName>
    <definedName name="_YY1">#REF!</definedName>
    <definedName name="_YY1_1">#REF!</definedName>
    <definedName name="_YY1_1_1">#REF!</definedName>
    <definedName name="_YY1_1_1_1_1">#REF!</definedName>
    <definedName name="_YY1_1_2">#REF!</definedName>
    <definedName name="_YY1_2">#REF!</definedName>
    <definedName name="_YY2">#REF!</definedName>
    <definedName name="_YY2_1">#REF!</definedName>
    <definedName name="_YY2_1_1">#REF!</definedName>
    <definedName name="_YY2_1_1_1_1">#REF!</definedName>
    <definedName name="_YY2_1_2">#REF!</definedName>
    <definedName name="_YY2_2">#REF!</definedName>
    <definedName name="_zz93" localSheetId="0">#REF!</definedName>
    <definedName name="_zz93">#REF!</definedName>
    <definedName name="_개정번호_1">#REF!</definedName>
    <definedName name="_개정번호_1_1_1">#REF!</definedName>
    <definedName name="_개정일자_1">#REF!</definedName>
    <definedName name="_개정일자_1_1_1">#REF!</definedName>
    <definedName name="_개조_1_1_1">#REF!</definedName>
    <definedName name="_기안1_1_1_1">#REF!</definedName>
    <definedName name="_기안갑_1">#REF!</definedName>
    <definedName name="_기안갑_1_1_1">#REF!</definedName>
    <definedName name="_기안을_1">#REF!</definedName>
    <definedName name="_기안을_1_1_1">#REF!</definedName>
    <definedName name="_대회_1">#REF!</definedName>
    <definedName name="_대회_1_1_1">#REF!</definedName>
    <definedName name="_ㅁㅁㅁ_1_1_1">#REF!</definedName>
    <definedName name="_밋션별_1">#REF!</definedName>
    <definedName name="_밋션별_1_1_1">#REF!</definedName>
    <definedName name="_변경_1">#REF!</definedName>
    <definedName name="_변경_1_1_1">#REF!</definedName>
    <definedName name="_시행일자_1">#REF!</definedName>
    <definedName name="_시행일자_1_1_1">#REF!</definedName>
    <definedName name="_예비비_1">#REF!</definedName>
    <definedName name="_예비비_1_1_1">#REF!</definedName>
    <definedName name="_원1_1">#REF!</definedName>
    <definedName name="_원1_1_1_1">#REF!</definedName>
    <definedName name="_전도_1_1_1">#REF!</definedName>
    <definedName name="_제목_1">#REF!</definedName>
    <definedName name="_제목_1_1_1">#REF!</definedName>
    <definedName name="_표준명_1">#REF!</definedName>
    <definedName name="_표준명_1_1_1">#REF!</definedName>
    <definedName name="_표준번호_1">#REF!</definedName>
    <definedName name="_표준번호_1_1_1">#REF!</definedName>
    <definedName name="_회사명_1">#REF!</definedName>
    <definedName name="_회사명_1_1_1">#REF!</definedName>
    <definedName name="A" localSheetId="0">#REF!</definedName>
    <definedName name="A">#REF!</definedName>
    <definedName name="A.C.Pipe">#REF!</definedName>
    <definedName name="A.C.sheet">[5]Data!#REF!</definedName>
    <definedName name="a___0">#REF!</definedName>
    <definedName name="a___13">#REF!</definedName>
    <definedName name="A__360">#REF!</definedName>
    <definedName name="A_1">#REF!</definedName>
    <definedName name="A_2">#REF!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3__1">#REF!</definedName>
    <definedName name="A13__1_1">#REF!</definedName>
    <definedName name="A13__1_1_1_1">#REF!</definedName>
    <definedName name="A13__1_2">#REF!</definedName>
    <definedName name="A13__2">#REF!</definedName>
    <definedName name="A2_">#REF!</definedName>
    <definedName name="A2____0">#REF!</definedName>
    <definedName name="A2____13">#REF!</definedName>
    <definedName name="A3.3">#REF!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#REF!</definedName>
    <definedName name="aa_1">#REF!</definedName>
    <definedName name="AA_1_1">#REF!</definedName>
    <definedName name="AA_1_2">#REF!</definedName>
    <definedName name="aaa">#REF!</definedName>
    <definedName name="AAA_1">#REF!</definedName>
    <definedName name="AAA_1_1">#REF!</definedName>
    <definedName name="AAA_1_2">#REF!</definedName>
    <definedName name="AAA_DOCTOPS" hidden="1">"AAA_SET"</definedName>
    <definedName name="AAA_duser" hidden="1">"OFF"</definedName>
    <definedName name="AAA5A">#REF!</definedName>
    <definedName name="aaaa">#REF!</definedName>
    <definedName name="aaaa55">#REF!</definedName>
    <definedName name="AAAA56">#REF!</definedName>
    <definedName name="aaaa59">#REF!</definedName>
    <definedName name="AAAA6">#REF!</definedName>
    <definedName name="aaaaa">#REF!</definedName>
    <definedName name="AAAAA5">#REF!</definedName>
    <definedName name="AAB_Addin5" hidden="1">"AAB_Description for addin 5,Description for addin 5,Description for addin 5,Description for addin 5,Description for addin 5,Description for addin 5"</definedName>
    <definedName name="AAC_Blocks" localSheetId="0">#REF!</definedName>
    <definedName name="AAC_Blocks">#REF!</definedName>
    <definedName name="aad" localSheetId="0">#REF!</definedName>
    <definedName name="aad">#REF!</definedName>
    <definedName name="Aadada">#REF!</definedName>
    <definedName name="aadawawdaW" localSheetId="0">#REF!</definedName>
    <definedName name="aadawawdaW">#REF!</definedName>
    <definedName name="aakdf" localSheetId="0" hidden="1">{#N/A,#N/A,FALSE,"mgtsum.XLS";#N/A,#N/A,FALSE,"CAPONE";#N/A,#N/A,FALSE,"CAPTWO";#N/A,#N/A,FALSE,"CAPTHREE"}</definedName>
    <definedName name="aakdf" localSheetId="2" hidden="1">{#N/A,#N/A,FALSE,"mgtsum.XLS";#N/A,#N/A,FALSE,"CAPONE";#N/A,#N/A,FALSE,"CAPTWO";#N/A,#N/A,FALSE,"CAPTHREE"}</definedName>
    <definedName name="aakdf" hidden="1">{#N/A,#N/A,FALSE,"mgtsum.XLS";#N/A,#N/A,FALSE,"CAPONE";#N/A,#N/A,FALSE,"CAPTWO";#N/A,#N/A,FALSE,"CAPTHREE"}</definedName>
    <definedName name="AB">#REF!</definedName>
    <definedName name="AB_1">#REF!</definedName>
    <definedName name="AB_1_1">#REF!</definedName>
    <definedName name="AB_1_1_1_1">#REF!</definedName>
    <definedName name="AB_1_2">#REF!</definedName>
    <definedName name="AB_2">#REF!</definedName>
    <definedName name="abc" localSheetId="0">#REF!</definedName>
    <definedName name="abc">#REF!</definedName>
    <definedName name="abcd" localSheetId="0">#REF!</definedName>
    <definedName name="abcd">#REF!</definedName>
    <definedName name="abcdefg" localSheetId="0" hidden="1">{#N/A,#N/A,FALSE,"mgtsum.XLS";#N/A,#N/A,FALSE,"CAPONE";#N/A,#N/A,FALSE,"CAPTWO";#N/A,#N/A,FALSE,"CAPTHREE"}</definedName>
    <definedName name="abcdefg" localSheetId="2" hidden="1">{#N/A,#N/A,FALSE,"mgtsum.XLS";#N/A,#N/A,FALSE,"CAPONE";#N/A,#N/A,FALSE,"CAPTWO";#N/A,#N/A,FALSE,"CAPTHREE"}</definedName>
    <definedName name="abcdefg" hidden="1">{#N/A,#N/A,FALSE,"mgtsum.XLS";#N/A,#N/A,FALSE,"CAPONE";#N/A,#N/A,FALSE,"CAPTWO";#N/A,#N/A,FALSE,"CAPTHREE"}</definedName>
    <definedName name="abcxyz" localSheetId="0" hidden="1">{#N/A,#N/A,FALSE,"mgtsum.XLS";#N/A,#N/A,FALSE,"CAPONE";#N/A,#N/A,FALSE,"CAPTWO";#N/A,#N/A,FALSE,"CAPTHREE"}</definedName>
    <definedName name="abcxyz" localSheetId="2" hidden="1">{#N/A,#N/A,FALSE,"mgtsum.XLS";#N/A,#N/A,FALSE,"CAPONE";#N/A,#N/A,FALSE,"CAPTWO";#N/A,#N/A,FALSE,"CAPTHREE"}</definedName>
    <definedName name="abcxyz" hidden="1">{#N/A,#N/A,FALSE,"mgtsum.XLS";#N/A,#N/A,FALSE,"CAPONE";#N/A,#N/A,FALSE,"CAPTWO";#N/A,#N/A,FALSE,"CAPTHREE"}</definedName>
    <definedName name="Abst" localSheetId="0">#REF!</definedName>
    <definedName name="Abst">#REF!</definedName>
    <definedName name="abstractEB" localSheetId="0" hidden="1">{#N/A,#N/A,TRUE,"Front";#N/A,#N/A,TRUE,"Simple Letter";#N/A,#N/A,TRUE,"Inside";#N/A,#N/A,TRUE,"Contents";#N/A,#N/A,TRUE,"Basis";#N/A,#N/A,TRUE,"Inclusions";#N/A,#N/A,TRUE,"Exclusions";#N/A,#N/A,TRUE,"Areas";#N/A,#N/A,TRUE,"Summary";#N/A,#N/A,TRUE,"Detail"}</definedName>
    <definedName name="abstractEB" localSheetId="2"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 localSheetId="0">#REF!</definedName>
    <definedName name="Ac">#REF!</definedName>
    <definedName name="AC_1">#REF!</definedName>
    <definedName name="AC_1_1">#REF!</definedName>
    <definedName name="AC_1_1_1_1">#REF!</definedName>
    <definedName name="AC_1_2">#REF!</definedName>
    <definedName name="AC_2">#REF!</definedName>
    <definedName name="AC_Rate">#REF!</definedName>
    <definedName name="acab">"$#REF!.$AQ$3"</definedName>
    <definedName name="acabl" localSheetId="0">#REF!</definedName>
    <definedName name="acabl">#REF!</definedName>
    <definedName name="accab">"$#REF!.$AS$3"</definedName>
    <definedName name="accarp">#REF!</definedName>
    <definedName name="AccCarpt">#REF!</definedName>
    <definedName name="AccessDatabase" hidden="1">"Z:\Project Cost Plan Data\Project Cost Plan 20001023.mdb"</definedName>
    <definedName name="accflr1">#REF!</definedName>
    <definedName name="accounts" localSheetId="0">#REF!</definedName>
    <definedName name="accounts">#REF!</definedName>
    <definedName name="accpan1">#REF!</definedName>
    <definedName name="AccsPanel">#REF!</definedName>
    <definedName name="AcctName" localSheetId="0">#REF!</definedName>
    <definedName name="AcctName">#REF!</definedName>
    <definedName name="AcctPrio" localSheetId="0">#REF!</definedName>
    <definedName name="AcctPrio">#REF!</definedName>
    <definedName name="AcctPrio_Text">#REF!</definedName>
    <definedName name="AcFlrHi">#REF!</definedName>
    <definedName name="ACHF">#REF!</definedName>
    <definedName name="acon">"$#REF!.$AR$3"</definedName>
    <definedName name="ACSF">#REF!</definedName>
    <definedName name="ActCode" localSheetId="0">#REF!</definedName>
    <definedName name="ActCode">#REF!</definedName>
    <definedName name="ActPilot" localSheetId="0">#REF!</definedName>
    <definedName name="ActPilot">#REF!</definedName>
    <definedName name="ActSignal" localSheetId="0">#REF!</definedName>
    <definedName name="ActSignal">#REF!</definedName>
    <definedName name="ActType">#REF!</definedName>
    <definedName name="ActualCv">#REF!</definedName>
    <definedName name="ActualPress">#REF!</definedName>
    <definedName name="Actuals">#REF!</definedName>
    <definedName name="Actuals_SWF">#REF!</definedName>
    <definedName name="acv">#REF!</definedName>
    <definedName name="aD" localSheetId="0" hidden="1">{#N/A,#N/A,FALSE,"mgtsum.XLS";#N/A,#N/A,FALSE,"CAPONE";#N/A,#N/A,FALSE,"CAPTWO";#N/A,#N/A,FALSE,"CAPTHREE"}</definedName>
    <definedName name="aD" localSheetId="2" hidden="1">{#N/A,#N/A,FALSE,"mgtsum.XLS";#N/A,#N/A,FALSE,"CAPONE";#N/A,#N/A,FALSE,"CAPTWO";#N/A,#N/A,FALSE,"CAPTHREE"}</definedName>
    <definedName name="aD" hidden="1">{#N/A,#N/A,FALSE,"mgtsum.XLS";#N/A,#N/A,FALSE,"CAPONE";#N/A,#N/A,FALSE,"CAPTWO";#N/A,#N/A,FALSE,"CAPTHREE"}</definedName>
    <definedName name="AD_1">#REF!</definedName>
    <definedName name="AD_1_1">#REF!</definedName>
    <definedName name="AD_1_1_1_1">#REF!</definedName>
    <definedName name="AD_1_2">#REF!</definedName>
    <definedName name="AD_2">#REF!</definedName>
    <definedName name="AD_Rate">#REF!</definedName>
    <definedName name="ADADASASDASD" localSheetId="0">#REF!</definedName>
    <definedName name="ADADASASDASD">#REF!</definedName>
    <definedName name="ADASASDASASDASDAS" localSheetId="0">#REF!</definedName>
    <definedName name="ADASASDASASDASDAS">#REF!</definedName>
    <definedName name="ADASASDASDASDAD" localSheetId="0">#REF!</definedName>
    <definedName name="ADASASDASDASDAD">#REF!</definedName>
    <definedName name="ADASDASASDAS">#REF!</definedName>
    <definedName name="ADASDASDASDAS">#REF!</definedName>
    <definedName name="ADD.STRUTT">#REF!</definedName>
    <definedName name="additional">#REF!</definedName>
    <definedName name="additional1">#REF!</definedName>
    <definedName name="ADDITIONAL2">#REF!</definedName>
    <definedName name="Address">#REF!</definedName>
    <definedName name="ADedu">#REF!</definedName>
    <definedName name="ADeduct">#REF!</definedName>
    <definedName name="adfg">#REF!</definedName>
    <definedName name="Adjustable_Span_ESOSI">#REF!</definedName>
    <definedName name="Adjustable_Telescopic_prop">#REF!</definedName>
    <definedName name="admn_off">#REF!</definedName>
    <definedName name="admn_site">#REF!</definedName>
    <definedName name="ads">#REF!</definedName>
    <definedName name="ads_1">#REF!</definedName>
    <definedName name="Advance">#REF!</definedName>
    <definedName name="AE">#REF!</definedName>
    <definedName name="AE_5">#REF!</definedName>
    <definedName name="AE_6">#REF!</definedName>
    <definedName name="AE_7">#REF!</definedName>
    <definedName name="aeron">#REF!</definedName>
    <definedName name="AF">#REF!</definedName>
    <definedName name="AF_1">#REF!</definedName>
    <definedName name="AF_1_1">#REF!</definedName>
    <definedName name="AF_1_1_1_1">#REF!</definedName>
    <definedName name="AF_1_2">#REF!</definedName>
    <definedName name="AF_2">#REF!</definedName>
    <definedName name="Ag">#REF!</definedName>
    <definedName name="Ag___0">#REF!</definedName>
    <definedName name="Ag___13">#REF!</definedName>
    <definedName name="AgreedTo">#REF!</definedName>
    <definedName name="AgreedTo_5">#REF!</definedName>
    <definedName name="AgreedTo_6">#REF!</definedName>
    <definedName name="AgreedTo_7">#REF!</definedName>
    <definedName name="ahu">#REF!</definedName>
    <definedName name="AI">#REF!</definedName>
    <definedName name="ai_1">#REF!</definedName>
    <definedName name="ai_10">#REF!</definedName>
    <definedName name="ai_11">#REF!</definedName>
    <definedName name="ai_12">#REF!</definedName>
    <definedName name="ai_13">#REF!</definedName>
    <definedName name="ai_14">#REF!</definedName>
    <definedName name="ai_15">#REF!</definedName>
    <definedName name="ai_16">#REF!</definedName>
    <definedName name="ai_17">#REF!</definedName>
    <definedName name="ai_18">#REF!</definedName>
    <definedName name="ai_19">#REF!</definedName>
    <definedName name="ai_2">#REF!</definedName>
    <definedName name="ai_20">#REF!</definedName>
    <definedName name="ai_21">#REF!</definedName>
    <definedName name="ai_22">#REF!</definedName>
    <definedName name="ai_3">#REF!</definedName>
    <definedName name="ai_4">#REF!</definedName>
    <definedName name="ai_5">#REF!</definedName>
    <definedName name="ai_6">#REF!</definedName>
    <definedName name="ai_7">#REF!</definedName>
    <definedName name="ai_8">#REF!</definedName>
    <definedName name="ai_9">#REF!</definedName>
    <definedName name="aj">#REF!</definedName>
    <definedName name="aji">#REF!</definedName>
    <definedName name="ajitha">#REF!</definedName>
    <definedName name="Ak">#REF!</definedName>
    <definedName name="Alarm_current_Amp_In_Minutes">#REF!</definedName>
    <definedName name="Alarm_current_Amp_In_Minutes_1">#REF!</definedName>
    <definedName name="alhad">#REF!</definedName>
    <definedName name="all">[5]Data!#REF!</definedName>
    <definedName name="ALPAN">#REF!</definedName>
    <definedName name="alpha">#REF!</definedName>
    <definedName name="alphabet">#REF!</definedName>
    <definedName name="Alw">#REF!</definedName>
    <definedName name="am" localSheetId="0" hidden="1">{#N/A,#N/A,FALSE,"mgtsum.XLS";#N/A,#N/A,FALSE,"CAPONE";#N/A,#N/A,FALSE,"CAPTWO";#N/A,#N/A,FALSE,"CAPTHREE"}</definedName>
    <definedName name="am" localSheetId="2" hidden="1">{#N/A,#N/A,FALSE,"mgtsum.XLS";#N/A,#N/A,FALSE,"CAPONE";#N/A,#N/A,FALSE,"CAPTWO";#N/A,#N/A,FALSE,"CAPTHREE"}</definedName>
    <definedName name="am" hidden="1">{#N/A,#N/A,FALSE,"mgtsum.XLS";#N/A,#N/A,FALSE,"CAPONE";#N/A,#N/A,FALSE,"CAPTWO";#N/A,#N/A,FALSE,"CAPTHREE"}</definedName>
    <definedName name="ann">#REF!</definedName>
    <definedName name="anne">#REF!</definedName>
    <definedName name="annealing">#REF!</definedName>
    <definedName name="annealing1">#REF!</definedName>
    <definedName name="anscount" hidden="1">1</definedName>
    <definedName name="AO">#REF!</definedName>
    <definedName name="ao_1">#REF!</definedName>
    <definedName name="ao_10">#REF!</definedName>
    <definedName name="ao_11">#REF!</definedName>
    <definedName name="ao_2">#REF!</definedName>
    <definedName name="ao_3">#REF!</definedName>
    <definedName name="ao_4">#REF!</definedName>
    <definedName name="ao_5">#REF!</definedName>
    <definedName name="ao_6">#REF!</definedName>
    <definedName name="ao_7">#REF!</definedName>
    <definedName name="ao_8">#REF!</definedName>
    <definedName name="ao_9">#REF!</definedName>
    <definedName name="app_type" localSheetId="0">#REF!</definedName>
    <definedName name="app_type">#REF!</definedName>
    <definedName name="app_type_5">#REF!</definedName>
    <definedName name="app_type_6">#REF!</definedName>
    <definedName name="app_type_7">#REF!</definedName>
    <definedName name="Appliance_discount">#REF!</definedName>
    <definedName name="ARCHITECTURAL">#REF!</definedName>
    <definedName name="ARCHIVE_DURATION" localSheetId="0">#REF!</definedName>
    <definedName name="ARCHIVE_DURATION">#REF!</definedName>
    <definedName name="ARCHIVE_GSIZE" localSheetId="0">#REF!</definedName>
    <definedName name="ARCHIVE_GSIZE">#REF!</definedName>
    <definedName name="ARCHIVE_SDURATION">#REF!</definedName>
    <definedName name="AREAS_CA_CANOPY__WAREHOUSE">#REF!</definedName>
    <definedName name="AREAS_CB_Canteen_Building">#REF!</definedName>
    <definedName name="AREAS_CIPT_Tanker_CIP_Shed">#REF!</definedName>
    <definedName name="AREAS_CLRR_Contract_Labour_Rest_Room">#REF!</definedName>
    <definedName name="AREAS_CS_Chemical_Store">#REF!</definedName>
    <definedName name="AREAS_ETPC_ETP_Civil_Works">#REF!</definedName>
    <definedName name="AREAS_EX_EXTERNAL_WORKS">#REF!</definedName>
    <definedName name="AREAS_FC_Farmer_s_Conference">#REF!</definedName>
    <definedName name="AREAS_FU_Fumigation">#REF!</definedName>
    <definedName name="AREAS_GA_General_Area___Overall">#REF!</definedName>
    <definedName name="AREAS_GP_Guard_Posts">#REF!</definedName>
    <definedName name="AREAS_LS_LubeOil_Stores">#REF!</definedName>
    <definedName name="AREAS_MR_TB_Milk_Reception_Tanker_s_Bay">#REF!</definedName>
    <definedName name="AREAS_MTF_Milk_Tank_Foundations">#REF!</definedName>
    <definedName name="AREAS_PB_PROCESS_BUILDING">#REF!</definedName>
    <definedName name="AREAS_PR_Pipe_Racks">#REF!</definedName>
    <definedName name="AREAS_SR_2_Security_Room___2">#REF!</definedName>
    <definedName name="AREAS_SR_3_Store_Room">#REF!</definedName>
    <definedName name="AREAS_ST_Stacks_near_Utility_Buildings">#REF!</definedName>
    <definedName name="AREAS_SY_Scrap_Yard">#REF!</definedName>
    <definedName name="AREAS_TWW_Truck_Wheel_Wash">#REF!</definedName>
    <definedName name="AREAS_TY_Transformer_Yard">#REF!</definedName>
    <definedName name="AREAS_UB_UTILITY_BLOCK">#REF!</definedName>
    <definedName name="AREAS_WH_Ware_House_Area">#REF!</definedName>
    <definedName name="as">#REF!</definedName>
    <definedName name="as_1">#REF!</definedName>
    <definedName name="AS_PER_TALLY_31_09_04_ONYX_List1">#REF!</definedName>
    <definedName name="asd">#REF!</definedName>
    <definedName name="asdads">#REF!</definedName>
    <definedName name="asdasd">#REF!</definedName>
    <definedName name="asdf">#REF!</definedName>
    <definedName name="ASDFSDFF" localSheetId="0" hidden="1">{#N/A,#N/A,FALSE,"mgtsum.XLS";#N/A,#N/A,FALSE,"CAPONE";#N/A,#N/A,FALSE,"CAPTWO";#N/A,#N/A,FALSE,"CAPTHREE"}</definedName>
    <definedName name="ASDFSDFF" localSheetId="2" hidden="1">{#N/A,#N/A,FALSE,"mgtsum.XLS";#N/A,#N/A,FALSE,"CAPONE";#N/A,#N/A,FALSE,"CAPTWO";#N/A,#N/A,FALSE,"CAPTHREE"}</definedName>
    <definedName name="ASDFSDFF" hidden="1">{#N/A,#N/A,FALSE,"mgtsum.XLS";#N/A,#N/A,FALSE,"CAPONE";#N/A,#N/A,FALSE,"CAPTWO";#N/A,#N/A,FALSE,"CAPTHREE"}</definedName>
    <definedName name="asdsdfsda" localSheetId="0">#REF!</definedName>
    <definedName name="asdsdfsda">#REF!</definedName>
    <definedName name="asef">#REF!</definedName>
    <definedName name="asf" localSheetId="0">#REF!</definedName>
    <definedName name="asf">#REF!</definedName>
    <definedName name="ASFS" localSheetId="0" hidden="1">{#N/A,#N/A,FALSE,"mgtsum.XLS";#N/A,#N/A,FALSE,"CAPONE";#N/A,#N/A,FALSE,"CAPTWO";#N/A,#N/A,FALSE,"CAPTHREE"}</definedName>
    <definedName name="ASFS" localSheetId="2" hidden="1">{#N/A,#N/A,FALSE,"mgtsum.XLS";#N/A,#N/A,FALSE,"CAPONE";#N/A,#N/A,FALSE,"CAPTWO";#N/A,#N/A,FALSE,"CAPTHREE"}</definedName>
    <definedName name="ASFS" hidden="1">{#N/A,#N/A,FALSE,"mgtsum.XLS";#N/A,#N/A,FALSE,"CAPONE";#N/A,#N/A,FALSE,"CAPTWO";#N/A,#N/A,FALSE,"CAPTHREE"}</definedName>
    <definedName name="ASHOKA" localSheetId="0">#REF!</definedName>
    <definedName name="ASHOKA">#REF!</definedName>
    <definedName name="assdd">#REF!</definedName>
    <definedName name="astat1">#REF!</definedName>
    <definedName name="asw">#REF!</definedName>
    <definedName name="AT">#REF!</definedName>
    <definedName name="auxlp" localSheetId="0">#REF!</definedName>
    <definedName name="auxlp">#REF!</definedName>
    <definedName name="avi" localSheetId="0">#REF!</definedName>
    <definedName name="avi">#REF!</definedName>
    <definedName name="AWAWWWWAA">#REF!</definedName>
    <definedName name="awf">#REF!</definedName>
    <definedName name="AXIOM">#REF!</definedName>
    <definedName name="az">[5]Data!#REF!</definedName>
    <definedName name="B">#REF!</definedName>
    <definedName name="B.C1.3.6_40mm">#REF!</definedName>
    <definedName name="B.W.1.3_2.0">#REF!</definedName>
    <definedName name="B.W.1.3_2.25">#REF!</definedName>
    <definedName name="B.W.1.3_2.5">#REF!</definedName>
    <definedName name="B.W.1.3_2.75">#REF!</definedName>
    <definedName name="B.W.1.3_3">#REF!</definedName>
    <definedName name="B.W.1.5_2.0">#REF!</definedName>
    <definedName name="B.W.1.5_2.25">#REF!</definedName>
    <definedName name="B.W.1.5_2.5">#REF!</definedName>
    <definedName name="B.W.1.5_2.6">#REF!</definedName>
    <definedName name="B.W.1.5_2.75">#REF!</definedName>
    <definedName name="B.W.1.5_3">#REF!</definedName>
    <definedName name="B.W.1.6_2.0">#REF!</definedName>
    <definedName name="B.W.1.6_2.25">#REF!</definedName>
    <definedName name="B.W.1.6_2.5">#REF!</definedName>
    <definedName name="B.W.1.6_2.75">#REF!</definedName>
    <definedName name="B.W.1.6_3">#REF!</definedName>
    <definedName name="B.W.One_five">#REF!</definedName>
    <definedName name="B.W.One_six">#REF!</definedName>
    <definedName name="B.W.One_three">#REF!</definedName>
    <definedName name="B___0">#REF!</definedName>
    <definedName name="B___13">#REF!</definedName>
    <definedName name="B1Length">#REF!</definedName>
    <definedName name="B234a1">#REF!</definedName>
    <definedName name="B2Length">#REF!</definedName>
    <definedName name="B3Length">#REF!</definedName>
    <definedName name="B4a">#REF!</definedName>
    <definedName name="B5Length">#REF!</definedName>
    <definedName name="b6fv6fd">#REF!</definedName>
    <definedName name="B8Length">#REF!</definedName>
    <definedName name="BA">#REF!</definedName>
    <definedName name="BA_8">#REF!</definedName>
    <definedName name="Balloon">#REF!</definedName>
    <definedName name="BAND">#REF!</definedName>
    <definedName name="bandwidth">#REF!</definedName>
    <definedName name="Banquet">#REF!</definedName>
    <definedName name="BARCOUNTER">#REF!</definedName>
    <definedName name="barstool">#REF!</definedName>
    <definedName name="base">#REF!</definedName>
    <definedName name="basement">#REF!</definedName>
    <definedName name="bat">#REF!</definedName>
    <definedName name="bay">#REF!</definedName>
    <definedName name="BB" hidden="1">#REF!</definedName>
    <definedName name="BBB">#REF!</definedName>
    <definedName name="bbbbbbbbbb" hidden="1">#REF!</definedName>
    <definedName name="BC" hidden="1">#REF!</definedName>
    <definedName name="BC_Rate">#REF!</definedName>
    <definedName name="BD" hidden="1">#REF!</definedName>
    <definedName name="BE" hidden="1">#REF!</definedName>
    <definedName name="beam">#REF!</definedName>
    <definedName name="Beam_Clamp">#REF!</definedName>
    <definedName name="beam1">#REF!</definedName>
    <definedName name="beam11">#REF!</definedName>
    <definedName name="beam2">#REF!</definedName>
    <definedName name="BEAM3">#REF!</definedName>
    <definedName name="BEAM5">#REF!</definedName>
    <definedName name="BeamLength">#REF!</definedName>
    <definedName name="BEAMS">#REF!</definedName>
    <definedName name="Beg_Bal">#REF!</definedName>
    <definedName name="BeginBorder">#REF!</definedName>
    <definedName name="Beijing" localSheetId="0" hidden="1">{"All Except Totals",#N/A,TRUE,"Recap";"Totals Page",#N/A,TRUE,"Recap"}</definedName>
    <definedName name="Beijing" localSheetId="2" hidden="1">{"All Except Totals",#N/A,TRUE,"Recap";"Totals Page",#N/A,TRUE,"Recap"}</definedName>
    <definedName name="Beijing" hidden="1">{"All Except Totals",#N/A,TRUE,"Recap";"Totals Page",#N/A,TRUE,"Recap"}</definedName>
    <definedName name="BEL" localSheetId="0">#REF!</definedName>
    <definedName name="BEL">#REF!</definedName>
    <definedName name="BELL__Polarised" localSheetId="0">#REF!</definedName>
    <definedName name="BELL__Polarised">#REF!</definedName>
    <definedName name="BELL__Polarised_1">#REF!</definedName>
    <definedName name="bench" localSheetId="0">#REF!</definedName>
    <definedName name="bench">#REF!</definedName>
    <definedName name="Bend">#REF!</definedName>
    <definedName name="bent">#REF!</definedName>
    <definedName name="beta">#REF!</definedName>
    <definedName name="BF" hidden="1">#REF!</definedName>
    <definedName name="BG" hidden="1">#REF!</definedName>
    <definedName name="BH" hidden="1">#REF!</definedName>
    <definedName name="bhf">#REF!</definedName>
    <definedName name="Bhhh">#REF!</definedName>
    <definedName name="BHIST">#REF!</definedName>
    <definedName name="bhjbh">#REF!</definedName>
    <definedName name="bi_1">#REF!</definedName>
    <definedName name="bi_10">#REF!</definedName>
    <definedName name="bi_11">#REF!</definedName>
    <definedName name="bi_12">#REF!</definedName>
    <definedName name="bi_13">#REF!</definedName>
    <definedName name="bi_14">#REF!</definedName>
    <definedName name="bi_15">#REF!</definedName>
    <definedName name="bi_16">#REF!</definedName>
    <definedName name="bi_17">#REF!</definedName>
    <definedName name="bi_18">#REF!</definedName>
    <definedName name="bi_19">#REF!</definedName>
    <definedName name="bi_2">#REF!</definedName>
    <definedName name="bi_20">#REF!</definedName>
    <definedName name="bi_21">#REF!</definedName>
    <definedName name="bi_22">#REF!</definedName>
    <definedName name="bi_3">#REF!</definedName>
    <definedName name="bi_4">#REF!</definedName>
    <definedName name="bi_5">#REF!</definedName>
    <definedName name="bi_6">#REF!</definedName>
    <definedName name="bi_7">#REF!</definedName>
    <definedName name="bi_8">#REF!</definedName>
    <definedName name="bi_9">#REF!</definedName>
    <definedName name="BidClass">#REF!</definedName>
    <definedName name="BidClass_Text">#REF!</definedName>
    <definedName name="Bidd">#REF!</definedName>
    <definedName name="bigvit">#REF!</definedName>
    <definedName name="biiiiiiiiii" localSheetId="0" hidden="1">{#N/A,#N/A,TRUE,"Front";#N/A,#N/A,TRUE,"Simple Letter";#N/A,#N/A,TRUE,"Inside";#N/A,#N/A,TRUE,"Contents";#N/A,#N/A,TRUE,"Basis";#N/A,#N/A,TRUE,"Inclusions";#N/A,#N/A,TRUE,"Exclusions";#N/A,#N/A,TRUE,"Areas";#N/A,#N/A,TRUE,"Summary";#N/A,#N/A,TRUE,"Detail"}</definedName>
    <definedName name="biiiiiiiiii" localSheetId="2" hidden="1">{#N/A,#N/A,TRUE,"Front";#N/A,#N/A,TRUE,"Simple Letter";#N/A,#N/A,TRUE,"Inside";#N/A,#N/A,TRUE,"Contents";#N/A,#N/A,TRUE,"Basis";#N/A,#N/A,TRUE,"Inclusions";#N/A,#N/A,TRUE,"Exclusions";#N/A,#N/A,TRUE,"Areas";#N/A,#N/A,TRUE,"Summary";#N/A,#N/A,TRUE,"Detail"}</definedName>
    <definedName name="biiiiiiiiii" hidden="1">{#N/A,#N/A,TRUE,"Front";#N/A,#N/A,TRUE,"Simple Letter";#N/A,#N/A,TRUE,"Inside";#N/A,#N/A,TRUE,"Contents";#N/A,#N/A,TRUE,"Basis";#N/A,#N/A,TRUE,"Inclusions";#N/A,#N/A,TRUE,"Exclusions";#N/A,#N/A,TRUE,"Areas";#N/A,#N/A,TRUE,"Summary";#N/A,#N/A,TRUE,"Detail"}</definedName>
    <definedName name="BILL">#REF!</definedName>
    <definedName name="BILL_OF_QUANITITES">#REF!</definedName>
    <definedName name="BillingFreq" localSheetId="0">#REF!</definedName>
    <definedName name="BillingFreq">#REF!</definedName>
    <definedName name="BillingTiming" localSheetId="0">#REF!</definedName>
    <definedName name="BillingTiming">#REF!</definedName>
    <definedName name="billto_add1" localSheetId="0">#REF!</definedName>
    <definedName name="billto_add1">#REF!</definedName>
    <definedName name="billto_add1_5">#REF!</definedName>
    <definedName name="billto_add1_6">#REF!</definedName>
    <definedName name="billto_add1_7">#REF!</definedName>
    <definedName name="billto_add2">#REF!</definedName>
    <definedName name="billto_add2_5">#REF!</definedName>
    <definedName name="billto_add2_6">#REF!</definedName>
    <definedName name="billto_add2_7">#REF!</definedName>
    <definedName name="billto_citystatezip">#REF!</definedName>
    <definedName name="billto_citystatezip_5">#REF!</definedName>
    <definedName name="billto_citystatezip_6">#REF!</definedName>
    <definedName name="billto_citystatezip_7">#REF!</definedName>
    <definedName name="billto_contact">#REF!</definedName>
    <definedName name="billto_contact_5">#REF!</definedName>
    <definedName name="billto_contact_6">#REF!</definedName>
    <definedName name="billto_contact_7">#REF!</definedName>
    <definedName name="billto_email">#REF!</definedName>
    <definedName name="billto_email_5">#REF!</definedName>
    <definedName name="billto_email_6">#REF!</definedName>
    <definedName name="billto_email_7">#REF!</definedName>
    <definedName name="billto_phone">#REF!</definedName>
    <definedName name="billto_phone_5">#REF!</definedName>
    <definedName name="billto_phone_6">#REF!</definedName>
    <definedName name="billto_phone_7">#REF!</definedName>
    <definedName name="billtoemail">#REF!</definedName>
    <definedName name="billtoemail_5">#REF!</definedName>
    <definedName name="billtoemail_6">#REF!</definedName>
    <definedName name="billtoemail_7">#REF!</definedName>
    <definedName name="BIN">#REF!</definedName>
    <definedName name="biss">#REF!</definedName>
    <definedName name="BITRATE">#REF!</definedName>
    <definedName name="BJ" hidden="1">#REF!</definedName>
    <definedName name="bkfull1">#REF!</definedName>
    <definedName name="bkhalf1">#REF!</definedName>
    <definedName name="bkwall250">#REF!</definedName>
    <definedName name="bkwalls150">#REF!</definedName>
    <definedName name="BldgQty">"$#REF!.$M$4"</definedName>
    <definedName name="blhor1">#REF!</definedName>
    <definedName name="Blinding">#REF!</definedName>
    <definedName name="blinds">#REF!</definedName>
    <definedName name="blinds_1">#REF!</definedName>
    <definedName name="blkhead">#REF!</definedName>
    <definedName name="blkhead1">#REF!</definedName>
    <definedName name="Block02">#REF!</definedName>
    <definedName name="Block03">#REF!</definedName>
    <definedName name="Block04">#REF!</definedName>
    <definedName name="Block05">#REF!</definedName>
    <definedName name="Block06">#REF!</definedName>
    <definedName name="Block07">#REF!</definedName>
    <definedName name="blrol1">#REF!</definedName>
    <definedName name="blver1">#REF!</definedName>
    <definedName name="BMS">#REF!</definedName>
    <definedName name="BNP">#REF!</definedName>
    <definedName name="BNP_1">#REF!</definedName>
    <definedName name="BNP_1_1">#REF!</definedName>
    <definedName name="BNP_1_2">#REF!</definedName>
    <definedName name="BNP_2">#REF!</definedName>
    <definedName name="bny" hidden="1">{#N/A,#N/A,TRUE,"Front";#N/A,#N/A,TRUE,"Simple Letter";#N/A,#N/A,TRUE,"Inside";#N/A,#N/A,TRUE,"Contents";#N/A,#N/A,TRUE,"Basis";#N/A,#N/A,TRUE,"Inclusions";#N/A,#N/A,TRUE,"Exclusions";#N/A,#N/A,TRUE,"Areas";#N/A,#N/A,TRUE,"Summary";#N/A,#N/A,TRUE,"Detail"}</definedName>
    <definedName name="bo_1">#REF!</definedName>
    <definedName name="bo_10">#REF!</definedName>
    <definedName name="bo_11">#REF!</definedName>
    <definedName name="bo_2">#REF!</definedName>
    <definedName name="bo_3">#REF!</definedName>
    <definedName name="bo_4">#REF!</definedName>
    <definedName name="bo_5">#REF!</definedName>
    <definedName name="bo_6">#REF!</definedName>
    <definedName name="bo_7">#REF!</definedName>
    <definedName name="bo_8">#REF!</definedName>
    <definedName name="bo_9">#REF!</definedName>
    <definedName name="bofc">#REF!</definedName>
    <definedName name="bofc_low">#REF!</definedName>
    <definedName name="BOI" localSheetId="0">#REF!</definedName>
    <definedName name="BOI">#REF!</definedName>
    <definedName name="bol" localSheetId="0">#REF!</definedName>
    <definedName name="bol">#REF!</definedName>
    <definedName name="boml">#REF!</definedName>
    <definedName name="boml1">#REF!</definedName>
    <definedName name="boolean">#REF!</definedName>
    <definedName name="boq" localSheetId="0" hidden="1">{#N/A,#N/A,TRUE,"Front";#N/A,#N/A,TRUE,"Simple Letter";#N/A,#N/A,TRUE,"Inside";#N/A,#N/A,TRUE,"Contents";#N/A,#N/A,TRUE,"Basis";#N/A,#N/A,TRUE,"Inclusions";#N/A,#N/A,TRUE,"Exclusions";#N/A,#N/A,TRUE,"Areas";#N/A,#N/A,TRUE,"Summary";#N/A,#N/A,TRUE,"Detail"}</definedName>
    <definedName name="boq" localSheetId="2" hidden="1">{#N/A,#N/A,TRUE,"Front";#N/A,#N/A,TRUE,"Simple Letter";#N/A,#N/A,TRUE,"Inside";#N/A,#N/A,TRUE,"Contents";#N/A,#N/A,TRUE,"Basis";#N/A,#N/A,TRUE,"Inclusions";#N/A,#N/A,TRUE,"Exclusions";#N/A,#N/A,TRUE,"Areas";#N/A,#N/A,TRUE,"Summary";#N/A,#N/A,TRUE,"Detail"}</definedName>
    <definedName name="boq" hidden="1">{#N/A,#N/A,TRUE,"Front";#N/A,#N/A,TRUE,"Simple Letter";#N/A,#N/A,TRUE,"Inside";#N/A,#N/A,TRUE,"Contents";#N/A,#N/A,TRUE,"Basis";#N/A,#N/A,TRUE,"Inclusions";#N/A,#N/A,TRUE,"Exclusions";#N/A,#N/A,TRUE,"Areas";#N/A,#N/A,TRUE,"Summary";#N/A,#N/A,TRUE,"Detail"}</definedName>
    <definedName name="bos">#REF!</definedName>
    <definedName name="bose">#REF!</definedName>
    <definedName name="bot_line_amount" localSheetId="0">#REF!</definedName>
    <definedName name="bot_line_amount">#REF!</definedName>
    <definedName name="bot_line_amount_5">#REF!</definedName>
    <definedName name="bot_line_amount_6">#REF!</definedName>
    <definedName name="bot_line_amount_7">#REF!</definedName>
    <definedName name="bot_line_message" localSheetId="0">#REF!</definedName>
    <definedName name="bot_line_message">#REF!</definedName>
    <definedName name="bot_line_message_5">#REF!</definedName>
    <definedName name="bot_line_message_6">#REF!</definedName>
    <definedName name="bot_line_message_7">#REF!</definedName>
    <definedName name="botc">#REF!</definedName>
    <definedName name="botl" localSheetId="0">#REF!</definedName>
    <definedName name="botl">#REF!</definedName>
    <definedName name="botl1">#REF!</definedName>
    <definedName name="botn">#REF!</definedName>
    <definedName name="box_speaker">#REF!</definedName>
    <definedName name="box_speaker_1">#REF!</definedName>
    <definedName name="br">[5]Data!#REF!</definedName>
    <definedName name="Br.Par_2.0">#REF!</definedName>
    <definedName name="Br.Par_2.25">#REF!</definedName>
    <definedName name="Br.Par_2.50">#REF!</definedName>
    <definedName name="Br.Par_2.75">#REF!</definedName>
    <definedName name="Br.Par_3.0">#REF!</definedName>
    <definedName name="break_area">#REF!</definedName>
    <definedName name="Break_Counter">#REF!</definedName>
    <definedName name="Breaks">#REF!</definedName>
    <definedName name="breaktab">#REF!</definedName>
    <definedName name="Breakup">#REF!</definedName>
    <definedName name="Brick">#REF!</definedName>
    <definedName name="Brick_Aggregate">#REF!</definedName>
    <definedName name="BRICK_PARTITION">'[6]print data'!#REF!</definedName>
    <definedName name="Bricks">#REF!</definedName>
    <definedName name="bsec1">#REF!</definedName>
    <definedName name="BSEC11">#REF!</definedName>
    <definedName name="BSEC12">#REF!</definedName>
    <definedName name="bsec2">#REF!</definedName>
    <definedName name="bsec22">#REF!</definedName>
    <definedName name="bsec3">#REF!</definedName>
    <definedName name="BSEC31">#REF!</definedName>
    <definedName name="bsec33">#REF!</definedName>
    <definedName name="bsec35">#REF!</definedName>
    <definedName name="bsec4">#REF!</definedName>
    <definedName name="bsec44">#REF!</definedName>
    <definedName name="bsec45">#REF!</definedName>
    <definedName name="bsec5">#REF!</definedName>
    <definedName name="BSEC56">#REF!</definedName>
    <definedName name="bsec6">#REF!</definedName>
    <definedName name="bsec66">#REF!</definedName>
    <definedName name="BSEC67">#REF!</definedName>
    <definedName name="BSEC7">#REF!</definedName>
    <definedName name="BSF">#REF!</definedName>
    <definedName name="BTUHF">#REF!</definedName>
    <definedName name="bua">#REF!</definedName>
    <definedName name="BUDDHA">#REF!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Titles">#REF!</definedName>
    <definedName name="BuiltIn_Print_Titles___0" localSheetId="0">#REF!</definedName>
    <definedName name="BuiltIn_Print_Titles___0">#N/A</definedName>
    <definedName name="BusType" localSheetId="0">#REF!</definedName>
    <definedName name="BusType">#REF!</definedName>
    <definedName name="BusType_Text" localSheetId="0">#REF!</definedName>
    <definedName name="BusType_Text">#REF!</definedName>
    <definedName name="Button_5">"AS_PER_TALLY_31_09_04_ONYX_List"</definedName>
    <definedName name="Button_7">"AS_PER_TALLY_31_09_04_ONYX_List1"</definedName>
    <definedName name="Button_8">"AS_PER_TALLY_31_09_04_ONYX_List1"</definedName>
    <definedName name="bvcvhcv" localSheetId="0">#REF!</definedName>
    <definedName name="bvcvhcv">#REF!</definedName>
    <definedName name="Bx" localSheetId="0">#REF!</definedName>
    <definedName name="Bx">#REF!</definedName>
    <definedName name="Bx___0" localSheetId="0">#REF!</definedName>
    <definedName name="Bx___0">#REF!</definedName>
    <definedName name="Bx___13">#REF!</definedName>
    <definedName name="bxevxed">#REF!</definedName>
    <definedName name="bxn">#REF!</definedName>
    <definedName name="bxnvxnd">#REF!</definedName>
    <definedName name="C.C.1.2.4">#REF!</definedName>
    <definedName name="C.C.One_and_half">#REF!</definedName>
    <definedName name="C.L.WALL">#REF!</definedName>
    <definedName name="C.L.WALL1">#REF!</definedName>
    <definedName name="C.M.1.1">#REF!</definedName>
    <definedName name="C.M.1.1.5">#REF!</definedName>
    <definedName name="C.S.WALL">#REF!</definedName>
    <definedName name="c_">#REF!</definedName>
    <definedName name="c110.">#REF!</definedName>
    <definedName name="cab">#REF!</definedName>
    <definedName name="cab21.5tp">#REF!</definedName>
    <definedName name="cab21s">#REF!</definedName>
    <definedName name="cab21us">#REF!</definedName>
    <definedName name="cab31s">#REF!</definedName>
    <definedName name="cab31us">#REF!</definedName>
    <definedName name="cab41s">#REF!</definedName>
    <definedName name="cab41us">#REF!</definedName>
    <definedName name="caba">#REF!</definedName>
    <definedName name="cabd">"$#REF!.$#REF!$#REF!"</definedName>
    <definedName name="cabf" localSheetId="0">#REF!</definedName>
    <definedName name="cabf">#REF!</definedName>
    <definedName name="cabinet" localSheetId="0">#REF!</definedName>
    <definedName name="cabinet">#REF!</definedName>
    <definedName name="cabinet_1">#REF!</definedName>
    <definedName name="CABINET1">#REF!</definedName>
    <definedName name="cabl" localSheetId="0">#REF!</definedName>
    <definedName name="cabl">#REF!</definedName>
    <definedName name="Cable">#REF!</definedName>
    <definedName name="cabq">#REF!</definedName>
    <definedName name="CAFE">#REF!</definedName>
    <definedName name="CAFE_1">#REF!</definedName>
    <definedName name="cafechairs">#REF!</definedName>
    <definedName name="cald">"$#REF!.$B$11"</definedName>
    <definedName name="CALf" localSheetId="0">#REF!</definedName>
    <definedName name="CALf">#REF!</definedName>
    <definedName name="Calibration_Rate">#REF!</definedName>
    <definedName name="CALIMP">"'file://Vijay/d/Offers/GRUNDFOSS/Grundfoss Offer 4A12/Final Offer - 4C16/IO List 4C08.xls'#$factors.$#REF!$#REF!"</definedName>
    <definedName name="cant">#REF!</definedName>
    <definedName name="capital" localSheetId="0">#REF!</definedName>
    <definedName name="capital">#REF!</definedName>
    <definedName name="CardReaderInd400">#REF!</definedName>
    <definedName name="CARP" localSheetId="0">#REF!</definedName>
    <definedName name="CARP">#REF!</definedName>
    <definedName name="CARP1" localSheetId="0">#REF!</definedName>
    <definedName name="CARP1">#REF!</definedName>
    <definedName name="CARP2">#REF!</definedName>
    <definedName name="Carpenter">#REF!</definedName>
    <definedName name="carpet">#REF!</definedName>
    <definedName name="carpet___0">#REF!</definedName>
    <definedName name="carpet___11">#REF!</definedName>
    <definedName name="carpet___12">#REF!</definedName>
    <definedName name="carpet_area_sft">#REF!</definedName>
    <definedName name="carpet_sft">#REF!</definedName>
    <definedName name="carpet_sqm">#REF!</definedName>
    <definedName name="Carriage">#REF!</definedName>
    <definedName name="Carriage_AAC">#REF!</definedName>
    <definedName name="Carriage_Aggregate">#REF!</definedName>
    <definedName name="Carriage_Aggregate_20">#REF!</definedName>
    <definedName name="Carriage_Aggregate40">#REF!</definedName>
    <definedName name="Carriage_Bitumen">#REF!</definedName>
    <definedName name="Carriage_Bricks">#REF!</definedName>
    <definedName name="Carriage_cement">#REF!</definedName>
    <definedName name="Carriage_Marble">#REF!</definedName>
    <definedName name="Carriage_MS_bar_6mm">#REF!</definedName>
    <definedName name="Carriage_of_Brick_Agg">#REF!</definedName>
    <definedName name="Carriage_RMC">#REF!</definedName>
    <definedName name="Carriage_Sand">#REF!</definedName>
    <definedName name="Carriage_Steel">#REF!</definedName>
    <definedName name="Carriage_tile">#REF!</definedName>
    <definedName name="Carriage_Water_proof">#REF!</definedName>
    <definedName name="cash_bank">#REF!</definedName>
    <definedName name="CASH_OUT">#REF!</definedName>
    <definedName name="category">#REF!</definedName>
    <definedName name="cbg">#REF!</definedName>
    <definedName name="cc">#REF!</definedName>
    <definedName name="CC_1.5.10_foundation">#REF!</definedName>
    <definedName name="CCC">#REF!</definedName>
    <definedName name="cccc">#REF!</definedName>
    <definedName name="CCTVHF">#REF!</definedName>
    <definedName name="CCTVSF">#REF!</definedName>
    <definedName name="cctvv">#REF!</definedName>
    <definedName name="ccv">#REF!</definedName>
    <definedName name="CCXV">#REF!</definedName>
    <definedName name="cd">#REF!</definedName>
    <definedName name="CD_Rate">#REF!</definedName>
    <definedName name="cdf">#REF!</definedName>
    <definedName name="Ceiling_Fin">#REF!</definedName>
    <definedName name="Ceiling_Plaster">#REF!</definedName>
    <definedName name="Ceiling_speaker">#REF!</definedName>
    <definedName name="Ceiling_speaker_1">#REF!</definedName>
    <definedName name="Ceiling_Speaker_Unsupervised">#REF!</definedName>
    <definedName name="Ceiling_Speaker_Unsupervised_1">#REF!</definedName>
    <definedName name="Cellno.">#REF!</definedName>
    <definedName name="Cement">#REF!</definedName>
    <definedName name="Cement_Paint">#REF!</definedName>
    <definedName name="Cementcon">#REF!</definedName>
    <definedName name="Cementnew">#REF!</definedName>
    <definedName name="CENTERING">#REF!</definedName>
    <definedName name="Ceramic_tiles">#REF!</definedName>
    <definedName name="CF">#REF!</definedName>
    <definedName name="ch_area1_3">#REF!</definedName>
    <definedName name="ch_area2_3">#REF!</definedName>
    <definedName name="ch_area3_3">#REF!</definedName>
    <definedName name="ch_area4_3">#REF!</definedName>
    <definedName name="Chairrail">#REF!</definedName>
    <definedName name="chairs">#REF!</definedName>
    <definedName name="chairs_1">#REF!</definedName>
    <definedName name="CHAIRSSOFA">#REF!</definedName>
    <definedName name="CHAIRSSOFA_1">#REF!</definedName>
    <definedName name="Chalkboard">#REF!</definedName>
    <definedName name="Chalkpocket">#REF!</definedName>
    <definedName name="chandrel_ploes">#REF!</definedName>
    <definedName name="ChangeBy">#REF!</definedName>
    <definedName name="ChangeDate">#REF!</definedName>
    <definedName name="Channel_Shoulders">#REF!</definedName>
    <definedName name="check">#REF!</definedName>
    <definedName name="CHECK12">#REF!</definedName>
    <definedName name="check22">#REF!</definedName>
    <definedName name="checked">#REF!</definedName>
    <definedName name="CHF">#REF!</definedName>
    <definedName name="chiller">#REF!</definedName>
    <definedName name="CHOW">#REF!</definedName>
    <definedName name="CI">#REF!</definedName>
    <definedName name="ciff">#REF!</definedName>
    <definedName name="cill">#REF!</definedName>
    <definedName name="citotal">#REF!</definedName>
    <definedName name="City">#REF!</definedName>
    <definedName name="civil" localSheetId="0" hidden="1">{#N/A,#N/A,TRUE,"Front";#N/A,#N/A,TRUE,"Simple Letter";#N/A,#N/A,TRUE,"Inside";#N/A,#N/A,TRUE,"Contents";#N/A,#N/A,TRUE,"Basis";#N/A,#N/A,TRUE,"Inclusions";#N/A,#N/A,TRUE,"Exclusions";#N/A,#N/A,TRUE,"Areas";#N/A,#N/A,TRUE,"Summary";#N/A,#N/A,TRUE,"Detail"}</definedName>
    <definedName name="civil" localSheetId="2"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IVIL_WORKS" localSheetId="0">#REF!</definedName>
    <definedName name="CIVIL_WORKS">#REF!</definedName>
    <definedName name="civilworks">#REF!</definedName>
    <definedName name="ckeck1">#REF!</definedName>
    <definedName name="ckeck11">#REF!</definedName>
    <definedName name="CKECK112">#REF!</definedName>
    <definedName name="CKECK12">#REF!</definedName>
    <definedName name="cl" localSheetId="0">#REF!</definedName>
    <definedName name="cl">#REF!</definedName>
    <definedName name="Clear">#REF!</definedName>
    <definedName name="CLF">#REF!</definedName>
    <definedName name="Client">#REF!</definedName>
    <definedName name="CLIENT_1">#REF!</definedName>
    <definedName name="Client_Engineering_Total">#REF!</definedName>
    <definedName name="Client_Equipment_Total">#REF!</definedName>
    <definedName name="Client_System_Total">#REF!</definedName>
    <definedName name="ClientAddress1" localSheetId="0">#REF!</definedName>
    <definedName name="ClientAddress1">#REF!</definedName>
    <definedName name="ClientAddress2">#REF!</definedName>
    <definedName name="ClientCity">#REF!</definedName>
    <definedName name="ClientCountry">#REF!</definedName>
    <definedName name="ClientEmail">#REF!</definedName>
    <definedName name="ClientFax">#REF!</definedName>
    <definedName name="ClientPhone">#REF!</definedName>
    <definedName name="ClientState">#REF!</definedName>
    <definedName name="ClientZip">#REF!</definedName>
    <definedName name="Closer">#REF!</definedName>
    <definedName name="clr">#REF!</definedName>
    <definedName name="CLRCLR">#REF!</definedName>
    <definedName name="clrd_glass">#REF!</definedName>
    <definedName name="clrdglassdoor">#REF!</definedName>
    <definedName name="clrf">#REF!</definedName>
    <definedName name="CLRGYP">#REF!</definedName>
    <definedName name="CLRPAN">#REF!</definedName>
    <definedName name="CM_Rate">#REF!</definedName>
    <definedName name="cnc">#REF!</definedName>
    <definedName name="CO">#REF!</definedName>
    <definedName name="COAD">#REF!</definedName>
    <definedName name="coalsp">#REF!</definedName>
    <definedName name="Coarse_Sand">#REF!</definedName>
    <definedName name="coba1">#REF!</definedName>
    <definedName name="cobo">#REF!</definedName>
    <definedName name="Code" hidden="1">#REF!</definedName>
    <definedName name="coffee1">#REF!</definedName>
    <definedName name="coimbatore">#REF!</definedName>
    <definedName name="col">#REF!</definedName>
    <definedName name="col___0">#REF!</definedName>
    <definedName name="col___11">#REF!</definedName>
    <definedName name="col___12">#REF!</definedName>
    <definedName name="colcol">#REF!</definedName>
    <definedName name="Cold_twisted_steel_bars___TMT">#REF!</definedName>
    <definedName name="colgyp">#REF!</definedName>
    <definedName name="COLOR_BITS">#REF!</definedName>
    <definedName name="COLOUR_WASHING">[7]data!#REF!</definedName>
    <definedName name="COLSK10">#REF!</definedName>
    <definedName name="COLSK11">#REF!</definedName>
    <definedName name="COLSK16">#REF!</definedName>
    <definedName name="Column_Clamp">#REF!</definedName>
    <definedName name="columnLength">#REF!</definedName>
    <definedName name="ColumnReft">#REF!</definedName>
    <definedName name="Columns">#REF!</definedName>
    <definedName name="Comments">#REF!</definedName>
    <definedName name="COMMN">#REF!</definedName>
    <definedName name="COMMN_1">#REF!</definedName>
    <definedName name="commn_3">#REF!</definedName>
    <definedName name="COMP_RATIO">#REF!</definedName>
    <definedName name="Company">#REF!</definedName>
    <definedName name="company_add1">#REF!</definedName>
    <definedName name="company_add1_5">#REF!</definedName>
    <definedName name="company_add1_6">#REF!</definedName>
    <definedName name="company_add1_7">#REF!</definedName>
    <definedName name="company_add2">#REF!</definedName>
    <definedName name="company_add2_5">#REF!</definedName>
    <definedName name="company_add2_6">#REF!</definedName>
    <definedName name="company_add2_7">#REF!</definedName>
    <definedName name="company_name">#REF!</definedName>
    <definedName name="company_name_5">#REF!</definedName>
    <definedName name="company_name_6">#REF!</definedName>
    <definedName name="company_name_7">#REF!</definedName>
    <definedName name="CompanyInfo1">"JCI"</definedName>
    <definedName name="CompanyInfo2">"JCI"</definedName>
    <definedName name="CompDate" localSheetId="0">#REF!</definedName>
    <definedName name="CompDate">#REF!</definedName>
    <definedName name="con" localSheetId="0">#REF!</definedName>
    <definedName name="con">#REF!</definedName>
    <definedName name="concondition">#REF!</definedName>
    <definedName name="condf" localSheetId="0">#REF!</definedName>
    <definedName name="condf">#REF!</definedName>
    <definedName name="conf">#REF!</definedName>
    <definedName name="confli">#REF!</definedName>
    <definedName name="conm">#REF!</definedName>
    <definedName name="conmsf">#REF!</definedName>
    <definedName name="conpmp">#REF!</definedName>
    <definedName name="constrn">#REF!</definedName>
    <definedName name="Construction_Period">#REF!</definedName>
    <definedName name="consumables">#REF!</definedName>
    <definedName name="cont">#REF!</definedName>
    <definedName name="Contact">#REF!</definedName>
    <definedName name="ContAmt">#REF!</definedName>
    <definedName name="ContractName">"Contract"</definedName>
    <definedName name="ContractNumber">"88888888"</definedName>
    <definedName name="ContWithAcct" localSheetId="0">#REF!</definedName>
    <definedName name="ContWithAcct">#REF!</definedName>
    <definedName name="ContWithName" localSheetId="0">#REF!</definedName>
    <definedName name="ContWithName">#REF!</definedName>
    <definedName name="ContWithPrio" localSheetId="0">#REF!</definedName>
    <definedName name="ContWithPrio">#REF!</definedName>
    <definedName name="ContWithPrio_Text">#REF!</definedName>
    <definedName name="CONum">#REF!</definedName>
    <definedName name="conv">#REF!</definedName>
    <definedName name="conv_8">#REF!</definedName>
    <definedName name="convusd">#REF!</definedName>
    <definedName name="cook">#REF!</definedName>
    <definedName name="COOL">#REF!</definedName>
    <definedName name="COP_1">#REF!</definedName>
    <definedName name="COP_1_1">#REF!</definedName>
    <definedName name="COP_1_1_1_1">#REF!</definedName>
    <definedName name="COP_1_2">#REF!</definedName>
    <definedName name="COP_2">#REF!</definedName>
    <definedName name="cord">#REF!</definedName>
    <definedName name="Core">#REF!</definedName>
    <definedName name="corean_counter">#REF!</definedName>
    <definedName name="CORIAN_COUNTER">#REF!</definedName>
    <definedName name="corianbnch">#REF!</definedName>
    <definedName name="Corkextra">#REF!</definedName>
    <definedName name="Corner_Ange_2.5m">#REF!</definedName>
    <definedName name="Corner_Angel">#REF!</definedName>
    <definedName name="Corner_Angel_1.5m">#REF!</definedName>
    <definedName name="corner1">#REF!</definedName>
    <definedName name="CorpClient">#REF!</definedName>
    <definedName name="CorpClient_Text">#REF!</definedName>
    <definedName name="CorridorArea">#REF!</definedName>
    <definedName name="CorridorPerimeter">#REF!</definedName>
    <definedName name="corshelf">#REF!</definedName>
    <definedName name="cost">#REF!</definedName>
    <definedName name="Cost__Ex_Works_3">#REF!</definedName>
    <definedName name="Cost__Ex_Works_3_1">#REF!</definedName>
    <definedName name="Cost__Ex_Works_3_1_1">#REF!</definedName>
    <definedName name="Cost__Ex_Works_3_1_2">#REF!</definedName>
    <definedName name="Cost__Ex_Works_3_2">#REF!</definedName>
    <definedName name="cost_bms">#REF!</definedName>
    <definedName name="costing">#REF!</definedName>
    <definedName name="costing1">#REF!</definedName>
    <definedName name="COU">#REF!</definedName>
    <definedName name="COU___0">#REF!</definedName>
    <definedName name="COU___13">#REF!</definedName>
    <definedName name="Country">#REF!</definedName>
    <definedName name="court">[8]Steel!$A$2:$B$8</definedName>
    <definedName name="CP_Rate">#REF!</definedName>
    <definedName name="cr">[5]Data!#REF!</definedName>
    <definedName name="cran20">#REF!</definedName>
    <definedName name="crane">#REF!</definedName>
    <definedName name="CREDENZA">#REF!</definedName>
    <definedName name="_xlnm.Criteria">#REF!</definedName>
    <definedName name="crsobpl">#REF!</definedName>
    <definedName name="crsr" hidden="1">#REF!</definedName>
    <definedName name="crsr1" hidden="1">#REF!</definedName>
    <definedName name="crsr2" hidden="1">#REF!</definedName>
    <definedName name="crsr3" hidden="1">#REF!</definedName>
    <definedName name="Cs">#REF!</definedName>
    <definedName name="Cs___0">#REF!</definedName>
    <definedName name="Cs___13">#REF!</definedName>
    <definedName name="CSR">#REF!</definedName>
    <definedName name="CSS">#REF!</definedName>
    <definedName name="cstf">#REF!</definedName>
    <definedName name="CT">#REF!</definedName>
    <definedName name="ctaf">#REF!</definedName>
    <definedName name="CTF">#REF!</definedName>
    <definedName name="ctl">#REF!</definedName>
    <definedName name="CTOPCORIAN">#REF!</definedName>
    <definedName name="CTOPGRANITE">#REF!</definedName>
    <definedName name="CTOPITALIAN">#REF!</definedName>
    <definedName name="CU">#REF!</definedName>
    <definedName name="CUDDAPAH_40">#REF!</definedName>
    <definedName name="Cuddapah_bench">[5]Data!#REF!</definedName>
    <definedName name="Cuddapah_cupboard">[5]Data!#REF!</definedName>
    <definedName name="CURR">#REF!</definedName>
    <definedName name="curr_liab_prov">#REF!</definedName>
    <definedName name="CurrencyRate">#REF!</definedName>
    <definedName name="current1">#REF!</definedName>
    <definedName name="current2">#REF!</definedName>
    <definedName name="current3">#REF!</definedName>
    <definedName name="current4">#REF!</definedName>
    <definedName name="current5">#REF!</definedName>
    <definedName name="cust_sign_line">#REF!</definedName>
    <definedName name="cust_sign_line_5">#REF!</definedName>
    <definedName name="cust_sign_line_6">#REF!</definedName>
    <definedName name="cust_sign_line_7">#REF!</definedName>
    <definedName name="Customer">" "</definedName>
    <definedName name="customer_name" localSheetId="0">#REF!</definedName>
    <definedName name="customer_name">#REF!</definedName>
    <definedName name="customer_name_5">#REF!</definedName>
    <definedName name="customer_name_6">#REF!</definedName>
    <definedName name="customer_name_7">#REF!</definedName>
    <definedName name="customer_status" localSheetId="0">#REF!</definedName>
    <definedName name="customer_status">#REF!</definedName>
    <definedName name="customer_status_5">#REF!</definedName>
    <definedName name="customer_status_6">#REF!</definedName>
    <definedName name="customer_status_7">#REF!</definedName>
    <definedName name="cutoutArea">#REF!</definedName>
    <definedName name="cutoutPerimeter">#REF!</definedName>
    <definedName name="cvdf" localSheetId="0">#REF!</definedName>
    <definedName name="cvdf">#REF!</definedName>
    <definedName name="cxfzx">#REF!</definedName>
    <definedName name="d" hidden="1">#REF!</definedName>
    <definedName name="d___0">#REF!</definedName>
    <definedName name="d___13">#REF!</definedName>
    <definedName name="d31z" localSheetId="0" hidden="1">{#N/A,#N/A,FALSE,"mgtsum.XLS";#N/A,#N/A,FALSE,"CAPONE";#N/A,#N/A,FALSE,"CAPTWO";#N/A,#N/A,FALSE,"CAPTHREE"}</definedName>
    <definedName name="d31z" localSheetId="2" hidden="1">{#N/A,#N/A,FALSE,"mgtsum.XLS";#N/A,#N/A,FALSE,"CAPONE";#N/A,#N/A,FALSE,"CAPTWO";#N/A,#N/A,FALSE,"CAPTHREE"}</definedName>
    <definedName name="d31z" hidden="1">{#N/A,#N/A,FALSE,"mgtsum.XLS";#N/A,#N/A,FALSE,"CAPONE";#N/A,#N/A,FALSE,"CAPTWO";#N/A,#N/A,FALSE,"CAPTHREE"}</definedName>
    <definedName name="dA">#REF!</definedName>
    <definedName name="DACHF">#REF!</definedName>
    <definedName name="DACSF">#REF!</definedName>
    <definedName name="dad">#REF!</definedName>
    <definedName name="DADOO_CL.GLZ">#REF!</definedName>
    <definedName name="DADOO_MOSIC">#REF!</definedName>
    <definedName name="DADOO_WT.GLZ">#REF!</definedName>
    <definedName name="DADOOING">'[6]print data'!#REF!</definedName>
    <definedName name="Daff" localSheetId="0">#REF!</definedName>
    <definedName name="Daff">#REF!</definedName>
    <definedName name="DAK">#REF!</definedName>
    <definedName name="DAKS">#REF!</definedName>
    <definedName name="DAKSH">#REF!</definedName>
    <definedName name="Damp">#REF!</definedName>
    <definedName name="Data" localSheetId="0">#REF!</definedName>
    <definedName name="Data">#REF!</definedName>
    <definedName name="DATA_FOR_INTERNAL_SANITARY_ARRANGEMENTS">'[6]print data'!#REF!</definedName>
    <definedName name="Data_for_internal_water_supply_arrangemets">'[6]print data'!#REF!</definedName>
    <definedName name="data1" hidden="1">#REF!</definedName>
    <definedName name="data2" hidden="1">#REF!</definedName>
    <definedName name="data3" hidden="1">#REF!</definedName>
    <definedName name="_xlnm.Database">#REF!</definedName>
    <definedName name="Database1">#REF!</definedName>
    <definedName name="Database2">#REF!</definedName>
    <definedName name="Database3">#REF!</definedName>
    <definedName name="Database4">#REF!</definedName>
    <definedName name="Database5">#REF!</definedName>
    <definedName name="Date">#REF!</definedName>
    <definedName name="db">#REF!</definedName>
    <definedName name="db___0">#REF!</definedName>
    <definedName name="db___13">#REF!</definedName>
    <definedName name="DBHF">#REF!</definedName>
    <definedName name="Dbl_Tough">#REF!</definedName>
    <definedName name="DBSF">#REF!</definedName>
    <definedName name="DBTUHF">#REF!</definedName>
    <definedName name="dc">#REF!</definedName>
    <definedName name="DCCTVHF">#REF!</definedName>
    <definedName name="DCCTVSF">#REF!</definedName>
    <definedName name="DCI" localSheetId="0" hidden="1">{#N/A,#N/A,TRUE,"Front";#N/A,#N/A,TRUE,"Simple Letter";#N/A,#N/A,TRUE,"Inside";#N/A,#N/A,TRUE,"Contents";#N/A,#N/A,TRUE,"Basis";#N/A,#N/A,TRUE,"Inclusions";#N/A,#N/A,TRUE,"Exclusions";#N/A,#N/A,TRUE,"Areas";#N/A,#N/A,TRUE,"Summary";#N/A,#N/A,TRUE,"Detail"}</definedName>
    <definedName name="DCI" localSheetId="2"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U">#REF!</definedName>
    <definedName name="dczsd">#REF!</definedName>
    <definedName name="dczsd_1">#REF!</definedName>
    <definedName name="dczsd_1_1">#REF!</definedName>
    <definedName name="dczsd_1_1_1_1">#REF!</definedName>
    <definedName name="dczsd_1_2">#REF!</definedName>
    <definedName name="dczsd_2">#REF!</definedName>
    <definedName name="dd" localSheetId="0">#REF!</definedName>
    <definedName name="dd">#REF!</definedName>
    <definedName name="dd_1">#REF!</definedName>
    <definedName name="ddc2code">#REF!</definedName>
    <definedName name="ddcq">#REF!</definedName>
    <definedName name="ddd">#REF!</definedName>
    <definedName name="dddd">#REF!</definedName>
    <definedName name="dddddddd" localSheetId="0">#REF!</definedName>
    <definedName name="dddddddd">#REF!</definedName>
    <definedName name="de" localSheetId="0">#REF!</definedName>
    <definedName name="de">#REF!</definedName>
    <definedName name="DECISION">#REF!</definedName>
    <definedName name="Deduct">#REF!</definedName>
    <definedName name="DeductA">#REF!</definedName>
    <definedName name="DeductB">#REF!</definedName>
    <definedName name="DeductBB">#REF!</definedName>
    <definedName name="def">#REF!</definedName>
    <definedName name="DELTA20">#REF!</definedName>
    <definedName name="DELTA20___0">#REF!</definedName>
    <definedName name="DELTA20___13">#REF!</definedName>
    <definedName name="DeluxeArea">#REF!</definedName>
    <definedName name="DeluxePerimeter">#REF!</definedName>
    <definedName name="Depn">#REF!</definedName>
    <definedName name="DES">#REF!</definedName>
    <definedName name="des_vinyl">#REF!</definedName>
    <definedName name="desai">#REF!</definedName>
    <definedName name="desai_1">#REF!</definedName>
    <definedName name="Desc01">#REF!</definedName>
    <definedName name="Desc02">#REF!</definedName>
    <definedName name="DESCEIL">#REF!</definedName>
    <definedName name="DESCEILQ2">#REF!</definedName>
    <definedName name="DESDS">#REF!</definedName>
    <definedName name="designed">#REF!</definedName>
    <definedName name="DesignPress">#REF!</definedName>
    <definedName name="df">#REF!</definedName>
    <definedName name="dfafdasdf">#REF!</definedName>
    <definedName name="dfc">#REF!</definedName>
    <definedName name="dfc_1">#REF!</definedName>
    <definedName name="dfdf">#REF!</definedName>
    <definedName name="dfdf_1">#REF!</definedName>
    <definedName name="DFDFG">#REF!</definedName>
    <definedName name="dfg">#REF!</definedName>
    <definedName name="dfg_">#REF!</definedName>
    <definedName name="DFGDF">#REF!</definedName>
    <definedName name="DFGG">#REF!</definedName>
    <definedName name="DFHF">#REF!</definedName>
    <definedName name="dfs">#REF!</definedName>
    <definedName name="dfsd">#REF!</definedName>
    <definedName name="dfsd_1">#REF!</definedName>
    <definedName name="DFSDF">#REF!</definedName>
    <definedName name="dfsdfds">#REF!</definedName>
    <definedName name="dfsf" localSheetId="0" hidden="1">{#N/A,#N/A,TRUE,"Front";#N/A,#N/A,TRUE,"Simple Letter";#N/A,#N/A,TRUE,"Inside";#N/A,#N/A,TRUE,"Contents";#N/A,#N/A,TRUE,"Basis";#N/A,#N/A,TRUE,"Inclusions";#N/A,#N/A,TRUE,"Exclusions";#N/A,#N/A,TRUE,"Areas";#N/A,#N/A,TRUE,"Summary";#N/A,#N/A,TRUE,"Detail"}</definedName>
    <definedName name="dfsf" localSheetId="2" hidden="1">{#N/A,#N/A,TRUE,"Front";#N/A,#N/A,TRUE,"Simple Letter";#N/A,#N/A,TRUE,"Inside";#N/A,#N/A,TRUE,"Contents";#N/A,#N/A,TRUE,"Basis";#N/A,#N/A,TRUE,"Inclusions";#N/A,#N/A,TRUE,"Exclusions";#N/A,#N/A,TRUE,"Areas";#N/A,#N/A,TRUE,"Summary";#N/A,#N/A,TRUE,"Detail"}</definedName>
    <definedName name="dfsf" hidden="1">{#N/A,#N/A,TRUE,"Front";#N/A,#N/A,TRUE,"Simple Letter";#N/A,#N/A,TRUE,"Inside";#N/A,#N/A,TRUE,"Contents";#N/A,#N/A,TRUE,"Basis";#N/A,#N/A,TRUE,"Inclusions";#N/A,#N/A,TRUE,"Exclusions";#N/A,#N/A,TRUE,"Areas";#N/A,#N/A,TRUE,"Summary";#N/A,#N/A,TRUE,"Detail"}</definedName>
    <definedName name="dg" localSheetId="0">#REF!</definedName>
    <definedName name="dg">#REF!</definedName>
    <definedName name="DGDF" localSheetId="0">#REF!</definedName>
    <definedName name="DGDF">#REF!</definedName>
    <definedName name="DGDFG" localSheetId="0">#REF!</definedName>
    <definedName name="DGDFG">#REF!</definedName>
    <definedName name="dgh">#REF!</definedName>
    <definedName name="dholpur">#REF!</definedName>
    <definedName name="dhzhgh">#REF!</definedName>
    <definedName name="Di">#REF!</definedName>
    <definedName name="DIA">#REF!</definedName>
    <definedName name="Diesel">#REF!</definedName>
    <definedName name="dim4e">"$#REF!.$#REF!$#REF!"</definedName>
    <definedName name="dimc" localSheetId="0">#REF!</definedName>
    <definedName name="dimc">#REF!</definedName>
    <definedName name="din" localSheetId="0">#REF!</definedName>
    <definedName name="din">#REF!</definedName>
    <definedName name="DIns" localSheetId="0">#REF!</definedName>
    <definedName name="DIns">#REF!</definedName>
    <definedName name="Disclaimer">#REF!</definedName>
    <definedName name="Disclaimer_5">#REF!</definedName>
    <definedName name="Disclaimer_6">#REF!</definedName>
    <definedName name="Disclaimer_7">#REF!</definedName>
    <definedName name="Discount" hidden="1">#REF!</definedName>
    <definedName name="Discount1_3">#REF!</definedName>
    <definedName name="display_area_2" hidden="1">#REF!</definedName>
    <definedName name="displayunit">#REF!</definedName>
    <definedName name="Distember">#REF!</definedName>
    <definedName name="Distember_oilbound">[5]Data!#REF!</definedName>
    <definedName name="div">#REF!</definedName>
    <definedName name="dk">#REF!</definedName>
    <definedName name="dl">#REF!</definedName>
    <definedName name="dl___0">#REF!</definedName>
    <definedName name="dl___13">#REF!</definedName>
    <definedName name="dm">#REF!</definedName>
    <definedName name="DM_Rate">#REF!</definedName>
    <definedName name="dma">#REF!</definedName>
    <definedName name="dndgtable">#REF!</definedName>
    <definedName name="Do">#REF!</definedName>
    <definedName name="docu">#REF!</definedName>
    <definedName name="DocumentName">""</definedName>
    <definedName name="DocumentNumber">""</definedName>
    <definedName name="door">#REF!</definedName>
    <definedName name="Doors">#REF!</definedName>
    <definedName name="Double_Clip">#REF!</definedName>
    <definedName name="DOW_CORNING_789_SILICONE_SEALANT">#REF!</definedName>
    <definedName name="DP">#REF!</definedName>
    <definedName name="dq">#REF!</definedName>
    <definedName name="DR">#REF!</definedName>
    <definedName name="dropblkQ">#REF!</definedName>
    <definedName name="drwlam1">#REF!</definedName>
    <definedName name="drwven1">#REF!</definedName>
    <definedName name="Ds">#REF!</definedName>
    <definedName name="Ds___0">#REF!</definedName>
    <definedName name="Ds___13">#REF!</definedName>
    <definedName name="dsaf">#REF!</definedName>
    <definedName name="DSDDSFDF">#REF!</definedName>
    <definedName name="dsds">#REF!</definedName>
    <definedName name="dsdud">#REF!</definedName>
    <definedName name="dsfdsfdsfdasfdfs">#REF!</definedName>
    <definedName name="dsfsd">#REF!</definedName>
    <definedName name="dsfsd_1">#REF!</definedName>
    <definedName name="dswd">#REF!</definedName>
    <definedName name="DT">#REF!</definedName>
    <definedName name="du">[5]Data!#REF!</definedName>
    <definedName name="duco">#REF!</definedName>
    <definedName name="Duct_Plaster">#REF!</definedName>
    <definedName name="Dummycolumn1.3.6">[5]Data!#REF!</definedName>
    <definedName name="durlam2">#REF!</definedName>
    <definedName name="durlum">#REF!</definedName>
    <definedName name="dvat">#REF!</definedName>
    <definedName name="DWE">#REF!</definedName>
    <definedName name="dwgyg" localSheetId="0" hidden="1">{#N/A,#N/A,TRUE,"Front";#N/A,#N/A,TRUE,"Simple Letter";#N/A,#N/A,TRUE,"Inside";#N/A,#N/A,TRUE,"Contents";#N/A,#N/A,TRUE,"Basis";#N/A,#N/A,TRUE,"Inclusions";#N/A,#N/A,TRUE,"Exclusions";#N/A,#N/A,TRUE,"Areas";#N/A,#N/A,TRUE,"Summary";#N/A,#N/A,TRUE,"Detail"}</definedName>
    <definedName name="dwgyg" localSheetId="2" hidden="1">{#N/A,#N/A,TRUE,"Front";#N/A,#N/A,TRUE,"Simple Letter";#N/A,#N/A,TRUE,"Inside";#N/A,#N/A,TRUE,"Contents";#N/A,#N/A,TRUE,"Basis";#N/A,#N/A,TRUE,"Inclusions";#N/A,#N/A,TRUE,"Exclusions";#N/A,#N/A,TRUE,"Areas";#N/A,#N/A,TRUE,"Summary";#N/A,#N/A,TRUE,"Detail"}</definedName>
    <definedName name="dwgyg" hidden="1">{#N/A,#N/A,TRUE,"Front";#N/A,#N/A,TRUE,"Simple Letter";#N/A,#N/A,TRUE,"Inside";#N/A,#N/A,TRUE,"Contents";#N/A,#N/A,TRUE,"Basis";#N/A,#N/A,TRUE,"Inclusions";#N/A,#N/A,TRUE,"Exclusions";#N/A,#N/A,TRUE,"Areas";#N/A,#N/A,TRUE,"Summary";#N/A,#N/A,TRUE,"Detail"}</definedName>
    <definedName name="E">#REF!</definedName>
    <definedName name="e_3">#REF!</definedName>
    <definedName name="e_3_1">#REF!</definedName>
    <definedName name="e_3_1_1">#REF!</definedName>
    <definedName name="e_3_1_1_1_1">#REF!</definedName>
    <definedName name="e_3_1_2">#REF!</definedName>
    <definedName name="e_3_2">#REF!</definedName>
    <definedName name="e3e">#REF!</definedName>
    <definedName name="EARTH_FILL">#REF!</definedName>
    <definedName name="Earth_work">#REF!</definedName>
    <definedName name="ECOPHON">#REF!</definedName>
    <definedName name="ED">#REF!</definedName>
    <definedName name="ed_svcs_end" localSheetId="0">#REF!</definedName>
    <definedName name="ed_svcs_end">#REF!</definedName>
    <definedName name="ed_svcs_end_5">#REF!</definedName>
    <definedName name="ed_svcs_end_6">#REF!</definedName>
    <definedName name="ed_svcs_end_7">#REF!</definedName>
    <definedName name="ed_svcs_start" localSheetId="0">#REF!</definedName>
    <definedName name="ed_svcs_start">#REF!</definedName>
    <definedName name="ed_svcs_start_5">#REF!</definedName>
    <definedName name="ed_svcs_start_6">#REF!</definedName>
    <definedName name="ed_svcs_start_7">#REF!</definedName>
    <definedName name="edd">#REF!</definedName>
    <definedName name="edeef">#REF!</definedName>
    <definedName name="edf" localSheetId="0">#REF!</definedName>
    <definedName name="edf">#REF!</definedName>
    <definedName name="ee">#REF!</definedName>
    <definedName name="ee_1">#REF!</definedName>
    <definedName name="eee">#REF!</definedName>
    <definedName name="eeee">#REF!</definedName>
    <definedName name="eeeeeeeeeee">#REF!</definedName>
    <definedName name="eeqe">#REF!</definedName>
    <definedName name="Effort">#REF!</definedName>
    <definedName name="egt301d" localSheetId="0">#REF!</definedName>
    <definedName name="egt301d">#REF!</definedName>
    <definedName name="egt330d" localSheetId="0">#REF!</definedName>
    <definedName name="egt330d">#REF!</definedName>
    <definedName name="EI_Rate">#REF!</definedName>
    <definedName name="ELECTRICAL">#REF!</definedName>
    <definedName name="ELECTRICALFITTINGS" localSheetId="0">#REF!</definedName>
    <definedName name="ELECTRICALFITTINGS">#REF!</definedName>
    <definedName name="ELECTRICALFITTINGS_1">#REF!</definedName>
    <definedName name="ELECTRICALWIRING">#REF!</definedName>
    <definedName name="ELECTRICALWIRING_1">#REF!</definedName>
    <definedName name="elltab">#REF!</definedName>
    <definedName name="Em">#REF!</definedName>
    <definedName name="Em___0">#REF!</definedName>
    <definedName name="Em___13">#REF!</definedName>
    <definedName name="Email">#REF!</definedName>
    <definedName name="EMC21\">#REF!</definedName>
    <definedName name="emergency">#REF!</definedName>
    <definedName name="Encoder">#REF!</definedName>
    <definedName name="end">#REF!</definedName>
    <definedName name="End_Bal">#REF!</definedName>
    <definedName name="endbay">#REF!</definedName>
    <definedName name="EndBorder">#REF!</definedName>
    <definedName name="Endura">#REF!</definedName>
    <definedName name="EndUserInfo">#REF!</definedName>
    <definedName name="EndUserInfo_5">#REF!</definedName>
    <definedName name="EndUserInfo_6">#REF!</definedName>
    <definedName name="EndUserInfo_7">#REF!</definedName>
    <definedName name="EngAddress">#REF!</definedName>
    <definedName name="EngCity">#REF!</definedName>
    <definedName name="Engineering_total">#REF!</definedName>
    <definedName name="EngName">#REF!</definedName>
    <definedName name="EngPostal">#REF!</definedName>
    <definedName name="EngPrio">#REF!</definedName>
    <definedName name="EngPrio_Text">#REF!</definedName>
    <definedName name="EngState">#REF!</definedName>
    <definedName name="engstone">#REF!</definedName>
    <definedName name="eq">#REF!</definedName>
    <definedName name="eqjwd">#REF!</definedName>
    <definedName name="ER">#REF!</definedName>
    <definedName name="ER_1">#REF!</definedName>
    <definedName name="ere">#REF!</definedName>
    <definedName name="ererer">#REF!</definedName>
    <definedName name="erfg">#REF!</definedName>
    <definedName name="err">#REF!</definedName>
    <definedName name="ertyui">#REF!</definedName>
    <definedName name="erwsd">#REF!</definedName>
    <definedName name="Es">#REF!</definedName>
    <definedName name="Es___0">#REF!</definedName>
    <definedName name="Es___13">#REF!</definedName>
    <definedName name="EssOptions">"1100000000010000_01000"</definedName>
    <definedName name="EstCost" localSheetId="0">#REF!</definedName>
    <definedName name="EstCost">#REF!</definedName>
    <definedName name="estim">#REF!</definedName>
    <definedName name="estim_1">#REF!</definedName>
    <definedName name="ESTIMATE">#REF!</definedName>
    <definedName name="ESTIMATE_1">#REF!</definedName>
    <definedName name="Estimation" localSheetId="0">#REF!</definedName>
    <definedName name="Estimation">#REF!</definedName>
    <definedName name="Et" localSheetId="0">#REF!</definedName>
    <definedName name="Et">#REF!</definedName>
    <definedName name="Et___0">#REF!</definedName>
    <definedName name="Et___13">#REF!</definedName>
    <definedName name="etr">#REF!</definedName>
    <definedName name="eu">#REF!</definedName>
    <definedName name="EUR">#REF!</definedName>
    <definedName name="Euro">#REF!</definedName>
    <definedName name="euronet" localSheetId="0" hidden="1">{#N/A,#N/A,TRUE,"Front";#N/A,#N/A,TRUE,"Simple Letter";#N/A,#N/A,TRUE,"Inside";#N/A,#N/A,TRUE,"Contents";#N/A,#N/A,TRUE,"Basis";#N/A,#N/A,TRUE,"Inclusions";#N/A,#N/A,TRUE,"Exclusions";#N/A,#N/A,TRUE,"Areas";#N/A,#N/A,TRUE,"Summary";#N/A,#N/A,TRUE,"Detail"}</definedName>
    <definedName name="euronet" localSheetId="2"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vb">#REF!</definedName>
    <definedName name="eve">#REF!</definedName>
    <definedName name="EVENT_FRATE">#REF!</definedName>
    <definedName name="EVENT_MSIZE">#REF!</definedName>
    <definedName name="EVENT_SDURATION">#REF!</definedName>
    <definedName name="EW">#REF!</definedName>
    <definedName name="EW_1">#REF!</definedName>
    <definedName name="ewe">#REF!</definedName>
    <definedName name="eweew">#REF!</definedName>
    <definedName name="eweew_1">#REF!</definedName>
    <definedName name="ex">#REF!</definedName>
    <definedName name="excav">#REF!</definedName>
    <definedName name="Excavated_earth">#REF!</definedName>
    <definedName name="Excel_BuiltIn__FilterDatabase">#REF!</definedName>
    <definedName name="Excel_BuiltIn__FilterDatabase_1">#REF!</definedName>
    <definedName name="Excel_BuiltIn__FilterDatabase_2">#REF!</definedName>
    <definedName name="Excel_BuiltIn__FilterDatabase_2_1">#REF!</definedName>
    <definedName name="Excel_BuiltIn__FilterDatabase_2_1_1">#REF!</definedName>
    <definedName name="Excel_BuiltIn__FilterDatabase_2_2">#REF!</definedName>
    <definedName name="Excel_BuiltIn__FilterDatabase_3">"$'STAIR FLOORING'.$#REF!#REF!"</definedName>
    <definedName name="Excel_BuiltIn__FilterDatabase_5">#REF!</definedName>
    <definedName name="Excel_BuiltIn__FilterDatabase_5_1">#REF!</definedName>
    <definedName name="Excel_BuiltIn__FilterDatabase_5_1_1">#REF!</definedName>
    <definedName name="Excel_BuiltIn__FilterDatabase_5_1_2">#REF!</definedName>
    <definedName name="Excel_BuiltIn__FilterDatabase_5_2">#REF!</definedName>
    <definedName name="Excel_BuiltIn_Database">#REF!</definedName>
    <definedName name="Excel_BuiltIn_Database_0">#REF!</definedName>
    <definedName name="Excel_BuiltIn_Database_1">#REF!</definedName>
    <definedName name="Excel_BuiltIn_Database_1_1">#REF!</definedName>
    <definedName name="Excel_BuiltIn_Database_1_1_1_1_1">#REF!</definedName>
    <definedName name="Excel_BuiltIn_Database_1_2">#REF!</definedName>
    <definedName name="Excel_BuiltIn_Database_2">#REF!</definedName>
    <definedName name="Excel_BuiltIn_Print_Area">#REF!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1_1_1" localSheetId="0">#REF!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2">#REF!</definedName>
    <definedName name="Excel_BuiltIn_Print_Area_1_1_1_1_1_1_1_1_1_1_1_1_1_1_1_2">#REF!</definedName>
    <definedName name="Excel_BuiltIn_Print_Area_1_1_1_1_1_1_1_1_1_1_1_1_1_1_1_2_1">#REF!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1_2_1">#REF!</definedName>
    <definedName name="Excel_BuiltIn_Print_Area_1_1_1_1_1_1_1_1_1_1_1_2_1_1">#REF!</definedName>
    <definedName name="Excel_BuiltIn_Print_Area_1_1_1_1_1_1_1_1_1_1_2_1">#REF!</definedName>
    <definedName name="Excel_BuiltIn_Print_Area_1_1_1_1_1_1_1_1_1_1_3">#REF!</definedName>
    <definedName name="Excel_BuiltIn_Print_Area_1_1_1_1_1_1_1_1_1_1_3_2">#REF!</definedName>
    <definedName name="Excel_BuiltIn_Print_Area_1_1_1_1_1_1_1_1_1_1_3_5">#REF!</definedName>
    <definedName name="Excel_BuiltIn_Print_Area_1_1_1_1_1_1_1_1_1_1_3_5_1">#REF!</definedName>
    <definedName name="Excel_BuiltIn_Print_Area_1_1_1_1_1_1_1_1_1_1_3_5_1_1">#REF!</definedName>
    <definedName name="Excel_BuiltIn_Print_Area_1_1_1_1_1_1_1_1_1_1_3_5_1_2">#REF!</definedName>
    <definedName name="Excel_BuiltIn_Print_Area_1_1_1_1_1_1_1_1_1_1_3_5_2">#REF!</definedName>
    <definedName name="Excel_BuiltIn_Print_Area_1_1_1_1_1_1_1_1_1_1_3_5_5">#REF!</definedName>
    <definedName name="Excel_BuiltIn_Print_Area_1_1_1_1_1_1_1_1_1_1_3_5_5_1">#REF!</definedName>
    <definedName name="Excel_BuiltIn_Print_Area_1_1_1_1_1_1_1_1_1_1_3_5_5_2">#REF!</definedName>
    <definedName name="Excel_BuiltIn_Print_Area_1_1_1_1_1_1_1_1_1_1_4">#REF!</definedName>
    <definedName name="Excel_BuiltIn_Print_Area_1_1_1_1_1_1_1_1_1_1_4_2">#REF!</definedName>
    <definedName name="Excel_BuiltIn_Print_Area_1_1_1_1_1_1_1_1_1_1_4_5">#REF!</definedName>
    <definedName name="Excel_BuiltIn_Print_Area_1_1_1_1_1_1_1_1_1_1_4_5_1">#REF!</definedName>
    <definedName name="Excel_BuiltIn_Print_Area_1_1_1_1_1_1_1_1_1_1_4_5_1_1">#REF!</definedName>
    <definedName name="Excel_BuiltIn_Print_Area_1_1_1_1_1_1_1_1_1_1_4_5_1_2">#REF!</definedName>
    <definedName name="Excel_BuiltIn_Print_Area_1_1_1_1_1_1_1_1_1_1_4_5_2">#REF!</definedName>
    <definedName name="Excel_BuiltIn_Print_Area_1_1_1_1_1_1_1_1_1_1_4_5_5">#REF!</definedName>
    <definedName name="Excel_BuiltIn_Print_Area_1_1_1_1_1_1_1_1_1_1_4_5_5_1">#REF!</definedName>
    <definedName name="Excel_BuiltIn_Print_Area_1_1_1_1_1_1_1_1_1_1_4_5_5_2">#REF!</definedName>
    <definedName name="Excel_BuiltIn_Print_Area_1_1_1_1_1_1_1_1_1_1_5">#REF!</definedName>
    <definedName name="Excel_BuiltIn_Print_Area_1_1_1_1_1_1_1_1_1_1_5_1">#REF!</definedName>
    <definedName name="Excel_BuiltIn_Print_Area_1_1_1_1_1_1_1_1_1_1_5_1_1">#REF!</definedName>
    <definedName name="Excel_BuiltIn_Print_Area_1_1_1_1_1_1_1_1_1_1_5_1_1_1">#REF!</definedName>
    <definedName name="Excel_BuiltIn_Print_Area_1_1_1_1_1_1_1_1_1_1_5_1_1_2">#REF!</definedName>
    <definedName name="Excel_BuiltIn_Print_Area_1_1_1_1_1_1_1_1_1_1_5_1_5">#REF!</definedName>
    <definedName name="Excel_BuiltIn_Print_Area_1_1_1_1_1_1_1_1_1_1_5_1_5_1">#REF!</definedName>
    <definedName name="Excel_BuiltIn_Print_Area_1_1_1_1_1_1_1_1_1_1_5_1_5_2">#REF!</definedName>
    <definedName name="Excel_BuiltIn_Print_Area_1_1_1_1_1_1_1_1_1_1_5_2">#REF!</definedName>
    <definedName name="Excel_BuiltIn_Print_Area_1_1_1_1_1_1_1_1_1_1_5_5">#REF!</definedName>
    <definedName name="Excel_BuiltIn_Print_Area_1_1_1_1_1_1_1_1_1_1_5_5_1">#REF!</definedName>
    <definedName name="Excel_BuiltIn_Print_Area_1_1_1_1_1_1_1_1_1_1_5_5_1_1">#REF!</definedName>
    <definedName name="Excel_BuiltIn_Print_Area_1_1_1_1_1_1_1_1_1_1_5_5_1_2">#REF!</definedName>
    <definedName name="Excel_BuiltIn_Print_Area_1_1_1_1_1_1_1_1_1_1_5_5_2">#REF!</definedName>
    <definedName name="Excel_BuiltIn_Print_Area_1_1_1_1_1_1_1_1_1_1_5_5_5">#REF!</definedName>
    <definedName name="Excel_BuiltIn_Print_Area_1_1_1_1_1_1_1_1_1_1_5_5_5_1">#REF!</definedName>
    <definedName name="Excel_BuiltIn_Print_Area_1_1_1_1_1_1_1_1_1_1_5_5_5_2">#REF!</definedName>
    <definedName name="Excel_BuiltIn_Print_Area_1_1_1_1_1_1_1_1_1_1_8">#REF!</definedName>
    <definedName name="Excel_BuiltIn_Print_Area_1_1_1_1_1_1_1_1_1_1_8_2">#REF!</definedName>
    <definedName name="Excel_BuiltIn_Print_Area_1_1_1_1_1_1_1_1_1_1_8_5">#REF!</definedName>
    <definedName name="Excel_BuiltIn_Print_Area_1_1_1_1_1_1_1_1_1_1_8_5_1">#REF!</definedName>
    <definedName name="Excel_BuiltIn_Print_Area_1_1_1_1_1_1_1_1_1_1_8_5_1_1">#REF!</definedName>
    <definedName name="Excel_BuiltIn_Print_Area_1_1_1_1_1_1_1_1_1_1_8_5_1_2">#REF!</definedName>
    <definedName name="Excel_BuiltIn_Print_Area_1_1_1_1_1_1_1_1_1_1_8_5_2">#REF!</definedName>
    <definedName name="Excel_BuiltIn_Print_Area_1_1_1_1_1_1_1_1_1_1_8_5_5">#REF!</definedName>
    <definedName name="Excel_BuiltIn_Print_Area_1_1_1_1_1_1_1_1_1_1_8_5_5_1">#REF!</definedName>
    <definedName name="Excel_BuiltIn_Print_Area_1_1_1_1_1_1_1_1_1_1_8_5_5_2">#REF!</definedName>
    <definedName name="Excel_BuiltIn_Print_Area_1_1_1_1_1_1_1_1_1_2_1">#REF!</definedName>
    <definedName name="Excel_BuiltIn_Print_Area_1_1_1_1_1_1_1_1_1_3">#REF!</definedName>
    <definedName name="Excel_BuiltIn_Print_Area_1_1_1_1_1_1_1_1_1_3_2">#REF!</definedName>
    <definedName name="Excel_BuiltIn_Print_Area_1_1_1_1_1_1_1_1_1_3_5">#REF!</definedName>
    <definedName name="Excel_BuiltIn_Print_Area_1_1_1_1_1_1_1_1_1_3_5_1">#REF!</definedName>
    <definedName name="Excel_BuiltIn_Print_Area_1_1_1_1_1_1_1_1_1_3_5_1_1">#REF!</definedName>
    <definedName name="Excel_BuiltIn_Print_Area_1_1_1_1_1_1_1_1_1_3_5_1_2">#REF!</definedName>
    <definedName name="Excel_BuiltIn_Print_Area_1_1_1_1_1_1_1_1_1_3_5_2">#REF!</definedName>
    <definedName name="Excel_BuiltIn_Print_Area_1_1_1_1_1_1_1_1_1_3_5_5">#REF!</definedName>
    <definedName name="Excel_BuiltIn_Print_Area_1_1_1_1_1_1_1_1_1_3_5_5_1">#REF!</definedName>
    <definedName name="Excel_BuiltIn_Print_Area_1_1_1_1_1_1_1_1_1_3_5_5_2">#REF!</definedName>
    <definedName name="Excel_BuiltIn_Print_Area_1_1_1_1_1_1_1_1_1_4">#REF!</definedName>
    <definedName name="Excel_BuiltIn_Print_Area_1_1_1_1_1_1_1_1_1_4_2">#REF!</definedName>
    <definedName name="Excel_BuiltIn_Print_Area_1_1_1_1_1_1_1_1_1_4_5">#REF!</definedName>
    <definedName name="Excel_BuiltIn_Print_Area_1_1_1_1_1_1_1_1_1_4_5_1">#REF!</definedName>
    <definedName name="Excel_BuiltIn_Print_Area_1_1_1_1_1_1_1_1_1_4_5_1_1">#REF!</definedName>
    <definedName name="Excel_BuiltIn_Print_Area_1_1_1_1_1_1_1_1_1_4_5_1_2">#REF!</definedName>
    <definedName name="Excel_BuiltIn_Print_Area_1_1_1_1_1_1_1_1_1_4_5_2">#REF!</definedName>
    <definedName name="Excel_BuiltIn_Print_Area_1_1_1_1_1_1_1_1_1_4_5_5">#REF!</definedName>
    <definedName name="Excel_BuiltIn_Print_Area_1_1_1_1_1_1_1_1_1_4_5_5_1">#REF!</definedName>
    <definedName name="Excel_BuiltIn_Print_Area_1_1_1_1_1_1_1_1_1_4_5_5_2">#REF!</definedName>
    <definedName name="Excel_BuiltIn_Print_Area_1_1_1_1_1_1_1_1_1_5">#REF!</definedName>
    <definedName name="Excel_BuiltIn_Print_Area_1_1_1_1_1_1_1_1_1_5_1">#REF!</definedName>
    <definedName name="Excel_BuiltIn_Print_Area_1_1_1_1_1_1_1_1_1_5_1_1">#REF!</definedName>
    <definedName name="Excel_BuiltIn_Print_Area_1_1_1_1_1_1_1_1_1_5_1_1_1">#REF!</definedName>
    <definedName name="Excel_BuiltIn_Print_Area_1_1_1_1_1_1_1_1_1_5_1_1_2">#REF!</definedName>
    <definedName name="Excel_BuiltIn_Print_Area_1_1_1_1_1_1_1_1_1_5_1_5">#REF!</definedName>
    <definedName name="Excel_BuiltIn_Print_Area_1_1_1_1_1_1_1_1_1_5_1_5_1">#REF!</definedName>
    <definedName name="Excel_BuiltIn_Print_Area_1_1_1_1_1_1_1_1_1_5_1_5_2">#REF!</definedName>
    <definedName name="Excel_BuiltIn_Print_Area_1_1_1_1_1_1_1_1_1_5_2">#REF!</definedName>
    <definedName name="Excel_BuiltIn_Print_Area_1_1_1_1_1_1_1_1_1_5_5">#REF!</definedName>
    <definedName name="Excel_BuiltIn_Print_Area_1_1_1_1_1_1_1_1_1_5_5_1">#REF!</definedName>
    <definedName name="Excel_BuiltIn_Print_Area_1_1_1_1_1_1_1_1_1_5_5_1_1">#REF!</definedName>
    <definedName name="Excel_BuiltIn_Print_Area_1_1_1_1_1_1_1_1_1_5_5_1_2">#REF!</definedName>
    <definedName name="Excel_BuiltIn_Print_Area_1_1_1_1_1_1_1_1_1_5_5_2">#REF!</definedName>
    <definedName name="Excel_BuiltIn_Print_Area_1_1_1_1_1_1_1_1_1_5_5_5">#REF!</definedName>
    <definedName name="Excel_BuiltIn_Print_Area_1_1_1_1_1_1_1_1_1_5_5_5_1">#REF!</definedName>
    <definedName name="Excel_BuiltIn_Print_Area_1_1_1_1_1_1_1_1_1_5_5_5_2">#REF!</definedName>
    <definedName name="Excel_BuiltIn_Print_Area_1_1_1_1_1_1_1_1_1_8">#REF!</definedName>
    <definedName name="Excel_BuiltIn_Print_Area_1_1_1_1_1_1_1_1_1_8_2">#REF!</definedName>
    <definedName name="Excel_BuiltIn_Print_Area_1_1_1_1_1_1_1_1_1_8_5">#REF!</definedName>
    <definedName name="Excel_BuiltIn_Print_Area_1_1_1_1_1_1_1_1_1_8_5_1">#REF!</definedName>
    <definedName name="Excel_BuiltIn_Print_Area_1_1_1_1_1_1_1_1_1_8_5_1_1">#REF!</definedName>
    <definedName name="Excel_BuiltIn_Print_Area_1_1_1_1_1_1_1_1_1_8_5_1_2">#REF!</definedName>
    <definedName name="Excel_BuiltIn_Print_Area_1_1_1_1_1_1_1_1_1_8_5_2">#REF!</definedName>
    <definedName name="Excel_BuiltIn_Print_Area_1_1_1_1_1_1_1_1_1_8_5_5">#REF!</definedName>
    <definedName name="Excel_BuiltIn_Print_Area_1_1_1_1_1_1_1_1_1_8_5_5_1">#REF!</definedName>
    <definedName name="Excel_BuiltIn_Print_Area_1_1_1_1_1_1_1_1_1_8_5_5_2">#REF!</definedName>
    <definedName name="Excel_BuiltIn_Print_Area_1_1_1_1_1_1_1_1_2_1">#REF!</definedName>
    <definedName name="Excel_BuiltIn_Print_Area_1_1_1_1_1_1_1_2_1">#REF!</definedName>
    <definedName name="Excel_BuiltIn_Print_Area_1_1_1_1_1_1_2_1">#REF!</definedName>
    <definedName name="Excel_BuiltIn_Print_Area_1_1_1_1_1_1_3">#REF!</definedName>
    <definedName name="Excel_BuiltIn_Print_Area_1_1_1_1_1_2_1">#REF!</definedName>
    <definedName name="Excel_BuiltIn_Print_Area_1_1_1_1_1_3">#REF!</definedName>
    <definedName name="Excel_BuiltIn_Print_Area_1_1_1_1_2_1">#REF!</definedName>
    <definedName name="Excel_BuiltIn_Print_Area_1_1_1_1_2_1_1">#REF!</definedName>
    <definedName name="Excel_BuiltIn_Print_Area_1_1_1_1_2_1_1_1">#REF!</definedName>
    <definedName name="Excel_BuiltIn_Print_Area_1_1_1_1_4">#REF!</definedName>
    <definedName name="Excel_BuiltIn_Print_Area_1_1_1_1_6">#REF!</definedName>
    <definedName name="Excel_BuiltIn_Print_Area_1_1_1_1_8">#REF!</definedName>
    <definedName name="Excel_BuiltIn_Print_Area_1_1_1_2">#REF!</definedName>
    <definedName name="Excel_BuiltIn_Print_Area_1_1_1_2_1">#REF!</definedName>
    <definedName name="Excel_BuiltIn_Print_Area_1_1_1_2_1_1_1">#REF!</definedName>
    <definedName name="Excel_BuiltIn_Print_Area_1_1_1_2_1_1_1_1_1">#REF!</definedName>
    <definedName name="Excel_BuiltIn_Print_Area_1_1_1_2_1_1_1_1_1_1">#REF!</definedName>
    <definedName name="Excel_BuiltIn_Print_Area_1_1_1_2_1_1_1_1_1_1_1">#REF!</definedName>
    <definedName name="Excel_BuiltIn_Print_Area_1_1_1_2_1_1_1_1_1_1_1_1">#REF!</definedName>
    <definedName name="Excel_BuiltIn_Print_Area_1_1_1_2_1_1_1_1_1_1_1_1_1">#REF!</definedName>
    <definedName name="Excel_BuiltIn_Print_Area_1_1_1_2_1_1_1_1_2">#REF!</definedName>
    <definedName name="Excel_BuiltIn_Print_Area_1_1_1_2_1_1_1_2">#REF!</definedName>
    <definedName name="Excel_BuiltIn_Print_Area_1_1_1_2_1_1_2">#REF!</definedName>
    <definedName name="Excel_BuiltIn_Print_Area_1_1_1_2_1_1_2_1">#REF!</definedName>
    <definedName name="Excel_BuiltIn_Print_Area_1_1_1_2_1_1_2_1_1">#REF!</definedName>
    <definedName name="Excel_BuiltIn_Print_Area_1_1_1_2_1_1_2_1_2">#REF!</definedName>
    <definedName name="Excel_BuiltIn_Print_Area_1_1_1_3">#REF!</definedName>
    <definedName name="Excel_BuiltIn_Print_Area_1_1_1_3_1">#REF!</definedName>
    <definedName name="Excel_BuiltIn_Print_Area_1_1_1_3_1_1">#REF!</definedName>
    <definedName name="Excel_BuiltIn_Print_Area_1_1_1_3_1_1_1">#REF!</definedName>
    <definedName name="Excel_BuiltIn_Print_Area_1_1_1_3_2_1">#REF!</definedName>
    <definedName name="Excel_BuiltIn_Print_Area_1_1_1_3_2_1_1">#REF!</definedName>
    <definedName name="Excel_BuiltIn_Print_Area_1_1_1_3_2_1_1_1">#REF!</definedName>
    <definedName name="Excel_BuiltIn_Print_Area_1_1_1_3_2_1_2">#REF!</definedName>
    <definedName name="Excel_BuiltIn_Print_Area_1_1_1_5">#REF!</definedName>
    <definedName name="Excel_BuiltIn_Print_Area_1_1_1_5_1">#REF!</definedName>
    <definedName name="Excel_BuiltIn_Print_Area_1_1_1_5_1_1">#REF!</definedName>
    <definedName name="Excel_BuiltIn_Print_Area_1_1_1_6_1">#REF!</definedName>
    <definedName name="Excel_BuiltIn_Print_Area_1_1_1_6_1_1">#REF!</definedName>
    <definedName name="Excel_BuiltIn_Print_Area_1_1_1_6_1_1_1">#REF!</definedName>
    <definedName name="Excel_BuiltIn_Print_Area_1_1_1_6_1_1_1_1">#REF!</definedName>
    <definedName name="Excel_BuiltIn_Print_Area_1_1_1_6_1_1_1_1_1">#REF!</definedName>
    <definedName name="Excel_BuiltIn_Print_Area_1_1_1_6_1_2">#REF!</definedName>
    <definedName name="Excel_BuiltIn_Print_Area_1_1_1_6_1_2_1">#REF!</definedName>
    <definedName name="Excel_BuiltIn_Print_Area_1_1_1_6_1_2_1_1">#REF!</definedName>
    <definedName name="Excel_BuiltIn_Print_Area_1_1_1_6_1_2_1_1_1">#REF!</definedName>
    <definedName name="Excel_BuiltIn_Print_Area_1_1_1_6_1_2_1_2">#REF!</definedName>
    <definedName name="Excel_BuiltIn_Print_Area_1_1_1_7_1">#REF!</definedName>
    <definedName name="Excel_BuiltIn_Print_Area_1_1_1_7_1_1">#REF!</definedName>
    <definedName name="Excel_BuiltIn_Print_Area_1_1_1_7_2_1">#REF!</definedName>
    <definedName name="Excel_BuiltIn_Print_Area_1_1_1_7_2_1_1">#REF!</definedName>
    <definedName name="Excel_BuiltIn_Print_Area_1_1_1_7_2_1_1_1">#REF!</definedName>
    <definedName name="Excel_BuiltIn_Print_Area_1_1_1_7_2_1_2">#REF!</definedName>
    <definedName name="Excel_BuiltIn_Print_Area_1_1_1_9">#REF!</definedName>
    <definedName name="Excel_BuiltIn_Print_Area_1_1_1_9_1">#REF!</definedName>
    <definedName name="Excel_BuiltIn_Print_Area_1_1_1_9_2">#REF!</definedName>
    <definedName name="Excel_BuiltIn_Print_Area_1_1_2">#REF!</definedName>
    <definedName name="Excel_BuiltIn_Print_Area_1_1_2_1">#REF!</definedName>
    <definedName name="Excel_BuiltIn_Print_Area_1_1_2_1_1_1_1_1">#REF!</definedName>
    <definedName name="Excel_BuiltIn_Print_Area_1_1_2_1_1_1_1_1_1_1">#REF!</definedName>
    <definedName name="Excel_BuiltIn_Print_Area_1_1_2_1_1_2">#REF!</definedName>
    <definedName name="Excel_BuiltIn_Print_Area_1_1_2_1_2">#REF!</definedName>
    <definedName name="Excel_BuiltIn_Print_Area_1_1_2_1_2_1">#REF!</definedName>
    <definedName name="Excel_BuiltIn_Print_Area_1_1_2_1_2_1_1">#REF!</definedName>
    <definedName name="Excel_BuiltIn_Print_Area_1_1_2_1_2_1_1_1">#REF!</definedName>
    <definedName name="Excel_BuiltIn_Print_Area_1_1_2_1_2_1_2">#REF!</definedName>
    <definedName name="Excel_BuiltIn_Print_Area_1_1_3">#REF!</definedName>
    <definedName name="Excel_BuiltIn_Print_Area_1_1_3_1">#REF!</definedName>
    <definedName name="Excel_BuiltIn_Print_Area_1_1_3_1_1">#REF!</definedName>
    <definedName name="Excel_BuiltIn_Print_Area_1_1_3_2">#REF!</definedName>
    <definedName name="Excel_BuiltIn_Print_Area_1_1_5">#REF!</definedName>
    <definedName name="Excel_BuiltIn_Print_Area_1_1_5_1">#REF!</definedName>
    <definedName name="Excel_BuiltIn_Print_Area_1_1_5_1_1">#REF!</definedName>
    <definedName name="Excel_BuiltIn_Print_Area_1_1_6">#REF!</definedName>
    <definedName name="Excel_BuiltIn_Print_Area_1_1_6_2_1">#REF!</definedName>
    <definedName name="Excel_BuiltIn_Print_Area_1_1_6_2_1_1">#REF!</definedName>
    <definedName name="Excel_BuiltIn_Print_Area_1_1_6_2_1_1_1">#REF!</definedName>
    <definedName name="Excel_BuiltIn_Print_Area_1_1_6_2_1_2">#REF!</definedName>
    <definedName name="Excel_BuiltIn_Print_Area_1_1_7_1">#REF!</definedName>
    <definedName name="Excel_BuiltIn_Print_Area_1_1_7_1_1">#REF!</definedName>
    <definedName name="Excel_BuiltIn_Print_Area_1_1_7_2_1">#REF!</definedName>
    <definedName name="Excel_BuiltIn_Print_Area_1_1_7_2_1_1">#REF!</definedName>
    <definedName name="Excel_BuiltIn_Print_Area_1_1_7_2_1_1_1">#REF!</definedName>
    <definedName name="Excel_BuiltIn_Print_Area_1_1_7_2_1_2">#REF!</definedName>
    <definedName name="Excel_BuiltIn_Print_Area_1_2">#REF!</definedName>
    <definedName name="Excel_BuiltIn_Print_Area_1_2_1">#REF!</definedName>
    <definedName name="Excel_BuiltIn_Print_Area_1_3">#REF!</definedName>
    <definedName name="Excel_BuiltIn_Print_Area_1_3_1">#REF!</definedName>
    <definedName name="Excel_BuiltIn_Print_Area_1_4">#REF!</definedName>
    <definedName name="Excel_BuiltIn_Print_Area_1_4_1">#REF!</definedName>
    <definedName name="Excel_BuiltIn_Print_Area_1_5">#REF!</definedName>
    <definedName name="Excel_BuiltIn_Print_Area_1_5_1">#REF!</definedName>
    <definedName name="Excel_BuiltIn_Print_Area_1_6">#REF!</definedName>
    <definedName name="Excel_BuiltIn_Print_Area_1_6_1">#REF!</definedName>
    <definedName name="Excel_BuiltIn_Print_Area_11">#REF!</definedName>
    <definedName name="Excel_BuiltIn_Print_Area_12_1">#REF!</definedName>
    <definedName name="Excel_BuiltIn_Print_Area_13">#REF!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_1">#REF!</definedName>
    <definedName name="Excel_BuiltIn_Print_Area_2_1_1_1_1_1_1_1_1_1_1_1_1">#REF!</definedName>
    <definedName name="Excel_BuiltIn_Print_Area_2_1_1_1_1_1_1_1_1_1_1_1_1_1">#REF!</definedName>
    <definedName name="Excel_BuiltIn_Print_Area_2_1_1_1_1_1_1_1_1_1_1_1_1_1_1">#REF!</definedName>
    <definedName name="Excel_BuiltIn_Print_Area_2_1_1_1_1_1_1_1_1_1_1_1_1_1_1_1">#REF!</definedName>
    <definedName name="Excel_BuiltIn_Print_Area_2_1_1_1_1_1_1_1_1_1_1_1_1_1_1_1_1">#REF!</definedName>
    <definedName name="Excel_BuiltIn_Print_Area_2_1_1_1_1_1_1_1_1_1_1_1_1_1_1_1_1_1">#REF!</definedName>
    <definedName name="Excel_BuiltIn_Print_Area_2_1_1_1_1_1_1_1_1_1_1_1_1_1_1_1_1_1_1">#REF!</definedName>
    <definedName name="Excel_BuiltIn_Print_Area_2_1_1_1_1_1_1_1_1_1_1_1_1_1_1_1_1_1_1_1">#REF!</definedName>
    <definedName name="Excel_BuiltIn_Print_Area_2_1_1_1_1_1_1_1_1_1_1_1_1_1_1_1_1_1_1_1_1">#REF!</definedName>
    <definedName name="Excel_BuiltIn_Print_Area_2_1_1_1_1_1_1_1_1_1_1_1_1_1_1_1_1_1_1_1_1_1">#REF!</definedName>
    <definedName name="Excel_BuiltIn_Print_Area_2_1_1_1_1_1_1_1_1_1_1_1_1_1_1_1_1_1_1_1_1_1_1_1">#REF!</definedName>
    <definedName name="Excel_BuiltIn_Print_Area_2_1_1_1_1_1_1_1_1_1_1_1_1_1_1_1_1_1_1_1_1_1_1_1_1">#REF!</definedName>
    <definedName name="Excel_BuiltIn_Print_Area_2_1_1_1_1_1_1_1_1_1_1_1_1_1_1_1_1_1_1_1_1_1_1_1_1_1">#REF!</definedName>
    <definedName name="Excel_BuiltIn_Print_Area_2_1_1_1_1_1_1_1_1_1_1_1_1_1_1_1_1_1_1_1_1_1_1_1_1_1_1">#REF!</definedName>
    <definedName name="Excel_BuiltIn_Print_Area_2_1_1_1_1_1_1_1_1_1_1_1_1_1_1_1_1_1_1_1_1_1_1_1_1_1_1_1_1">#REF!</definedName>
    <definedName name="Excel_BuiltIn_Print_Area_2_1_1_1_1_1_1_1_1_1_1_1_1_1_1_1_1_1_1_1_1_1_1_1_1_1_1_1_1_1">#REF!</definedName>
    <definedName name="Excel_BuiltIn_Print_Area_2_1_1_1_1_1_1_1_1_1_1_1_1_1_1_1_1_1_1_1_1_1_1_1_1_1_1_1_1_1_1_1">#REF!</definedName>
    <definedName name="Excel_BuiltIn_Print_Area_2_1_1_1_1_1_1_1_1_1_1_1_1_1_1_1_1_1_1_1_1_1_1_1_1_1_1_1_1_1_1_1_1">#REF!</definedName>
    <definedName name="Excel_BuiltIn_Print_Area_2_1_1_1_1_1_1_1_1_1_1_1_1_1_1_1_1_1_1_1_1_1_1_1_1_1_1_1_1_1_1_1_1_1_1_1_1_1">#REF!</definedName>
    <definedName name="Excel_BuiltIn_Print_Area_2_1_1_1_1_1_1_1_1_1_1_1_1_1_1_1_1_1_1_1_1_1_1_1_1_1_1_1_1_1_1_1_1_1_1_1_1_1_1">#REF!</definedName>
    <definedName name="Excel_BuiltIn_Print_Area_2_1_1_1_1_1_1_1_1_1_1_1_1_1_1_1_1_1_1_1_1_1_1_1_1_1_1_1_2_1">#REF!</definedName>
    <definedName name="Excel_BuiltIn_Print_Area_2_1_1_1_1_1_1_1_1_1_1_1_1_1_1_1_1_1_1_1_1_1_1_1_1_1_2">#REF!</definedName>
    <definedName name="Excel_BuiltIn_Print_Area_2_1_1_1_1_1_1_1_1_1_1_1_1_1_1_1_1_1_1_1_1_1_1_1_1_1_2_1">#REF!</definedName>
    <definedName name="Excel_BuiltIn_Print_Area_2_1_1_1_1_1_1_1_1_1_1_1_1_1_1_1_1_1_1_1_1_1_1_1_1_2">#REF!</definedName>
    <definedName name="Excel_BuiltIn_Print_Area_2_1_1_1_1_1_1_1_1_1_1_1_1_1_1_1_1_1_1_1_1_1_1_1_1_2_1">#REF!</definedName>
    <definedName name="Excel_BuiltIn_Print_Area_2_1_1_1_1_1_1_1_1_1_1_1_1_1_1_1_1_1_1_1_1_1_2">#REF!</definedName>
    <definedName name="Excel_BuiltIn_Print_Area_2_1_1_1_1_1_1_1_1_1_1_1_1_1_1_1_1_1_1_1_2">#REF!</definedName>
    <definedName name="Excel_BuiltIn_Print_Area_2_1_1_1_1_1_1_1_1_1_1_1_1_1_1_1_1_1_1_5">#REF!</definedName>
    <definedName name="Excel_BuiltIn_Print_Area_2_1_1_1_1_1_1_1_1_1_1_1_1_1_1_1_1_1_1_5_1">#REF!</definedName>
    <definedName name="Excel_BuiltIn_Print_Area_2_1_1_1_1_1_1_1_1_1_1_1_1_1_1_1_1_1_1_5_2">#REF!</definedName>
    <definedName name="Excel_BuiltIn_Print_Area_2_1_1_1_1_1_1_1_1_1_1_1_1_1_1_1_1_1_2">#REF!</definedName>
    <definedName name="Excel_BuiltIn_Print_Area_2_1_1_1_1_1_1_1_1_1_1_1_1_1_1_1_1_2_1">#REF!</definedName>
    <definedName name="Excel_BuiltIn_Print_Area_2_1_1_1_1_1_1_1_1_1_1_1_1_1_1_1_2">#REF!</definedName>
    <definedName name="Excel_BuiltIn_Print_Area_2_1_1_1_1_1_1_1_1_1_1_1_1_1_1_1_2_1">#REF!</definedName>
    <definedName name="Excel_BuiltIn_Print_Area_2_1_1_1_1_1_1_1_1_1_1_1_1_1_1_1_2_1_1">#REF!</definedName>
    <definedName name="Excel_BuiltIn_Print_Area_2_1_1_1_1_1_1_1_1_1_1_1_1_1_1_2_1">#REF!</definedName>
    <definedName name="Excel_BuiltIn_Print_Area_2_1_1_1_1_1_1_1_1_1_1_1_1_1_1_5">#REF!</definedName>
    <definedName name="Excel_BuiltIn_Print_Area_2_1_1_1_1_1_1_1_1_1_1_1_1_1_1_5_1">#REF!</definedName>
    <definedName name="Excel_BuiltIn_Print_Area_2_1_1_1_1_1_1_1_1_1_1_1_1_1_1_5_2">#REF!</definedName>
    <definedName name="Excel_BuiltIn_Print_Area_2_1_1_1_1_1_1_1_1_1_1_1_1_1_1_5_5">#REF!</definedName>
    <definedName name="Excel_BuiltIn_Print_Area_2_1_1_1_1_1_1_1_1_1_1_1_1_1_1_5_5_1">#REF!</definedName>
    <definedName name="Excel_BuiltIn_Print_Area_2_1_1_1_1_1_1_1_1_1_1_1_1_1_1_5_5_2">#REF!</definedName>
    <definedName name="Excel_BuiltIn_Print_Area_2_1_1_1_1_1_1_1_1_1_1_1_1_1_2_1">#REF!</definedName>
    <definedName name="Excel_BuiltIn_Print_Area_2_1_1_1_1_1_1_1_1_1_1_1_1_2_1">#REF!</definedName>
    <definedName name="Excel_BuiltIn_Print_Area_2_1_1_1_1_1_1_1_1_1_1_1_2">#REF!</definedName>
    <definedName name="Excel_BuiltIn_Print_Area_2_1_1_1_1_1_1_1_1_1_1_1_2_1">#REF!</definedName>
    <definedName name="Excel_BuiltIn_Print_Area_2_1_1_1_1_1_1_1_1_1_1_2">#REF!</definedName>
    <definedName name="Excel_BuiltIn_Print_Area_2_1_1_1_1_1_1_1_1_1_1_2_1">#REF!</definedName>
    <definedName name="Excel_BuiltIn_Print_Area_2_1_1_1_1_1_1_1_1_1_1_3">#REF!</definedName>
    <definedName name="Excel_BuiltIn_Print_Area_2_1_1_1_1_1_1_1_1_1_1_3_2">#REF!</definedName>
    <definedName name="Excel_BuiltIn_Print_Area_2_1_1_1_1_1_1_1_1_1_1_3_5">#REF!</definedName>
    <definedName name="Excel_BuiltIn_Print_Area_2_1_1_1_1_1_1_1_1_1_1_3_5_1">#REF!</definedName>
    <definedName name="Excel_BuiltIn_Print_Area_2_1_1_1_1_1_1_1_1_1_1_3_5_1_1">#REF!</definedName>
    <definedName name="Excel_BuiltIn_Print_Area_2_1_1_1_1_1_1_1_1_1_1_3_5_1_2">#REF!</definedName>
    <definedName name="Excel_BuiltIn_Print_Area_2_1_1_1_1_1_1_1_1_1_1_3_5_2">#REF!</definedName>
    <definedName name="Excel_BuiltIn_Print_Area_2_1_1_1_1_1_1_1_1_1_1_3_5_5">#REF!</definedName>
    <definedName name="Excel_BuiltIn_Print_Area_2_1_1_1_1_1_1_1_1_1_1_3_5_5_1">#REF!</definedName>
    <definedName name="Excel_BuiltIn_Print_Area_2_1_1_1_1_1_1_1_1_1_1_3_5_5_2">#REF!</definedName>
    <definedName name="Excel_BuiltIn_Print_Area_2_1_1_1_1_1_1_1_1_1_1_4">#REF!</definedName>
    <definedName name="Excel_BuiltIn_Print_Area_2_1_1_1_1_1_1_1_1_1_1_4_2">#REF!</definedName>
    <definedName name="Excel_BuiltIn_Print_Area_2_1_1_1_1_1_1_1_1_1_1_4_5">#REF!</definedName>
    <definedName name="Excel_BuiltIn_Print_Area_2_1_1_1_1_1_1_1_1_1_1_4_5_1">#REF!</definedName>
    <definedName name="Excel_BuiltIn_Print_Area_2_1_1_1_1_1_1_1_1_1_1_4_5_1_1">#REF!</definedName>
    <definedName name="Excel_BuiltIn_Print_Area_2_1_1_1_1_1_1_1_1_1_1_4_5_1_2">#REF!</definedName>
    <definedName name="Excel_BuiltIn_Print_Area_2_1_1_1_1_1_1_1_1_1_1_4_5_2">#REF!</definedName>
    <definedName name="Excel_BuiltIn_Print_Area_2_1_1_1_1_1_1_1_1_1_1_4_5_5">#REF!</definedName>
    <definedName name="Excel_BuiltIn_Print_Area_2_1_1_1_1_1_1_1_1_1_1_4_5_5_1">#REF!</definedName>
    <definedName name="Excel_BuiltIn_Print_Area_2_1_1_1_1_1_1_1_1_1_1_4_5_5_2">#REF!</definedName>
    <definedName name="Excel_BuiltIn_Print_Area_2_1_1_1_1_1_1_1_1_1_1_5">#REF!</definedName>
    <definedName name="Excel_BuiltIn_Print_Area_2_1_1_1_1_1_1_1_1_1_1_5_2">#REF!</definedName>
    <definedName name="Excel_BuiltIn_Print_Area_2_1_1_1_1_1_1_1_1_1_1_5_5">#REF!</definedName>
    <definedName name="Excel_BuiltIn_Print_Area_2_1_1_1_1_1_1_1_1_1_1_5_5_1">#REF!</definedName>
    <definedName name="Excel_BuiltIn_Print_Area_2_1_1_1_1_1_1_1_1_1_1_5_5_1_1">#REF!</definedName>
    <definedName name="Excel_BuiltIn_Print_Area_2_1_1_1_1_1_1_1_1_1_1_5_5_1_2">#REF!</definedName>
    <definedName name="Excel_BuiltIn_Print_Area_2_1_1_1_1_1_1_1_1_1_1_5_5_2">#REF!</definedName>
    <definedName name="Excel_BuiltIn_Print_Area_2_1_1_1_1_1_1_1_1_1_1_5_5_5">#REF!</definedName>
    <definedName name="Excel_BuiltIn_Print_Area_2_1_1_1_1_1_1_1_1_1_1_5_5_5_1">#REF!</definedName>
    <definedName name="Excel_BuiltIn_Print_Area_2_1_1_1_1_1_1_1_1_1_1_5_5_5_2">#REF!</definedName>
    <definedName name="Excel_BuiltIn_Print_Area_2_1_1_1_1_1_1_1_1_1_1_8">#REF!</definedName>
    <definedName name="Excel_BuiltIn_Print_Area_2_1_1_1_1_1_1_1_1_1_1_8_2">#REF!</definedName>
    <definedName name="Excel_BuiltIn_Print_Area_2_1_1_1_1_1_1_1_1_1_1_8_5">#REF!</definedName>
    <definedName name="Excel_BuiltIn_Print_Area_2_1_1_1_1_1_1_1_1_1_1_8_5_1">#REF!</definedName>
    <definedName name="Excel_BuiltIn_Print_Area_2_1_1_1_1_1_1_1_1_1_1_8_5_1_1">#REF!</definedName>
    <definedName name="Excel_BuiltIn_Print_Area_2_1_1_1_1_1_1_1_1_1_1_8_5_1_2">#REF!</definedName>
    <definedName name="Excel_BuiltIn_Print_Area_2_1_1_1_1_1_1_1_1_1_1_8_5_2">#REF!</definedName>
    <definedName name="Excel_BuiltIn_Print_Area_2_1_1_1_1_1_1_1_1_1_1_8_5_5">#REF!</definedName>
    <definedName name="Excel_BuiltIn_Print_Area_2_1_1_1_1_1_1_1_1_1_1_8_5_5_1">#REF!</definedName>
    <definedName name="Excel_BuiltIn_Print_Area_2_1_1_1_1_1_1_1_1_1_1_8_5_5_2">#REF!</definedName>
    <definedName name="Excel_BuiltIn_Print_Area_2_1_1_1_1_1_1_1_1_1_2_1">#REF!</definedName>
    <definedName name="Excel_BuiltIn_Print_Area_2_1_1_1_1_1_1_1_1_2">#REF!</definedName>
    <definedName name="Excel_BuiltIn_Print_Area_2_1_1_1_1_1_1_1_1_2_1">#REF!</definedName>
    <definedName name="Excel_BuiltIn_Print_Area_2_1_1_1_1_1_1_1_1_2_1_1">#REF!</definedName>
    <definedName name="Excel_BuiltIn_Print_Area_2_1_1_1_1_1_1_1_2_1">#REF!</definedName>
    <definedName name="Excel_BuiltIn_Print_Area_2_1_1_1_1_1_1_2">#REF!</definedName>
    <definedName name="Excel_BuiltIn_Print_Area_2_1_1_1_1_1_1_2_1">#REF!</definedName>
    <definedName name="Excel_BuiltIn_Print_Area_2_1_1_1_1_1_1_2_1_1">#REF!</definedName>
    <definedName name="Excel_BuiltIn_Print_Area_2_1_1_1_1_1_1_2_2">#REF!</definedName>
    <definedName name="Excel_BuiltIn_Print_Area_2_1_1_1_1_1_2_1">#REF!</definedName>
    <definedName name="Excel_BuiltIn_Print_Area_2_1_1_1_1_2_1">#REF!</definedName>
    <definedName name="Excel_BuiltIn_Print_Area_2_1_1_1_1_2_2_1">#REF!</definedName>
    <definedName name="Excel_BuiltIn_Print_Area_2_1_1_1_1_2_2_1_1">#REF!</definedName>
    <definedName name="Excel_BuiltIn_Print_Area_2_1_1_1_1_2_2_1_2">#REF!</definedName>
    <definedName name="Excel_BuiltIn_Print_Area_2_1_1_1_1_3_1">#REF!</definedName>
    <definedName name="Excel_BuiltIn_Print_Area_2_1_1_1_1_4">#REF!</definedName>
    <definedName name="Excel_BuiltIn_Print_Area_2_1_1_1_1_4_1">#REF!</definedName>
    <definedName name="Excel_BuiltIn_Print_Area_2_1_1_1_2_1">#REF!</definedName>
    <definedName name="Excel_BuiltIn_Print_Area_2_1_1_1_3">#REF!</definedName>
    <definedName name="Excel_BuiltIn_Print_Area_2_1_1_1_3_1">#REF!</definedName>
    <definedName name="Excel_BuiltIn_Print_Area_2_1_1_1_3_1_1_1_2">#REF!</definedName>
    <definedName name="Excel_BuiltIn_Print_Area_2_1_1_1_3_1_2">#REF!</definedName>
    <definedName name="Excel_BuiltIn_Print_Area_2_1_1_1_3_1_2_2">#REF!</definedName>
    <definedName name="Excel_BuiltIn_Print_Area_2_1_1_1_3_1_2_2_1">#REF!</definedName>
    <definedName name="Excel_BuiltIn_Print_Area_2_1_1_1_3_1_2_2_2">#REF!</definedName>
    <definedName name="Excel_BuiltIn_Print_Area_2_1_1_1_3_1_3">#REF!</definedName>
    <definedName name="Excel_BuiltIn_Print_Area_2_1_1_1_3_1_3_1">#REF!</definedName>
    <definedName name="Excel_BuiltIn_Print_Area_2_1_1_1_3_1_4">#REF!</definedName>
    <definedName name="Excel_BuiltIn_Print_Area_2_1_1_1_3_1_4_1">#REF!</definedName>
    <definedName name="Excel_BuiltIn_Print_Area_2_1_1_1_3_2">#REF!</definedName>
    <definedName name="Excel_BuiltIn_Print_Area_2_1_1_1_3_2_1">#REF!</definedName>
    <definedName name="Excel_BuiltIn_Print_Area_2_1_1_1_3_2_1_1">#REF!</definedName>
    <definedName name="Excel_BuiltIn_Print_Area_2_1_1_1_3_2_1_1_1">#REF!</definedName>
    <definedName name="Excel_BuiltIn_Print_Area_2_1_1_1_3_2_1_2">#REF!</definedName>
    <definedName name="Excel_BuiltIn_Print_Area_2_1_1_1_4">#REF!</definedName>
    <definedName name="Excel_BuiltIn_Print_Area_2_1_1_1_4_2">#REF!</definedName>
    <definedName name="Excel_BuiltIn_Print_Area_2_1_1_1_5">#REF!</definedName>
    <definedName name="Excel_BuiltIn_Print_Area_2_1_1_1_5_1">#REF!</definedName>
    <definedName name="Excel_BuiltIn_Print_Area_2_1_1_1_5_1_1">#REF!</definedName>
    <definedName name="Excel_BuiltIn_Print_Area_2_1_1_1_5_1_2">#REF!</definedName>
    <definedName name="Excel_BuiltIn_Print_Area_2_1_1_1_5_1_2_1">#REF!</definedName>
    <definedName name="Excel_BuiltIn_Print_Area_2_1_1_1_5_2">#REF!</definedName>
    <definedName name="Excel_BuiltIn_Print_Area_2_1_1_1_6_1">#REF!</definedName>
    <definedName name="Excel_BuiltIn_Print_Area_2_1_1_1_6_1_1">#REF!</definedName>
    <definedName name="Excel_BuiltIn_Print_Area_2_1_1_1_6_2_1">#REF!</definedName>
    <definedName name="Excel_BuiltIn_Print_Area_2_1_1_1_6_2_1_1">#REF!</definedName>
    <definedName name="Excel_BuiltIn_Print_Area_2_1_1_1_6_2_1_1_1">#REF!</definedName>
    <definedName name="Excel_BuiltIn_Print_Area_2_1_1_1_6_2_1_2">#REF!</definedName>
    <definedName name="Excel_BuiltIn_Print_Area_2_1_1_1_7_1">#REF!</definedName>
    <definedName name="Excel_BuiltIn_Print_Area_2_1_1_1_7_1_1">#REF!</definedName>
    <definedName name="Excel_BuiltIn_Print_Area_2_1_1_1_7_2_1">#REF!</definedName>
    <definedName name="Excel_BuiltIn_Print_Area_2_1_1_1_7_2_1_1">#REF!</definedName>
    <definedName name="Excel_BuiltIn_Print_Area_2_1_1_1_7_2_1_1_1">#REF!</definedName>
    <definedName name="Excel_BuiltIn_Print_Area_2_1_1_1_7_2_1_2">#REF!</definedName>
    <definedName name="Excel_BuiltIn_Print_Area_2_1_1_2_1">#REF!</definedName>
    <definedName name="Excel_BuiltIn_Print_Area_2_1_1_2_1_1_1">#REF!</definedName>
    <definedName name="Excel_BuiltIn_Print_Area_2_1_1_2_1_1_1_1_1">#REF!</definedName>
    <definedName name="Excel_BuiltIn_Print_Area_2_1_1_2_1_1_1_1_1_1">#REF!</definedName>
    <definedName name="Excel_BuiltIn_Print_Area_2_1_1_2_1_1_1_1_1_1_1">#REF!</definedName>
    <definedName name="Excel_BuiltIn_Print_Area_2_1_1_2_1_1_1_1_1_1_1_1">#REF!</definedName>
    <definedName name="Excel_BuiltIn_Print_Area_2_1_1_2_1_1_1_2">#REF!</definedName>
    <definedName name="Excel_BuiltIn_Print_Area_2_1_1_2_1_1_2">#REF!</definedName>
    <definedName name="Excel_BuiltIn_Print_Area_2_1_1_2_1_1_2_1">#REF!</definedName>
    <definedName name="Excel_BuiltIn_Print_Area_2_1_1_2_1_1_2_1_1">#REF!</definedName>
    <definedName name="Excel_BuiltIn_Print_Area_2_1_1_2_1_1_2_1_2">#REF!</definedName>
    <definedName name="Excel_BuiltIn_Print_Area_2_1_1_3">#REF!</definedName>
    <definedName name="Excel_BuiltIn_Print_Area_2_1_1_3_1">#REF!</definedName>
    <definedName name="Excel_BuiltIn_Print_Area_2_1_1_3_2">#REF!</definedName>
    <definedName name="Excel_BuiltIn_Print_Area_2_1_1_3_2_1">#REF!</definedName>
    <definedName name="Excel_BuiltIn_Print_Area_2_1_1_3_2_1_1">#REF!</definedName>
    <definedName name="Excel_BuiltIn_Print_Area_2_1_1_3_2_1_1_1">#REF!</definedName>
    <definedName name="Excel_BuiltIn_Print_Area_2_1_1_3_2_1_2">#REF!</definedName>
    <definedName name="Excel_BuiltIn_Print_Area_2_1_1_4">#REF!</definedName>
    <definedName name="Excel_BuiltIn_Print_Area_2_1_1_4_2">#REF!</definedName>
    <definedName name="Excel_BuiltIn_Print_Area_2_1_1_5">#REF!</definedName>
    <definedName name="Excel_BuiltIn_Print_Area_2_1_1_5_1">#REF!</definedName>
    <definedName name="Excel_BuiltIn_Print_Area_2_1_1_5_2">#REF!</definedName>
    <definedName name="Excel_BuiltIn_Print_Area_2_1_1_6_1">#REF!</definedName>
    <definedName name="Excel_BuiltIn_Print_Area_2_1_1_6_1_1">#REF!</definedName>
    <definedName name="Excel_BuiltIn_Print_Area_2_1_1_6_2_1">#REF!</definedName>
    <definedName name="Excel_BuiltIn_Print_Area_2_1_1_6_2_1_1">#REF!</definedName>
    <definedName name="Excel_BuiltIn_Print_Area_2_1_1_6_2_1_1_1">#REF!</definedName>
    <definedName name="Excel_BuiltIn_Print_Area_2_1_1_6_2_1_2">#REF!</definedName>
    <definedName name="Excel_BuiltIn_Print_Area_2_1_1_7_1">#REF!</definedName>
    <definedName name="Excel_BuiltIn_Print_Area_2_1_1_7_1_1">#REF!</definedName>
    <definedName name="Excel_BuiltIn_Print_Area_2_1_1_7_2_1">#REF!</definedName>
    <definedName name="Excel_BuiltIn_Print_Area_2_1_1_7_2_1_1">#REF!</definedName>
    <definedName name="Excel_BuiltIn_Print_Area_2_1_1_7_2_1_1_1">#REF!</definedName>
    <definedName name="Excel_BuiltIn_Print_Area_2_1_1_7_2_1_2">#REF!</definedName>
    <definedName name="Excel_BuiltIn_Print_Area_2_1_3">#REF!</definedName>
    <definedName name="Excel_BuiltIn_Print_Area_2_1_3_1">#REF!</definedName>
    <definedName name="Excel_BuiltIn_Print_Area_2_1_3_2">#REF!</definedName>
    <definedName name="Excel_BuiltIn_Print_Area_2_1_4">#REF!</definedName>
    <definedName name="Excel_BuiltIn_Print_Area_2_1_4_2">#REF!</definedName>
    <definedName name="Excel_BuiltIn_Print_Area_2_1_5">#REF!</definedName>
    <definedName name="Excel_BuiltIn_Print_Area_2_1_5_1">#REF!</definedName>
    <definedName name="Excel_BuiltIn_Print_Area_2_1_5_2">#REF!</definedName>
    <definedName name="Excel_BuiltIn_Print_Area_2_1_6_1">#REF!</definedName>
    <definedName name="Excel_BuiltIn_Print_Area_2_1_6_1_1">#REF!</definedName>
    <definedName name="Excel_BuiltIn_Print_Area_2_1_6_2_1">#REF!</definedName>
    <definedName name="Excel_BuiltIn_Print_Area_2_1_6_2_1_1">#REF!</definedName>
    <definedName name="Excel_BuiltIn_Print_Area_2_1_6_2_1_1_1">#REF!</definedName>
    <definedName name="Excel_BuiltIn_Print_Area_2_1_6_2_1_2">#REF!</definedName>
    <definedName name="Excel_BuiltIn_Print_Area_2_1_7_1">#REF!</definedName>
    <definedName name="Excel_BuiltIn_Print_Area_2_1_7_1_1">#REF!</definedName>
    <definedName name="Excel_BuiltIn_Print_Area_2_1_7_2_1">#REF!</definedName>
    <definedName name="Excel_BuiltIn_Print_Area_2_1_7_2_1_1">#REF!</definedName>
    <definedName name="Excel_BuiltIn_Print_Area_2_1_7_2_1_1_1">#REF!</definedName>
    <definedName name="Excel_BuiltIn_Print_Area_2_1_7_2_1_2">#REF!</definedName>
    <definedName name="Excel_BuiltIn_Print_Area_2_2">#REF!</definedName>
    <definedName name="Excel_BuiltIn_Print_Area_2_2_1_1_1_1_1_1_1">#REF!</definedName>
    <definedName name="Excel_BuiltIn_Print_Area_2_2_1_1_1_1_1_1_1_2">#REF!</definedName>
    <definedName name="Excel_BuiltIn_Print_Area_2_2_1_1_2">#REF!</definedName>
    <definedName name="Excel_BuiltIn_Print_Area_2_2_1_1_2_1">#REF!</definedName>
    <definedName name="Excel_BuiltIn_Print_Area_2_2_1_1_2_1_1">#REF!</definedName>
    <definedName name="Excel_BuiltIn_Print_Area_2_2_1_1_2_1_2">#REF!</definedName>
    <definedName name="Excel_BuiltIn_Print_Area_2_2_1_1_3">#REF!</definedName>
    <definedName name="Excel_BuiltIn_Print_Area_2_2_1_1_3_1">#REF!</definedName>
    <definedName name="Excel_BuiltIn_Print_Area_2_2_3">#REF!</definedName>
    <definedName name="Excel_BuiltIn_Print_Area_2_2_3_1">#REF!</definedName>
    <definedName name="Excel_BuiltIn_Print_Area_2_2_3_1_1">#REF!</definedName>
    <definedName name="Excel_BuiltIn_Print_Area_2_2_3_1_1_1">#REF!</definedName>
    <definedName name="Excel_BuiltIn_Print_Area_2_2_3_2">#REF!</definedName>
    <definedName name="Excel_BuiltIn_Print_Area_2_2_3_2_1">#REF!</definedName>
    <definedName name="Excel_BuiltIn_Print_Area_2_2_3_2_1_1">#REF!</definedName>
    <definedName name="Excel_BuiltIn_Print_Area_2_2_3_2_1_1_1">#REF!</definedName>
    <definedName name="Excel_BuiltIn_Print_Area_2_2_3_2_1_2">#REF!</definedName>
    <definedName name="Excel_BuiltIn_Print_Area_2_2_6_1">#REF!</definedName>
    <definedName name="Excel_BuiltIn_Print_Area_2_2_6_1_1">#REF!</definedName>
    <definedName name="Excel_BuiltIn_Print_Area_2_2_6_2_1">#REF!</definedName>
    <definedName name="Excel_BuiltIn_Print_Area_2_2_6_2_1_1">#REF!</definedName>
    <definedName name="Excel_BuiltIn_Print_Area_2_2_6_2_1_1_1">#REF!</definedName>
    <definedName name="Excel_BuiltIn_Print_Area_2_2_6_2_1_2">#REF!</definedName>
    <definedName name="Excel_BuiltIn_Print_Area_2_2_7_1">#REF!</definedName>
    <definedName name="Excel_BuiltIn_Print_Area_2_2_7_1_1">#REF!</definedName>
    <definedName name="Excel_BuiltIn_Print_Area_2_2_7_2_1">#REF!</definedName>
    <definedName name="Excel_BuiltIn_Print_Area_2_2_7_2_1_1">#REF!</definedName>
    <definedName name="Excel_BuiltIn_Print_Area_2_2_7_2_1_1_1">#REF!</definedName>
    <definedName name="Excel_BuiltIn_Print_Area_2_2_7_2_1_2">#REF!</definedName>
    <definedName name="Excel_BuiltIn_Print_Area_2_5">#REF!</definedName>
    <definedName name="Excel_BuiltIn_Print_Area_2_5_2">#REF!</definedName>
    <definedName name="Excel_BuiltIn_Print_Area_2_5_2_1">#REF!</definedName>
    <definedName name="Excel_BuiltIn_Print_Area_2_6">#REF!</definedName>
    <definedName name="Excel_BuiltIn_Print_Area_2_7">#REF!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_1_1_1_1_1">#REF!</definedName>
    <definedName name="Excel_BuiltIn_Print_Area_3_1_1_1_1_1_1_1_1_1_1_1_1_1_1_1_2">#REF!</definedName>
    <definedName name="Excel_BuiltIn_Print_Area_3_1_1_1_1_1_1_1_1_1_1_1_1_1_1_2">#REF!</definedName>
    <definedName name="Excel_BuiltIn_Print_Area_3_1_1_1_1_1_1_1_1_1_1_1_1_1_2">#REF!</definedName>
    <definedName name="Excel_BuiltIn_Print_Area_3_1_1_1_1_1_1_1_1_1_1_1_1_2">#REF!</definedName>
    <definedName name="Excel_BuiltIn_Print_Area_3_1_1_1_1_1_1_1_1_1_1_1_1_2_1">#REF!</definedName>
    <definedName name="Excel_BuiltIn_Print_Area_3_1_1_1_1_1_1_1_1_1_1_1_2_1">#REF!</definedName>
    <definedName name="Excel_BuiltIn_Print_Area_3_1_1_1_1_1_1_1_1_1_1_2_1">#REF!</definedName>
    <definedName name="Excel_BuiltIn_Print_Area_3_1_1_1_1_1_1_1_1_1_2_1">#REF!</definedName>
    <definedName name="Excel_BuiltIn_Print_Area_3_1_1_1_1_1_1_1_1_2_1">#REF!</definedName>
    <definedName name="Excel_BuiltIn_Print_Area_3_1_1_1_1_1_1_1_1_3">#REF!</definedName>
    <definedName name="Excel_BuiltIn_Print_Area_3_1_1_1_1_1_1_1_1_5">#REF!</definedName>
    <definedName name="Excel_BuiltIn_Print_Area_3_1_1_1_1_1_1_1_1_5_1">#REF!</definedName>
    <definedName name="Excel_BuiltIn_Print_Area_3_1_1_1_1_1_1_1_1_5_2">#REF!</definedName>
    <definedName name="Excel_BuiltIn_Print_Area_3_1_1_1_1_1_1_1_2_1">#REF!</definedName>
    <definedName name="Excel_BuiltIn_Print_Area_3_1_1_1_1_1_1_1_5">#REF!</definedName>
    <definedName name="Excel_BuiltIn_Print_Area_3_1_1_1_1_1_1_1_5_1">#REF!</definedName>
    <definedName name="Excel_BuiltIn_Print_Area_3_1_1_1_1_1_1_1_5_2">#REF!</definedName>
    <definedName name="Excel_BuiltIn_Print_Area_3_1_1_1_1_1_1_1_5_5">#REF!</definedName>
    <definedName name="Excel_BuiltIn_Print_Area_3_1_1_1_1_1_1_1_5_5_1">#REF!</definedName>
    <definedName name="Excel_BuiltIn_Print_Area_3_1_1_1_1_1_1_1_5_5_2">#REF!</definedName>
    <definedName name="Excel_BuiltIn_Print_Area_3_1_1_1_1_1_1_2_1">#REF!</definedName>
    <definedName name="Excel_BuiltIn_Print_Area_3_1_1_1_1_1_2_1">#REF!</definedName>
    <definedName name="Excel_BuiltIn_Print_Area_3_1_1_1_1_1_3">#REF!</definedName>
    <definedName name="Excel_BuiltIn_Print_Area_3_1_1_1_1_1_3_1">#REF!</definedName>
    <definedName name="Excel_BuiltIn_Print_Area_3_1_1_1_1_1_3_1_1_1_1_1">#REF!</definedName>
    <definedName name="Excel_BuiltIn_Print_Area_3_1_1_1_1_1_3_1_2">#REF!</definedName>
    <definedName name="Excel_BuiltIn_Print_Area_3_1_1_1_1_1_3_2">#REF!</definedName>
    <definedName name="Excel_BuiltIn_Print_Area_3_1_1_1_1_1_3_5">#REF!</definedName>
    <definedName name="Excel_BuiltIn_Print_Area_3_1_1_1_1_1_3_5_1">#REF!</definedName>
    <definedName name="Excel_BuiltIn_Print_Area_3_1_1_1_1_1_3_5_1_1">#REF!</definedName>
    <definedName name="Excel_BuiltIn_Print_Area_3_1_1_1_1_1_3_5_1_2">#REF!</definedName>
    <definedName name="Excel_BuiltIn_Print_Area_3_1_1_1_1_1_3_5_2">#REF!</definedName>
    <definedName name="Excel_BuiltIn_Print_Area_3_1_1_1_1_1_3_5_5">#REF!</definedName>
    <definedName name="Excel_BuiltIn_Print_Area_3_1_1_1_1_1_3_5_5_1">#REF!</definedName>
    <definedName name="Excel_BuiltIn_Print_Area_3_1_1_1_1_1_3_5_5_2">#REF!</definedName>
    <definedName name="Excel_BuiltIn_Print_Area_3_1_1_1_1_1_4">#REF!</definedName>
    <definedName name="Excel_BuiltIn_Print_Area_3_1_1_1_1_1_4_2">#REF!</definedName>
    <definedName name="Excel_BuiltIn_Print_Area_3_1_1_1_1_1_4_5">#REF!</definedName>
    <definedName name="Excel_BuiltIn_Print_Area_3_1_1_1_1_1_4_5_1">#REF!</definedName>
    <definedName name="Excel_BuiltIn_Print_Area_3_1_1_1_1_1_4_5_1_1">#REF!</definedName>
    <definedName name="Excel_BuiltIn_Print_Area_3_1_1_1_1_1_4_5_1_2">#REF!</definedName>
    <definedName name="Excel_BuiltIn_Print_Area_3_1_1_1_1_1_4_5_2">#REF!</definedName>
    <definedName name="Excel_BuiltIn_Print_Area_3_1_1_1_1_1_4_5_5">#REF!</definedName>
    <definedName name="Excel_BuiltIn_Print_Area_3_1_1_1_1_1_4_5_5_1">#REF!</definedName>
    <definedName name="Excel_BuiltIn_Print_Area_3_1_1_1_1_1_4_5_5_2">#REF!</definedName>
    <definedName name="Excel_BuiltIn_Print_Area_3_1_1_1_1_1_5">#REF!</definedName>
    <definedName name="Excel_BuiltIn_Print_Area_3_1_1_1_1_1_5_1">#REF!</definedName>
    <definedName name="Excel_BuiltIn_Print_Area_3_1_1_1_1_1_5_2">#REF!</definedName>
    <definedName name="Excel_BuiltIn_Print_Area_3_1_1_1_1_1_5_5">#REF!</definedName>
    <definedName name="Excel_BuiltIn_Print_Area_3_1_1_1_1_1_5_5_1">#REF!</definedName>
    <definedName name="Excel_BuiltIn_Print_Area_3_1_1_1_1_1_5_5_1_1">#REF!</definedName>
    <definedName name="Excel_BuiltIn_Print_Area_3_1_1_1_1_1_5_5_1_2">#REF!</definedName>
    <definedName name="Excel_BuiltIn_Print_Area_3_1_1_1_1_1_5_5_2">#REF!</definedName>
    <definedName name="Excel_BuiltIn_Print_Area_3_1_1_1_1_1_5_5_5">#REF!</definedName>
    <definedName name="Excel_BuiltIn_Print_Area_3_1_1_1_1_1_5_5_5_1">#REF!</definedName>
    <definedName name="Excel_BuiltIn_Print_Area_3_1_1_1_1_1_5_5_5_2">#REF!</definedName>
    <definedName name="Excel_BuiltIn_Print_Area_3_1_1_1_1_1_8">#REF!</definedName>
    <definedName name="Excel_BuiltIn_Print_Area_3_1_1_1_1_1_8_2">#REF!</definedName>
    <definedName name="Excel_BuiltIn_Print_Area_3_1_1_1_1_1_8_5">#REF!</definedName>
    <definedName name="Excel_BuiltIn_Print_Area_3_1_1_1_1_1_8_5_1">#REF!</definedName>
    <definedName name="Excel_BuiltIn_Print_Area_3_1_1_1_1_1_8_5_1_1">#REF!</definedName>
    <definedName name="Excel_BuiltIn_Print_Area_3_1_1_1_1_1_8_5_1_2">#REF!</definedName>
    <definedName name="Excel_BuiltIn_Print_Area_3_1_1_1_1_1_8_5_2">#REF!</definedName>
    <definedName name="Excel_BuiltIn_Print_Area_3_1_1_1_1_1_8_5_5">#REF!</definedName>
    <definedName name="Excel_BuiltIn_Print_Area_3_1_1_1_1_1_8_5_5_1">#REF!</definedName>
    <definedName name="Excel_BuiltIn_Print_Area_3_1_1_1_1_1_8_5_5_2">#REF!</definedName>
    <definedName name="Excel_BuiltIn_Print_Area_3_1_1_1_1_2_1">#REF!</definedName>
    <definedName name="Excel_BuiltIn_Print_Area_3_1_1_1_1_2_1_1">#REF!</definedName>
    <definedName name="Excel_BuiltIn_Print_Area_3_1_1_1_1_2_1_1_1">#REF!</definedName>
    <definedName name="Excel_BuiltIn_Print_Area_3_1_1_1_1_5">#REF!</definedName>
    <definedName name="Excel_BuiltIn_Print_Area_3_1_1_1_1_8">#REF!</definedName>
    <definedName name="Excel_BuiltIn_Print_Area_3_1_1_1_2_1">#REF!</definedName>
    <definedName name="Excel_BuiltIn_Print_Area_3_1_1_1_2_1_1">#REF!</definedName>
    <definedName name="Excel_BuiltIn_Print_Area_3_1_1_1_2_1_1_1_1">#REF!</definedName>
    <definedName name="Excel_BuiltIn_Print_Area_3_1_1_1_2_1_1_1_1_1">#REF!</definedName>
    <definedName name="Excel_BuiltIn_Print_Area_3_1_1_1_2_1_1_1_1_1_1">#REF!</definedName>
    <definedName name="Excel_BuiltIn_Print_Area_3_1_1_1_2_1_1_1_1_1_1_1">#REF!</definedName>
    <definedName name="Excel_BuiltIn_Print_Area_3_1_1_1_2_1_1_2">#REF!</definedName>
    <definedName name="Excel_BuiltIn_Print_Area_3_1_1_1_2_1_2">#REF!</definedName>
    <definedName name="Excel_BuiltIn_Print_Area_3_1_1_1_2_1_2_1">#REF!</definedName>
    <definedName name="Excel_BuiltIn_Print_Area_3_1_1_1_2_1_2_1_1">#REF!</definedName>
    <definedName name="Excel_BuiltIn_Print_Area_3_1_1_1_2_1_2_1_2">#REF!</definedName>
    <definedName name="Excel_BuiltIn_Print_Area_3_1_1_1_3_1">#REF!</definedName>
    <definedName name="Excel_BuiltIn_Print_Area_3_1_1_1_3_1_1">#REF!</definedName>
    <definedName name="Excel_BuiltIn_Print_Area_3_1_1_1_3_1_1_1">#REF!</definedName>
    <definedName name="Excel_BuiltIn_Print_Area_3_1_1_1_3_2_1">#REF!</definedName>
    <definedName name="Excel_BuiltIn_Print_Area_3_1_1_1_3_2_1_1">#REF!</definedName>
    <definedName name="Excel_BuiltIn_Print_Area_3_1_1_1_3_2_1_1_1">#REF!</definedName>
    <definedName name="Excel_BuiltIn_Print_Area_3_1_1_1_3_2_1_2">#REF!</definedName>
    <definedName name="Excel_BuiltIn_Print_Area_3_1_1_1_5_1">#REF!</definedName>
    <definedName name="Excel_BuiltIn_Print_Area_3_1_1_1_5_1_1">#REF!</definedName>
    <definedName name="Excel_BuiltIn_Print_Area_3_1_1_1_5_1_1_1">#REF!</definedName>
    <definedName name="Excel_BuiltIn_Print_Area_3_1_1_1_5_1_2">#REF!</definedName>
    <definedName name="Excel_BuiltIn_Print_Area_3_1_1_1_6_1">#REF!</definedName>
    <definedName name="Excel_BuiltIn_Print_Area_3_1_1_1_6_1_1">#REF!</definedName>
    <definedName name="Excel_BuiltIn_Print_Area_3_1_1_1_6_2_1">#REF!</definedName>
    <definedName name="Excel_BuiltIn_Print_Area_3_1_1_1_6_2_1_1">#REF!</definedName>
    <definedName name="Excel_BuiltIn_Print_Area_3_1_1_1_6_2_1_1_1">#REF!</definedName>
    <definedName name="Excel_BuiltIn_Print_Area_3_1_1_1_6_2_1_2">#REF!</definedName>
    <definedName name="Excel_BuiltIn_Print_Area_3_1_1_1_7_1">#REF!</definedName>
    <definedName name="Excel_BuiltIn_Print_Area_3_1_1_1_7_1_1">#REF!</definedName>
    <definedName name="Excel_BuiltIn_Print_Area_3_1_1_1_7_2_1">#REF!</definedName>
    <definedName name="Excel_BuiltIn_Print_Area_3_1_1_1_7_2_1_1">#REF!</definedName>
    <definedName name="Excel_BuiltIn_Print_Area_3_1_1_1_7_2_1_1_1">#REF!</definedName>
    <definedName name="Excel_BuiltIn_Print_Area_3_1_1_1_7_2_1_2">#REF!</definedName>
    <definedName name="Excel_BuiltIn_Print_Area_3_1_1_2_1">#REF!</definedName>
    <definedName name="Excel_BuiltIn_Print_Area_3_1_1_2_1_1">#REF!</definedName>
    <definedName name="Excel_BuiltIn_Print_Area_3_1_1_2_1_1_1_1">#REF!</definedName>
    <definedName name="Excel_BuiltIn_Print_Area_3_1_1_2_1_1_1_1_1">#REF!</definedName>
    <definedName name="Excel_BuiltIn_Print_Area_3_1_1_2_1_1_1_1_1_1">#REF!</definedName>
    <definedName name="Excel_BuiltIn_Print_Area_3_1_1_2_1_1_1_1_1_1_1">#REF!</definedName>
    <definedName name="Excel_BuiltIn_Print_Area_3_1_1_2_1_1_2">#REF!</definedName>
    <definedName name="Excel_BuiltIn_Print_Area_3_1_1_2_1_2">#REF!</definedName>
    <definedName name="Excel_BuiltIn_Print_Area_3_1_1_2_1_2_1">#REF!</definedName>
    <definedName name="Excel_BuiltIn_Print_Area_3_1_1_2_1_2_1_1">#REF!</definedName>
    <definedName name="Excel_BuiltIn_Print_Area_3_1_1_2_1_2_1_2">#REF!</definedName>
    <definedName name="Excel_BuiltIn_Print_Area_3_1_1_3_1">#REF!</definedName>
    <definedName name="Excel_BuiltIn_Print_Area_3_1_1_3_1_1">#REF!</definedName>
    <definedName name="Excel_BuiltIn_Print_Area_3_1_1_3_1_1_1">#REF!</definedName>
    <definedName name="Excel_BuiltIn_Print_Area_3_1_1_3_2_1">#REF!</definedName>
    <definedName name="Excel_BuiltIn_Print_Area_3_1_1_3_2_1_1">#REF!</definedName>
    <definedName name="Excel_BuiltIn_Print_Area_3_1_1_3_2_1_1_1">#REF!</definedName>
    <definedName name="Excel_BuiltIn_Print_Area_3_1_1_3_2_1_2">#REF!</definedName>
    <definedName name="Excel_BuiltIn_Print_Area_3_1_1_5">#REF!</definedName>
    <definedName name="Excel_BuiltIn_Print_Area_3_1_1_5_1">#REF!</definedName>
    <definedName name="Excel_BuiltIn_Print_Area_3_1_1_5_1_1">#REF!</definedName>
    <definedName name="Excel_BuiltIn_Print_Area_3_1_1_6_1">#REF!</definedName>
    <definedName name="Excel_BuiltIn_Print_Area_3_1_1_6_1_1">#REF!</definedName>
    <definedName name="Excel_BuiltIn_Print_Area_3_1_1_6_2_1">#REF!</definedName>
    <definedName name="Excel_BuiltIn_Print_Area_3_1_1_6_2_1_1">#REF!</definedName>
    <definedName name="Excel_BuiltIn_Print_Area_3_1_1_6_2_1_1_1">#REF!</definedName>
    <definedName name="Excel_BuiltIn_Print_Area_3_1_1_6_2_1_2">#REF!</definedName>
    <definedName name="Excel_BuiltIn_Print_Area_3_1_1_7_1">#REF!</definedName>
    <definedName name="Excel_BuiltIn_Print_Area_3_1_1_7_1_1">#REF!</definedName>
    <definedName name="Excel_BuiltIn_Print_Area_3_1_1_7_2_1">#REF!</definedName>
    <definedName name="Excel_BuiltIn_Print_Area_3_1_1_7_2_1_1">#REF!</definedName>
    <definedName name="Excel_BuiltIn_Print_Area_3_1_1_7_2_1_1_1">#REF!</definedName>
    <definedName name="Excel_BuiltIn_Print_Area_3_1_1_7_2_1_2">#REF!</definedName>
    <definedName name="Excel_BuiltIn_Print_Area_3_1_2_1">#REF!</definedName>
    <definedName name="Excel_BuiltIn_Print_Area_3_1_2_1_1">#REF!</definedName>
    <definedName name="Excel_BuiltIn_Print_Area_3_1_2_1_1_1">#REF!</definedName>
    <definedName name="Excel_BuiltIn_Print_Area_3_1_2_1_1_1_1">#REF!</definedName>
    <definedName name="Excel_BuiltIn_Print_Area_3_1_2_1_1_1_1_1">#REF!</definedName>
    <definedName name="Excel_BuiltIn_Print_Area_3_1_2_1_1_1_1_1_1">#REF!</definedName>
    <definedName name="Excel_BuiltIn_Print_Area_3_1_2_1_1_1_1_1_1_1">#REF!</definedName>
    <definedName name="Excel_BuiltIn_Print_Area_3_1_2_1_1_1_2">#REF!</definedName>
    <definedName name="Excel_BuiltIn_Print_Area_3_1_2_1_2">#REF!</definedName>
    <definedName name="Excel_BuiltIn_Print_Area_3_1_2_1_2_1">#REF!</definedName>
    <definedName name="Excel_BuiltIn_Print_Area_3_1_2_1_2_1_1">#REF!</definedName>
    <definedName name="Excel_BuiltIn_Print_Area_3_1_2_1_2_1_2">#REF!</definedName>
    <definedName name="Excel_BuiltIn_Print_Area_3_1_3">#REF!</definedName>
    <definedName name="Excel_BuiltIn_Print_Area_3_1_3_1">#REF!</definedName>
    <definedName name="Excel_BuiltIn_Print_Area_3_1_3_1_1">#REF!</definedName>
    <definedName name="Excel_BuiltIn_Print_Area_3_1_3_1_1_1">#REF!</definedName>
    <definedName name="Excel_BuiltIn_Print_Area_3_1_3_1_1_1_1">#REF!</definedName>
    <definedName name="Excel_BuiltIn_Print_Area_3_1_3_2">#REF!</definedName>
    <definedName name="Excel_BuiltIn_Print_Area_3_1_3_2_1">#REF!</definedName>
    <definedName name="Excel_BuiltIn_Print_Area_3_1_3_2_1_1">#REF!</definedName>
    <definedName name="Excel_BuiltIn_Print_Area_3_1_3_2_1_1_1">#REF!</definedName>
    <definedName name="Excel_BuiltIn_Print_Area_3_1_3_2_1_2">#REF!</definedName>
    <definedName name="Excel_BuiltIn_Print_Area_3_1_5">#REF!</definedName>
    <definedName name="Excel_BuiltIn_Print_Area_3_1_5_1">#REF!</definedName>
    <definedName name="Excel_BuiltIn_Print_Area_3_1_5_1_1">#REF!</definedName>
    <definedName name="Excel_BuiltIn_Print_Area_3_1_6_1">#REF!</definedName>
    <definedName name="Excel_BuiltIn_Print_Area_3_1_6_1_1">#REF!</definedName>
    <definedName name="Excel_BuiltIn_Print_Area_3_1_6_2_1">#REF!</definedName>
    <definedName name="Excel_BuiltIn_Print_Area_3_1_6_2_1_1">#REF!</definedName>
    <definedName name="Excel_BuiltIn_Print_Area_3_1_6_2_1_1_1">#REF!</definedName>
    <definedName name="Excel_BuiltIn_Print_Area_3_1_6_2_1_2">#REF!</definedName>
    <definedName name="Excel_BuiltIn_Print_Area_3_1_7_1">#REF!</definedName>
    <definedName name="Excel_BuiltIn_Print_Area_3_1_7_1_1">#REF!</definedName>
    <definedName name="Excel_BuiltIn_Print_Area_3_1_7_2_1">#REF!</definedName>
    <definedName name="Excel_BuiltIn_Print_Area_3_1_7_2_1_1">#REF!</definedName>
    <definedName name="Excel_BuiltIn_Print_Area_3_1_7_2_1_1_1">#REF!</definedName>
    <definedName name="Excel_BuiltIn_Print_Area_3_1_7_2_1_2">#REF!</definedName>
    <definedName name="Excel_BuiltIn_Print_Area_3_4">#REF!</definedName>
    <definedName name="Excel_BuiltIn_Print_Area_3_5">#REF!</definedName>
    <definedName name="Excel_BuiltIn_Print_Area_4">#REF!</definedName>
    <definedName name="Excel_BuiltIn_Print_Area_4_1">"$#REF!.$A$1:$I$15"</definedName>
    <definedName name="Excel_BuiltIn_Print_Area_4_1_1" localSheetId="0">#REF!</definedName>
    <definedName name="Excel_BuiltIn_Print_Area_4_1_1">#REF!</definedName>
    <definedName name="Excel_BuiltIn_Print_Area_4_1_1_1">#REF!</definedName>
    <definedName name="Excel_BuiltIn_Print_Area_4_1_1_1_1">#REF!</definedName>
    <definedName name="Excel_BuiltIn_Print_Area_4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_1_1_1_1_1_1_1_1">#REF!</definedName>
    <definedName name="Excel_BuiltIn_Print_Area_4_1_1_1_1_1_1_1_1_1_1_1_1_1_1">#REF!</definedName>
    <definedName name="Excel_BuiltIn_Print_Area_4_1_1_1_1_1_1_1_1_1_1_1_1_1_1_1_1_1">#REF!</definedName>
    <definedName name="Excel_BuiltIn_Print_Area_4_1_1_1_1_1_1_1_1_1_1_1_1_1_1_1_1_1_1_1_1_1">#REF!</definedName>
    <definedName name="Excel_BuiltIn_Print_Area_4_1_1_1_1_1_1_1_1_1_1_1_1_1_1_1_1_1_1_1_1_1_1_1">#REF!</definedName>
    <definedName name="Excel_BuiltIn_Print_Area_4_1_1_1_1_1_1_1_1_1_1_1_1_2_1">#REF!</definedName>
    <definedName name="Excel_BuiltIn_Print_Area_4_1_1_1_1_1_1_1_1_1_1_1_2">#REF!</definedName>
    <definedName name="Excel_BuiltIn_Print_Area_4_1_1_1_1_1_1_1_1_1_1_2_1">#REF!</definedName>
    <definedName name="Excel_BuiltIn_Print_Area_4_1_1_1_1_1_1_1_1_1_1_2_1_1">#REF!</definedName>
    <definedName name="Excel_BuiltIn_Print_Area_4_1_1_1_1_1_1_1_1_1_1_3">#REF!</definedName>
    <definedName name="Excel_BuiltIn_Print_Area_4_1_1_1_1_1_1_1_1_2">#REF!</definedName>
    <definedName name="Excel_BuiltIn_Print_Area_4_1_1_1_1_1_1_1_2">#REF!</definedName>
    <definedName name="Excel_BuiltIn_Print_Area_4_1_1_1_1_2_2_1">#REF!</definedName>
    <definedName name="Excel_BuiltIn_Print_Area_4_1_1_1_1_2_2_1_1">#REF!</definedName>
    <definedName name="Excel_BuiltIn_Print_Area_4_1_1_1_1_2_2_1_2">#REF!</definedName>
    <definedName name="Excel_BuiltIn_Print_Area_4_1_1_1_1_3_1">#REF!</definedName>
    <definedName name="Excel_BuiltIn_Print_Area_4_1_1_1_1_4">#REF!</definedName>
    <definedName name="Excel_BuiltIn_Print_Area_4_1_1_1_1_4_1">#REF!</definedName>
    <definedName name="Excel_BuiltIn_Print_Area_4_1_1_1_2_1">#REF!</definedName>
    <definedName name="Excel_BuiltIn_Print_Area_4_1_1_2_1">#REF!</definedName>
    <definedName name="Excel_BuiltIn_Print_Area_4_1_1_3">#REF!</definedName>
    <definedName name="Excel_BuiltIn_Print_Area_4_1_1_5">#REF!</definedName>
    <definedName name="Excel_BuiltIn_Print_Area_4_1_5">#REF!</definedName>
    <definedName name="Excel_BuiltIn_Print_Area_4_1_5_1">#REF!</definedName>
    <definedName name="Excel_BuiltIn_Print_Area_4_1_5_1_1">#REF!</definedName>
    <definedName name="Excel_BuiltIn_Print_Area_4_1_6_1">#REF!</definedName>
    <definedName name="Excel_BuiltIn_Print_Area_4_1_6_1_1">#REF!</definedName>
    <definedName name="Excel_BuiltIn_Print_Area_4_1_6_2_1">#REF!</definedName>
    <definedName name="Excel_BuiltIn_Print_Area_4_1_6_2_1_1">#REF!</definedName>
    <definedName name="Excel_BuiltIn_Print_Area_4_1_6_2_1_1_1">#REF!</definedName>
    <definedName name="Excel_BuiltIn_Print_Area_4_1_6_2_1_2">#REF!</definedName>
    <definedName name="Excel_BuiltIn_Print_Area_4_1_7_1">#REF!</definedName>
    <definedName name="Excel_BuiltIn_Print_Area_4_1_7_1_1">#REF!</definedName>
    <definedName name="Excel_BuiltIn_Print_Area_4_1_7_2_1">#REF!</definedName>
    <definedName name="Excel_BuiltIn_Print_Area_4_1_7_2_1_1">#REF!</definedName>
    <definedName name="Excel_BuiltIn_Print_Area_4_1_7_2_1_1_1">#REF!</definedName>
    <definedName name="Excel_BuiltIn_Print_Area_4_1_7_2_1_2">#REF!</definedName>
    <definedName name="Excel_BuiltIn_Print_Area_4_3">#REF!</definedName>
    <definedName name="Excel_BuiltIn_Print_Area_4_4" localSheetId="0">#REF!</definedName>
    <definedName name="Excel_BuiltIn_Print_Area_4_4">#REF!</definedName>
    <definedName name="Excel_BuiltIn_Print_Area_4_5" localSheetId="0">#REF!</definedName>
    <definedName name="Excel_BuiltIn_Print_Area_4_5">#REF!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2">#REF!</definedName>
    <definedName name="Excel_BuiltIn_Print_Area_5_1_1_1_2_1">#REF!</definedName>
    <definedName name="Excel_BuiltIn_Print_Area_5_1_1_1_2_1_1">#REF!</definedName>
    <definedName name="Excel_BuiltIn_Print_Area_5_1_1_2_1">#REF!</definedName>
    <definedName name="Excel_BuiltIn_Print_Area_5_1_1_2_1_1">#REF!</definedName>
    <definedName name="Excel_BuiltIn_Print_Area_5_1_1_2_1_1_1_1">#REF!</definedName>
    <definedName name="Excel_BuiltIn_Print_Area_5_1_1_2_1_1_1_1_1">#REF!</definedName>
    <definedName name="Excel_BuiltIn_Print_Area_5_1_1_2_1_1_2">#REF!</definedName>
    <definedName name="Excel_BuiltIn_Print_Area_5_1_1_2_1_2">#REF!</definedName>
    <definedName name="Excel_BuiltIn_Print_Area_5_1_1_2_1_2_1">#REF!</definedName>
    <definedName name="Excel_BuiltIn_Print_Area_5_1_1_2_1_2_1_1">#REF!</definedName>
    <definedName name="Excel_BuiltIn_Print_Area_5_1_1_2_1_2_1_2">#REF!</definedName>
    <definedName name="Excel_BuiltIn_Print_Area_5_1_1_3">#REF!</definedName>
    <definedName name="Excel_BuiltIn_Print_Area_5_1_1_3_1">#REF!</definedName>
    <definedName name="Excel_BuiltIn_Print_Area_5_1_1_3_1_2">#REF!</definedName>
    <definedName name="Excel_BuiltIn_Print_Area_5_1_1_3_2">#REF!</definedName>
    <definedName name="Excel_BuiltIn_Print_Area_5_1_1_3_2_1">#REF!</definedName>
    <definedName name="Excel_BuiltIn_Print_Area_5_1_1_3_2_1_1">#REF!</definedName>
    <definedName name="Excel_BuiltIn_Print_Area_5_1_1_3_2_1_1_1">#REF!</definedName>
    <definedName name="Excel_BuiltIn_Print_Area_5_1_1_3_2_1_2">#REF!</definedName>
    <definedName name="Excel_BuiltIn_Print_Area_5_1_1_3_5">#REF!</definedName>
    <definedName name="Excel_BuiltIn_Print_Area_5_1_1_3_5_1">#REF!</definedName>
    <definedName name="Excel_BuiltIn_Print_Area_5_1_1_3_5_1_1">#REF!</definedName>
    <definedName name="Excel_BuiltIn_Print_Area_5_1_1_3_5_1_2">#REF!</definedName>
    <definedName name="Excel_BuiltIn_Print_Area_5_1_1_3_5_2">#REF!</definedName>
    <definedName name="Excel_BuiltIn_Print_Area_5_1_1_3_5_5">#REF!</definedName>
    <definedName name="Excel_BuiltIn_Print_Area_5_1_1_3_5_5_1">#REF!</definedName>
    <definedName name="Excel_BuiltIn_Print_Area_5_1_1_3_5_5_2">#REF!</definedName>
    <definedName name="Excel_BuiltIn_Print_Area_5_1_1_4">#REF!</definedName>
    <definedName name="Excel_BuiltIn_Print_Area_5_1_1_4_1">#REF!</definedName>
    <definedName name="Excel_BuiltIn_Print_Area_5_1_1_4_1_2">#REF!</definedName>
    <definedName name="Excel_BuiltIn_Print_Area_5_1_1_4_2">#REF!</definedName>
    <definedName name="Excel_BuiltIn_Print_Area_5_1_1_4_5">#REF!</definedName>
    <definedName name="Excel_BuiltIn_Print_Area_5_1_1_4_5_1">#REF!</definedName>
    <definedName name="Excel_BuiltIn_Print_Area_5_1_1_4_5_1_1">#REF!</definedName>
    <definedName name="Excel_BuiltIn_Print_Area_5_1_1_4_5_1_2">#REF!</definedName>
    <definedName name="Excel_BuiltIn_Print_Area_5_1_1_4_5_2">#REF!</definedName>
    <definedName name="Excel_BuiltIn_Print_Area_5_1_1_4_5_5">#REF!</definedName>
    <definedName name="Excel_BuiltIn_Print_Area_5_1_1_4_5_5_1">#REF!</definedName>
    <definedName name="Excel_BuiltIn_Print_Area_5_1_1_4_5_5_2">#REF!</definedName>
    <definedName name="Excel_BuiltIn_Print_Area_5_1_1_5">#REF!</definedName>
    <definedName name="Excel_BuiltIn_Print_Area_5_1_1_5_1">#REF!</definedName>
    <definedName name="Excel_BuiltIn_Print_Area_5_1_1_5_1_1">#REF!</definedName>
    <definedName name="Excel_BuiltIn_Print_Area_5_1_1_5_1_1_1">#REF!</definedName>
    <definedName name="Excel_BuiltIn_Print_Area_5_1_1_5_1_1_2">#REF!</definedName>
    <definedName name="Excel_BuiltIn_Print_Area_5_1_1_5_1_2_1">#REF!</definedName>
    <definedName name="Excel_BuiltIn_Print_Area_5_1_1_5_1_5">#REF!</definedName>
    <definedName name="Excel_BuiltIn_Print_Area_5_1_1_5_1_5_1">#REF!</definedName>
    <definedName name="Excel_BuiltIn_Print_Area_5_1_1_5_1_5_2">#REF!</definedName>
    <definedName name="Excel_BuiltIn_Print_Area_5_1_1_5_2">#REF!</definedName>
    <definedName name="Excel_BuiltIn_Print_Area_5_1_1_5_5">#REF!</definedName>
    <definedName name="Excel_BuiltIn_Print_Area_5_1_1_5_5_1">#REF!</definedName>
    <definedName name="Excel_BuiltIn_Print_Area_5_1_1_5_5_1_1">#REF!</definedName>
    <definedName name="Excel_BuiltIn_Print_Area_5_1_1_5_5_1_2">#REF!</definedName>
    <definedName name="Excel_BuiltIn_Print_Area_5_1_1_5_5_2">#REF!</definedName>
    <definedName name="Excel_BuiltIn_Print_Area_5_1_1_5_5_5">#REF!</definedName>
    <definedName name="Excel_BuiltIn_Print_Area_5_1_1_5_5_5_1">#REF!</definedName>
    <definedName name="Excel_BuiltIn_Print_Area_5_1_1_5_5_5_2">#REF!</definedName>
    <definedName name="Excel_BuiltIn_Print_Area_5_1_1_6_1">#REF!</definedName>
    <definedName name="Excel_BuiltIn_Print_Area_5_1_1_6_1_1">#REF!</definedName>
    <definedName name="Excel_BuiltIn_Print_Area_5_1_1_6_2_1">#REF!</definedName>
    <definedName name="Excel_BuiltIn_Print_Area_5_1_1_6_2_1_1">#REF!</definedName>
    <definedName name="Excel_BuiltIn_Print_Area_5_1_1_6_2_1_1_1">#REF!</definedName>
    <definedName name="Excel_BuiltIn_Print_Area_5_1_1_6_2_1_2">#REF!</definedName>
    <definedName name="Excel_BuiltIn_Print_Area_5_1_1_7_1">#REF!</definedName>
    <definedName name="Excel_BuiltIn_Print_Area_5_1_1_7_1_1">#REF!</definedName>
    <definedName name="Excel_BuiltIn_Print_Area_5_1_1_7_2_1">#REF!</definedName>
    <definedName name="Excel_BuiltIn_Print_Area_5_1_1_7_2_1_1">#REF!</definedName>
    <definedName name="Excel_BuiltIn_Print_Area_5_1_1_7_2_1_1_1">#REF!</definedName>
    <definedName name="Excel_BuiltIn_Print_Area_5_1_1_7_2_1_2">#REF!</definedName>
    <definedName name="Excel_BuiltIn_Print_Area_5_1_1_8">#REF!</definedName>
    <definedName name="Excel_BuiltIn_Print_Area_5_1_1_8_2">#REF!</definedName>
    <definedName name="Excel_BuiltIn_Print_Area_5_1_1_8_5">#REF!</definedName>
    <definedName name="Excel_BuiltIn_Print_Area_5_1_1_8_5_1">#REF!</definedName>
    <definedName name="Excel_BuiltIn_Print_Area_5_1_1_8_5_1_1">#REF!</definedName>
    <definedName name="Excel_BuiltIn_Print_Area_5_1_1_8_5_1_2">#REF!</definedName>
    <definedName name="Excel_BuiltIn_Print_Area_5_1_1_8_5_2">#REF!</definedName>
    <definedName name="Excel_BuiltIn_Print_Area_5_1_1_8_5_5">#REF!</definedName>
    <definedName name="Excel_BuiltIn_Print_Area_5_1_1_8_5_5_1">#REF!</definedName>
    <definedName name="Excel_BuiltIn_Print_Area_5_1_1_8_5_5_2">#REF!</definedName>
    <definedName name="Excel_BuiltIn_Print_Area_5_1_5">#REF!</definedName>
    <definedName name="Excel_BuiltIn_Print_Area_5_4">#REF!</definedName>
    <definedName name="Excel_BuiltIn_Print_Area_5_5">#REF!</definedName>
    <definedName name="Excel_BuiltIn_Print_Area_6">"$#REF!.$A$1:$C$14"</definedName>
    <definedName name="Excel_BuiltIn_Print_Area_6_1">#REF!</definedName>
    <definedName name="Excel_BuiltIn_Print_Area_6_1_1">#REF!</definedName>
    <definedName name="Excel_BuiltIn_Print_Area_6_1_1_1">#REF!</definedName>
    <definedName name="Excel_BuiltIn_Print_Area_6_1_1_1_1">#REF!</definedName>
    <definedName name="Excel_BuiltIn_Print_Area_6_1_1_2_1">#REF!</definedName>
    <definedName name="Excel_BuiltIn_Print_Area_6_1_2">#REF!</definedName>
    <definedName name="Excel_BuiltIn_Print_Area_7">#REF!</definedName>
    <definedName name="Excel_BuiltIn_Print_Area_7_1">#REF!</definedName>
    <definedName name="Excel_BuiltIn_Print_Area_7_1_1">#REF!</definedName>
    <definedName name="Excel_BuiltIn_Print_Area_7_1_1_1_1_1_1">#REF!</definedName>
    <definedName name="Excel_BuiltIn_Print_Area_7_1_1_1_1_1_1_2">#REF!</definedName>
    <definedName name="Excel_BuiltIn_Print_Area_7_1_1_2">#REF!</definedName>
    <definedName name="Excel_BuiltIn_Print_Area_7_1_1_2_1">#REF!</definedName>
    <definedName name="Excel_BuiltIn_Print_Area_7_1_1_2_1_1">#REF!</definedName>
    <definedName name="Excel_BuiltIn_Print_Area_7_1_1_2_1_2">#REF!</definedName>
    <definedName name="Excel_BuiltIn_Print_Area_7_3">#REF!</definedName>
    <definedName name="Excel_BuiltIn_Print_Area_7_3_1">#REF!</definedName>
    <definedName name="Excel_BuiltIn_Print_Area_7_3_2">#REF!</definedName>
    <definedName name="Excel_BuiltIn_Print_Area_7_4">#REF!</definedName>
    <definedName name="Excel_BuiltIn_Print_Area_7_4_1">#REF!</definedName>
    <definedName name="Excel_BuiltIn_Print_Area_7_4_2">#REF!</definedName>
    <definedName name="Excel_BuiltIn_Print_Area_7_6_1">#REF!</definedName>
    <definedName name="Excel_BuiltIn_Print_Area_7_6_1_1">#REF!</definedName>
    <definedName name="Excel_BuiltIn_Print_Area_7_6_2_1">#REF!</definedName>
    <definedName name="Excel_BuiltIn_Print_Area_7_6_2_1_1">#REF!</definedName>
    <definedName name="Excel_BuiltIn_Print_Area_7_6_2_1_1_1">#REF!</definedName>
    <definedName name="Excel_BuiltIn_Print_Area_7_6_2_1_2">#REF!</definedName>
    <definedName name="Excel_BuiltIn_Print_Area_7_7_1">#REF!</definedName>
    <definedName name="Excel_BuiltIn_Print_Area_7_7_1_1">#REF!</definedName>
    <definedName name="Excel_BuiltIn_Print_Area_7_7_2_1">#REF!</definedName>
    <definedName name="Excel_BuiltIn_Print_Area_7_7_2_1_1">#REF!</definedName>
    <definedName name="Excel_BuiltIn_Print_Area_7_7_2_1_1_1">#REF!</definedName>
    <definedName name="Excel_BuiltIn_Print_Area_7_7_2_1_2">#REF!</definedName>
    <definedName name="Excel_BuiltIn_Print_Area_8">#REF!</definedName>
    <definedName name="Excel_BuiltIn_Print_Area_8_1">#REF!</definedName>
    <definedName name="Excel_BuiltIn_Print_Area_8_2">#REF!</definedName>
    <definedName name="Excel_BuiltIn_Print_Area_9">#REF!</definedName>
    <definedName name="Excel_BuiltIn_Print_Titles">#REF!</definedName>
    <definedName name="Excel_BuiltIn_Print_Titles_1">#REF!</definedName>
    <definedName name="Excel_BuiltIn_Print_Titles_1_1">#REF!</definedName>
    <definedName name="Excel_BuiltIn_Print_Titles_1_1_2">#REF!</definedName>
    <definedName name="Excel_BuiltIn_Print_Titles_1_5">#REF!</definedName>
    <definedName name="Excel_BuiltIn_Print_Titles_1_7">#REF!</definedName>
    <definedName name="Excel_BuiltIn_Print_Titles_2" localSheetId="0">#REF!</definedName>
    <definedName name="Excel_BuiltIn_Print_Titles_2">#REF!</definedName>
    <definedName name="Excel_BuiltIn_Print_Titles_2_1">#REF!</definedName>
    <definedName name="Excel_BuiltIn_Print_Titles_2_1_1">NA()</definedName>
    <definedName name="Excel_BuiltIn_Print_Titles_2_1_7" localSheetId="0">#REF!</definedName>
    <definedName name="Excel_BuiltIn_Print_Titles_2_1_7">#REF!</definedName>
    <definedName name="Excel_BuiltIn_Print_Titles_2_5">#REF!</definedName>
    <definedName name="Excel_BuiltIn_Print_Titles_2_6">#REF!</definedName>
    <definedName name="Excel_BuiltIn_Print_Titles_2_7">#REF!</definedName>
    <definedName name="Excel_BuiltIn_Print_Titles_3" localSheetId="0">#REF!</definedName>
    <definedName name="Excel_BuiltIn_Print_Titles_3">#REF!</definedName>
    <definedName name="Excel_BuiltIn_Print_Titles_3_1">#REF!</definedName>
    <definedName name="Excel_BuiltIn_Print_Titles_3_1_1" localSheetId="0">#REF!</definedName>
    <definedName name="Excel_BuiltIn_Print_Titles_3_1_1">#REF!</definedName>
    <definedName name="Excel_BuiltIn_Print_Titles_3_1_1_1">#REF!</definedName>
    <definedName name="Excel_BuiltIn_Print_Titles_3_1_5">#REF!</definedName>
    <definedName name="Excel_BuiltIn_Print_Titles_3_1_6">#REF!</definedName>
    <definedName name="Excel_BuiltIn_Print_Titles_3_1_7">#REF!</definedName>
    <definedName name="Excel_BuiltIn_Print_Titles_4">#REF!</definedName>
    <definedName name="Excel_BuiltIn_Print_Titles_4_1">"$#REF!.$A$5:$IV$7"</definedName>
    <definedName name="Excel_BuiltIn_Print_Titles_4_1_1">#REF!</definedName>
    <definedName name="Excel_BuiltIn_Print_Titles_4_3">#REF!</definedName>
    <definedName name="Excel_BuiltIn_Print_Titles_4_5">#REF!</definedName>
    <definedName name="Excel_BuiltIn_Print_Titles_5">"$#REF!.$A$3:$IV$4"</definedName>
    <definedName name="Excel_BuiltIn_Print_Titles_5_1" localSheetId="0">#REF!</definedName>
    <definedName name="Excel_BuiltIn_Print_Titles_5_1">#REF!</definedName>
    <definedName name="Excel_BuiltIn_Print_Titles_5_1_1" localSheetId="0">#REF!</definedName>
    <definedName name="Excel_BuiltIn_Print_Titles_5_1_1">#REF!</definedName>
    <definedName name="Excel_BuiltIn_Print_Titles_5_1_1_1_1_1_1">#REF!</definedName>
    <definedName name="Excel_BuiltIn_Print_Titles_5_1_5" localSheetId="0">#REF!</definedName>
    <definedName name="Excel_BuiltIn_Print_Titles_5_1_5">#REF!</definedName>
    <definedName name="Excel_BuiltIn_Print_Titles_5_3">#REF!</definedName>
    <definedName name="Excel_BuiltIn_Print_Titles_5_5">#REF!</definedName>
    <definedName name="Excel_BuiltIn_Print_Titles_6">"$#REF!.$A$5:$IV$7"</definedName>
    <definedName name="Excel_BuiltIn_Print_Titles_6_1">#REF!</definedName>
    <definedName name="Excel_BuiltIn_Print_Titles_6_1_2">#REF!</definedName>
    <definedName name="Excel_BuiltIn_Print_Titles_6_5">#REF!</definedName>
    <definedName name="Excel_BuiltIn_Print_Titles_6_6">#REF!</definedName>
    <definedName name="Excel_BuiltIn_Print_Titles_6_7">#REF!</definedName>
    <definedName name="Excel_BuiltIn_Print_Titles_7" localSheetId="0">#REF!</definedName>
    <definedName name="Excel_BuiltIn_Print_Titles_7">#REF!</definedName>
    <definedName name="Excel_BuiltIn_Print_Titles_7_1">#REF!</definedName>
    <definedName name="Excel_BuiltIn_Print_Titles_7_1_1">#REF!</definedName>
    <definedName name="Excel_BuiltIn_Print_Titles_7_1_2">#REF!</definedName>
    <definedName name="Excel_BuiltIn_Print_Titles_8">#REF!</definedName>
    <definedName name="Excel_BuiltIn_Print_Titles_8_1">#REF!</definedName>
    <definedName name="Excel_BuiltIn_Print_Titles_8_1_3">#REF!</definedName>
    <definedName name="Excel_BuiltIn_Print_Titles_8_1_5">#REF!</definedName>
    <definedName name="Excel_BuiltIn_Print_Titles_9">#REF!</definedName>
    <definedName name="Exchange_rate">#REF!</definedName>
    <definedName name="EXIT">#REF!</definedName>
    <definedName name="exp_ch_3">#REF!</definedName>
    <definedName name="Expded">#REF!</definedName>
    <definedName name="Export" localSheetId="0">#REF!</definedName>
    <definedName name="Export">#REF!</definedName>
    <definedName name="External">#REF!</definedName>
    <definedName name="External_Plaster">#REF!</definedName>
    <definedName name="ExtGlz1">#REF!</definedName>
    <definedName name="Extra_Pay" localSheetId="0">#REF!</definedName>
    <definedName name="Extra_Pay">#REF!</definedName>
    <definedName name="Extra_Payment">#REF!</definedName>
    <definedName name="Extrags">#REF!</definedName>
    <definedName name="Extrano1">#REF!</definedName>
    <definedName name="Extrano3">#REF!</definedName>
    <definedName name="eyrc">#REF!</definedName>
    <definedName name="eyrlp">#REF!</definedName>
    <definedName name="f">#REF!</definedName>
    <definedName name="F.E.W_ALL">#REF!</definedName>
    <definedName name="F.E.W_H.S.CLAY">#REF!</definedName>
    <definedName name="F.E.W_S.D.R">#REF!</definedName>
    <definedName name="F.E.W_SAND">#REF!</definedName>
    <definedName name="fa">#REF!</definedName>
    <definedName name="FABFAB">#REF!</definedName>
    <definedName name="FABGYP">#REF!</definedName>
    <definedName name="FABPAN">#REF!</definedName>
    <definedName name="Fabrication">#REF!</definedName>
    <definedName name="FABRICATION_OF_RODS_1">'[6]print data'!#REF!</definedName>
    <definedName name="FABRICATION_OF_RODS_2">'[6]print data'!#REF!</definedName>
    <definedName name="facom">#REF!</definedName>
    <definedName name="FACP">#REF!</definedName>
    <definedName name="Factor">#REF!</definedName>
    <definedName name="Factor_3">#REF!</definedName>
    <definedName name="Factor_3_1">#REF!</definedName>
    <definedName name="Factor_3_1_1">#REF!</definedName>
    <definedName name="Factor_3_1_2">#REF!</definedName>
    <definedName name="Factor_3_2">#REF!</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DGDSZG">#REF!</definedName>
    <definedName name="fafur">#REF!</definedName>
    <definedName name="fancymeet">#REF!</definedName>
    <definedName name="faofeq">#REF!</definedName>
    <definedName name="faplm">#REF!</definedName>
    <definedName name="fapms">#REF!</definedName>
    <definedName name="FASYSTEM">#REF!</definedName>
    <definedName name="faveh">#REF!</definedName>
    <definedName name="Fax">#REF!</definedName>
    <definedName name="Fb">#REF!</definedName>
    <definedName name="fbeam">#REF!</definedName>
    <definedName name="FBEAM1">#REF!</definedName>
    <definedName name="fbeam10">#REF!</definedName>
    <definedName name="fbeam101">#REF!</definedName>
    <definedName name="FBEAM12">#REF!</definedName>
    <definedName name="FBEAM13">#REF!</definedName>
    <definedName name="fbeam2">#REF!</definedName>
    <definedName name="FBEAM23">#REF!</definedName>
    <definedName name="FBW">#REF!</definedName>
    <definedName name="fc">#REF!</definedName>
    <definedName name="fc_1">#REF!</definedName>
    <definedName name="fcf">#REF!</definedName>
    <definedName name="FCode" hidden="1">#REF!</definedName>
    <definedName name="fcompany">#REF!</definedName>
    <definedName name="Fcu">#REF!</definedName>
    <definedName name="fd">#REF!</definedName>
    <definedName name="fd_panicbar">#REF!</definedName>
    <definedName name="fd_vision">#REF!</definedName>
    <definedName name="fdate">#REF!</definedName>
    <definedName name="fdevise">#REF!</definedName>
    <definedName name="fdfg">#REF!</definedName>
    <definedName name="fdfg_1">#REF!</definedName>
    <definedName name="fdgdfg">#REF!</definedName>
    <definedName name="fdlam">#REF!</definedName>
    <definedName name="fdlam_800">#REF!</definedName>
    <definedName name="fdlam1">#REF!</definedName>
    <definedName name="fdrop">#REF!</definedName>
    <definedName name="fdrop1">#REF!</definedName>
    <definedName name="fdrop10">#REF!</definedName>
    <definedName name="fdrop101">#REF!</definedName>
    <definedName name="fdrop102">#REF!</definedName>
    <definedName name="FDROP11">#REF!</definedName>
    <definedName name="fdrop111">#REF!</definedName>
    <definedName name="fdrop12">#REF!</definedName>
    <definedName name="FDROP121">#REF!</definedName>
    <definedName name="FDROP13">#REF!</definedName>
    <definedName name="FDROP14">#REF!</definedName>
    <definedName name="FDROP15">#REF!</definedName>
    <definedName name="FDROP16">#REF!</definedName>
    <definedName name="FDROP17">#REF!</definedName>
    <definedName name="FDROP2">#REF!</definedName>
    <definedName name="fdrop3">#REF!</definedName>
    <definedName name="fdv">#REF!</definedName>
    <definedName name="fdven">#REF!</definedName>
    <definedName name="fdven_condrclsr">#REF!</definedName>
    <definedName name="fdven_flrspring">#REF!</definedName>
    <definedName name="fdven1">#REF!</definedName>
    <definedName name="Feature_Sofa____DIMANTION________FINIH">#REF!</definedName>
    <definedName name="fed">#REF!</definedName>
    <definedName name="fed_1">#REF!</definedName>
    <definedName name="ff">#REF!</definedName>
    <definedName name="ff_1">#REF!</definedName>
    <definedName name="fff">#REF!</definedName>
    <definedName name="FFGB28">#REF!</definedName>
    <definedName name="FFGB5">#REF!</definedName>
    <definedName name="FFGB51">#REF!</definedName>
    <definedName name="ffgb52">#REF!</definedName>
    <definedName name="FFGB55">#REF!</definedName>
    <definedName name="FFGB56">#REF!</definedName>
    <definedName name="FFGB567">#REF!</definedName>
    <definedName name="FFGB57">#REF!</definedName>
    <definedName name="FFGB58">#REF!</definedName>
    <definedName name="FFGB59">#REF!</definedName>
    <definedName name="ffgfg">#REF!</definedName>
    <definedName name="ffgfg_1">#REF!</definedName>
    <definedName name="ffgfg_1_1">#REF!</definedName>
    <definedName name="ffgfg_1_2">#REF!</definedName>
    <definedName name="ffgfg_2">#REF!</definedName>
    <definedName name="ffightrates">#REF!</definedName>
    <definedName name="ffrf">#REF!</definedName>
    <definedName name="fg">#REF!</definedName>
    <definedName name="FG12TBTB2RTDKDKGMLRT">#REF!</definedName>
    <definedName name="FG12TBTB2RTDKDKGMLRT_1">#REF!</definedName>
    <definedName name="FG12TBTB2RTDKDKGMLRT_1_1">#REF!</definedName>
    <definedName name="FG12TBTB2RTDKDKGMLRT_1_2">#REF!</definedName>
    <definedName name="FG12TBTB2RTDKDKGMLRT_2">#REF!</definedName>
    <definedName name="fgf">#REF!</definedName>
    <definedName name="fgg">#REF!</definedName>
    <definedName name="fgh">#REF!</definedName>
    <definedName name="Fh">#REF!</definedName>
    <definedName name="FHBKSHLF">#REF!</definedName>
    <definedName name="fhdsgbh">#REF!</definedName>
    <definedName name="FHF">#REF!</definedName>
    <definedName name="FHGLASS">#REF!</definedName>
    <definedName name="fhglazd">#REF!</definedName>
    <definedName name="FHGYP">#REF!</definedName>
    <definedName name="FHLAM">#REF!</definedName>
    <definedName name="FHS">#REF!</definedName>
    <definedName name="FHSDUCO">#REF!</definedName>
    <definedName name="fhsduco1">#REF!</definedName>
    <definedName name="FHSGLASS">#REF!</definedName>
    <definedName name="fhslam1">#REF!</definedName>
    <definedName name="FHSLAMI">#REF!</definedName>
    <definedName name="FHSSLIDING">#REF!</definedName>
    <definedName name="fhsven1">#REF!</definedName>
    <definedName name="FHSVENRD">#REF!</definedName>
    <definedName name="Fhwl">#REF!</definedName>
    <definedName name="FIFTH">#REF!</definedName>
    <definedName name="fill" hidden="1">#REF!</definedName>
    <definedName name="film1">#REF!</definedName>
    <definedName name="filters">#REF!</definedName>
    <definedName name="fin">#REF!</definedName>
    <definedName name="final_report">#REF!</definedName>
    <definedName name="final_report1">#REF!</definedName>
    <definedName name="finalre">#REF!</definedName>
    <definedName name="finduco">#REF!</definedName>
    <definedName name="Fine_Sand">#REF!</definedName>
    <definedName name="Finelinemdf">#REF!</definedName>
    <definedName name="Finelinesteel">#REF!</definedName>
    <definedName name="finfabric">#REF!</definedName>
    <definedName name="FINGRANITE">#REF!</definedName>
    <definedName name="FINISHES">#REF!</definedName>
    <definedName name="finishesArea">#REF!</definedName>
    <definedName name="finishesPerimeter">#REF!</definedName>
    <definedName name="FINITALIAN">#REF!</definedName>
    <definedName name="finlaminate">#REF!</definedName>
    <definedName name="finleather">#REF!</definedName>
    <definedName name="finmirror">#REF!</definedName>
    <definedName name="FINVENEER">#REF!</definedName>
    <definedName name="FIRE">#REF!</definedName>
    <definedName name="firedoor">#REF!</definedName>
    <definedName name="firstValve">#REF!</definedName>
    <definedName name="FiscalIDNum">#REF!</definedName>
    <definedName name="FIT">#REF!</definedName>
    <definedName name="FIT___0">#REF!</definedName>
    <definedName name="FIT___13">#REF!</definedName>
    <definedName name="fixed_asset">#REF!</definedName>
    <definedName name="Fixed_Lens">#REF!</definedName>
    <definedName name="Fixed_Lens2">#REF!</definedName>
    <definedName name="fl">[5]Data!#REF!</definedName>
    <definedName name="flag1">#REF!</definedName>
    <definedName name="Flame_Finished_Granite_Green_Fanatsy">#REF!</definedName>
    <definedName name="flamegran">#REF!</definedName>
    <definedName name="Flat">#REF!</definedName>
    <definedName name="FLCEILQ">#REF!</definedName>
    <definedName name="Flexiclad">#REF!</definedName>
    <definedName name="flo">[5]Data!#REF!</definedName>
    <definedName name="FLOATCEIL">#REF!</definedName>
    <definedName name="floor">#REF!</definedName>
    <definedName name="Floor_Fin">#REF!</definedName>
    <definedName name="flooring">#REF!</definedName>
    <definedName name="flooring_1">#REF!</definedName>
    <definedName name="Flooring_1.5.10">#REF!</definedName>
    <definedName name="Flooring_cuddapah">[5]Data!#REF!</definedName>
    <definedName name="Floorsqty">"$#REF!.$M$5"</definedName>
    <definedName name="Floriana_Marble" localSheetId="0">#REF!</definedName>
    <definedName name="Floriana_Marble">#REF!</definedName>
    <definedName name="fo" localSheetId="0">#REF!</definedName>
    <definedName name="fo">#REF!</definedName>
    <definedName name="Foamextra">#REF!</definedName>
    <definedName name="Footing">#REF!</definedName>
    <definedName name="Footings" localSheetId="0">#REF!</definedName>
    <definedName name="Footings">#REF!</definedName>
    <definedName name="FOR">#REF!</definedName>
    <definedName name="Forex">#REF!</definedName>
    <definedName name="FORM">#REF!</definedName>
    <definedName name="formc">#REF!</definedName>
    <definedName name="formnote1">#REF!</definedName>
    <definedName name="formnote1_5">#REF!</definedName>
    <definedName name="formnote1_6">#REF!</definedName>
    <definedName name="formnote1_7">#REF!</definedName>
    <definedName name="formnote2">#REF!</definedName>
    <definedName name="formnote2_5">#REF!</definedName>
    <definedName name="formnote2_6">#REF!</definedName>
    <definedName name="formnote2_7">#REF!</definedName>
    <definedName name="formnote3">#REF!</definedName>
    <definedName name="formnote3_5">#REF!</definedName>
    <definedName name="formnote3_6">#REF!</definedName>
    <definedName name="formnote3_7">#REF!</definedName>
    <definedName name="formnote4">#REF!</definedName>
    <definedName name="formnote4_5">#REF!</definedName>
    <definedName name="formnote4_6">#REF!</definedName>
    <definedName name="formnote4_7">#REF!</definedName>
    <definedName name="FormTitle">#REF!</definedName>
    <definedName name="Foundation">#REF!</definedName>
    <definedName name="Fp">#REF!</definedName>
    <definedName name="FPL">#REF!</definedName>
    <definedName name="FPL_1">#REF!</definedName>
    <definedName name="FPL_1_1">#REF!</definedName>
    <definedName name="FPL_1_1_1_1">#REF!</definedName>
    <definedName name="FPL_1_2">#REF!</definedName>
    <definedName name="FPL_2">#REF!</definedName>
    <definedName name="FR">#REF!</definedName>
    <definedName name="fr_glz_door">#REF!</definedName>
    <definedName name="FRAME_BSIZE">#REF!</definedName>
    <definedName name="FRAME_SIZE">#REF!</definedName>
    <definedName name="FRAMED">#REF!</definedName>
    <definedName name="FRAMELESS">#REF!</definedName>
    <definedName name="Frameless_tough">#REF!</definedName>
    <definedName name="Framlss_tough">#REF!</definedName>
    <definedName name="fRANCIS">#REF!</definedName>
    <definedName name="FRLESS_Toughn">#REF!</definedName>
    <definedName name="frmless">#REF!</definedName>
    <definedName name="frmless_door1">#REF!</definedName>
    <definedName name="frmless_door2">#REF!</definedName>
    <definedName name="FRMLESS_NON">#REF!</definedName>
    <definedName name="frmless_povoted">#REF!</definedName>
    <definedName name="frmless_sliding_door">#REF!</definedName>
    <definedName name="frncis">#REF!</definedName>
    <definedName name="fron11">#REF!</definedName>
    <definedName name="front">#REF!</definedName>
    <definedName name="front1">#REF!</definedName>
    <definedName name="front10">#REF!</definedName>
    <definedName name="FRONT11">#REF!</definedName>
    <definedName name="FRONT12">#REF!</definedName>
    <definedName name="FRONT2">#REF!</definedName>
    <definedName name="front4">#REF!</definedName>
    <definedName name="Frontrunner">#REF!</definedName>
    <definedName name="frostfilm">#REF!</definedName>
    <definedName name="frrt">#REF!</definedName>
    <definedName name="FRT">#REF!</definedName>
    <definedName name="FRT_1">#REF!</definedName>
    <definedName name="Fs">#REF!</definedName>
    <definedName name="fsa" localSheetId="0" hidden="1">{#N/A,#N/A,TRUE,"Front";#N/A,#N/A,TRUE,"Simple Letter";#N/A,#N/A,TRUE,"Inside";#N/A,#N/A,TRUE,"Contents";#N/A,#N/A,TRUE,"Basis";#N/A,#N/A,TRUE,"Inclusions";#N/A,#N/A,TRUE,"Exclusions";#N/A,#N/A,TRUE,"Areas";#N/A,#N/A,TRUE,"Summary";#N/A,#N/A,TRUE,"Detail"}</definedName>
    <definedName name="fsa" localSheetId="2"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a_5">#REF!</definedName>
    <definedName name="fsd" localSheetId="0" hidden="1">{#N/A,#N/A,FALSE,"mgtsum.XLS";#N/A,#N/A,FALSE,"CAPONE";#N/A,#N/A,FALSE,"CAPTWO";#N/A,#N/A,FALSE,"CAPTHREE"}</definedName>
    <definedName name="fsd" localSheetId="2" hidden="1">{#N/A,#N/A,FALSE,"mgtsum.XLS";#N/A,#N/A,FALSE,"CAPONE";#N/A,#N/A,FALSE,"CAPTWO";#N/A,#N/A,FALSE,"CAPTHREE"}</definedName>
    <definedName name="fsd" hidden="1">{#N/A,#N/A,FALSE,"mgtsum.XLS";#N/A,#N/A,FALSE,"CAPONE";#N/A,#N/A,FALSE,"CAPTWO";#N/A,#N/A,FALSE,"CAPTHREE"}</definedName>
    <definedName name="fsds" localSheetId="0" hidden="1">{#N/A,#N/A,FALSE,"mgtsum.XLS";#N/A,#N/A,FALSE,"CAPONE";#N/A,#N/A,FALSE,"CAPTWO";#N/A,#N/A,FALSE,"CAPTHREE"}</definedName>
    <definedName name="fsds" localSheetId="2" hidden="1">{#N/A,#N/A,FALSE,"mgtsum.XLS";#N/A,#N/A,FALSE,"CAPONE";#N/A,#N/A,FALSE,"CAPTWO";#N/A,#N/A,FALSE,"CAPTHREE"}</definedName>
    <definedName name="fsds" hidden="1">{#N/A,#N/A,FALSE,"mgtsum.XLS";#N/A,#N/A,FALSE,"CAPONE";#N/A,#N/A,FALSE,"CAPTWO";#N/A,#N/A,FALSE,"CAPTHREE"}</definedName>
    <definedName name="FSF">#REF!</definedName>
    <definedName name="fsg" localSheetId="0">#REF!</definedName>
    <definedName name="fsg">#REF!</definedName>
    <definedName name="fslab">#REF!</definedName>
    <definedName name="FSLAB1">#REF!</definedName>
    <definedName name="fslab10">#REF!</definedName>
    <definedName name="fslab11">#REF!</definedName>
    <definedName name="FSLAB12">#REF!</definedName>
    <definedName name="FSLAB13">#REF!</definedName>
    <definedName name="fslab2">#REF!</definedName>
    <definedName name="FSLAB23">#REF!</definedName>
    <definedName name="fstclm">#REF!</definedName>
    <definedName name="FT">#REF!</definedName>
    <definedName name="ftfh">#REF!</definedName>
    <definedName name="ftftf">#REF!</definedName>
    <definedName name="ftftf_1">#REF!</definedName>
    <definedName name="FTH">#REF!</definedName>
    <definedName name="FTH_Types">#REF!</definedName>
    <definedName name="Fuel_Coal" localSheetId="0">#REF!</definedName>
    <definedName name="Fuel_Coal">#REF!</definedName>
    <definedName name="Full_Print" localSheetId="0">#REF!</definedName>
    <definedName name="Full_Print">#REF!</definedName>
    <definedName name="FullBOQ">#REF!</definedName>
    <definedName name="Funding">#REF!</definedName>
    <definedName name="furn" localSheetId="0">#REF!</definedName>
    <definedName name="furn">#REF!</definedName>
    <definedName name="furn_1">#REF!</definedName>
    <definedName name="FURNITURE" localSheetId="0">#REF!</definedName>
    <definedName name="FURNITURE">#REF!</definedName>
    <definedName name="FURNITURE_1">#REF!</definedName>
    <definedName name="Fuse" localSheetId="0">#REF!</definedName>
    <definedName name="Fuse">#REF!</definedName>
    <definedName name="Fv">#REF!</definedName>
    <definedName name="g">#REF!</definedName>
    <definedName name="G.I.Above_Ground_Level">[5]Data!#REF!</definedName>
    <definedName name="G.I.Below_Ground_level">[5]Data!#REF!</definedName>
    <definedName name="G.I.Purline">[5]Data!#REF!</definedName>
    <definedName name="G.I.Union">[5]Data!#REF!</definedName>
    <definedName name="g.ir">[5]Data!#REF!</definedName>
    <definedName name="G.M.Valve">#REF!</definedName>
    <definedName name="g_3">#REF!</definedName>
    <definedName name="g_3_1">#REF!</definedName>
    <definedName name="g_3_1_1">#REF!</definedName>
    <definedName name="g_3_1_1_1_1">#REF!</definedName>
    <definedName name="g_3_1_2">#REF!</definedName>
    <definedName name="g_3_2">#REF!</definedName>
    <definedName name="G31j1620">#REF!</definedName>
    <definedName name="G989a1">#REF!</definedName>
    <definedName name="gama">#REF!</definedName>
    <definedName name="gamah">#REF!</definedName>
    <definedName name="gcl">#REF!</definedName>
    <definedName name="gDataRange">#REF!</definedName>
    <definedName name="gdgf">#REF!</definedName>
    <definedName name="gdgf_1">#REF!</definedName>
    <definedName name="gdrt">#REF!</definedName>
    <definedName name="gdrt_1">#REF!</definedName>
    <definedName name="Gearbox3.7">#REF!</definedName>
    <definedName name="Gearbox4.9">#REF!</definedName>
    <definedName name="Gearboxover4.9">#REF!</definedName>
    <definedName name="gen">#REF!</definedName>
    <definedName name="GF">#REF!</definedName>
    <definedName name="GFAArea">#REF!</definedName>
    <definedName name="GFAPerimeter">#REF!</definedName>
    <definedName name="gfbeams">#REF!</definedName>
    <definedName name="gfg">#REF!</definedName>
    <definedName name="gg">#REF!</definedName>
    <definedName name="gg_1">#REF!</definedName>
    <definedName name="ggg" hidden="1">#REF!</definedName>
    <definedName name="ggg_1">#REF!</definedName>
    <definedName name="gggg">#REF!</definedName>
    <definedName name="gggg_1">#REF!</definedName>
    <definedName name="ggggggggggg">#REF!</definedName>
    <definedName name="gh">#REF!</definedName>
    <definedName name="GHJT">#REF!</definedName>
    <definedName name="ghythr">#REF!</definedName>
    <definedName name="GI">#REF!</definedName>
    <definedName name="gif">#REF!</definedName>
    <definedName name="GIL">#REF!</definedName>
    <definedName name="GL">#REF!</definedName>
    <definedName name="GLA">#REF!</definedName>
    <definedName name="glas_stud">#REF!</definedName>
    <definedName name="Glasblk1">#REF!</definedName>
    <definedName name="Glass">#REF!</definedName>
    <definedName name="glass_shelf">#REF!</definedName>
    <definedName name="GlazCanted_Wall">#REF!</definedName>
    <definedName name="Glaze_Clrd">#REF!</definedName>
    <definedName name="glbalu">#REF!</definedName>
    <definedName name="glzsld">#REF!</definedName>
    <definedName name="GM">#REF!</definedName>
    <definedName name="GMAmount">#REF!</definedName>
    <definedName name="GMM">#REF!</definedName>
    <definedName name="GMPercent">#REF!</definedName>
    <definedName name="GP">#REF!</definedName>
    <definedName name="GR">#REF!</definedName>
    <definedName name="grancounter">#REF!</definedName>
    <definedName name="GrandSuiteArea">#REF!</definedName>
    <definedName name="GrandSuitePerimeter">#REF!</definedName>
    <definedName name="granfloor">#REF!</definedName>
    <definedName name="granite_brown">#REF!</definedName>
    <definedName name="Granitewall">#REF!</definedName>
    <definedName name="GRANO">#REF!</definedName>
    <definedName name="Grano_floor">[5]Data!#REF!</definedName>
    <definedName name="Gravel">#REF!</definedName>
    <definedName name="grgrg">#REF!</definedName>
    <definedName name="grgrg_1">#REF!</definedName>
    <definedName name="grgrg_1_1">#REF!</definedName>
    <definedName name="grgrg_1_2">#REF!</definedName>
    <definedName name="grgrg_2">#REF!</definedName>
    <definedName name="grid">#REF!</definedName>
    <definedName name="GRIDCEIL">#REF!</definedName>
    <definedName name="Grille">#REF!</definedName>
    <definedName name="grind">#REF!</definedName>
    <definedName name="gro">#REF!</definedName>
    <definedName name="gro_4">#REF!</definedName>
    <definedName name="gro_5">#REF!</definedName>
    <definedName name="gro_8">#REF!</definedName>
    <definedName name="Group1">#REF!</definedName>
    <definedName name="Group2">#REF!</definedName>
    <definedName name="Group3">#REF!</definedName>
    <definedName name="Group4">#REF!</definedName>
    <definedName name="gs">#REF!</definedName>
    <definedName name="GSDFSDF">#REF!</definedName>
    <definedName name="Gsremote">#REF!</definedName>
    <definedName name="Gsrollers">#REF!</definedName>
    <definedName name="Gsside">#REF!</definedName>
    <definedName name="Gstrack">#REF!</definedName>
    <definedName name="gt">#REF!</definedName>
    <definedName name="GTOT">#REF!</definedName>
    <definedName name="gvgfvgf">#REF!</definedName>
    <definedName name="gy">[5]Data!#REF!</definedName>
    <definedName name="Gyp_board_false_ceiling">[5]Data!#REF!</definedName>
    <definedName name="gypan1">#REF!</definedName>
    <definedName name="GYPANQ2">#REF!</definedName>
    <definedName name="gypart1">#REF!</definedName>
    <definedName name="GYPARTQ2">#REF!</definedName>
    <definedName name="GYPCEIL">#REF!</definedName>
    <definedName name="GYPCEILQ2">#REF!</definedName>
    <definedName name="GYPPAN">#REF!</definedName>
    <definedName name="GYPPANEL">#REF!</definedName>
    <definedName name="gyppart">#REF!</definedName>
    <definedName name="GYPVENQ">#REF!</definedName>
    <definedName name="H">#REF!</definedName>
    <definedName name="H___0">#REF!</definedName>
    <definedName name="H___13">#REF!</definedName>
    <definedName name="H0">#REF!</definedName>
    <definedName name="H0___0">#REF!</definedName>
    <definedName name="H0___13">#REF!</definedName>
    <definedName name="HA">#REF!</definedName>
    <definedName name="HA_1">#REF!</definedName>
    <definedName name="HA_1_1">#REF!</definedName>
    <definedName name="HA_1_1_1_1">#REF!</definedName>
    <definedName name="HA_1_2">#REF!</definedName>
    <definedName name="HA_2">#REF!</definedName>
    <definedName name="Hafeez">#REF!</definedName>
    <definedName name="half">#REF!</definedName>
    <definedName name="hardwood">#REF!</definedName>
    <definedName name="HARI">#REF!</definedName>
    <definedName name="HARISH">#REF!</definedName>
    <definedName name="HAT">#REF!</definedName>
    <definedName name="HB">#REF!</definedName>
    <definedName name="HB_1">#REF!</definedName>
    <definedName name="HB_1_1">#REF!</definedName>
    <definedName name="HB_1_1_1_1">#REF!</definedName>
    <definedName name="HB_1_2">#REF!</definedName>
    <definedName name="HB_2">#REF!</definedName>
    <definedName name="HC">#REF!</definedName>
    <definedName name="HC_1">#REF!</definedName>
    <definedName name="HC_1_1">#REF!</definedName>
    <definedName name="HC_1_1_1_1">#REF!</definedName>
    <definedName name="HC_1_2">#REF!</definedName>
    <definedName name="HC_2">#REF!</definedName>
    <definedName name="HDD">#REF!</definedName>
    <definedName name="Header_Row">#REF!</definedName>
    <definedName name="Headings">#REF!</definedName>
    <definedName name="Height">5</definedName>
    <definedName name="Hexaware">#REF!</definedName>
    <definedName name="hf">#REF!</definedName>
    <definedName name="hgfh">#REF!</definedName>
    <definedName name="hgio">#REF!</definedName>
    <definedName name="hgngh">#REF!</definedName>
    <definedName name="hh">#REF!</definedName>
    <definedName name="hh___0">#REF!</definedName>
    <definedName name="hh___13">#REF!</definedName>
    <definedName name="HHH">#REF!</definedName>
    <definedName name="HHH_1">#REF!</definedName>
    <definedName name="HHH_1_1">#REF!</definedName>
    <definedName name="HHH_1_2">#REF!</definedName>
    <definedName name="HHH_2">#REF!</definedName>
    <definedName name="hhhh">#REF!</definedName>
    <definedName name="hi">#REF!</definedName>
    <definedName name="HiddenRows" hidden="1">#REF!</definedName>
    <definedName name="HINDHUSTAN">#REF!</definedName>
    <definedName name="HIns">#REF!</definedName>
    <definedName name="hmntm">#REF!</definedName>
    <definedName name="hmp">#REF!</definedName>
    <definedName name="hn">#REF!</definedName>
    <definedName name="ho">#REF!</definedName>
    <definedName name="ho___0">#REF!</definedName>
    <definedName name="ho___13">#REF!</definedName>
    <definedName name="hoi">#REF!</definedName>
    <definedName name="HollywoodTwinArea">#REF!</definedName>
    <definedName name="HollywoodTwinPerimeter">#REF!</definedName>
    <definedName name="Horn_Speaker">#REF!</definedName>
    <definedName name="Horn_Speaker_1">#REF!</definedName>
    <definedName name="Hotel">#REF!</definedName>
    <definedName name="HoursE500">#REF!</definedName>
    <definedName name="Housing_Accessories">#REF!</definedName>
    <definedName name="Housing_Prepacs">#REF!</definedName>
    <definedName name="HR" hidden="1">#REF!</definedName>
    <definedName name="hS">#REF!</definedName>
    <definedName name="hS___0">#REF!</definedName>
    <definedName name="hS___13">#REF!</definedName>
    <definedName name="HS_Rate">#REF!</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tyh">#REF!</definedName>
    <definedName name="Hu" localSheetId="0">#REF!</definedName>
    <definedName name="Hu">#REF!</definedName>
    <definedName name="Hu___0" localSheetId="0">#REF!</definedName>
    <definedName name="Hu___0">#REF!</definedName>
    <definedName name="Hu___13" localSheetId="0">#REF!</definedName>
    <definedName name="Hu___13">#REF!</definedName>
    <definedName name="HV">#REF!</definedName>
    <definedName name="hw_end">#REF!</definedName>
    <definedName name="hw_end_5">#REF!</definedName>
    <definedName name="hw_end_6">#REF!</definedName>
    <definedName name="hw_end_7">#REF!</definedName>
    <definedName name="hw_start">#REF!</definedName>
    <definedName name="hw_start_5">#REF!</definedName>
    <definedName name="hw_start_6">#REF!</definedName>
    <definedName name="hw_start_7">#REF!</definedName>
    <definedName name="hxb">#REF!</definedName>
    <definedName name="hxi">#REF!</definedName>
    <definedName name="hy" localSheetId="0" hidden="1">{#N/A,#N/A,TRUE,"Front";#N/A,#N/A,TRUE,"Simple Letter";#N/A,#N/A,TRUE,"Inside";#N/A,#N/A,TRUE,"Contents";#N/A,#N/A,TRUE,"Basis";#N/A,#N/A,TRUE,"Inclusions";#N/A,#N/A,TRUE,"Exclusions";#N/A,#N/A,TRUE,"Areas";#N/A,#N/A,TRUE,"Summary";#N/A,#N/A,TRUE,"Detail"}</definedName>
    <definedName name="hy" localSheetId="2"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A">#REF!</definedName>
    <definedName name="HYA_1">#REF!</definedName>
    <definedName name="HYA_1_1">#REF!</definedName>
    <definedName name="HYA_1_1_1_1">#REF!</definedName>
    <definedName name="HYA_1_2">#REF!</definedName>
    <definedName name="HYA_2">#REF!</definedName>
    <definedName name="HYB">#REF!</definedName>
    <definedName name="HYB_1">#REF!</definedName>
    <definedName name="HYB_1_1">#REF!</definedName>
    <definedName name="HYB_1_1_1_1">#REF!</definedName>
    <definedName name="HYB_1_2">#REF!</definedName>
    <definedName name="HYB_2">#REF!</definedName>
    <definedName name="HYC">#REF!</definedName>
    <definedName name="HYC_1">#REF!</definedName>
    <definedName name="HYC_1_1">#REF!</definedName>
    <definedName name="HYC_1_1_1_1">#REF!</definedName>
    <definedName name="HYC_1_2">#REF!</definedName>
    <definedName name="HYC_2">#REF!</definedName>
    <definedName name="hyhyh">#REF!</definedName>
    <definedName name="hytuj">#REF!</definedName>
    <definedName name="I" localSheetId="0">#REF!</definedName>
    <definedName name="I">#REF!</definedName>
    <definedName name="I.WALLLength">#REF!</definedName>
    <definedName name="I___0" localSheetId="0">#REF!</definedName>
    <definedName name="I___0">#REF!</definedName>
    <definedName name="I___13" localSheetId="0">#REF!</definedName>
    <definedName name="I___13">#REF!</definedName>
    <definedName name="I_3">#REF!</definedName>
    <definedName name="I_3_1">#REF!</definedName>
    <definedName name="I_3_1_1">#REF!</definedName>
    <definedName name="I_3_1_1_1_1">#REF!</definedName>
    <definedName name="I_3_1_2">#REF!</definedName>
    <definedName name="I_3_2">#REF!</definedName>
    <definedName name="i_part_stall">#REF!</definedName>
    <definedName name="I1291070">#REF!</definedName>
    <definedName name="i8i68i">#REF!</definedName>
    <definedName name="i8i6i">#REF!</definedName>
    <definedName name="IBM_Labour">#REF!</definedName>
    <definedName name="idc">#REF!</definedName>
    <definedName name="If">#REF!</definedName>
    <definedName name="Ig">#REF!</definedName>
    <definedName name="Ig___0">#REF!</definedName>
    <definedName name="Ig___13">#REF!</definedName>
    <definedName name="iii">#REF!</definedName>
    <definedName name="iiiiiii">#REF!</definedName>
    <definedName name="iiiiiiiiiii">#REF!</definedName>
    <definedName name="iio">#REF!</definedName>
    <definedName name="ik">#REF!</definedName>
    <definedName name="imp_end">#REF!</definedName>
    <definedName name="imp_end_5">#REF!</definedName>
    <definedName name="imp_end_6">#REF!</definedName>
    <definedName name="imp_end_7">#REF!</definedName>
    <definedName name="imp_start">#REF!</definedName>
    <definedName name="imp_start_5">#REF!</definedName>
    <definedName name="imp_start_6">#REF!</definedName>
    <definedName name="imp_start_7">#REF!</definedName>
    <definedName name="IN_MDRATE">#REF!</definedName>
    <definedName name="income">#REF!</definedName>
    <definedName name="ind">#REF!</definedName>
    <definedName name="indf">#REF!</definedName>
    <definedName name="indu">#REF!</definedName>
    <definedName name="INFRASTRUCTURE_ENTRY">#REF!</definedName>
    <definedName name="ING" localSheetId="0" hidden="1">{#N/A,#N/A,TRUE,"Front";#N/A,#N/A,TRUE,"Simple Letter";#N/A,#N/A,TRUE,"Inside";#N/A,#N/A,TRUE,"Contents";#N/A,#N/A,TRUE,"Basis";#N/A,#N/A,TRUE,"Inclusions";#N/A,#N/A,TRUE,"Exclusions";#N/A,#N/A,TRUE,"Areas";#N/A,#N/A,TRUE,"Summary";#N/A,#N/A,TRUE,"Detail"}</definedName>
    <definedName name="ING" localSheetId="2" hidden="1">{#N/A,#N/A,TRUE,"Front";#N/A,#N/A,TRUE,"Simple Letter";#N/A,#N/A,TRUE,"Inside";#N/A,#N/A,TRUE,"Contents";#N/A,#N/A,TRUE,"Basis";#N/A,#N/A,TRUE,"Inclusions";#N/A,#N/A,TRUE,"Exclusions";#N/A,#N/A,TRUE,"Areas";#N/A,#N/A,TRUE,"Summary";#N/A,#N/A,TRUE,"Detail"}</definedName>
    <definedName name="ING" hidden="1">{#N/A,#N/A,TRUE,"Front";#N/A,#N/A,TRUE,"Simple Letter";#N/A,#N/A,TRUE,"Inside";#N/A,#N/A,TRUE,"Contents";#N/A,#N/A,TRUE,"Basis";#N/A,#N/A,TRUE,"Inclusions";#N/A,#N/A,TRUE,"Exclusions";#N/A,#N/A,TRUE,"Areas";#N/A,#N/A,TRUE,"Summary";#N/A,#N/A,TRUE,"Detail"}</definedName>
    <definedName name="InitialUse">0</definedName>
    <definedName name="INR_Conv" localSheetId="0">#REF!</definedName>
    <definedName name="INR_Conv">#REF!</definedName>
    <definedName name="Insert" localSheetId="0">#REF!</definedName>
    <definedName name="Insert">#REF!</definedName>
    <definedName name="insert_rows_1">#REF!</definedName>
    <definedName name="Insetchalk">#REF!</definedName>
    <definedName name="Insetdoora">#REF!</definedName>
    <definedName name="Insetdoorl">#REF!</definedName>
    <definedName name="insetdoorrbs">#REF!</definedName>
    <definedName name="Insetkrommenie">#REF!</definedName>
    <definedName name="Insetnoticeboard">#REF!</definedName>
    <definedName name="Insetpinown">#REF!</definedName>
    <definedName name="Insetwhite">#REF!</definedName>
    <definedName name="installto_add1">#REF!</definedName>
    <definedName name="installto_add1_5">#REF!</definedName>
    <definedName name="installto_add1_6">#REF!</definedName>
    <definedName name="installto_add1_7">#REF!</definedName>
    <definedName name="installto_add2">#REF!</definedName>
    <definedName name="installto_add2_5">#REF!</definedName>
    <definedName name="installto_add2_6">#REF!</definedName>
    <definedName name="installto_add2_7">#REF!</definedName>
    <definedName name="installto_citystatezip">#REF!</definedName>
    <definedName name="installto_citystatezip_5">#REF!</definedName>
    <definedName name="installto_citystatezip_6">#REF!</definedName>
    <definedName name="installto_citystatezip_7">#REF!</definedName>
    <definedName name="installto_contact">#REF!</definedName>
    <definedName name="installto_contact_5">#REF!</definedName>
    <definedName name="installto_contact_6">#REF!</definedName>
    <definedName name="installto_contact_7">#REF!</definedName>
    <definedName name="installto_phone">#REF!</definedName>
    <definedName name="installto_phone_5">#REF!</definedName>
    <definedName name="installto_phone_6">#REF!</definedName>
    <definedName name="installto_phone_7">#REF!</definedName>
    <definedName name="InstBillingMethod">#REF!</definedName>
    <definedName name="instf">#REF!</definedName>
    <definedName name="Int">#REF!</definedName>
    <definedName name="integrator">#REF!</definedName>
    <definedName name="Interest_Rate">#REF!</definedName>
    <definedName name="Interior">#REF!</definedName>
    <definedName name="Internal_Plaster">#REF!</definedName>
    <definedName name="INV_SCH">#REF!</definedName>
    <definedName name="investment">#REF!</definedName>
    <definedName name="ioio">#REF!</definedName>
    <definedName name="ioioioo">#REF!</definedName>
    <definedName name="IOLIST">#REF!</definedName>
    <definedName name="ipu">#REF!</definedName>
    <definedName name="ipu___0">#REF!</definedName>
    <definedName name="ipu___13">#REF!</definedName>
    <definedName name="ir">[5]Data!#REF!</definedName>
    <definedName name="Iron_Paint">#REF!</definedName>
    <definedName name="Is">#REF!</definedName>
    <definedName name="IS_Rate">#REF!</definedName>
    <definedName name="isec12">#REF!</definedName>
    <definedName name="ISEC22">#REF!</definedName>
    <definedName name="ISEC7">#REF!</definedName>
    <definedName name="isec71">#REF!</definedName>
    <definedName name="ISEC72">#REF!</definedName>
    <definedName name="ISEC77">#REF!</definedName>
    <definedName name="ISEC78">#REF!</definedName>
    <definedName name="isec8">#REF!</definedName>
    <definedName name="italian">#REF!</definedName>
    <definedName name="Italianwall">#REF!</definedName>
    <definedName name="ItemNum">#REF!</definedName>
    <definedName name="iuik">#REF!</definedName>
    <definedName name="iv66666_1">#REF!</definedName>
    <definedName name="iv66666_1_1">#REF!</definedName>
    <definedName name="iv66666_1_1_1">#REF!</definedName>
    <definedName name="iv66666_1_1_1_1">#REF!</definedName>
    <definedName name="iv66666_1_1_1_2">#REF!</definedName>
    <definedName name="iv66666_1_1_2">#REF!</definedName>
    <definedName name="iv66666_1_6">#REF!</definedName>
    <definedName name="iv66666_3">#REF!</definedName>
    <definedName name="iv66666_3_1">#REF!</definedName>
    <definedName name="iv66666_3_2">#REF!</definedName>
    <definedName name="iv66666_4">#REF!</definedName>
    <definedName name="iv66666_5">#REF!</definedName>
    <definedName name="iv66666_6">#REF!</definedName>
    <definedName name="iv66666_8">#REF!</definedName>
    <definedName name="J">#REF!</definedName>
    <definedName name="j_3">#REF!</definedName>
    <definedName name="j_3_1">#REF!</definedName>
    <definedName name="j_3_1_1">#REF!</definedName>
    <definedName name="j_3_1_1_1_1">#REF!</definedName>
    <definedName name="j_3_1_2">#REF!</definedName>
    <definedName name="j_3_2">#REF!</definedName>
    <definedName name="J550K">'[9]Agreed rates'!$A$2:$D$862</definedName>
    <definedName name="ja">[5]Data!#REF!</definedName>
    <definedName name="Jally">[5]Data!#REF!</definedName>
    <definedName name="Jamuna_Sand">#REF!</definedName>
    <definedName name="jas">#REF!</definedName>
    <definedName name="jaspre">#REF!</definedName>
    <definedName name="jbhjb">#REF!</definedName>
    <definedName name="jbvhbvh">#REF!</definedName>
    <definedName name="JEJS">#REF!</definedName>
    <definedName name="JEJS___0">#REF!</definedName>
    <definedName name="JEJS___11">#REF!</definedName>
    <definedName name="JEJS___12">#REF!</definedName>
    <definedName name="JEJS___13">#REF!</definedName>
    <definedName name="JEJS___4">#REF!</definedName>
    <definedName name="jj">#REF!</definedName>
    <definedName name="JJ_1">#REF!</definedName>
    <definedName name="JJ_1_1">#REF!</definedName>
    <definedName name="JJ_1_2">#REF!</definedName>
    <definedName name="JJ_2">#REF!</definedName>
    <definedName name="JJA">#REF!</definedName>
    <definedName name="JJA_1">#REF!</definedName>
    <definedName name="JJA_1_1">#REF!</definedName>
    <definedName name="JJA_1_1_1_1">#REF!</definedName>
    <definedName name="JJA_1_2">#REF!</definedName>
    <definedName name="JJA_2">#REF!</definedName>
    <definedName name="jjj">#REF!</definedName>
    <definedName name="jjjjjjj">#REF!</definedName>
    <definedName name="jjjjjjjjjj">#REF!</definedName>
    <definedName name="jjt">#REF!</definedName>
    <definedName name="jjyjy">#REF!</definedName>
    <definedName name="jk">#REF!</definedName>
    <definedName name="jkfere">#REF!</definedName>
    <definedName name="jkjkjk">#REF!</definedName>
    <definedName name="jkjkjkj">#REF!</definedName>
    <definedName name="JKK">#REF!</definedName>
    <definedName name="jkl">#REF!</definedName>
    <definedName name="job">#REF!</definedName>
    <definedName name="job___0">#REF!</definedName>
    <definedName name="job___11">#REF!</definedName>
    <definedName name="job___12">#REF!</definedName>
    <definedName name="JobID">#REF!</definedName>
    <definedName name="JobName">#REF!</definedName>
    <definedName name="JobNo">#REF!</definedName>
    <definedName name="joint">#REF!</definedName>
    <definedName name="ju">#REF!</definedName>
    <definedName name="june">#REF!</definedName>
    <definedName name="JWM" localSheetId="0" hidden="1">{#N/A,#N/A,TRUE,"Front";#N/A,#N/A,TRUE,"Simple Letter";#N/A,#N/A,TRUE,"Inside";#N/A,#N/A,TRUE,"Contents";#N/A,#N/A,TRUE,"Basis";#N/A,#N/A,TRUE,"Inclusions";#N/A,#N/A,TRUE,"Exclusions";#N/A,#N/A,TRUE,"Areas";#N/A,#N/A,TRUE,"Summary";#N/A,#N/A,TRUE,"Detail"}</definedName>
    <definedName name="JWM" localSheetId="2"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jyuy">#REF!</definedName>
    <definedName name="jyuy_1">#REF!</definedName>
    <definedName name="K" localSheetId="0">#REF!</definedName>
    <definedName name="K">#REF!</definedName>
    <definedName name="K___0" localSheetId="0">#REF!</definedName>
    <definedName name="K___0">#REF!</definedName>
    <definedName name="K___13" localSheetId="0">#REF!</definedName>
    <definedName name="K___13">#REF!</definedName>
    <definedName name="k1_table">#REF!</definedName>
    <definedName name="k1x">#REF!</definedName>
    <definedName name="k1y">#REF!</definedName>
    <definedName name="k2x">#REF!</definedName>
    <definedName name="k2y">#REF!</definedName>
    <definedName name="ka">#REF!</definedName>
    <definedName name="Kail_II_nd_class_board">#REF!</definedName>
    <definedName name="Kail_II_nd_class_scantling">#REF!</definedName>
    <definedName name="kan">#REF!</definedName>
    <definedName name="kanch">#REF!</definedName>
    <definedName name="KARNA">#REF!</definedName>
    <definedName name="kb">#REF!</definedName>
    <definedName name="kc">#REF!</definedName>
    <definedName name="Kerosene_Oil">#REF!</definedName>
    <definedName name="Kh">#REF!</definedName>
    <definedName name="Kh___0">#REF!</definedName>
    <definedName name="Kh___13">#REF!</definedName>
    <definedName name="khd">"$#REF!.$B$6"</definedName>
    <definedName name="khf">"$#REF!.$J$6"</definedName>
    <definedName name="Ki" localSheetId="0">#REF!</definedName>
    <definedName name="Ki">#REF!</definedName>
    <definedName name="Ki___0" localSheetId="0">#REF!</definedName>
    <definedName name="Ki___0">#REF!</definedName>
    <definedName name="Ki___13" localSheetId="0">#REF!</definedName>
    <definedName name="Ki___13">#REF!</definedName>
    <definedName name="Ki1___0">#REF!</definedName>
    <definedName name="Ki1___13">#REF!</definedName>
    <definedName name="Ki2___0">#REF!</definedName>
    <definedName name="Ki2___13">#REF!</definedName>
    <definedName name="Kickrail">#REF!</definedName>
    <definedName name="Kii">#REF!</definedName>
    <definedName name="Kii___0">#REF!</definedName>
    <definedName name="Kii___13">#REF!</definedName>
    <definedName name="Kit_Under_Counter_Lam">#REF!</definedName>
    <definedName name="KJ">#REF!</definedName>
    <definedName name="KJ_1">#REF!</definedName>
    <definedName name="KJ_1_1">#REF!</definedName>
    <definedName name="KJ_1_1_1_1">#REF!</definedName>
    <definedName name="KJ_1_2">#REF!</definedName>
    <definedName name="KJ_2">#REF!</definedName>
    <definedName name="kjhkl">#REF!</definedName>
    <definedName name="KK">#REF!</definedName>
    <definedName name="kkk">#REF!</definedName>
    <definedName name="kl" hidden="1">#REF!</definedName>
    <definedName name="klnio">#REF!</definedName>
    <definedName name="klnio_1">#REF!</definedName>
    <definedName name="klot">#REF!</definedName>
    <definedName name="Km">#REF!</definedName>
    <definedName name="Km___0">#REF!</definedName>
    <definedName name="Km___13">#REF!</definedName>
    <definedName name="knm">#REF!</definedName>
    <definedName name="Kota">#REF!</definedName>
    <definedName name="kota_skirting">#REF!</definedName>
    <definedName name="KOTA_STONE">#REF!</definedName>
    <definedName name="kp" localSheetId="0" hidden="1">{#N/A,#N/A,TRUE,"Front";#N/A,#N/A,TRUE,"Simple Letter";#N/A,#N/A,TRUE,"Inside";#N/A,#N/A,TRUE,"Contents";#N/A,#N/A,TRUE,"Basis";#N/A,#N/A,TRUE,"Inclusions";#N/A,#N/A,TRUE,"Exclusions";#N/A,#N/A,TRUE,"Areas";#N/A,#N/A,TRUE,"Summary";#N/A,#N/A,TRUE,"Detail"}</definedName>
    <definedName name="kp" localSheetId="2"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rommenie">#REF!</definedName>
    <definedName name="Ks" localSheetId="0">#REF!</definedName>
    <definedName name="Ks">#REF!</definedName>
    <definedName name="Ks___0" localSheetId="0">#REF!</definedName>
    <definedName name="Ks___0">#REF!</definedName>
    <definedName name="Ks___13" localSheetId="0">#REF!</definedName>
    <definedName name="Ks___13">#REF!</definedName>
    <definedName name="ksd">"$#REF!.$B$7"</definedName>
    <definedName name="ksf">"$#REF!.$J$7"</definedName>
    <definedName name="kuyk">#REF!</definedName>
    <definedName name="L" localSheetId="0">#REF!</definedName>
    <definedName name="L">#REF!</definedName>
    <definedName name="L.WALL">#REF!</definedName>
    <definedName name="L___0" localSheetId="0">#REF!</definedName>
    <definedName name="L___0">#REF!</definedName>
    <definedName name="L___13" localSheetId="0">#REF!</definedName>
    <definedName name="L___13">#REF!</definedName>
    <definedName name="L_1_1">#REF!</definedName>
    <definedName name="L_1_2">#REF!</definedName>
    <definedName name="L_2">#REF!</definedName>
    <definedName name="LA">#REF!</definedName>
    <definedName name="Labour_Service_Levels">#REF!</definedName>
    <definedName name="labourrecon">#REF!</definedName>
    <definedName name="LAbrec">#REF!</definedName>
    <definedName name="Lac_Polish">#REF!</definedName>
    <definedName name="lamband1">#REF!</definedName>
    <definedName name="LAMCEIL">#REF!</definedName>
    <definedName name="Lami_1200">#REF!</definedName>
    <definedName name="Laminate">#REF!</definedName>
    <definedName name="LAMP">#REF!</definedName>
    <definedName name="LAMP___0">#REF!</definedName>
    <definedName name="LAMP___13">#REF!</definedName>
    <definedName name="LamPan">#REF!</definedName>
    <definedName name="lampan1">#REF!</definedName>
    <definedName name="lampart1">#REF!</definedName>
    <definedName name="Land_adv">#REF!</definedName>
    <definedName name="Larsen___Toubro_Limited___ECC_Construction_Division">#REF!</definedName>
    <definedName name="lb">#REF!</definedName>
    <definedName name="Lc">#REF!</definedName>
    <definedName name="Lc___0">#REF!</definedName>
    <definedName name="Lc___13">#REF!</definedName>
    <definedName name="LCAR100">#REF!</definedName>
    <definedName name="ld">#REF!</definedName>
    <definedName name="le">#REF!</definedName>
    <definedName name="Lead">#REF!</definedName>
    <definedName name="leatherbnch">#REF!</definedName>
    <definedName name="lef">#REF!</definedName>
    <definedName name="lel">#REF!</definedName>
    <definedName name="len">#REF!</definedName>
    <definedName name="lep">[5]Data!#REF!</definedName>
    <definedName name="lf">#REF!</definedName>
    <definedName name="lg">#REF!</definedName>
    <definedName name="lh">#REF!</definedName>
    <definedName name="lhscbg">#REF!</definedName>
    <definedName name="lhscortop">#REF!</definedName>
    <definedName name="lhspl">#REF!</definedName>
    <definedName name="lhsstoneven">#REF!</definedName>
    <definedName name="lhsven1">#REF!</definedName>
    <definedName name="li">#REF!</definedName>
    <definedName name="lic">#REF!</definedName>
    <definedName name="LidStay">#REF!</definedName>
    <definedName name="Lift_Lobby">#REF!</definedName>
    <definedName name="limcount" hidden="1">1</definedName>
    <definedName name="lintol">#REF!</definedName>
    <definedName name="list">#REF!</definedName>
    <definedName name="lj">#REF!</definedName>
    <definedName name="lk" localSheetId="0" hidden="1">{#N/A,#N/A,FALSE,"mgtsum.XLS";#N/A,#N/A,FALSE,"CAPONE";#N/A,#N/A,FALSE,"CAPTWO";#N/A,#N/A,FALSE,"CAPTHREE"}</definedName>
    <definedName name="lk" localSheetId="2" hidden="1">{#N/A,#N/A,FALSE,"mgtsum.XLS";#N/A,#N/A,FALSE,"CAPONE";#N/A,#N/A,FALSE,"CAPTWO";#N/A,#N/A,FALSE,"CAPTHREE"}</definedName>
    <definedName name="lk" hidden="1">{#N/A,#N/A,FALSE,"mgtsum.XLS";#N/A,#N/A,FALSE,"CAPONE";#N/A,#N/A,FALSE,"CAPTWO";#N/A,#N/A,FALSE,"CAPTHREE"}</definedName>
    <definedName name="LKNNH">#REF!</definedName>
    <definedName name="LL" localSheetId="0">#REF!</definedName>
    <definedName name="LL">#REF!</definedName>
    <definedName name="lm">#REF!</definedName>
    <definedName name="ln">#REF!</definedName>
    <definedName name="lo">#REF!</definedName>
    <definedName name="load" localSheetId="0">#REF!</definedName>
    <definedName name="load">#REF!</definedName>
    <definedName name="Loan_Amount" localSheetId="0">#REF!</definedName>
    <definedName name="Loan_Amount">#REF!</definedName>
    <definedName name="Loan_Start">#REF!</definedName>
    <definedName name="Loan_Years">#REF!</definedName>
    <definedName name="loans_adv">#REF!</definedName>
    <definedName name="Lobby">#REF!</definedName>
    <definedName name="LOCAL_STAFF">#REF!</definedName>
    <definedName name="LOCAL_STAFF_ENTRY">#REF!</definedName>
    <definedName name="location">#REF!</definedName>
    <definedName name="Location___0">#REF!</definedName>
    <definedName name="Location___10">#REF!</definedName>
    <definedName name="Location___11">#REF!</definedName>
    <definedName name="Location___16">#REF!</definedName>
    <definedName name="Location___17">#REF!</definedName>
    <definedName name="Location___20">#REF!</definedName>
    <definedName name="Location___22">#REF!</definedName>
    <definedName name="Location___23">#REF!</definedName>
    <definedName name="Location___24">#REF!</definedName>
    <definedName name="Location___25">#REF!</definedName>
    <definedName name="Location___31">#REF!</definedName>
    <definedName name="Location___6">#REF!</definedName>
    <definedName name="Lock100side1">#REF!</definedName>
    <definedName name="Lock100side2">#REF!</definedName>
    <definedName name="Lock70side1">#REF!</definedName>
    <definedName name="Lock70side2">#REF!</definedName>
    <definedName name="lodr">#REF!</definedName>
    <definedName name="Log">#REF!</definedName>
    <definedName name="lol">#REF!</definedName>
    <definedName name="look">#REF!</definedName>
    <definedName name="loung1">#REF!</definedName>
    <definedName name="LOUNGE">#REF!</definedName>
    <definedName name="LPL">#REF!</definedName>
    <definedName name="LPL_1">#REF!</definedName>
    <definedName name="LPL_1_1">#REF!</definedName>
    <definedName name="LPL_1_1_1_1">#REF!</definedName>
    <definedName name="LPL_1_2">#REF!</definedName>
    <definedName name="LPL_2">#REF!</definedName>
    <definedName name="lpyt">#REF!</definedName>
    <definedName name="Lr">#REF!</definedName>
    <definedName name="Lr___0">#REF!</definedName>
    <definedName name="Lr___13">#REF!</definedName>
    <definedName name="LSD_4100">#REF!</definedName>
    <definedName name="LSD_4100_1">#REF!</definedName>
    <definedName name="lsec">#REF!</definedName>
    <definedName name="Lsec1">#REF!</definedName>
    <definedName name="lsec12">#REF!</definedName>
    <definedName name="LSEC13">#REF!</definedName>
    <definedName name="Lsec2">#REF!</definedName>
    <definedName name="lsec22">#REF!</definedName>
    <definedName name="LSEC23">#REF!</definedName>
    <definedName name="Lsec3">#REF!</definedName>
    <definedName name="LSEC31">#REF!</definedName>
    <definedName name="lsec33">#REF!</definedName>
    <definedName name="Lsec4">#REF!</definedName>
    <definedName name="LSEC45">#REF!</definedName>
    <definedName name="Lsec5">#REF!</definedName>
    <definedName name="LSEC54">#REF!</definedName>
    <definedName name="lsec55">#REF!</definedName>
    <definedName name="Lsec6">#REF!</definedName>
    <definedName name="lsec66">#REF!</definedName>
    <definedName name="LSEC67">#REF!</definedName>
    <definedName name="lsec7">#REF!</definedName>
    <definedName name="lsec77">#REF!</definedName>
    <definedName name="lsest">#REF!</definedName>
    <definedName name="lshead">#REF!</definedName>
    <definedName name="LSNO1">#REF!</definedName>
    <definedName name="LSNO13">#REF!</definedName>
    <definedName name="LSNO14">#REF!</definedName>
    <definedName name="LSNO2">#REF!</definedName>
    <definedName name="LSNO23">#REF!</definedName>
    <definedName name="LSNO25">#REF!</definedName>
    <definedName name="LSNO3">#REF!</definedName>
    <definedName name="lstf">#REF!</definedName>
    <definedName name="ltf">"$#REF!.$B$10"</definedName>
    <definedName name="LUMEN" localSheetId="0">#REF!</definedName>
    <definedName name="LUMEN">#REF!</definedName>
    <definedName name="LUMEN___0" localSheetId="0">#REF!</definedName>
    <definedName name="LUMEN___0">#REF!</definedName>
    <definedName name="LUMEN___13" localSheetId="0">#REF!</definedName>
    <definedName name="LUMEN___13">#REF!</definedName>
    <definedName name="Lump_Sum_Discount">#REF!</definedName>
    <definedName name="Lump_Sum_Discount_1">#REF!</definedName>
    <definedName name="lunch1">#REF!</definedName>
    <definedName name="LUX">#REF!</definedName>
    <definedName name="LUX___0">#REF!</definedName>
    <definedName name="LUX___13">#REF!</definedName>
    <definedName name="Lx">#REF!</definedName>
    <definedName name="Lx___0">#REF!</definedName>
    <definedName name="Lx___13">#REF!</definedName>
    <definedName name="m">#REF!</definedName>
    <definedName name="M.S.Grill">#REF!</definedName>
    <definedName name="m___0">#REF!</definedName>
    <definedName name="m___13">#REF!</definedName>
    <definedName name="M1_">#REF!</definedName>
    <definedName name="M1x">#REF!</definedName>
    <definedName name="M1y">#REF!</definedName>
    <definedName name="M2_">#REF!</definedName>
    <definedName name="M2x">#REF!</definedName>
    <definedName name="M2y">#REF!</definedName>
    <definedName name="ma">#REF!</definedName>
    <definedName name="MACHINE_EQUIPMENT">#REF!</definedName>
    <definedName name="MACHINE_EQUIPMENT_ENTRY">#REF!</definedName>
    <definedName name="Magstripe300">#REF!</definedName>
    <definedName name="Mail_Docket">#REF!</definedName>
    <definedName name="maindoor">#REF!</definedName>
    <definedName name="maint_end">#REF!</definedName>
    <definedName name="maint_end_5">#REF!</definedName>
    <definedName name="maint_end_6">#REF!</definedName>
    <definedName name="maint_end_7">#REF!</definedName>
    <definedName name="maint_start">#REF!</definedName>
    <definedName name="maint_start_5">#REF!</definedName>
    <definedName name="maint_start_6">#REF!</definedName>
    <definedName name="maint_start_7">#REF!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JU">#REF!</definedName>
    <definedName name="MANJU_">#REF!</definedName>
    <definedName name="manpower_details">#REF!</definedName>
    <definedName name="marbella_wall">#REF!</definedName>
    <definedName name="Marble_Dust">#REF!</definedName>
    <definedName name="marcou1">#REF!</definedName>
    <definedName name="Margin">#REF!</definedName>
    <definedName name="Margin_A">#REF!</definedName>
    <definedName name="Margin_B">#REF!</definedName>
    <definedName name="Margin_C">#REF!</definedName>
    <definedName name="Margin_D">#REF!</definedName>
    <definedName name="Margin_E">#REF!</definedName>
    <definedName name="Margin100">#REF!</definedName>
    <definedName name="Margin190500">#REF!</definedName>
    <definedName name="Margin200">#REF!</definedName>
    <definedName name="Margin600">#REF!</definedName>
    <definedName name="Margin700">#REF!</definedName>
    <definedName name="Margin800">#REF!</definedName>
    <definedName name="MarketType">#REF!</definedName>
    <definedName name="MarketType_Text">#REF!</definedName>
    <definedName name="MAS">#REF!</definedName>
    <definedName name="Mason">#REF!</definedName>
    <definedName name="mason1">#REF!</definedName>
    <definedName name="Mat">#REF!</definedName>
    <definedName name="mata">#REF!</definedName>
    <definedName name="matb">#REF!</definedName>
    <definedName name="matc">#REF!</definedName>
    <definedName name="matd">#REF!</definedName>
    <definedName name="MATE">#REF!</definedName>
    <definedName name="Material_rate_entry">#REF!</definedName>
    <definedName name="matf">#REF!</definedName>
    <definedName name="matg">#REF!</definedName>
    <definedName name="math">#REF!</definedName>
    <definedName name="mati">#REF!</definedName>
    <definedName name="matj">#REF!</definedName>
    <definedName name="matk">#REF!</definedName>
    <definedName name="matl">#REF!</definedName>
    <definedName name="matm">#REF!</definedName>
    <definedName name="matn">#REF!</definedName>
    <definedName name="mato">#REF!</definedName>
    <definedName name="MAY03PH2">#REF!</definedName>
    <definedName name="mayflower">#REF!</definedName>
    <definedName name="mb">#REF!</definedName>
    <definedName name="MB10Length">#REF!</definedName>
    <definedName name="MB11Length">#REF!</definedName>
    <definedName name="MB12Length">#REF!</definedName>
    <definedName name="MB13Length">#REF!</definedName>
    <definedName name="MB14Length">#REF!</definedName>
    <definedName name="MB1Length">#REF!</definedName>
    <definedName name="MB2Length">#REF!</definedName>
    <definedName name="MB3Length">#REF!</definedName>
    <definedName name="MB4Length">#REF!</definedName>
    <definedName name="MB5Length">#REF!</definedName>
    <definedName name="MB6Length">#REF!</definedName>
    <definedName name="MB7Length">#REF!</definedName>
    <definedName name="MB8Length">#REF!</definedName>
    <definedName name="MB9Length">#REF!</definedName>
    <definedName name="mbw">#REF!</definedName>
    <definedName name="mcl">#REF!</definedName>
    <definedName name="MDF">#REF!</definedName>
    <definedName name="mdfgyp">#REF!</definedName>
    <definedName name="mdflam">#REF!</definedName>
    <definedName name="MDFMDF">#REF!</definedName>
    <definedName name="MDFMDFQ">#REF!</definedName>
    <definedName name="mdfpan">#REF!</definedName>
    <definedName name="MECHANICAL">#REF!</definedName>
    <definedName name="meest">#REF!</definedName>
    <definedName name="mehead">#REF!</definedName>
    <definedName name="Metal12">#REF!</definedName>
    <definedName name="Metal20">#REF!</definedName>
    <definedName name="Metal40">#REF!</definedName>
    <definedName name="Metal6">#REF!</definedName>
    <definedName name="MetalCon">#REF!</definedName>
    <definedName name="METALGRID">#REF!</definedName>
    <definedName name="metlam_pan">#REF!</definedName>
    <definedName name="metpan1">#REF!</definedName>
    <definedName name="Metro">#REF!</definedName>
    <definedName name="MF">#REF!</definedName>
    <definedName name="MF___0">#REF!</definedName>
    <definedName name="MF___13">#REF!</definedName>
    <definedName name="mfl">#REF!</definedName>
    <definedName name="mgf">"$#REF!.$#REF!$#REF!"</definedName>
    <definedName name="mh">#REF!</definedName>
    <definedName name="mh_1">#REF!</definedName>
    <definedName name="mh_1_1">#REF!</definedName>
    <definedName name="mh_1_1_1_1">#REF!</definedName>
    <definedName name="mh_1_2">#REF!</definedName>
    <definedName name="mh_2">#REF!</definedName>
    <definedName name="mhs">#REF!</definedName>
    <definedName name="mhslam1">#REF!</definedName>
    <definedName name="mhsven1">#REF!</definedName>
    <definedName name="mhwc1">#REF!</definedName>
    <definedName name="MI" localSheetId="0">#REF!</definedName>
    <definedName name="MI">#REF!</definedName>
    <definedName name="mid">#REF!</definedName>
    <definedName name="midc">#REF!</definedName>
    <definedName name="mirr1">#REF!</definedName>
    <definedName name="Mirror_pan" localSheetId="0">#REF!</definedName>
    <definedName name="Mirror_pan">#REF!</definedName>
    <definedName name="misc" localSheetId="0">#REF!</definedName>
    <definedName name="misc">#REF!</definedName>
    <definedName name="misc_1">#REF!</definedName>
    <definedName name="mkjii">#REF!</definedName>
    <definedName name="mkl">#REF!</definedName>
    <definedName name="mm">#REF!</definedName>
    <definedName name="mmm">#REF!</definedName>
    <definedName name="MMMM">#REF!</definedName>
    <definedName name="mmmmmmmmmm">#REF!</definedName>
    <definedName name="MO">#REF!</definedName>
    <definedName name="mobi">#REF!</definedName>
    <definedName name="Mobile_crane">#REF!</definedName>
    <definedName name="MODELE">#REF!</definedName>
    <definedName name="monta">#REF!</definedName>
    <definedName name="montb">#REF!</definedName>
    <definedName name="montc">#REF!</definedName>
    <definedName name="montd">#REF!</definedName>
    <definedName name="monte">#REF!</definedName>
    <definedName name="montf">#REF!</definedName>
    <definedName name="montg">#REF!</definedName>
    <definedName name="month">#REF!</definedName>
    <definedName name="MONTH_CONDITION">#REF!</definedName>
    <definedName name="MONTH_DETAILS">#REF!</definedName>
    <definedName name="monti">#REF!</definedName>
    <definedName name="montj">#REF!</definedName>
    <definedName name="montk">#REF!</definedName>
    <definedName name="montl">#REF!</definedName>
    <definedName name="montm">#REF!</definedName>
    <definedName name="montn">#REF!</definedName>
    <definedName name="monto">#REF!</definedName>
    <definedName name="mortar">#REF!</definedName>
    <definedName name="MOSIC_INSITU">#REF!</definedName>
    <definedName name="MOSIC_TILES">#REF!</definedName>
    <definedName name="MP">#REF!</definedName>
    <definedName name="Mq">#REF!</definedName>
    <definedName name="Mq_1">#REF!</definedName>
    <definedName name="Mq_1_1">#REF!</definedName>
    <definedName name="Mq_1_2">#REF!</definedName>
    <definedName name="Mq_2">#REF!</definedName>
    <definedName name="MS_bar">#REF!</definedName>
    <definedName name="MS_bar_6mm">#REF!</definedName>
    <definedName name="MS_Tube_40mm">#REF!</definedName>
    <definedName name="msf">#REF!</definedName>
    <definedName name="MSL">#REF!</definedName>
    <definedName name="MTD_Cap_Spend">#REF!</definedName>
    <definedName name="Multinodes">#REF!</definedName>
    <definedName name="Mural_Tiles">#REF!</definedName>
    <definedName name="MUSICSYSTEM">#REF!</definedName>
    <definedName name="MyRange">#REF!,#REF!,#REF!,#REF!,#REF!,#REF!,#REF!,#REF!,#REF!,#REF!,#REF!</definedName>
    <definedName name="MyRange1">#REF!,#REF!,#REF!</definedName>
    <definedName name="MyRange1_1">#REF!</definedName>
    <definedName name="MyRange2">#REF!,#REF!,#REF!</definedName>
    <definedName name="MyRange2_1">#REF!</definedName>
    <definedName name="M행">#REF!</definedName>
    <definedName name="M행_1">#REF!</definedName>
    <definedName name="M행_1_1">#REF!</definedName>
    <definedName name="M행_1_1_1_1">#REF!</definedName>
    <definedName name="M행_1_2">#REF!</definedName>
    <definedName name="M행_2">#REF!</definedName>
    <definedName name="n">#REF!</definedName>
    <definedName name="N___0">#REF!</definedName>
    <definedName name="N___13">#REF!</definedName>
    <definedName name="n_30">#REF!</definedName>
    <definedName name="nachi">#REF!</definedName>
    <definedName name="NAE">#REF!</definedName>
    <definedName name="nagaraj">#REF!</definedName>
    <definedName name="Nahani">#REF!</definedName>
    <definedName name="Name">#REF!</definedName>
    <definedName name="NAR">#REF!</definedName>
    <definedName name="Nariman_Point_Car_Parking_Site">#REF!</definedName>
    <definedName name="ncu">#REF!</definedName>
    <definedName name="ND">#REF!</definedName>
    <definedName name="net_total">#REF!</definedName>
    <definedName name="net_total_5">#REF!</definedName>
    <definedName name="net_total_6">#REF!</definedName>
    <definedName name="net_total_7">#REF!</definedName>
    <definedName name="net_total_message">#REF!</definedName>
    <definedName name="net_total_message_5">#REF!</definedName>
    <definedName name="net_total_message_6">#REF!</definedName>
    <definedName name="net_total_message_7">#REF!</definedName>
    <definedName name="new">#REF!</definedName>
    <definedName name="new_1">#REF!</definedName>
    <definedName name="New_Butt">#REF!</definedName>
    <definedName name="New_ChairKickRail">#REF!</definedName>
    <definedName name="New_Chalkpocket">#REF!</definedName>
    <definedName name="New_ChannelJamb">#REF!</definedName>
    <definedName name="New_CloserJamb">#REF!</definedName>
    <definedName name="New_Dualdisk">#REF!</definedName>
    <definedName name="New_ExpanderHandle">#REF!</definedName>
    <definedName name="New_Extrags">#REF!</definedName>
    <definedName name="New_Extrano1">#REF!</definedName>
    <definedName name="New_Extrano1Curved">#REF!</definedName>
    <definedName name="New_Extrano3">#REF!</definedName>
    <definedName name="New_Fineline">#REF!</definedName>
    <definedName name="New_FlatJamb">#REF!</definedName>
    <definedName name="New_Flexiclad">#REF!</definedName>
    <definedName name="New_Footbolt">#REF!</definedName>
    <definedName name="New_Gearbox">#REF!</definedName>
    <definedName name="New_Groove">#REF!</definedName>
    <definedName name="New_GsBend">#REF!</definedName>
    <definedName name="New_Gsremote">#REF!</definedName>
    <definedName name="New_Gsrollers">#REF!</definedName>
    <definedName name="New_Gsside">#REF!</definedName>
    <definedName name="New_gstrack">#REF!</definedName>
    <definedName name="New_HRail">#REF!</definedName>
    <definedName name="New_InsetAdoorrbs">#REF!</definedName>
    <definedName name="New_Insetdoora">#REF!</definedName>
    <definedName name="New_Insetdoorl">#REF!</definedName>
    <definedName name="New_InsetFrontrunner">#REF!</definedName>
    <definedName name="New_InsetLdoorrbs">#REF!</definedName>
    <definedName name="New_Insetwhite">#REF!</definedName>
    <definedName name="New_Iron_work">#REF!</definedName>
    <definedName name="New_Lock100side1">#REF!</definedName>
    <definedName name="New_Lock100side2">#REF!</definedName>
    <definedName name="New_Lock70side1">#REF!</definedName>
    <definedName name="New_Lock70side2">#REF!</definedName>
    <definedName name="New_No1curvesremote">#REF!</definedName>
    <definedName name="New_No1curvesside">#REF!</definedName>
    <definedName name="New_No1curvestrolleys">#REF!</definedName>
    <definedName name="New_No1NinetyDegreeCurve">#REF!</definedName>
    <definedName name="New_No1remote">#REF!</definedName>
    <definedName name="New_No1side">#REF!</definedName>
    <definedName name="New_No3curve">#REF!</definedName>
    <definedName name="New_No3ThreeWay">#REF!</definedName>
    <definedName name="New_No3track">#REF!</definedName>
    <definedName name="New_No3trolley">#REF!</definedName>
    <definedName name="New_No3trolleyside">#REF!</definedName>
    <definedName name="New_Opera70_41Clear">#REF!</definedName>
    <definedName name="New_Opera70_41WhiteLam">#REF!</definedName>
    <definedName name="New_Opera70_44Clear">#REF!</definedName>
    <definedName name="New_Opera70_44WhiteLam">#REF!</definedName>
    <definedName name="New_Opera70_45Clear">#REF!</definedName>
    <definedName name="New_Opera70Unglazed">#REF!</definedName>
    <definedName name="New_Overlay">#REF!</definedName>
    <definedName name="New_OwncorkDboard">#REF!</definedName>
    <definedName name="New_OwncorkMDF">#REF!</definedName>
    <definedName name="New_Owndirect">#REF!</definedName>
    <definedName name="New_Ownfoam">#REF!</definedName>
    <definedName name="New_Panel100S41">#REF!</definedName>
    <definedName name="New_Panel100S43">#REF!</definedName>
    <definedName name="New_Panel100S44">#REF!</definedName>
    <definedName name="New_Panel100S45">#REF!</definedName>
    <definedName name="New_Panel100S46">#REF!</definedName>
    <definedName name="New_Panel100S48">#REF!</definedName>
    <definedName name="New_Panel100S49">#REF!</definedName>
    <definedName name="New_Panel100S51">#REF!</definedName>
    <definedName name="New_Panel100S53">#REF!</definedName>
    <definedName name="New_Panel70S36">#REF!</definedName>
    <definedName name="New_Panel70S39">#REF!</definedName>
    <definedName name="New_Panel70S42">#REF!</definedName>
    <definedName name="New_Panel70S45">#REF!</definedName>
    <definedName name="New_Passdoor">#REF!</definedName>
    <definedName name="New_Passdoorrbs">#REF!</definedName>
    <definedName name="New_Passdoorrtbs">#REF!</definedName>
    <definedName name="New_PassiveJamb">#REF!</definedName>
    <definedName name="New_PearlPowdercoating">#REF!</definedName>
    <definedName name="New_Pivot">#REF!</definedName>
    <definedName name="New_Pivotrbs">#REF!</definedName>
    <definedName name="New_Pivotrtbs">#REF!</definedName>
    <definedName name="New_Rbs">#REF!</definedName>
    <definedName name="New_Rsopera">#REF!</definedName>
    <definedName name="New_Rtbs">#REF!</definedName>
    <definedName name="New_Throwover">#REF!</definedName>
    <definedName name="New_TrackCovers">#REF!</definedName>
    <definedName name="New_Windowlarge">#REF!</definedName>
    <definedName name="New_Windowround">#REF!</definedName>
    <definedName name="New_Windowsmall">#REF!</definedName>
    <definedName name="New_Wood_work">#REF!</definedName>
    <definedName name="nghnhgn">#REF!</definedName>
    <definedName name="nhgn">#REF!</definedName>
    <definedName name="NIPD">#REF!</definedName>
    <definedName name="NN">#REF!</definedName>
    <definedName name="NN___0">#REF!</definedName>
    <definedName name="NN___13">#REF!</definedName>
    <definedName name="NNN">#REF!</definedName>
    <definedName name="NNNN">#REF!</definedName>
    <definedName name="nnnn5">#REF!</definedName>
    <definedName name="nnnnm">#REF!</definedName>
    <definedName name="NNNNN">#REF!</definedName>
    <definedName name="no">#REF!</definedName>
    <definedName name="No1curves">#REF!</definedName>
    <definedName name="No1curvesremote">#REF!</definedName>
    <definedName name="No1curvesside">#REF!</definedName>
    <definedName name="No1curvestrolleys">#REF!</definedName>
    <definedName name="No1curvestrolleyss">#REF!</definedName>
    <definedName name="No1side">#REF!</definedName>
    <definedName name="No3curve">#REF!</definedName>
    <definedName name="No3stack">#REF!</definedName>
    <definedName name="No3track">#REF!</definedName>
    <definedName name="No3trolley">#REF!</definedName>
    <definedName name="No3trolleys">#REF!</definedName>
    <definedName name="NOCEIL">#REF!</definedName>
    <definedName name="nonmodular">#REF!</definedName>
    <definedName name="Normalmel">#REF!</definedName>
    <definedName name="Noticeboard">#REF!</definedName>
    <definedName name="notok">#REF!</definedName>
    <definedName name="novec1">#REF!</definedName>
    <definedName name="NS">#REF!</definedName>
    <definedName name="ntesu">#REF!</definedName>
    <definedName name="ntn">#REF!</definedName>
    <definedName name="NUM_CAMERAS">#REF!</definedName>
    <definedName name="NUM_EVENTS">#REF!</definedName>
    <definedName name="Num_Pmt_Per_Year">#REF!</definedName>
    <definedName name="numf">"$#REF!.$#REF!$#REF!"</definedName>
    <definedName name="NW">#REF!</definedName>
    <definedName name="Nx" localSheetId="0">#REF!</definedName>
    <definedName name="Nx">#REF!</definedName>
    <definedName name="Nx___0" localSheetId="0">#REF!</definedName>
    <definedName name="Nx___0">#REF!</definedName>
    <definedName name="Nx___13" localSheetId="0">#REF!</definedName>
    <definedName name="Nx___13">#REF!</definedName>
    <definedName name="Ny">#REF!</definedName>
    <definedName name="Ny___0">#REF!</definedName>
    <definedName name="Ny___13">#REF!</definedName>
    <definedName name="N행">#REF!</definedName>
    <definedName name="N행_1">#REF!</definedName>
    <definedName name="N행_1_1">#REF!</definedName>
    <definedName name="N행_1_1_1_1">#REF!</definedName>
    <definedName name="N행_1_2">#REF!</definedName>
    <definedName name="N행_2">#REF!</definedName>
    <definedName name="o">#REF!</definedName>
    <definedName name="obpl">#REF!</definedName>
    <definedName name="octf">#REF!</definedName>
    <definedName name="octf2">#REF!</definedName>
    <definedName name="off">#REF!</definedName>
    <definedName name="offtop1">#REF!</definedName>
    <definedName name="ohs">#REF!</definedName>
    <definedName name="OHSGLASSS">#REF!</definedName>
    <definedName name="ohslam1">#REF!</definedName>
    <definedName name="OHSLAMI">#REF!</definedName>
    <definedName name="ohsven1">#REF!</definedName>
    <definedName name="OHSVENRD">#REF!</definedName>
    <definedName name="oi">[5]Data!#REF!</definedName>
    <definedName name="oiolo">#REF!</definedName>
    <definedName name="ok">#REF!</definedName>
    <definedName name="okay" localSheetId="0" hidden="1">{#N/A,#N/A,FALSE,"mgtsum.XLS";#N/A,#N/A,FALSE,"CAPONE";#N/A,#N/A,FALSE,"CAPTWO";#N/A,#N/A,FALSE,"CAPTHREE"}</definedName>
    <definedName name="okay" localSheetId="2" hidden="1">{#N/A,#N/A,FALSE,"mgtsum.XLS";#N/A,#N/A,FALSE,"CAPONE";#N/A,#N/A,FALSE,"CAPTWO";#N/A,#N/A,FALSE,"CAPTHREE"}</definedName>
    <definedName name="okay" hidden="1">{#N/A,#N/A,FALSE,"mgtsum.XLS";#N/A,#N/A,FALSE,"CAPONE";#N/A,#N/A,FALSE,"CAPTWO";#N/A,#N/A,FALSE,"CAPTHREE"}</definedName>
    <definedName name="ol">#REF!</definedName>
    <definedName name="old">#REF!</definedName>
    <definedName name="old_1">#REF!</definedName>
    <definedName name="Old_Butt">#REF!</definedName>
    <definedName name="Old_ChairKickRail">#REF!</definedName>
    <definedName name="Old_Chalkpocket">#REF!</definedName>
    <definedName name="Old_ChannelJamb">#REF!</definedName>
    <definedName name="Old_CloserJamb">#REF!</definedName>
    <definedName name="Old_Dualdisk">#REF!</definedName>
    <definedName name="Old_ExpanderHandle">#REF!</definedName>
    <definedName name="Old_Extrags">#REF!</definedName>
    <definedName name="Old_Extrano1">#REF!</definedName>
    <definedName name="Old_Extrano1Curved">#REF!</definedName>
    <definedName name="Old_Extrano3">#REF!</definedName>
    <definedName name="Old_Fineline">#REF!</definedName>
    <definedName name="Old_FlatJamb">#REF!</definedName>
    <definedName name="Old_Flexiclad">#REF!</definedName>
    <definedName name="Old_Footbolt">#REF!</definedName>
    <definedName name="Old_Gearbox">#REF!</definedName>
    <definedName name="Old_Groove">#REF!</definedName>
    <definedName name="Old_GsBend">#REF!</definedName>
    <definedName name="Old_Gsremote">#REF!</definedName>
    <definedName name="Old_Gsrollers">#REF!</definedName>
    <definedName name="Old_Gsside">#REF!</definedName>
    <definedName name="Old_gstrack">#REF!</definedName>
    <definedName name="Old_HRail">#REF!</definedName>
    <definedName name="Old_InsetAdoorrbs">#REF!</definedName>
    <definedName name="Old_Insetdoora">#REF!</definedName>
    <definedName name="Old_Insetdoorl">#REF!</definedName>
    <definedName name="Old_InsetFrontrunner">#REF!</definedName>
    <definedName name="Old_InsetLdoorrbs">#REF!</definedName>
    <definedName name="Old_Insetwhite">#REF!</definedName>
    <definedName name="Old_Iron_one">[5]Data!#REF!</definedName>
    <definedName name="Old_iron_two">[5]Data!#REF!</definedName>
    <definedName name="Old_Lock100side1">#REF!</definedName>
    <definedName name="Old_Lock100side2">#REF!</definedName>
    <definedName name="Old_Lock70side1">#REF!</definedName>
    <definedName name="Old_Lock70side2">#REF!</definedName>
    <definedName name="Old_No1curvesremote">#REF!</definedName>
    <definedName name="Old_No1curvesside">#REF!</definedName>
    <definedName name="Old_No1curvestrolleys">#REF!</definedName>
    <definedName name="Old_No1NinetyDegreeCurve">#REF!</definedName>
    <definedName name="Old_No1remote">#REF!</definedName>
    <definedName name="Old_No1side">#REF!</definedName>
    <definedName name="Old_No3curve">#REF!</definedName>
    <definedName name="Old_No3ThreeWay">#REF!</definedName>
    <definedName name="Old_No3track">#REF!</definedName>
    <definedName name="Old_No3trolley">#REF!</definedName>
    <definedName name="Old_No3trolleyside">#REF!</definedName>
    <definedName name="Old_Opera70_41Clear">#REF!</definedName>
    <definedName name="Old_Opera70_41WhiteLam">#REF!</definedName>
    <definedName name="Old_Opera70_44Clear">#REF!</definedName>
    <definedName name="Old_Opera70_44WhiteLam">#REF!</definedName>
    <definedName name="Old_Opera70_45Clear">#REF!</definedName>
    <definedName name="Old_Opera70Unglazed">#REF!</definedName>
    <definedName name="Old_Overlay">#REF!</definedName>
    <definedName name="Old_OwncorkDboard">#REF!</definedName>
    <definedName name="Old_OwncorkMDF">#REF!</definedName>
    <definedName name="Old_Owndirect">#REF!</definedName>
    <definedName name="Old_Ownfoam">#REF!</definedName>
    <definedName name="Old_Panel100S41">#REF!</definedName>
    <definedName name="Old_Panel100S43">#REF!</definedName>
    <definedName name="Old_Panel100S44">#REF!</definedName>
    <definedName name="Old_Panel100S45">#REF!</definedName>
    <definedName name="Old_Panel100S46">#REF!</definedName>
    <definedName name="Old_Panel100S48">#REF!</definedName>
    <definedName name="Old_Panel100S49">#REF!</definedName>
    <definedName name="Old_Panel100S51">#REF!</definedName>
    <definedName name="Old_Panel100S53">#REF!</definedName>
    <definedName name="Old_Panel70S36">#REF!</definedName>
    <definedName name="Old_Panel70S39">#REF!</definedName>
    <definedName name="Old_Panel70S42">#REF!</definedName>
    <definedName name="Old_Panel70S45">#REF!</definedName>
    <definedName name="Old_Passdoor">#REF!</definedName>
    <definedName name="Old_Passdoorrbs">#REF!</definedName>
    <definedName name="Old_Passdoorrtbs">#REF!</definedName>
    <definedName name="Old_PassiveJamb">#REF!</definedName>
    <definedName name="Old_PearlPowdercoating">#REF!</definedName>
    <definedName name="Old_Pivot">#REF!</definedName>
    <definedName name="Old_Pivotrbs">#REF!</definedName>
    <definedName name="Old_Pivotrtbs">#REF!</definedName>
    <definedName name="Old_Rbs">#REF!</definedName>
    <definedName name="Old_Rsopera">#REF!</definedName>
    <definedName name="Old_Rtbs">#REF!</definedName>
    <definedName name="Old_Throwover">#REF!</definedName>
    <definedName name="Old_TrackCovers">#REF!</definedName>
    <definedName name="Old_Windowlarge">#REF!</definedName>
    <definedName name="Old_Windowround">#REF!</definedName>
    <definedName name="Old_Windowsmall">#REF!</definedName>
    <definedName name="Old_wood_Onecoat">[5]Data!#REF!</definedName>
    <definedName name="Old_wood_two">[5]Data!#REF!</definedName>
    <definedName name="OLE_LINK3_1">#REF!</definedName>
    <definedName name="olk">#REF!</definedName>
    <definedName name="OM_Rate">#REF!</definedName>
    <definedName name="on">[5]Data!#REF!</definedName>
    <definedName name="one">[5]Data!#REF!</definedName>
    <definedName name="oo">#REF!</definedName>
    <definedName name="oo9o9">#REF!</definedName>
    <definedName name="oo9o9o">#REF!</definedName>
    <definedName name="ool" localSheetId="0">#REF!</definedName>
    <definedName name="ool">#REF!</definedName>
    <definedName name="ooooooooo" localSheetId="0">#REF!</definedName>
    <definedName name="ooooooooo">#REF!</definedName>
    <definedName name="ooopp" localSheetId="0">#REF!</definedName>
    <definedName name="ooopp">#REF!</definedName>
    <definedName name="ooopp_1">#REF!</definedName>
    <definedName name="OP">#REF!</definedName>
    <definedName name="Open">#REF!</definedName>
    <definedName name="OPERATION">#REF!</definedName>
    <definedName name="OPFT">#REF!</definedName>
    <definedName name="opopo">#REF!</definedName>
    <definedName name="OPT">#REF!</definedName>
    <definedName name="OPT_">#REF!</definedName>
    <definedName name="Option">#REF!</definedName>
    <definedName name="OrderTable" hidden="1">#REF!</definedName>
    <definedName name="ordinary_blocks">#REF!</definedName>
    <definedName name="OUTTERWALLLength">#REF!</definedName>
    <definedName name="Over">#REF!</definedName>
    <definedName name="OVER_HEADS_ENTRY">#REF!</definedName>
    <definedName name="Overall_Summary_Title">#REF!</definedName>
    <definedName name="OVERHEADS">#REF!</definedName>
    <definedName name="Overlaycovered">#REF!</definedName>
    <definedName name="Overlaymdf">#REF!</definedName>
    <definedName name="Overlayplastercover">#REF!</definedName>
    <definedName name="Overlayplastercovered">#REF!</definedName>
    <definedName name="Overlayplastermdf">#REF!</definedName>
    <definedName name="OwnAcctNum">#REF!</definedName>
    <definedName name="Owncork">#REF!</definedName>
    <definedName name="Owndirect">#REF!</definedName>
    <definedName name="Ownfoam">#REF!</definedName>
    <definedName name="O행">#REF!</definedName>
    <definedName name="O행_1">#REF!</definedName>
    <definedName name="O행_1_1">#REF!</definedName>
    <definedName name="O행_1_1_1_1">#REF!</definedName>
    <definedName name="O행_1_2">#REF!</definedName>
    <definedName name="O행_2">#REF!</definedName>
    <definedName name="p">#REF!</definedName>
    <definedName name="P.C.C.1.2.4.10MM">#REF!</definedName>
    <definedName name="P.C.C.1.2.4.H.B">#REF!</definedName>
    <definedName name="P.C.C.1.2.4.M.B">#REF!+#REF!</definedName>
    <definedName name="P.C.C.1.3.6.40MM">#REF!</definedName>
    <definedName name="P.C.C.1.3.6.H.B">#REF!</definedName>
    <definedName name="P.C.C.1.4.8">#REF!</definedName>
    <definedName name="P.C.C.1.5.10">#REF!</definedName>
    <definedName name="P.C.C.1.8.16HB">#REF!</definedName>
    <definedName name="P.C.C1.3.6.MB">#REF!</definedName>
    <definedName name="P.C.C1.8.16_MB">#REF!</definedName>
    <definedName name="p___0">#REF!</definedName>
    <definedName name="p___13">#REF!</definedName>
    <definedName name="P_1">#REF!</definedName>
    <definedName name="P_2">#REF!</definedName>
    <definedName name="PA" localSheetId="0">#REF!</definedName>
    <definedName name="PA">#REF!</definedName>
    <definedName name="pa___0" localSheetId="0">#REF!</definedName>
    <definedName name="pa___0">#REF!</definedName>
    <definedName name="pa___13" localSheetId="0">#REF!</definedName>
    <definedName name="pa___13">#REF!</definedName>
    <definedName name="pac">#REF!</definedName>
    <definedName name="PAD">#REF!</definedName>
    <definedName name="painting">#REF!</definedName>
    <definedName name="painting_1">#REF!</definedName>
    <definedName name="Pal_Workbook_GUID" hidden="1">"8C9FWPDC58HV91KMPNBD5P58"</definedName>
    <definedName name="pan_lam">#REF!</definedName>
    <definedName name="PAN_SOFTBOARD">#REF!</definedName>
    <definedName name="Pan_Tilt_Drive_Dome">#REF!</definedName>
    <definedName name="pancbg">#REF!</definedName>
    <definedName name="Pane2" localSheetId="0">#REF!</definedName>
    <definedName name="Pane2">#REF!</definedName>
    <definedName name="Pane2___0" localSheetId="0">#REF!</definedName>
    <definedName name="Pane2___0">#REF!</definedName>
    <definedName name="Pane2___13" localSheetId="0">#REF!</definedName>
    <definedName name="Pane2___13">#REF!</definedName>
    <definedName name="PANELDUCO">#REF!</definedName>
    <definedName name="Panelfabric">#REF!</definedName>
    <definedName name="panellocation">#REF!</definedName>
    <definedName name="PANELMIRROR">#REF!</definedName>
    <definedName name="panelname">#REF!</definedName>
    <definedName name="PANELVENEER">#REF!</definedName>
    <definedName name="Pantry">#REF!</definedName>
    <definedName name="parq1">#REF!</definedName>
    <definedName name="Part_200">#REF!</definedName>
    <definedName name="Particleboard">#REF!</definedName>
    <definedName name="partn">#REF!</definedName>
    <definedName name="partn_1">#REF!</definedName>
    <definedName name="PASF">#REF!</definedName>
    <definedName name="Passdoor">#REF!</definedName>
    <definedName name="patchdoor">#REF!</definedName>
    <definedName name="paul">50000</definedName>
    <definedName name="paver" localSheetId="0">#REF!</definedName>
    <definedName name="paver">#REF!</definedName>
    <definedName name="Paving_Bitumen_S_90" localSheetId="0">#REF!</definedName>
    <definedName name="Paving_Bitumen_S_90">#REF!</definedName>
    <definedName name="Pay_Date" localSheetId="0">#REF!</definedName>
    <definedName name="Pay_Date">#REF!</definedName>
    <definedName name="Pay_Num">#REF!</definedName>
    <definedName name="payment">#REF!</definedName>
    <definedName name="payment_1">#REF!</definedName>
    <definedName name="payment_2">#REF!</definedName>
    <definedName name="Payment_Number">#REF!</definedName>
    <definedName name="pb">#REF!</definedName>
    <definedName name="pb___0">#REF!</definedName>
    <definedName name="pb___11">#REF!</definedName>
    <definedName name="pb___12">#REF!</definedName>
    <definedName name="Pbx">#REF!</definedName>
    <definedName name="Pby">#REF!</definedName>
    <definedName name="pc">#REF!</definedName>
    <definedName name="PCC">#REF!</definedName>
    <definedName name="PCC_3">#REF!</definedName>
    <definedName name="PCC_4">#REF!</definedName>
    <definedName name="PCC_5">#REF!</definedName>
    <definedName name="pcl">#REF!</definedName>
    <definedName name="PD">#REF!</definedName>
    <definedName name="PD_1">#REF!</definedName>
    <definedName name="PD_1_1">#REF!</definedName>
    <definedName name="PD_1_1_1_1">#REF!</definedName>
    <definedName name="PD_1_2">#REF!</definedName>
    <definedName name="PD_2">#REF!</definedName>
    <definedName name="PD_Rate">#REF!</definedName>
    <definedName name="PEDESTAL">#REF!</definedName>
    <definedName name="penlam1">#REF!</definedName>
    <definedName name="penven1">#REF!</definedName>
    <definedName name="Percentage">#REF!</definedName>
    <definedName name="PF">#REF!</definedName>
    <definedName name="PFC">#REF!</definedName>
    <definedName name="pfh">#REF!</definedName>
    <definedName name="PFL">#REF!</definedName>
    <definedName name="PFT">#REF!</definedName>
    <definedName name="PG">#REF!</definedName>
    <definedName name="pH">#REF!</definedName>
    <definedName name="pH___0">#REF!</definedName>
    <definedName name="pH___13">#REF!</definedName>
    <definedName name="PhaseCode">#REF!</definedName>
    <definedName name="phe">#REF!</definedName>
    <definedName name="Phone">#REF!</definedName>
    <definedName name="PhonesQty">"$#REF!.$#REF!$#REF!"</definedName>
    <definedName name="Picture4">#REF!</definedName>
    <definedName name="pileinraftCount">#REF!</definedName>
    <definedName name="pin" localSheetId="0">#REF!</definedName>
    <definedName name="pin">#REF!</definedName>
    <definedName name="PipeSize" localSheetId="0">#REF!</definedName>
    <definedName name="PipeSize">#REF!</definedName>
    <definedName name="PipingDetail" localSheetId="0">#REF!</definedName>
    <definedName name="PipingDetail">#REF!</definedName>
    <definedName name="Pivot">#REF!</definedName>
    <definedName name="pjt">#REF!</definedName>
    <definedName name="pjt_1">#REF!</definedName>
    <definedName name="pjt_1_1">#REF!</definedName>
    <definedName name="pjt_1_1_1_1">#REF!</definedName>
    <definedName name="pjt_1_2">#REF!</definedName>
    <definedName name="pjt_2">#REF!</definedName>
    <definedName name="PK">#REF!</definedName>
    <definedName name="PKK">#REF!</definedName>
    <definedName name="PL">#REF!</definedName>
    <definedName name="pla">[5]Data!#REF!</definedName>
    <definedName name="plan">#REF!</definedName>
    <definedName name="Planalaque">#REF!</definedName>
    <definedName name="Plant">#REF!</definedName>
    <definedName name="plants">#REF!</definedName>
    <definedName name="Plast_1.3_W.P.C">#REF!</definedName>
    <definedName name="Plast_1.5_12mm">#REF!</definedName>
    <definedName name="Plast_1.5_20mm">#REF!</definedName>
    <definedName name="Plast_Dummy">#REF!</definedName>
    <definedName name="Plast_Roof">#REF!</definedName>
    <definedName name="Plaster">#REF!</definedName>
    <definedName name="plastering">#REF!</definedName>
    <definedName name="Plastering_1.3_12mm">#REF!</definedName>
    <definedName name="Plastering_1.3_20mm">#REF!</definedName>
    <definedName name="Plastering_Special_1.3">#REF!</definedName>
    <definedName name="Plastering_W.P_1.3_20mm">#REF!</definedName>
    <definedName name="Plastering1.5_12mm">#REF!</definedName>
    <definedName name="Plastic_Emulsion">#REF!</definedName>
    <definedName name="Plastic_Emulsion_Paint">[5]Data!#REF!</definedName>
    <definedName name="Plasticizer">#REF!</definedName>
    <definedName name="PLF">#REF!</definedName>
    <definedName name="PLF_1">#REF!</definedName>
    <definedName name="PLF_1_1">#REF!</definedName>
    <definedName name="PLF_1_1_1_1">#REF!</definedName>
    <definedName name="PLF_1_2">#REF!</definedName>
    <definedName name="PLF_2">#REF!</definedName>
    <definedName name="PLL">#REF!</definedName>
    <definedName name="PLL_1">#REF!</definedName>
    <definedName name="PLL_1_1">#REF!</definedName>
    <definedName name="PLL_1_1_1_1">#REF!</definedName>
    <definedName name="PLL_1_2">#REF!</definedName>
    <definedName name="PLL_2">#REF!</definedName>
    <definedName name="PlotRange">#REF!</definedName>
    <definedName name="PM">#REF!</definedName>
    <definedName name="PM_Rate">#REF!</definedName>
    <definedName name="pmc">#REF!</definedName>
    <definedName name="pmp">#REF!</definedName>
    <definedName name="pmt">#REF!</definedName>
    <definedName name="po">#REF!</definedName>
    <definedName name="poil">#REF!</definedName>
    <definedName name="POINTING">'[6]print data'!#REF!</definedName>
    <definedName name="POINTWIRING">#REF!</definedName>
    <definedName name="ponrajan">#REF!</definedName>
    <definedName name="POPQ2">#REF!</definedName>
    <definedName name="pou">#REF!</definedName>
    <definedName name="Powder">#REF!</definedName>
    <definedName name="pp">#REF!</definedName>
    <definedName name="ppp">#REF!</definedName>
    <definedName name="pppp">#REF!</definedName>
    <definedName name="ppppp">#REF!</definedName>
    <definedName name="pppppppppp">#REF!</definedName>
    <definedName name="PR">#REF!</definedName>
    <definedName name="PRA">#REF!</definedName>
    <definedName name="Precast_slab">#REF!</definedName>
    <definedName name="PRELIM">#REF!</definedName>
    <definedName name="Preliminaries">#REF!</definedName>
    <definedName name="Prelm_Exp">#REF!</definedName>
    <definedName name="Pressed_tiles">#REF!</definedName>
    <definedName name="PressedTile">#REF!</definedName>
    <definedName name="priced_end_3">#REF!</definedName>
    <definedName name="priced_end_3_1">#REF!</definedName>
    <definedName name="priced_end_3_1_1">#REF!</definedName>
    <definedName name="priced_end_3_1_2">#REF!</definedName>
    <definedName name="priced_end_3_2">#REF!</definedName>
    <definedName name="pricelist">#REF!</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c">#REF!</definedName>
    <definedName name="prince">#REF!</definedName>
    <definedName name="prince1">#REF!</definedName>
    <definedName name="PRINCE2">#REF!</definedName>
    <definedName name="PRINCE22">#REF!</definedName>
    <definedName name="prince25">#REF!</definedName>
    <definedName name="Principal">#REF!</definedName>
    <definedName name="print">#REF!</definedName>
    <definedName name="_xlnm.Print_Area" localSheetId="9">ELEC!$A$1:$HG$384</definedName>
    <definedName name="_xlnm.Print_Area" localSheetId="12">FA!$A$2:$C$26</definedName>
    <definedName name="_xlnm.Print_Area" localSheetId="14">FPS!$A$2:$C$43</definedName>
    <definedName name="_xlnm.Print_Area" localSheetId="4">'HVAC Lowside'!$A$1:$I$179</definedName>
    <definedName name="_xlnm.Print_Area" localSheetId="3">'HVAC SUMMARY'!$A$1:$E$10</definedName>
    <definedName name="_xlnm.Print_Area" localSheetId="0">'MAIN SUMMARY'!$A$1:$D$22</definedName>
    <definedName name="_xlnm.Print_Area" localSheetId="23">PHE!$A$1:$H$185</definedName>
    <definedName name="_xlnm.Print_Area" localSheetId="2">'REST ROOM'!$A$1:$I$32</definedName>
    <definedName name="_xlnm.Print_Area" localSheetId="15">SIGNAGE!$A$2:$C$9</definedName>
    <definedName name="_xlnm.Print_Area" localSheetId="5">VAV!$A$1:$I$82</definedName>
    <definedName name="_xlnm.Print_Area" localSheetId="6">'VRF SYSTEM'!$A$1:$J$72</definedName>
    <definedName name="_xlnm.Print_Area">#REF!</definedName>
    <definedName name="Print_Area_1">#REF!</definedName>
    <definedName name="Print_Area_1_2">#REF!</definedName>
    <definedName name="Print_Area_1_6">#REF!</definedName>
    <definedName name="Print_Area_2_2">#REF!</definedName>
    <definedName name="Print_Area_3">#REF!</definedName>
    <definedName name="Print_Area_4">#REF!</definedName>
    <definedName name="Print_Area_5">#REF!</definedName>
    <definedName name="PRINT_AREA_MI">#REF!</definedName>
    <definedName name="PRINT_AREA_MI___0">#REF!</definedName>
    <definedName name="Print_Range">#REF!</definedName>
    <definedName name="Print_title">#REF!</definedName>
    <definedName name="_xlnm.Print_Titles" localSheetId="4">'HVAC Lowside'!$1:$2</definedName>
    <definedName name="_xlnm.Print_Titles" localSheetId="3">'HVAC SUMMARY'!#REF!</definedName>
    <definedName name="_xlnm.Print_Titles">#REF!</definedName>
    <definedName name="Print_Titles_5">#REF!</definedName>
    <definedName name="PRINT_TITLES_MI">#REF!</definedName>
    <definedName name="PRINT_TITLES_MI_3">#REF!</definedName>
    <definedName name="PRINT_TITLES_MI_3_1">#REF!</definedName>
    <definedName name="PRINT_TITLES_MI_3_1_1">#REF!</definedName>
    <definedName name="PRINT_TITLES_MI_3_1_1_1_1">#REF!</definedName>
    <definedName name="PRINT_TITLES_MI_3_1_2">#REF!</definedName>
    <definedName name="PRINT_TITLES_MI_3_2">#REF!</definedName>
    <definedName name="PriorityValues">#REF!</definedName>
    <definedName name="pro">#REF!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Form" hidden="1">#REF!</definedName>
    <definedName name="ProdPct1">#REF!</definedName>
    <definedName name="ProdPct2">#REF!</definedName>
    <definedName name="ProdPct3">#REF!</definedName>
    <definedName name="ProdPct4">#REF!</definedName>
    <definedName name="ProdPct5">#REF!</definedName>
    <definedName name="Product" hidden="1">#REF!</definedName>
    <definedName name="product_discount">#REF!</definedName>
    <definedName name="product_discount_5">#REF!</definedName>
    <definedName name="product_discount_6">#REF!</definedName>
    <definedName name="product_discount_7">#REF!</definedName>
    <definedName name="product_end">#REF!</definedName>
    <definedName name="product_end_5">#REF!</definedName>
    <definedName name="product_end_6">#REF!</definedName>
    <definedName name="product_end_7">#REF!</definedName>
    <definedName name="product_nettotal">#REF!</definedName>
    <definedName name="product_nettotal_1">#REF!</definedName>
    <definedName name="product_nettotal_1_2">#REF!</definedName>
    <definedName name="product_nettotal_5">#REF!</definedName>
    <definedName name="product_nettotal_6">#REF!</definedName>
    <definedName name="product_nettotal_7">#REF!</definedName>
    <definedName name="product_start">#REF!</definedName>
    <definedName name="product_start_5">#REF!</definedName>
    <definedName name="product_start_6">#REF!</definedName>
    <definedName name="product_start_7">#REF!</definedName>
    <definedName name="product_subtotal">#REF!</definedName>
    <definedName name="product_subtotal_5">#REF!</definedName>
    <definedName name="product_subtotal_6">#REF!</definedName>
    <definedName name="product_subtotal_7">#REF!</definedName>
    <definedName name="prof_svcs_end">#REF!</definedName>
    <definedName name="prof_svcs_end_5">#REF!</definedName>
    <definedName name="prof_svcs_end_6">#REF!</definedName>
    <definedName name="prof_svcs_end_7">#REF!</definedName>
    <definedName name="prof_svcs_start">#REF!</definedName>
    <definedName name="prof_svcs_start_5">#REF!</definedName>
    <definedName name="prof_svcs_start_6">#REF!</definedName>
    <definedName name="prof_svcs_start_7">#REF!</definedName>
    <definedName name="profit">#REF!</definedName>
    <definedName name="ProjAddress1">#REF!</definedName>
    <definedName name="ProjAddress2">#REF!</definedName>
    <definedName name="ProjCity">#REF!</definedName>
    <definedName name="ProjCountry">#REF!</definedName>
    <definedName name="ProjCounty">#REF!</definedName>
    <definedName name="project">#REF!</definedName>
    <definedName name="Project_Name">#REF!</definedName>
    <definedName name="ProjectLocation">#REF!</definedName>
    <definedName name="ProjectName">"Test"</definedName>
    <definedName name="ProjectName1">"Test"</definedName>
    <definedName name="ProjectName2">"Test"</definedName>
    <definedName name="ProjectName3">"Test"</definedName>
    <definedName name="ProjectNumber">"88888888"</definedName>
    <definedName name="ProjectSubtitle" localSheetId="0">#REF!</definedName>
    <definedName name="ProjectSubtitle">#REF!</definedName>
    <definedName name="ProjectTitle" localSheetId="0">#REF!</definedName>
    <definedName name="ProjectTitle">#REF!</definedName>
    <definedName name="ProjName" localSheetId="0">#REF!</definedName>
    <definedName name="ProjName">#REF!</definedName>
    <definedName name="ProjNum">#REF!</definedName>
    <definedName name="ProjPostal">#REF!</definedName>
    <definedName name="ProjState">#REF!</definedName>
    <definedName name="Prop_2m">#REF!</definedName>
    <definedName name="PS">#REF!</definedName>
    <definedName name="PS___0">#REF!</definedName>
    <definedName name="PS___13">#REF!</definedName>
    <definedName name="ps_app">#REF!</definedName>
    <definedName name="ps_app_1">#REF!</definedName>
    <definedName name="ps_app_1_1">#REF!</definedName>
    <definedName name="ps_app_1_1_1_1">#REF!</definedName>
    <definedName name="ps_app_1_2">#REF!</definedName>
    <definedName name="ps_app_2">#REF!</definedName>
    <definedName name="ps_est">#REF!</definedName>
    <definedName name="ps_est_1">#REF!</definedName>
    <definedName name="ps_est_1_1">#REF!</definedName>
    <definedName name="ps_est_1_1_1_1">#REF!</definedName>
    <definedName name="ps_est_1_2">#REF!</definedName>
    <definedName name="ps_est_2">#REF!</definedName>
    <definedName name="ps_max">#REF!</definedName>
    <definedName name="ps_max_1">#REF!</definedName>
    <definedName name="ps_max_1_1">#REF!</definedName>
    <definedName name="ps_max_1_1_1_1">#REF!</definedName>
    <definedName name="ps_max_1_2">#REF!</definedName>
    <definedName name="ps_max_2">#REF!</definedName>
    <definedName name="ps_paid">#REF!</definedName>
    <definedName name="ps_paid_1">#REF!</definedName>
    <definedName name="ps_paid_1_1">#REF!</definedName>
    <definedName name="ps_paid_1_1_1_1">#REF!</definedName>
    <definedName name="ps_paid_1_2">#REF!</definedName>
    <definedName name="ps_paid_2">#REF!</definedName>
    <definedName name="ps_quo">#REF!</definedName>
    <definedName name="ps_quo_1">#REF!</definedName>
    <definedName name="ps_quo_1_1">#REF!</definedName>
    <definedName name="ps_quo_1_1_1_1">#REF!</definedName>
    <definedName name="ps_quo_1_2">#REF!</definedName>
    <definedName name="ps_quo_2">#REF!</definedName>
    <definedName name="ps_rec">#REF!</definedName>
    <definedName name="ps_rec_1">#REF!</definedName>
    <definedName name="ps_rec_1_1">#REF!</definedName>
    <definedName name="ps_rec_1_1_1_1">#REF!</definedName>
    <definedName name="ps_rec_1_2">#REF!</definedName>
    <definedName name="ps_rec_2">#REF!</definedName>
    <definedName name="PSABillingMethod">#REF!</definedName>
    <definedName name="PSNOTE1">#REF!</definedName>
    <definedName name="PSNOTE1_5">#REF!</definedName>
    <definedName name="PSNOTE1_6">#REF!</definedName>
    <definedName name="PSNOTE1_7">#REF!</definedName>
    <definedName name="PSNOTE2">#REF!</definedName>
    <definedName name="PSNOTE2_5">#REF!</definedName>
    <definedName name="PSNOTE2_6">#REF!</definedName>
    <definedName name="PSNOTE2_7">#REF!</definedName>
    <definedName name="PSNOTE3">#REF!</definedName>
    <definedName name="PSNOTE3_5">#REF!</definedName>
    <definedName name="PSNOTE3_6">#REF!</definedName>
    <definedName name="PSNOTE3_7">#REF!</definedName>
    <definedName name="pss">#REF!</definedName>
    <definedName name="pu">[5]Data!#REF!</definedName>
    <definedName name="Pumping_Charge">#REF!</definedName>
    <definedName name="Puz">#REF!</definedName>
    <definedName name="PVC_Above_Ground_Level">[5]Data!#REF!</definedName>
    <definedName name="PVC_Below_Ground_Level">[5]Data!#REF!</definedName>
    <definedName name="PVC_Soil_pipe">#REF!</definedName>
    <definedName name="PVCF">#REF!</definedName>
    <definedName name="PVCL">#REF!</definedName>
    <definedName name="pve">[5]Data!#REF!</definedName>
    <definedName name="pvf">#REF!</definedName>
    <definedName name="P행">#REF!</definedName>
    <definedName name="P행_1">#REF!</definedName>
    <definedName name="P행_1_1">#REF!</definedName>
    <definedName name="P행_1_1_1_1">#REF!</definedName>
    <definedName name="P행_1_2">#REF!</definedName>
    <definedName name="P행_2">#REF!</definedName>
    <definedName name="q" hidden="1">#REF!</definedName>
    <definedName name="q_3">#REF!</definedName>
    <definedName name="q_3_1">#REF!</definedName>
    <definedName name="q_3_1_1">#REF!</definedName>
    <definedName name="q_3_1_1_1_1">#REF!</definedName>
    <definedName name="q_3_1_2">#REF!</definedName>
    <definedName name="q_3_2">#REF!</definedName>
    <definedName name="qazwsx">#REF!</definedName>
    <definedName name="Qc">#REF!</definedName>
    <definedName name="Qc___0">#REF!</definedName>
    <definedName name="Qc___13">#REF!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#REF!</definedName>
    <definedName name="qq_1">#REF!</definedName>
    <definedName name="qqq">#REF!</definedName>
    <definedName name="qqqq">#REF!</definedName>
    <definedName name="qqqqqqqqq">#REF!</definedName>
    <definedName name="Qspan">#REF!</definedName>
    <definedName name="QSQSQSQSQSQSQSQSQSQQSQSQSQSQ" hidden="1">{#N/A,#N/A,FALSE,"mgtsum.XLS";#N/A,#N/A,FALSE,"CAPONE";#N/A,#N/A,FALSE,"CAPTWO";#N/A,#N/A,FALSE,"CAPTHREE"}</definedName>
    <definedName name="qsqswqswwswsqwqs">#REF!</definedName>
    <definedName name="qsqws">#REF!</definedName>
    <definedName name="qtr" localSheetId="0">#REF!</definedName>
    <definedName name="qtr">#REF!</definedName>
    <definedName name="QTY_MARGIN">#REF!</definedName>
    <definedName name="QTY_MARGIN2">#REF!</definedName>
    <definedName name="QtyB02">#REF!</definedName>
    <definedName name="QtyB05">#REF!</definedName>
    <definedName name="QtyB06">#REF!</definedName>
    <definedName name="QtyB07">#REF!</definedName>
    <definedName name="qua" localSheetId="0">#REF!</definedName>
    <definedName name="qua">#REF!</definedName>
    <definedName name="Quadrant">#REF!</definedName>
    <definedName name="Quantity" localSheetId="0">#REF!</definedName>
    <definedName name="Quantity">#REF!</definedName>
    <definedName name="quanty">#N/A</definedName>
    <definedName name="quar">#REF!</definedName>
    <definedName name="quarterly_report">#REF!</definedName>
    <definedName name="QUARTZ">#REF!</definedName>
    <definedName name="quest1">#REF!</definedName>
    <definedName name="quest2">#REF!</definedName>
    <definedName name="quest3">#REF!</definedName>
    <definedName name="quest4">#REF!</definedName>
    <definedName name="quest5">#REF!</definedName>
    <definedName name="quest6">#REF!</definedName>
    <definedName name="quest7">#REF!</definedName>
    <definedName name="quote_date">#REF!</definedName>
    <definedName name="quote_date_5">#REF!</definedName>
    <definedName name="quote_date_6">#REF!</definedName>
    <definedName name="quote_date_7">#REF!</definedName>
    <definedName name="Quote_Ref">#REF!</definedName>
    <definedName name="qw">#REF!</definedName>
    <definedName name="qwdsdd">#REF!</definedName>
    <definedName name="qwe">#REF!</definedName>
    <definedName name="Q행">#REF!</definedName>
    <definedName name="Q행_1">#REF!</definedName>
    <definedName name="Q행_1_1">#REF!</definedName>
    <definedName name="Q행_1_1_1_1">#REF!</definedName>
    <definedName name="Q행_1_2">#REF!</definedName>
    <definedName name="Q행_2">#REF!</definedName>
    <definedName name="R.R_1.3">#REF!</definedName>
    <definedName name="R.R_1.5">#REF!</definedName>
    <definedName name="R.R_1.6">#REF!</definedName>
    <definedName name="R_">#REF!</definedName>
    <definedName name="r__3">#REF!</definedName>
    <definedName name="r__3_1">#REF!</definedName>
    <definedName name="r__3_1_1">#REF!</definedName>
    <definedName name="r__3_1_1_1_1">#REF!</definedName>
    <definedName name="r__3_1_2">#REF!</definedName>
    <definedName name="r__3_2">#REF!</definedName>
    <definedName name="r_1">#REF!</definedName>
    <definedName name="RA" localSheetId="0" hidden="1">{#N/A,#N/A,TRUE,"Front";#N/A,#N/A,TRUE,"Simple Letter";#N/A,#N/A,TRUE,"Inside";#N/A,#N/A,TRUE,"Contents";#N/A,#N/A,TRUE,"Basis";#N/A,#N/A,TRUE,"Inclusions";#N/A,#N/A,TRUE,"Exclusions";#N/A,#N/A,TRUE,"Areas";#N/A,#N/A,TRUE,"Summary";#N/A,#N/A,TRUE,"Detail"}</definedName>
    <definedName name="RA" localSheetId="2" hidden="1">{#N/A,#N/A,TRUE,"Front";#N/A,#N/A,TRUE,"Simple Letter";#N/A,#N/A,TRUE,"Inside";#N/A,#N/A,TRUE,"Contents";#N/A,#N/A,TRUE,"Basis";#N/A,#N/A,TRUE,"Inclusions";#N/A,#N/A,TRUE,"Exclusions";#N/A,#N/A,TRUE,"Areas";#N/A,#N/A,TRUE,"Summary";#N/A,#N/A,TRUE,"Detail"}</definedName>
    <definedName name="RA" hidden="1">{#N/A,#N/A,TRUE,"Front";#N/A,#N/A,TRUE,"Simple Letter";#N/A,#N/A,TRUE,"Inside";#N/A,#N/A,TRUE,"Contents";#N/A,#N/A,TRUE,"Basis";#N/A,#N/A,TRUE,"Inclusions";#N/A,#N/A,TRUE,"Exclusions";#N/A,#N/A,TRUE,"Areas";#N/A,#N/A,TRUE,"Summary";#N/A,#N/A,TRUE,"Detail"}</definedName>
    <definedName name="RA.Quo" hidden="1">#REF!</definedName>
    <definedName name="raams">#REF!</definedName>
    <definedName name="RAAMS12">#REF!</definedName>
    <definedName name="raams23">#REF!</definedName>
    <definedName name="RAFTArea">#REF!</definedName>
    <definedName name="RAFTPerimeter">#REF!</definedName>
    <definedName name="Rain_water">#REF!</definedName>
    <definedName name="RAIN_WATER_DOWNFALL_PIPE">'[6]print data'!#REF!</definedName>
    <definedName name="raj">'[4]ALL ITEMS-RATE'!$E$111</definedName>
    <definedName name="raja">#REF!</definedName>
    <definedName name="rajan">[7]data!#REF!</definedName>
    <definedName name="Rajnagar_Marble" localSheetId="0">#REF!</definedName>
    <definedName name="Rajnagar_Marble">#REF!</definedName>
    <definedName name="ram">#REF!</definedName>
    <definedName name="range" localSheetId="0">#REF!</definedName>
    <definedName name="range">#REF!</definedName>
    <definedName name="range1" localSheetId="0">#REF!</definedName>
    <definedName name="range1">#REF!</definedName>
    <definedName name="range11">#REF!</definedName>
    <definedName name="RANGE2">#REF!</definedName>
    <definedName name="RANGE21">#REF!</definedName>
    <definedName name="range3">#REF!</definedName>
    <definedName name="RANGE6">#REF!</definedName>
    <definedName name="RASH">#REF!</definedName>
    <definedName name="Rate" hidden="1">#REF!</definedName>
    <definedName name="Rate_for_1_Cum">#REF!</definedName>
    <definedName name="Ratna_A_Border">#REF!</definedName>
    <definedName name="Ratna_A_dark_base">#REF!</definedName>
    <definedName name="Ratna_A_Floor">#REF!</definedName>
    <definedName name="Ratna_A_Highlighter">#REF!</definedName>
    <definedName name="Ratna_A_light_base">#REF!</definedName>
    <definedName name="Ratna_Ezio_C_Border">#REF!</definedName>
    <definedName name="Ratna_Ezio_C_dark_base">#REF!</definedName>
    <definedName name="Ratna_Ezio_C_Floor">#REF!</definedName>
    <definedName name="Ratna_Ezio_C_Highlighter">#REF!</definedName>
    <definedName name="Ratna_Ezio_C_light_base">#REF!</definedName>
    <definedName name="Ratna_Sireno_A_Border">#REF!</definedName>
    <definedName name="Ratna_Sireno_A_dark_base">#REF!</definedName>
    <definedName name="Ratna_Sireno_A_Floor">#REF!</definedName>
    <definedName name="Ratna_Sireno_A_Highlighter">#REF!</definedName>
    <definedName name="Ratna_Sireno_A_light_base">#REF!</definedName>
    <definedName name="RATNAGIRI">#REF!</definedName>
    <definedName name="ravi">#REF!</definedName>
    <definedName name="RB_Rate">#REF!</definedName>
    <definedName name="Rbs">#REF!</definedName>
    <definedName name="RCArea" hidden="1">#REF!</definedName>
    <definedName name="RCC.1.1.2_MB">#REF!</definedName>
    <definedName name="RCC.1.1.5.3_MB">#REF!</definedName>
    <definedName name="RCC.1.2.4_MB">#REF!</definedName>
    <definedName name="RCC_LINTOL">#REF!</definedName>
    <definedName name="rcc_slab">#REF!</definedName>
    <definedName name="rccslab1">#REF!</definedName>
    <definedName name="rd">#REF!</definedName>
    <definedName name="rdtd">#REF!</definedName>
    <definedName name="Re">#REF!</definedName>
    <definedName name="Re___0">#REF!</definedName>
    <definedName name="Re___13">#REF!</definedName>
    <definedName name="ReaderProximity">#REF!</definedName>
    <definedName name="ReaderWiegand">#REF!</definedName>
    <definedName name="Rear">#REF!</definedName>
    <definedName name="rear1">#REF!</definedName>
    <definedName name="rear10">#REF!</definedName>
    <definedName name="rear11">#REF!</definedName>
    <definedName name="REAR111">#REF!</definedName>
    <definedName name="REAR12">#REF!</definedName>
    <definedName name="REAR2">#REF!</definedName>
    <definedName name="rear23">#REF!</definedName>
    <definedName name="REAR31">#REF!</definedName>
    <definedName name="REAR34">#REF!</definedName>
    <definedName name="rearr">#REF!</definedName>
    <definedName name="REARRR">#REF!</definedName>
    <definedName name="REARS">#REF!</definedName>
    <definedName name="REARS43">#REF!</definedName>
    <definedName name="REARSS">#REF!</definedName>
    <definedName name="rebar_10mm">#REF!</definedName>
    <definedName name="rebar_12mm">#REF!</definedName>
    <definedName name="Rebar_16mm">#REF!</definedName>
    <definedName name="rebar_8mm">#REF!</definedName>
    <definedName name="Rebar_Qty._for_Bottom_L">#REF!</definedName>
    <definedName name="rec">#REF!</definedName>
    <definedName name="reconcile">#REF!</definedName>
    <definedName name="_xlnm.Recorder">#REF!</definedName>
    <definedName name="recptab1">#REF!</definedName>
    <definedName name="rect_4_415">#REF!</definedName>
    <definedName name="REDOXIDE">#REF!</definedName>
    <definedName name="ree">#REF!</definedName>
    <definedName name="REF">#REF!</definedName>
    <definedName name="Ref._No.____17169_GA_2006">"range4"</definedName>
    <definedName name="RefDwg" localSheetId="0">#REF!</definedName>
    <definedName name="RefDwg">#REF!</definedName>
    <definedName name="refin">#REF!</definedName>
    <definedName name="Reflected_interlocking_80" localSheetId="0">#REF!</definedName>
    <definedName name="Reflected_interlocking_80">#REF!</definedName>
    <definedName name="REG">#REF!</definedName>
    <definedName name="region_type" localSheetId="0">#REF!</definedName>
    <definedName name="region_type">#REF!</definedName>
    <definedName name="region_type_5">#REF!</definedName>
    <definedName name="region_type_6">#REF!</definedName>
    <definedName name="region_type_7">#REF!</definedName>
    <definedName name="Regional" localSheetId="0" hidden="1">{#N/A,#N/A,FALSE,"mgtsum.XLS";#N/A,#N/A,FALSE,"CAPONE";#N/A,#N/A,FALSE,"CAPTWO";#N/A,#N/A,FALSE,"CAPTHREE"}</definedName>
    <definedName name="Regional" localSheetId="2" hidden="1">{#N/A,#N/A,FALSE,"mgtsum.XLS";#N/A,#N/A,FALSE,"CAPONE";#N/A,#N/A,FALSE,"CAPTWO";#N/A,#N/A,FALSE,"CAPTHREE"}</definedName>
    <definedName name="Regional" hidden="1">{#N/A,#N/A,FALSE,"mgtsum.XLS";#N/A,#N/A,FALSE,"CAPONE";#N/A,#N/A,FALSE,"CAPTWO";#N/A,#N/A,FALSE,"CAPTHREE"}</definedName>
    <definedName name="REGULAR_STAFF" localSheetId="0">#REF!</definedName>
    <definedName name="REGULAR_STAFF">#REF!</definedName>
    <definedName name="REGULAR_STAFF_ENTRY" localSheetId="0">#REF!</definedName>
    <definedName name="REGULAR_STAFF_ENTRY">#REF!</definedName>
    <definedName name="REINFORCE">#REF!</definedName>
    <definedName name="rel" localSheetId="0">#REF!</definedName>
    <definedName name="rel">#REF!</definedName>
    <definedName name="relam">#REF!</definedName>
    <definedName name="relamdoor">#REF!</definedName>
    <definedName name="Rep_names">#REF!</definedName>
    <definedName name="REPRO_COUNTER_700DEEP">#REF!</definedName>
    <definedName name="REQ_EVENTSIZE">#REF!</definedName>
    <definedName name="request_delivery">#REF!</definedName>
    <definedName name="request_delivery_5">#REF!</definedName>
    <definedName name="request_delivery_6">#REF!</definedName>
    <definedName name="request_delivery_7">#REF!</definedName>
    <definedName name="RES_HIGH">#REF!</definedName>
    <definedName name="RES_WID">#REF!</definedName>
    <definedName name="RetaingWallLength">#REF!</definedName>
    <definedName name="retetrt">#REF!</definedName>
    <definedName name="return">#REF!</definedName>
    <definedName name="reuse" localSheetId="0" hidden="1">{#N/A,#N/A,FALSE,"mgtsum.XLS";#N/A,#N/A,FALSE,"CAPONE";#N/A,#N/A,FALSE,"CAPTWO";#N/A,#N/A,FALSE,"CAPTHREE"}</definedName>
    <definedName name="reuse" localSheetId="2" hidden="1">{#N/A,#N/A,FALSE,"mgtsum.XLS";#N/A,#N/A,FALSE,"CAPONE";#N/A,#N/A,FALSE,"CAPTWO";#N/A,#N/A,FALSE,"CAPTHREE"}</definedName>
    <definedName name="reuse" hidden="1">{#N/A,#N/A,FALSE,"mgtsum.XLS";#N/A,#N/A,FALSE,"CAPONE";#N/A,#N/A,FALSE,"CAPTWO";#N/A,#N/A,FALSE,"CAPTHREE"}</definedName>
    <definedName name="Rev" localSheetId="0">#REF!</definedName>
    <definedName name="Rev">#REF!</definedName>
    <definedName name="REVISED" localSheetId="0">#REF!</definedName>
    <definedName name="REVISED">#REF!</definedName>
    <definedName name="Revision" localSheetId="0">#REF!</definedName>
    <definedName name="Revision">#REF!</definedName>
    <definedName name="revision1">#REF!</definedName>
    <definedName name="REVISION12">#REF!</definedName>
    <definedName name="REVISION23">#REF!</definedName>
    <definedName name="rgrgrg">#REF!</definedName>
    <definedName name="rgrgrg_1">#REF!</definedName>
    <definedName name="rgrgrg_1_1">#REF!</definedName>
    <definedName name="rgrgrg_1_2">#REF!</definedName>
    <definedName name="rgrgrg_2">#REF!</definedName>
    <definedName name="rig">#REF!</definedName>
    <definedName name="rimc">#REF!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l" localSheetId="0">#REF!</definedName>
    <definedName name="Rl">#REF!</definedName>
    <definedName name="Rl___0" localSheetId="0">#REF!</definedName>
    <definedName name="Rl___0">#REF!</definedName>
    <definedName name="Rl___13" localSheetId="0">#REF!</definedName>
    <definedName name="Rl___13">#REF!</definedName>
    <definedName name="rm">#REF!</definedName>
    <definedName name="rm4e">"$#REF!.$#REF!$#REF!"</definedName>
    <definedName name="RMC" localSheetId="0">#REF!</definedName>
    <definedName name="RMC">#REF!</definedName>
    <definedName name="RMC_Production_cost" localSheetId="0">#REF!</definedName>
    <definedName name="RMC_Production_cost">#REF!</definedName>
    <definedName name="rmr" localSheetId="0" hidden="1">{#N/A,#N/A,TRUE,"Front";#N/A,#N/A,TRUE,"Simple Letter";#N/A,#N/A,TRUE,"Inside";#N/A,#N/A,TRUE,"Contents";#N/A,#N/A,TRUE,"Basis";#N/A,#N/A,TRUE,"Inclusions";#N/A,#N/A,TRUE,"Exclusions";#N/A,#N/A,TRUE,"Areas";#N/A,#N/A,TRUE,"Summary";#N/A,#N/A,TRUE,"Detail"}</definedName>
    <definedName name="rmr" localSheetId="2" hidden="1">{#N/A,#N/A,TRUE,"Front";#N/A,#N/A,TRUE,"Simple Letter";#N/A,#N/A,TRUE,"Inside";#N/A,#N/A,TRUE,"Contents";#N/A,#N/A,TRUE,"Basis";#N/A,#N/A,TRUE,"Inclusions";#N/A,#N/A,TRUE,"Exclusions";#N/A,#N/A,TRUE,"Areas";#N/A,#N/A,TRUE,"Summary";#N/A,#N/A,TRUE,"Detail"}</definedName>
    <definedName name="rmr" hidden="1">{#N/A,#N/A,TRUE,"Front";#N/A,#N/A,TRUE,"Simple Letter";#N/A,#N/A,TRUE,"Inside";#N/A,#N/A,TRUE,"Contents";#N/A,#N/A,TRUE,"Basis";#N/A,#N/A,TRUE,"Inclusions";#N/A,#N/A,TRUE,"Exclusions";#N/A,#N/A,TRUE,"Areas";#N/A,#N/A,TRUE,"Summary";#N/A,#N/A,TRUE,"Detail"}</definedName>
    <definedName name="RNN">#REF!</definedName>
    <definedName name="RNNN">#REF!</definedName>
    <definedName name="Road">#REF!</definedName>
    <definedName name="robot" localSheetId="0">#REF!</definedName>
    <definedName name="robot">#REF!</definedName>
    <definedName name="ROBR" localSheetId="0">#REF!</definedName>
    <definedName name="ROBR">#REF!</definedName>
    <definedName name="ROEX" localSheetId="0">#REF!</definedName>
    <definedName name="ROEX">#REF!</definedName>
    <definedName name="ROHO">#REF!</definedName>
    <definedName name="roll">#REF!</definedName>
    <definedName name="rollshut1">#REF!</definedName>
    <definedName name="rope">#REF!</definedName>
    <definedName name="rose">#REF!</definedName>
    <definedName name="rosid">#REF!</definedName>
    <definedName name="rosu">#REF!</definedName>
    <definedName name="row1_3">#REF!</definedName>
    <definedName name="row1_3_1">#REF!</definedName>
    <definedName name="row1_3_1_1">#REF!</definedName>
    <definedName name="row1_3_1_2">#REF!</definedName>
    <definedName name="row1_3_2">#REF!</definedName>
    <definedName name="rr">#REF!</definedName>
    <definedName name="Rrrr">#REF!</definedName>
    <definedName name="rrrrrr">#REF!</definedName>
    <definedName name="rrrrrrr">#REF!</definedName>
    <definedName name="rrrrrrrrr">#REF!</definedName>
    <definedName name="rrrrrrrrrr">#REF!</definedName>
    <definedName name="rrrrrrrrrrr">#REF!</definedName>
    <definedName name="rrrrrrrrrrrrrrrr">#REF!</definedName>
    <definedName name="rrrrrrrrrrrrrrrr_1">#REF!</definedName>
    <definedName name="rs">#REF!</definedName>
    <definedName name="Rs___0">#REF!</definedName>
    <definedName name="Rs___13">#REF!</definedName>
    <definedName name="Rse">#REF!</definedName>
    <definedName name="Rse___0">#REF!</definedName>
    <definedName name="Rse___13">#REF!</definedName>
    <definedName name="rt">#REF!</definedName>
    <definedName name="Rtbs">#REF!</definedName>
    <definedName name="rteu">#REF!</definedName>
    <definedName name="rto">[10]Steel!$A$2:$B$8</definedName>
    <definedName name="rtrr">#REF!</definedName>
    <definedName name="rtrt">#REF!</definedName>
    <definedName name="rty">#REF!</definedName>
    <definedName name="rule" hidden="1">#REF!</definedName>
    <definedName name="R행">#REF!</definedName>
    <definedName name="R행_1">#REF!</definedName>
    <definedName name="R행_1_1">#REF!</definedName>
    <definedName name="R행_1_1_1_1">#REF!</definedName>
    <definedName name="R행_1_2">#REF!</definedName>
    <definedName name="R행_2">#REF!</definedName>
    <definedName name="S">#REF!</definedName>
    <definedName name="S.L.WALL">#REF!</definedName>
    <definedName name="s.l.wallls">#REF!</definedName>
    <definedName name="S.L.WALLS">#REF!</definedName>
    <definedName name="S.S.WALL">#REF!</definedName>
    <definedName name="S.S.WALL1">#REF!</definedName>
    <definedName name="S.S.WALLL">#REF!</definedName>
    <definedName name="S.WALL">#REF!</definedName>
    <definedName name="s_1_1">#REF!</definedName>
    <definedName name="s_1_2">#REF!</definedName>
    <definedName name="s_2">#REF!</definedName>
    <definedName name="s_3">#REF!</definedName>
    <definedName name="s_3_1">#REF!</definedName>
    <definedName name="s_3_1_1">#REF!</definedName>
    <definedName name="s_3_1_1_1_1">#REF!</definedName>
    <definedName name="s_3_1_2">#REF!</definedName>
    <definedName name="s_3_2">#REF!</definedName>
    <definedName name="S0">#REF!</definedName>
    <definedName name="S1_">#REF!</definedName>
    <definedName name="s1_1">#REF!</definedName>
    <definedName name="s11Area">#REF!</definedName>
    <definedName name="s11Perimeter">#REF!</definedName>
    <definedName name="S2_">#REF!</definedName>
    <definedName name="s2_1">#REF!</definedName>
    <definedName name="s4_1">#REF!</definedName>
    <definedName name="Sa">#REF!</definedName>
    <definedName name="saa">#REF!</definedName>
    <definedName name="SAD">#REF!</definedName>
    <definedName name="SAFA">#REF!</definedName>
    <definedName name="Safeda_Balli">#REF!</definedName>
    <definedName name="SAFSF" localSheetId="0" hidden="1">{#N/A,#N/A,FALSE,"mgtsum.XLS";#N/A,#N/A,FALSE,"CAPONE";#N/A,#N/A,FALSE,"CAPTWO";#N/A,#N/A,FALSE,"CAPTHREE"}</definedName>
    <definedName name="SAFSF" localSheetId="2" hidden="1">{#N/A,#N/A,FALSE,"mgtsum.XLS";#N/A,#N/A,FALSE,"CAPONE";#N/A,#N/A,FALSE,"CAPTWO";#N/A,#N/A,FALSE,"CAPTHREE"}</definedName>
    <definedName name="SAFSF" hidden="1">{#N/A,#N/A,FALSE,"mgtsum.XLS";#N/A,#N/A,FALSE,"CAPONE";#N/A,#N/A,FALSE,"CAPTWO";#N/A,#N/A,FALSE,"CAPTHREE"}</definedName>
    <definedName name="SalesMgr" localSheetId="0">#REF!</definedName>
    <definedName name="SalesMgr">#REF!</definedName>
    <definedName name="SALESNO">#REF!</definedName>
    <definedName name="SalesP" localSheetId="0">#REF!</definedName>
    <definedName name="SalesP">#REF!</definedName>
    <definedName name="sanat">#REF!</definedName>
    <definedName name="sanat_1">#REF!</definedName>
    <definedName name="Sand">#REF!</definedName>
    <definedName name="SAND_FILL">#REF!</definedName>
    <definedName name="Sand_filling">#REF!</definedName>
    <definedName name="Sandcon">#REF!</definedName>
    <definedName name="sandstones">#REF!</definedName>
    <definedName name="SANITARY" localSheetId="0">#REF!</definedName>
    <definedName name="SANITARY">#REF!</definedName>
    <definedName name="SANITARY_4">#REF!</definedName>
    <definedName name="SANITARY_5">#REF!</definedName>
    <definedName name="SANJAY">#REF!</definedName>
    <definedName name="SANJAY_1">#REF!</definedName>
    <definedName name="SANJAY_1_1">#REF!</definedName>
    <definedName name="SANJAY_1_2">#REF!</definedName>
    <definedName name="SANJAY_2">#REF!</definedName>
    <definedName name="sar">#REF!</definedName>
    <definedName name="sasi">'[11]print data'!#REF!</definedName>
    <definedName name="sathis">#REF!</definedName>
    <definedName name="sathiskumar">#REF!</definedName>
    <definedName name="saucomd">#REF!</definedName>
    <definedName name="saucstf">#REF!</definedName>
    <definedName name="saud">#REF!</definedName>
    <definedName name="saudirf">#REF!</definedName>
    <definedName name="sauf">#REF!</definedName>
    <definedName name="sauif">#REF!</definedName>
    <definedName name="sauspad">#REF!</definedName>
    <definedName name="sausysd">#REF!</definedName>
    <definedName name="sb">#REF!</definedName>
    <definedName name="SC">#REF!</definedName>
    <definedName name="SC_5">#REF!</definedName>
    <definedName name="SC_6">#REF!</definedName>
    <definedName name="SC_7">#REF!</definedName>
    <definedName name="Scaffolding">#REF!</definedName>
    <definedName name="SCC">#REF!</definedName>
    <definedName name="scd">#REF!</definedName>
    <definedName name="SCE">#REF!</definedName>
    <definedName name="SCED">#REF!</definedName>
    <definedName name="Sched_Pay">#REF!</definedName>
    <definedName name="Scheduled_Extra_Payments">#REF!</definedName>
    <definedName name="Scheduled_Interest_Rate">#REF!</definedName>
    <definedName name="Scheduled_Monthly_Payment">#REF!</definedName>
    <definedName name="Scheduled_Payment">#REF!</definedName>
    <definedName name="scheduleType">"valve"</definedName>
    <definedName name="schools" localSheetId="0">#REF!</definedName>
    <definedName name="schools">#REF!</definedName>
    <definedName name="scope_non_jc">#REF!</definedName>
    <definedName name="SCOPE1">#REF!</definedName>
    <definedName name="SCREED" localSheetId="0" hidden="1">{#N/A,#N/A,TRUE,"Front";#N/A,#N/A,TRUE,"Simple Letter";#N/A,#N/A,TRUE,"Inside";#N/A,#N/A,TRUE,"Contents";#N/A,#N/A,TRUE,"Basis";#N/A,#N/A,TRUE,"Inclusions";#N/A,#N/A,TRUE,"Exclusions";#N/A,#N/A,TRUE,"Areas";#N/A,#N/A,TRUE,"Summary";#N/A,#N/A,TRUE,"Detail"}</definedName>
    <definedName name="SCREED" localSheetId="2" hidden="1">{#N/A,#N/A,TRUE,"Front";#N/A,#N/A,TRUE,"Simple Letter";#N/A,#N/A,TRUE,"Inside";#N/A,#N/A,TRUE,"Contents";#N/A,#N/A,TRUE,"Basis";#N/A,#N/A,TRUE,"Inclusions";#N/A,#N/A,TRUE,"Exclusions";#N/A,#N/A,TRUE,"Areas";#N/A,#N/A,TRUE,"Summary";#N/A,#N/A,TRUE,"Detail"}</definedName>
    <definedName name="SCREED" hidden="1">{#N/A,#N/A,TRUE,"Front";#N/A,#N/A,TRUE,"Simple Letter";#N/A,#N/A,TRUE,"Inside";#N/A,#N/A,TRUE,"Contents";#N/A,#N/A,TRUE,"Basis";#N/A,#N/A,TRUE,"Inclusions";#N/A,#N/A,TRUE,"Exclusions";#N/A,#N/A,TRUE,"Areas";#N/A,#N/A,TRUE,"Summary";#N/A,#N/A,TRUE,"Detail"}</definedName>
    <definedName name="screed1">#REF!</definedName>
    <definedName name="SD" localSheetId="0">#REF!</definedName>
    <definedName name="SD">#REF!</definedName>
    <definedName name="sd_ven">#REF!</definedName>
    <definedName name="sdadasd_1">#REF!</definedName>
    <definedName name="sdadasd_1_1">#REF!</definedName>
    <definedName name="sdadasd_1_1_1_1">#REF!</definedName>
    <definedName name="sdadasd_1_2">#REF!</definedName>
    <definedName name="sdadasd_2">#REF!</definedName>
    <definedName name="SDAF" localSheetId="0" hidden="1">{#N/A,#N/A,FALSE,"mgtsum.XLS";#N/A,#N/A,FALSE,"CAPONE";#N/A,#N/A,FALSE,"CAPTWO";#N/A,#N/A,FALSE,"CAPTHREE"}</definedName>
    <definedName name="SDAF" localSheetId="2" hidden="1">{#N/A,#N/A,FALSE,"mgtsum.XLS";#N/A,#N/A,FALSE,"CAPONE";#N/A,#N/A,FALSE,"CAPTWO";#N/A,#N/A,FALSE,"CAPTHREE"}</definedName>
    <definedName name="SDAF" hidden="1">{#N/A,#N/A,FALSE,"mgtsum.XLS";#N/A,#N/A,FALSE,"CAPONE";#N/A,#N/A,FALSE,"CAPTWO";#N/A,#N/A,FALSE,"CAPTHREE"}</definedName>
    <definedName name="sdas_1">#REF!</definedName>
    <definedName name="sdas_1_1">#REF!</definedName>
    <definedName name="sdas_1_1_1_1">#REF!</definedName>
    <definedName name="sdas_1_2">#REF!</definedName>
    <definedName name="sdas_2">#REF!</definedName>
    <definedName name="Sdate" localSheetId="0">#REF!</definedName>
    <definedName name="Sdate">#REF!</definedName>
    <definedName name="sdf" localSheetId="0" hidden="1">{#N/A,#N/A,FALSE,"mgtsum.XLS";#N/A,#N/A,FALSE,"CAPONE";#N/A,#N/A,FALSE,"CAPTWO";#N/A,#N/A,FALSE,"CAPTHREE"}</definedName>
    <definedName name="sdf" localSheetId="2" hidden="1">{#N/A,#N/A,FALSE,"mgtsum.XLS";#N/A,#N/A,FALSE,"CAPONE";#N/A,#N/A,FALSE,"CAPTWO";#N/A,#N/A,FALSE,"CAPTHREE"}</definedName>
    <definedName name="sdf" hidden="1">{#N/A,#N/A,FALSE,"mgtsum.XLS";#N/A,#N/A,FALSE,"CAPONE";#N/A,#N/A,FALSE,"CAPTWO";#N/A,#N/A,FALSE,"CAPTHREE"}</definedName>
    <definedName name="sdfasd">#REF!</definedName>
    <definedName name="sdfasd_1">#REF!</definedName>
    <definedName name="sdfasd_1_1">#REF!</definedName>
    <definedName name="sdfasd_1_1_1_1">#REF!</definedName>
    <definedName name="sdfasd_1_2">#REF!</definedName>
    <definedName name="sdfasd_2">#REF!</definedName>
    <definedName name="sdfdxg">#REF!</definedName>
    <definedName name="sdfdxg_1">#REF!</definedName>
    <definedName name="sdffggg" localSheetId="0">#REF!</definedName>
    <definedName name="sdffggg">#REF!</definedName>
    <definedName name="sdfg">#REF!</definedName>
    <definedName name="sdfgsdsdsdf" localSheetId="0">#REF!</definedName>
    <definedName name="sdfgsdsdsdf">#REF!</definedName>
    <definedName name="sdfgtr">#REF!</definedName>
    <definedName name="sdg">#REF!</definedName>
    <definedName name="sdgsdht" localSheetId="0">#REF!</definedName>
    <definedName name="sdgsdht">#REF!</definedName>
    <definedName name="sdgsdsdf">#REF!</definedName>
    <definedName name="sdgv">#REF!</definedName>
    <definedName name="sdlam1">#REF!</definedName>
    <definedName name="sdpl">#REF!</definedName>
    <definedName name="SDPLBS">#REF!</definedName>
    <definedName name="SDPLFA">#REF!</definedName>
    <definedName name="SDPLPL">#REF!</definedName>
    <definedName name="sdsd">#REF!</definedName>
    <definedName name="sdsds">#REF!</definedName>
    <definedName name="sdsdsd">#REF!</definedName>
    <definedName name="sdsf_1">#REF!</definedName>
    <definedName name="sdsf_1_1">#REF!</definedName>
    <definedName name="sdsf_1_1_1_1">#REF!</definedName>
    <definedName name="sdsf_1_2">#REF!</definedName>
    <definedName name="sdsf_2">#REF!</definedName>
    <definedName name="sduio">#REF!</definedName>
    <definedName name="sdven1">#REF!</definedName>
    <definedName name="SDW">#REF!</definedName>
    <definedName name="se">#REF!</definedName>
    <definedName name="se_1_1">#REF!</definedName>
    <definedName name="se_1_1_1_1">#REF!</definedName>
    <definedName name="se_1_2">#REF!</definedName>
    <definedName name="se_2">#REF!</definedName>
    <definedName name="sec">#REF!</definedName>
    <definedName name="SEC.Shed">'[12]printed data'!#REF!</definedName>
    <definedName name="sec_deposit">#REF!</definedName>
    <definedName name="SECTION">#REF!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ured">#REF!</definedName>
    <definedName name="see">#REF!</definedName>
    <definedName name="sef">#REF!</definedName>
    <definedName name="SelectedLanguage">#REF!</definedName>
    <definedName name="sencount" hidden="1">1</definedName>
    <definedName name="SEPCONC">#REF!</definedName>
    <definedName name="serf">"$#REF!.$B$9"</definedName>
    <definedName name="servf" localSheetId="0">#REF!</definedName>
    <definedName name="servf">#REF!</definedName>
    <definedName name="Service" localSheetId="0">#REF!</definedName>
    <definedName name="Service">#REF!</definedName>
    <definedName name="Services">#REF!</definedName>
    <definedName name="serving">#REF!</definedName>
    <definedName name="Setflag" localSheetId="0">#REF!</definedName>
    <definedName name="Setflag">#REF!</definedName>
    <definedName name="SEWERAGE">#REF!</definedName>
    <definedName name="SEWERAGE_4">#REF!</definedName>
    <definedName name="SEWERAGE_5">#REF!</definedName>
    <definedName name="SF">#REF!</definedName>
    <definedName name="sfasf">#REF!</definedName>
    <definedName name="sfdgfd">#REF!</definedName>
    <definedName name="SFDSFD">#REF!</definedName>
    <definedName name="SFFSDF">#REF!</definedName>
    <definedName name="sfg">#REF!</definedName>
    <definedName name="SFSDFS">#REF!</definedName>
    <definedName name="SFSDFSD">#REF!</definedName>
    <definedName name="SFSDFSDF">#REF!</definedName>
    <definedName name="SFSDFSF">#REF!</definedName>
    <definedName name="SFWEWFRWER">#REF!</definedName>
    <definedName name="sgbfcg">#REF!</definedName>
    <definedName name="sgbfcg_1">#REF!</definedName>
    <definedName name="sharath">#REF!</definedName>
    <definedName name="shd">"$#REF!.$B$3"</definedName>
    <definedName name="SHED">'[12]printed data'!#REF!</definedName>
    <definedName name="sheer">#REF!</definedName>
    <definedName name="sheet1" localSheetId="0">#REF!</definedName>
    <definedName name="sheet1">#REF!</definedName>
    <definedName name="sheet1___0" localSheetId="0">#REF!</definedName>
    <definedName name="sheet1___0">#REF!</definedName>
    <definedName name="sheet1___13" localSheetId="0">#REF!</definedName>
    <definedName name="sheet1___13">#REF!</definedName>
    <definedName name="Sheet2" localSheetId="0" hidden="1">{#N/A,#N/A,TRUE,"Front";#N/A,#N/A,TRUE,"Simple Letter";#N/A,#N/A,TRUE,"Inside";#N/A,#N/A,TRUE,"Contents";#N/A,#N/A,TRUE,"Basis";#N/A,#N/A,TRUE,"Inclusions";#N/A,#N/A,TRUE,"Exclusions";#N/A,#N/A,TRUE,"Areas";#N/A,#N/A,TRUE,"Summary";#N/A,#N/A,TRUE,"Detail"}</definedName>
    <definedName name="Sheet2" localSheetId="2" hidden="1">{#N/A,#N/A,TRUE,"Front";#N/A,#N/A,TRUE,"Simple Letter";#N/A,#N/A,TRUE,"Inside";#N/A,#N/A,TRUE,"Contents";#N/A,#N/A,TRUE,"Basis";#N/A,#N/A,TRUE,"Inclusions";#N/A,#N/A,TRUE,"Exclusions";#N/A,#N/A,TRUE,"Areas";#N/A,#N/A,TRUE,"Summary";#N/A,#N/A,TRUE,"Detail"}</definedName>
    <definedName name="Sheet2" hidden="1">{#N/A,#N/A,TRUE,"Front";#N/A,#N/A,TRUE,"Simple Letter";#N/A,#N/A,TRUE,"Inside";#N/A,#N/A,TRUE,"Contents";#N/A,#N/A,TRUE,"Basis";#N/A,#N/A,TRUE,"Inclusions";#N/A,#N/A,TRUE,"Exclusions";#N/A,#N/A,TRUE,"Areas";#N/A,#N/A,TRUE,"Summary";#N/A,#N/A,TRUE,"Detail"}</definedName>
    <definedName name="sHELF_cORIAN">#REF!</definedName>
    <definedName name="Shelf_Duco">#REF!</definedName>
    <definedName name="Shelf_Ven">#REF!</definedName>
    <definedName name="shf">"$#REF!.$J$3"</definedName>
    <definedName name="shiv" localSheetId="0">#REF!</definedName>
    <definedName name="shiv">#REF!</definedName>
    <definedName name="shiva">#REF!</definedName>
    <definedName name="SHON1">#REF!</definedName>
    <definedName name="SHON2">#REF!</definedName>
    <definedName name="shut">#REF!</definedName>
    <definedName name="shut_reqt">#REF!</definedName>
    <definedName name="shutter">#REF!</definedName>
    <definedName name="Shuttering">#REF!</definedName>
    <definedName name="si" localSheetId="0">#REF!</definedName>
    <definedName name="si">#REF!</definedName>
    <definedName name="SIGLINE1" localSheetId="0">#REF!</definedName>
    <definedName name="SIGLINE1">#REF!</definedName>
    <definedName name="SIGLINE1_5">#REF!</definedName>
    <definedName name="SIGLINE1_6">#REF!</definedName>
    <definedName name="SIGLINE1_7">#REF!</definedName>
    <definedName name="SIGLINE2">#REF!</definedName>
    <definedName name="SIGLINE2_5">#REF!</definedName>
    <definedName name="SIGLINE2_6">#REF!</definedName>
    <definedName name="SIGLINE2_7">#REF!</definedName>
    <definedName name="SIGLINE3">#REF!</definedName>
    <definedName name="SIGLINE3_5">#REF!</definedName>
    <definedName name="SIGLINE3_6">#REF!</definedName>
    <definedName name="SIGLINE3_7">#REF!</definedName>
    <definedName name="SIGLINE4">#REF!</definedName>
    <definedName name="SIGLINE4_5">#REF!</definedName>
    <definedName name="SIGLINE4_6">#REF!</definedName>
    <definedName name="SIGLINE4_7">#REF!</definedName>
    <definedName name="sigma0.2">#REF!</definedName>
    <definedName name="sigma0_2">#REF!</definedName>
    <definedName name="sigmab">#REF!</definedName>
    <definedName name="sigmah">#REF!</definedName>
    <definedName name="sigmat">#REF!</definedName>
    <definedName name="Single_Clip">#REF!</definedName>
    <definedName name="Singlepack">#REF!</definedName>
    <definedName name="Sink_Cuddapah">#REF!</definedName>
    <definedName name="Sink_white">[5]Data!#REF!</definedName>
    <definedName name="SiteID">#REF!</definedName>
    <definedName name="SiteType">#REF!</definedName>
    <definedName name="SITEWORKS">#REF!</definedName>
    <definedName name="SIXTH">#REF!</definedName>
    <definedName name="ska" hidden="1">{#N/A,#N/A,TRUE,"Front";#N/A,#N/A,TRUE,"Simple Letter";#N/A,#N/A,TRUE,"Inside";#N/A,#N/A,TRUE,"Contents";#N/A,#N/A,TRUE,"Basis";#N/A,#N/A,TRUE,"Inclusions";#N/A,#N/A,TRUE,"Exclusions";#N/A,#N/A,TRUE,"Areas";#N/A,#N/A,TRUE,"Summary";#N/A,#N/A,TRUE,"Detail"}</definedName>
    <definedName name="SKBEL">#REF!</definedName>
    <definedName name="Skirting">#REF!</definedName>
    <definedName name="skq" hidden="1">{#N/A,#N/A,TRUE,"Front";#N/A,#N/A,TRUE,"Simple Letter";#N/A,#N/A,TRUE,"Inside";#N/A,#N/A,TRUE,"Contents";#N/A,#N/A,TRUE,"Basis";#N/A,#N/A,TRUE,"Inclusions";#N/A,#N/A,TRUE,"Exclusions";#N/A,#N/A,TRUE,"Areas";#N/A,#N/A,TRUE,"Summary";#N/A,#N/A,TRUE,"Detail"}</definedName>
    <definedName name="SL">#REF!</definedName>
    <definedName name="Sl_No">#REF!</definedName>
    <definedName name="slab">#REF!</definedName>
    <definedName name="SLAB1">#REF!</definedName>
    <definedName name="SLAB12">#REF!</definedName>
    <definedName name="SLAB13">#REF!</definedName>
    <definedName name="slab2">#REF!</definedName>
    <definedName name="slab22">#REF!</definedName>
    <definedName name="SLAB31">#REF!</definedName>
    <definedName name="slab7">#REF!</definedName>
    <definedName name="SlabArea">#REF!</definedName>
    <definedName name="slabconArea">#REF!</definedName>
    <definedName name="slabconPerimeter">#REF!</definedName>
    <definedName name="SlabPerimeter">#REF!</definedName>
    <definedName name="SLATTED">#REF!</definedName>
    <definedName name="slfold1">#REF!</definedName>
    <definedName name="SM_Rate">#REF!</definedName>
    <definedName name="SmallProj">#REF!</definedName>
    <definedName name="SmallProj_Text">#REF!</definedName>
    <definedName name="SMDC">#REF!</definedName>
    <definedName name="SMDC_1">#REF!</definedName>
    <definedName name="snj">#REF!</definedName>
    <definedName name="SO">#REF!</definedName>
    <definedName name="soap1">#REF!</definedName>
    <definedName name="sofa1">#REF!</definedName>
    <definedName name="sofa11">#REF!</definedName>
    <definedName name="sofa2">#REF!</definedName>
    <definedName name="sofa21">#REF!</definedName>
    <definedName name="sofa3">#REF!</definedName>
    <definedName name="sofa31">#REF!</definedName>
    <definedName name="SOFITEL">#REF!</definedName>
    <definedName name="soft_board">#REF!</definedName>
    <definedName name="softpan1">#REF!</definedName>
    <definedName name="SOIL">#REF!</definedName>
    <definedName name="SOIL_4">#REF!</definedName>
    <definedName name="SOIL_5">#REF!</definedName>
    <definedName name="solid_blocks">#REF!</definedName>
    <definedName name="sonbf">#REF!</definedName>
    <definedName name="sond">#REF!</definedName>
    <definedName name="sondf">#REF!</definedName>
    <definedName name="sonhf">#REF!</definedName>
    <definedName name="SONTF">"'file://Vijay/d/Offers/GRUNDFOSS/Grundfoss Offer 4A12/Final Offer - 4C16/IO List 4C08.xls'#$factors.$#REF!$#REF!"</definedName>
    <definedName name="sop" localSheetId="0">#REF!</definedName>
    <definedName name="sop">#REF!</definedName>
    <definedName name="SP1Branch" localSheetId="0">#REF!</definedName>
    <definedName name="SP1Branch">#REF!</definedName>
    <definedName name="SP1Credit" localSheetId="0">#REF!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s">#REF!</definedName>
    <definedName name="spd">#REF!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almel">#REF!</definedName>
    <definedName name="SpecialPrice" hidden="1">#REF!</definedName>
    <definedName name="Specification">#REF!</definedName>
    <definedName name="specifications">#REF!</definedName>
    <definedName name="spfactor_3">#REF!</definedName>
    <definedName name="spfactor_3_1">#REF!</definedName>
    <definedName name="spfactor_3_1_1">#REF!</definedName>
    <definedName name="spfactor_3_1_2">#REF!</definedName>
    <definedName name="spfactor_3_2">#REF!</definedName>
    <definedName name="SPIM">#REF!</definedName>
    <definedName name="SPLR">#REF!</definedName>
    <definedName name="SPR">#REF!</definedName>
    <definedName name="sprare">#REF!</definedName>
    <definedName name="spray">#REF!</definedName>
    <definedName name="SQRT__1___0.6___1.0">#REF!</definedName>
    <definedName name="SQRT__1___0_6___1_0">#REF!</definedName>
    <definedName name="SQRT__1___0_6___1_0___0">#REF!</definedName>
    <definedName name="SQRT__1___0_6___1_0___13">#REF!</definedName>
    <definedName name="srh">#REF!</definedName>
    <definedName name="srmgr1">#REF!</definedName>
    <definedName name="srmgr2">#REF!</definedName>
    <definedName name="SRMGR3">#REF!</definedName>
    <definedName name="srp">#REF!</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rvf">"$#REF!.$I$3"</definedName>
    <definedName name="SRW">#REF!</definedName>
    <definedName name="ss" localSheetId="0">#REF!</definedName>
    <definedName name="ss">#REF!</definedName>
    <definedName name="SS_1">#REF!</definedName>
    <definedName name="ssa" localSheetId="0">#REF!</definedName>
    <definedName name="ssa">#REF!</definedName>
    <definedName name="ssbalu">#REF!</definedName>
    <definedName name="ssd">"$#REF!.$B$4"</definedName>
    <definedName name="ssdoor">#REF!</definedName>
    <definedName name="Ssec1">#REF!</definedName>
    <definedName name="ssec12">#REF!</definedName>
    <definedName name="SSEC13">#REF!</definedName>
    <definedName name="Ssec2">#REF!</definedName>
    <definedName name="ssec22">#REF!</definedName>
    <definedName name="SSEC23">#REF!</definedName>
    <definedName name="Ssec3">#REF!</definedName>
    <definedName name="ssec34">#REF!</definedName>
    <definedName name="SSEC35">#REF!</definedName>
    <definedName name="Ssec4">#REF!</definedName>
    <definedName name="SSEC43">#REF!</definedName>
    <definedName name="ssec45">#REF!</definedName>
    <definedName name="Ssec5">#REF!</definedName>
    <definedName name="SSEC54">#REF!</definedName>
    <definedName name="ssec55">#REF!</definedName>
    <definedName name="Ssec6">#REF!</definedName>
    <definedName name="SSEC65">#REF!</definedName>
    <definedName name="ssec66">#REF!</definedName>
    <definedName name="ssf">"$#REF!.$J$4"</definedName>
    <definedName name="SSframedoor">#REF!</definedName>
    <definedName name="ssink1">#REF!</definedName>
    <definedName name="sskirt">#REF!</definedName>
    <definedName name="SSPAN" localSheetId="0">#REF!</definedName>
    <definedName name="SSPAN">#REF!</definedName>
    <definedName name="SSPANEL">#REF!</definedName>
    <definedName name="sss" localSheetId="0">#REF!</definedName>
    <definedName name="sss">#REF!</definedName>
    <definedName name="sss_1">#REF!</definedName>
    <definedName name="sss_2">#REF!</definedName>
    <definedName name="ssss">#REF!</definedName>
    <definedName name="sstype3drop">#REF!</definedName>
    <definedName name="SSTYPE3DROP1">#REF!</definedName>
    <definedName name="sstype3drop2">#REF!</definedName>
    <definedName name="SSTYPE3DROP3">#REF!</definedName>
    <definedName name="sstype3drop33">#REF!</definedName>
    <definedName name="SSTYPE3DROP35">#REF!</definedName>
    <definedName name="sstype3dropp">#REF!</definedName>
    <definedName name="SSTYPE3DROPP1">#REF!</definedName>
    <definedName name="sstype3slab">#REF!</definedName>
    <definedName name="SSTYPE3SLAB121">#REF!</definedName>
    <definedName name="sstype3slab2">#REF!</definedName>
    <definedName name="SSTYPE3SLAB3">#REF!</definedName>
    <definedName name="SSTYPE3SLAB32">#REF!</definedName>
    <definedName name="sstype3slab6">#REF!</definedName>
    <definedName name="sstype3slabb">#REF!</definedName>
    <definedName name="SSTYPESLAB1">#REF!</definedName>
    <definedName name="ST" localSheetId="0">#REF!</definedName>
    <definedName name="ST">#REF!</definedName>
    <definedName name="st_1">#REF!</definedName>
    <definedName name="ST_Rate">#REF!</definedName>
    <definedName name="staff">#REF!</definedName>
    <definedName name="Stage">#REF!</definedName>
    <definedName name="Staircase">#REF!</definedName>
    <definedName name="Staircase2">#REF!</definedName>
    <definedName name="stall_door">#REF!</definedName>
    <definedName name="Start_Date">#REF!</definedName>
    <definedName name="startcolmn">1</definedName>
    <definedName name="StartDate">#REF!</definedName>
    <definedName name="StartRow">6</definedName>
    <definedName name="StartValue">42.5392330383481</definedName>
    <definedName name="State">#REF!</definedName>
    <definedName name="steel" localSheetId="0">#REF!</definedName>
    <definedName name="steel">#REF!</definedName>
    <definedName name="Steel1">#REF!</definedName>
    <definedName name="Steel1.6">#REF!</definedName>
    <definedName name="Steel2">#REF!</definedName>
    <definedName name="StepValue">0.453097345132744</definedName>
    <definedName name="STF">#REF!</definedName>
    <definedName name="Stone_Aggregate_10_mm" localSheetId="0">#REF!</definedName>
    <definedName name="Stone_Aggregate_10_mm">#REF!</definedName>
    <definedName name="Stone_Aggregate_20_mm" localSheetId="0">#REF!</definedName>
    <definedName name="Stone_Aggregate_20_mm">#REF!</definedName>
    <definedName name="Stone_Aggregate_40_mm">#REF!</definedName>
    <definedName name="Stone_Dust">#REF!</definedName>
    <definedName name="STORAGES">#REF!</definedName>
    <definedName name="STORAGES_1">#REF!</definedName>
    <definedName name="Storages_1_1">#REF!</definedName>
    <definedName name="Storages_1_2">#REF!</definedName>
    <definedName name="Storages_2">#REF!</definedName>
    <definedName name="STORED_FRAME_BSIZE">#REF!</definedName>
    <definedName name="STP">#REF!</definedName>
    <definedName name="strg">#REF!</definedName>
    <definedName name="StrID">#REF!</definedName>
    <definedName name="Strucsteel">#REF!</definedName>
    <definedName name="STRUCTURAL">#REF!</definedName>
    <definedName name="structure">#REF!</definedName>
    <definedName name="stu">[5]Data!#REF!</definedName>
    <definedName name="Stucco">#REF!</definedName>
    <definedName name="Stucco_Plastering">[5]Data!#REF!</definedName>
    <definedName name="StudioArea">#REF!</definedName>
    <definedName name="StudioPerimeter">#REF!</definedName>
    <definedName name="stype2drop">#REF!</definedName>
    <definedName name="STYPE2DROP1">#REF!</definedName>
    <definedName name="stype2drop11">#REF!</definedName>
    <definedName name="stype2drop2">#REF!</definedName>
    <definedName name="STYPE2DROP23">#REF!</definedName>
    <definedName name="STYPE2DROP3">#REF!</definedName>
    <definedName name="STYPE2DROP4">#REF!</definedName>
    <definedName name="stype2drop6">#REF!</definedName>
    <definedName name="stype2slab">#REF!</definedName>
    <definedName name="STYPE2SLAB1">#REF!</definedName>
    <definedName name="STYPE2SLAB12">#REF!</definedName>
    <definedName name="STYPE2SLAB2">#REF!</definedName>
    <definedName name="stype2slab22">#REF!</definedName>
    <definedName name="STYPE2SLAB23">#REF!</definedName>
    <definedName name="stype2slab3">#REF!</definedName>
    <definedName name="stype2slab6">#REF!</definedName>
    <definedName name="stype3drop">#REF!</definedName>
    <definedName name="STYPE3DROP2">#REF!</definedName>
    <definedName name="STYPE3DROP21">#REF!</definedName>
    <definedName name="STYPE3DROP23">#REF!</definedName>
    <definedName name="stype3drop3">#REF!</definedName>
    <definedName name="stype3drop33">#REF!</definedName>
    <definedName name="STYPE3DROP4">#REF!</definedName>
    <definedName name="stype3drop6">#REF!</definedName>
    <definedName name="stype3slab">#REF!</definedName>
    <definedName name="STYPE3SLAB1">#REF!</definedName>
    <definedName name="STYPE3SLAB12">#REF!</definedName>
    <definedName name="STYPE3SLAB13">#REF!</definedName>
    <definedName name="stype3slab22">#REF!</definedName>
    <definedName name="STYPE3SLAB23">#REF!</definedName>
    <definedName name="stype3slab3">#REF!</definedName>
    <definedName name="stype3slab6">#REF!</definedName>
    <definedName name="Subject">#REF!</definedName>
    <definedName name="substructure">#REF!</definedName>
    <definedName name="suite17Area">#REF!</definedName>
    <definedName name="suite17Perimeter">#REF!</definedName>
    <definedName name="SUM">#REF!</definedName>
    <definedName name="SUMMAINT">#REF!</definedName>
    <definedName name="SUMMAINT_5">#REF!</definedName>
    <definedName name="SUMMAINT_6">#REF!</definedName>
    <definedName name="SUMMAINT_7">#REF!</definedName>
    <definedName name="SUMMAR">#REF!</definedName>
    <definedName name="SUMMARY">#REF!</definedName>
    <definedName name="summury">#REF!</definedName>
    <definedName name="SUMPROD">#REF!</definedName>
    <definedName name="SUMPROD_5">#REF!</definedName>
    <definedName name="SUMPROD_6">#REF!</definedName>
    <definedName name="SUMPROD_7">#REF!</definedName>
    <definedName name="SUMSERV">#REF!</definedName>
    <definedName name="SUMSERV_5">#REF!</definedName>
    <definedName name="SUMSERV_6">#REF!</definedName>
    <definedName name="SUMSERV_7">#REF!</definedName>
    <definedName name="SUMTOTAL">#REF!</definedName>
    <definedName name="SUMTOTAL_5">#REF!</definedName>
    <definedName name="SUMTOTAL_6">#REF!</definedName>
    <definedName name="SUMTOTAL_7">#REF!</definedName>
    <definedName name="SUN">#REF!</definedName>
    <definedName name="SUNIL">#REF!</definedName>
    <definedName name="SUNIL1">#REF!</definedName>
    <definedName name="SUNIL3">#REF!</definedName>
    <definedName name="super">#REF!</definedName>
    <definedName name="super_area_sqft">#REF!</definedName>
    <definedName name="super_sft">#REF!</definedName>
    <definedName name="super_sqm">#REF!</definedName>
    <definedName name="superstructure">#REF!</definedName>
    <definedName name="Suppliers">#REF!</definedName>
    <definedName name="surf" localSheetId="0">#REF!</definedName>
    <definedName name="surf">#REF!</definedName>
    <definedName name="SURYA">#REF!</definedName>
    <definedName name="sw" localSheetId="0">#REF!</definedName>
    <definedName name="sw">#REF!</definedName>
    <definedName name="SW_Rate">#REF!</definedName>
    <definedName name="SWALL">#REF!</definedName>
    <definedName name="sweep" localSheetId="0">#REF!</definedName>
    <definedName name="sweep">#REF!</definedName>
    <definedName name="swf">#REF!</definedName>
    <definedName name="System_Name">#REF!</definedName>
    <definedName name="SystemName">#REF!</definedName>
    <definedName name="szx">#REF!</definedName>
    <definedName name="S행">#REF!</definedName>
    <definedName name="S행_1">#REF!</definedName>
    <definedName name="S행_1_1">#REF!</definedName>
    <definedName name="S행_1_1_1_1">#REF!</definedName>
    <definedName name="S행_1_2">#REF!</definedName>
    <definedName name="S행_2">#REF!</definedName>
    <definedName name="t">#REF!</definedName>
    <definedName name="t___0">#REF!</definedName>
    <definedName name="t___13">#REF!</definedName>
    <definedName name="t_3">#REF!</definedName>
    <definedName name="t_3_1">#REF!</definedName>
    <definedName name="t_3_1_1">#REF!</definedName>
    <definedName name="t_3_1_1_1_1">#REF!</definedName>
    <definedName name="t_3_1_2">#REF!</definedName>
    <definedName name="t_3_2">#REF!</definedName>
    <definedName name="T0">#REF!</definedName>
    <definedName name="Table">#REF!</definedName>
    <definedName name="table1">#REF!</definedName>
    <definedName name="TABLE2">#REF!</definedName>
    <definedName name="TableRange">#REF!</definedName>
    <definedName name="tallu">#REF!</definedName>
    <definedName name="tally">#REF!</definedName>
    <definedName name="tank">#REF!</definedName>
    <definedName name="Tap">#REF!</definedName>
    <definedName name="TaskChairs">#REF!</definedName>
    <definedName name="TaxCalculation" hidden="1">#REF!</definedName>
    <definedName name="TBC">#REF!</definedName>
    <definedName name="TBC_1">#REF!</definedName>
    <definedName name="tbl_ProdInfo" hidden="1">#REF!</definedName>
    <definedName name="te">[5]Data!#REF!</definedName>
    <definedName name="TEAM">#REF!</definedName>
    <definedName name="TECHI">#REF!</definedName>
    <definedName name="tem" hidden="1">{#N/A,#N/A,TRUE,"Front";#N/A,#N/A,TRUE,"Simple Letter";#N/A,#N/A,TRUE,"Inside";#N/A,#N/A,TRUE,"Contents";#N/A,#N/A,TRUE,"Basis";#N/A,#N/A,TRUE,"Inclusions";#N/A,#N/A,TRUE,"Exclusions";#N/A,#N/A,TRUE,"Areas";#N/A,#N/A,TRUE,"Summary";#N/A,#N/A,TRUE,"Detail"}</definedName>
    <definedName name="TEMO777">#REF!</definedName>
    <definedName name="TEMO777_1">#REF!</definedName>
    <definedName name="TEMO777_1_1">#REF!</definedName>
    <definedName name="TEMO777_1_1_1_1">#REF!</definedName>
    <definedName name="TEMO777_1_2">#REF!</definedName>
    <definedName name="TEMO777_2">#REF!</definedName>
    <definedName name="temp" localSheetId="0" hidden="1">{#N/A,#N/A,TRUE,"Front";#N/A,#N/A,TRUE,"Simple Letter";#N/A,#N/A,TRUE,"Inside";#N/A,#N/A,TRUE,"Contents";#N/A,#N/A,TRUE,"Basis";#N/A,#N/A,TRUE,"Inclusions";#N/A,#N/A,TRUE,"Exclusions";#N/A,#N/A,TRUE,"Areas";#N/A,#N/A,TRUE,"Summary";#N/A,#N/A,TRUE,"Detail"}</definedName>
    <definedName name="temp" localSheetId="2"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_1">#REF!</definedName>
    <definedName name="temp1" localSheetId="0" hidden="1">{#N/A,#N/A,TRUE,"Front";#N/A,#N/A,TRUE,"Simple Letter";#N/A,#N/A,TRUE,"Inside";#N/A,#N/A,TRUE,"Contents";#N/A,#N/A,TRUE,"Basis";#N/A,#N/A,TRUE,"Inclusions";#N/A,#N/A,TRUE,"Exclusions";#N/A,#N/A,TRUE,"Areas";#N/A,#N/A,TRUE,"Summary";#N/A,#N/A,TRUE,"Detail"}</definedName>
    <definedName name="temp1" localSheetId="2"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12">#REF!</definedName>
    <definedName name="TEMP2" hidden="1">{#N/A,#N/A,TRUE,"Front";#N/A,#N/A,TRUE,"Simple Letter";#N/A,#N/A,TRUE,"Inside";#N/A,#N/A,TRUE,"Contents";#N/A,#N/A,TRUE,"Basis";#N/A,#N/A,TRUE,"Inclusions";#N/A,#N/A,TRUE,"Exclusions";#N/A,#N/A,TRUE,"Areas";#N/A,#N/A,TRUE,"Summary";#N/A,#N/A,TRUE,"Detail"}</definedName>
    <definedName name="TEMP23">#REF!</definedName>
    <definedName name="TEMP25">#REF!</definedName>
    <definedName name="temp3" hidden="1">{#N/A,#N/A,TRUE,"Front";#N/A,#N/A,TRUE,"Simple Letter";#N/A,#N/A,TRUE,"Inside";#N/A,#N/A,TRUE,"Contents";#N/A,#N/A,TRUE,"Basis";#N/A,#N/A,TRUE,"Inclusions";#N/A,#N/A,TRUE,"Exclusions";#N/A,#N/A,TRUE,"Areas";#N/A,#N/A,TRUE,"Summary";#N/A,#N/A,TRUE,"Detail"}</definedName>
    <definedName name="temp6">#REF!</definedName>
    <definedName name="tender" hidden="1">#REF!</definedName>
    <definedName name="teo">[5]Data!#REF!</definedName>
    <definedName name="TERM">#REF!</definedName>
    <definedName name="TEs" localSheetId="0">#REF!</definedName>
    <definedName name="TEs">#REF!</definedName>
    <definedName name="TEs___0" localSheetId="0">#REF!</definedName>
    <definedName name="TEs___0">#REF!</definedName>
    <definedName name="TEs___13" localSheetId="0">#REF!</definedName>
    <definedName name="TEs___13">#REF!</definedName>
    <definedName name="test">#REF!</definedName>
    <definedName name="TEt">#REF!</definedName>
    <definedName name="TEt___0">#REF!</definedName>
    <definedName name="TEt___13">#REF!</definedName>
    <definedName name="text">#REF!</definedName>
    <definedName name="TF">#REF!</definedName>
    <definedName name="tg">#REF!</definedName>
    <definedName name="tghtgjhj" hidden="1">#REF!</definedName>
    <definedName name="th">#REF!</definedName>
    <definedName name="Throwover">#REF!</definedName>
    <definedName name="TierCode">#REF!</definedName>
    <definedName name="TierCode_Text">#REF!</definedName>
    <definedName name="tile1">#REF!</definedName>
    <definedName name="tileaq">#REF!</definedName>
    <definedName name="tilevitrified">#REF!</definedName>
    <definedName name="tilew1">#REF!</definedName>
    <definedName name="tilew2">#REF!</definedName>
    <definedName name="tipp">#REF!</definedName>
    <definedName name="tiro">#REF!</definedName>
    <definedName name="TIT">#REF!</definedName>
    <definedName name="TITLE">#REF!</definedName>
    <definedName name="Title1">#REF!</definedName>
    <definedName name="Title2">#REF!</definedName>
    <definedName name="TOILET">#REF!</definedName>
    <definedName name="toistall">#REF!</definedName>
    <definedName name="tol">#REF!</definedName>
    <definedName name="tools">#REF!</definedName>
    <definedName name="topc">#REF!</definedName>
    <definedName name="topl">#REF!</definedName>
    <definedName name="topn">#REF!</definedName>
    <definedName name="TOR">#REF!</definedName>
    <definedName name="Tot_Discount">#REF!</definedName>
    <definedName name="total">#REF!</definedName>
    <definedName name="TOTAL_CONSUMPTION">#REF!</definedName>
    <definedName name="TOTAL_GSTORAGE">#REF!</definedName>
    <definedName name="Total_Interest">#REF!</definedName>
    <definedName name="Total_Pay">#REF!</definedName>
    <definedName name="totalai">#REF!</definedName>
    <definedName name="totalao">#REF!</definedName>
    <definedName name="totalbi">#REF!</definedName>
    <definedName name="totalbo">#REF!</definedName>
    <definedName name="TotalE500">#REF!</definedName>
    <definedName name="totalquote">#REF!</definedName>
    <definedName name="Toughened">#REF!</definedName>
    <definedName name="TowerA">#REF!</definedName>
    <definedName name="tr">#REF!</definedName>
    <definedName name="TR_Rate">#REF!</definedName>
    <definedName name="train">#REF!</definedName>
    <definedName name="trans">#REF!</definedName>
    <definedName name="transformer">#REF!</definedName>
    <definedName name="trf">#REF!</definedName>
    <definedName name="trgh">#REF!</definedName>
    <definedName name="TRH">#REF!</definedName>
    <definedName name="TRTR">#REF!</definedName>
    <definedName name="TRTR_1">#REF!</definedName>
    <definedName name="tS">#REF!</definedName>
    <definedName name="tS___0">#REF!</definedName>
    <definedName name="tS___13">#REF!</definedName>
    <definedName name="tsc">#REF!</definedName>
    <definedName name="tsf">#REF!</definedName>
    <definedName name="TT">#REF!</definedName>
    <definedName name="tt_1">#REF!</definedName>
    <definedName name="TT_1_1">#REF!</definedName>
    <definedName name="TT_1_2">#REF!</definedName>
    <definedName name="TT_2">#REF!</definedName>
    <definedName name="ttet">#REF!</definedName>
    <definedName name="ttn">#REF!</definedName>
    <definedName name="tttt">#REF!</definedName>
    <definedName name="ttttt">#REF!</definedName>
    <definedName name="ttttttt">#REF!</definedName>
    <definedName name="tttttttt">#REF!</definedName>
    <definedName name="ttttttttt">#REF!</definedName>
    <definedName name="TUES1">#REF!</definedName>
    <definedName name="tulip">#REF!</definedName>
    <definedName name="tv">[5]Data!#REF!</definedName>
    <definedName name="Twopack">#REF!</definedName>
    <definedName name="twor">[5]Data!#REF!</definedName>
    <definedName name="twotone1">#REF!</definedName>
    <definedName name="tynn">#REF!</definedName>
    <definedName name="type">#REF!</definedName>
    <definedName name="Type1">#REF!</definedName>
    <definedName name="type11">#REF!</definedName>
    <definedName name="type12">#REF!</definedName>
    <definedName name="TYPE13">#REF!</definedName>
    <definedName name="type1drop">#REF!</definedName>
    <definedName name="type1drop11">#REF!</definedName>
    <definedName name="type1drop12">#REF!</definedName>
    <definedName name="type1drop2">#REF!</definedName>
    <definedName name="TYPE1DROP212">#REF!</definedName>
    <definedName name="TYPE1DROP23">#REF!</definedName>
    <definedName name="TYPE1DROP3">#REF!</definedName>
    <definedName name="type1slab">#REF!</definedName>
    <definedName name="type1slab11">#REF!</definedName>
    <definedName name="TYPE1SLAB12">#REF!</definedName>
    <definedName name="TYPE1SLAB13">#REF!</definedName>
    <definedName name="type1slab2">#REF!</definedName>
    <definedName name="TYPE1SLAB21">#REF!</definedName>
    <definedName name="type1slab6">#REF!</definedName>
    <definedName name="Type2">#REF!</definedName>
    <definedName name="type22">#REF!</definedName>
    <definedName name="TYPE23">#REF!</definedName>
    <definedName name="type2drop">#REF!</definedName>
    <definedName name="type2drop2">#REF!</definedName>
    <definedName name="type2drop22">#REF!</definedName>
    <definedName name="type2drop23">#REF!</definedName>
    <definedName name="TYPE2DROP24">#REF!</definedName>
    <definedName name="TYPE2DROP3">#REF!</definedName>
    <definedName name="TYPE2DROP32">#REF!</definedName>
    <definedName name="type2slab">#REF!</definedName>
    <definedName name="TYPE2SLAB12">#REF!</definedName>
    <definedName name="type2slab2">#REF!</definedName>
    <definedName name="TYPE2SLAB21">#REF!</definedName>
    <definedName name="type2slab22">#REF!</definedName>
    <definedName name="TYPE2SLAB24">#REF!</definedName>
    <definedName name="type2slab3">#REF!</definedName>
    <definedName name="Type3">#REF!</definedName>
    <definedName name="type3drop">#REF!</definedName>
    <definedName name="type3drop2">#REF!</definedName>
    <definedName name="type3drop22">#REF!</definedName>
    <definedName name="TYPE3DROP23">#REF!</definedName>
    <definedName name="TYPE3DROP43">#REF!</definedName>
    <definedName name="TYPE3DROP56">#REF!</definedName>
    <definedName name="type3drop6">#REF!</definedName>
    <definedName name="type3slab">#REF!</definedName>
    <definedName name="TYPE3SLAB12">#REF!</definedName>
    <definedName name="type3slab2">#REF!</definedName>
    <definedName name="TYPE3SLAB23">#REF!</definedName>
    <definedName name="type3slab3">#REF!</definedName>
    <definedName name="TYPE3SLAB32">#REF!</definedName>
    <definedName name="type3slab4">#REF!</definedName>
    <definedName name="type3slab6">#REF!</definedName>
    <definedName name="type4">#REF!</definedName>
    <definedName name="type44">#REF!</definedName>
    <definedName name="type45">#REF!</definedName>
    <definedName name="type46">#REF!</definedName>
    <definedName name="TYPE47">#REF!</definedName>
    <definedName name="TYPE48">#REF!</definedName>
    <definedName name="type4drop">#REF!</definedName>
    <definedName name="TYPE4DROP12">#REF!</definedName>
    <definedName name="type4drop2">#REF!</definedName>
    <definedName name="TYPE4DROP23">#REF!</definedName>
    <definedName name="type4drop4">#REF!</definedName>
    <definedName name="TYPE4DROP54">#REF!</definedName>
    <definedName name="type4drops">#REF!</definedName>
    <definedName name="type4slab">#REF!</definedName>
    <definedName name="TYPE4SLAB12">#REF!</definedName>
    <definedName name="type4slab22">#REF!</definedName>
    <definedName name="TYPE4SLAB23">#REF!</definedName>
    <definedName name="TYPE4SLAB32">#REF!</definedName>
    <definedName name="type4slab6">#REF!</definedName>
    <definedName name="type5">#REF!</definedName>
    <definedName name="type6">#REF!</definedName>
    <definedName name="TYPE64">#REF!</definedName>
    <definedName name="tyty">#REF!</definedName>
    <definedName name="tyu">#REF!</definedName>
    <definedName name="T행">#REF!</definedName>
    <definedName name="T행_1">#REF!</definedName>
    <definedName name="T행_1_1">#REF!</definedName>
    <definedName name="T행_1_1_1_1">#REF!</definedName>
    <definedName name="T행_1_2">#REF!</definedName>
    <definedName name="T행_2">#REF!</definedName>
    <definedName name="u">#REF!</definedName>
    <definedName name="u_3">#REF!</definedName>
    <definedName name="u_3_1">#REF!</definedName>
    <definedName name="u_3_1_1">#REF!</definedName>
    <definedName name="u_3_1_1_1_1">#REF!</definedName>
    <definedName name="u_3_1_2">#REF!</definedName>
    <definedName name="u_3_2">#REF!</definedName>
    <definedName name="u68i">#REF!</definedName>
    <definedName name="UBArea">#REF!</definedName>
    <definedName name="UBPerimeter">#REF!</definedName>
    <definedName name="ucs">#REF!</definedName>
    <definedName name="UDRAIN" hidden="1">#REF!</definedName>
    <definedName name="UG_Rate">#REF!</definedName>
    <definedName name="UIOPIOP">#REF!</definedName>
    <definedName name="uiui">#REF!</definedName>
    <definedName name="ujt">#REF!</definedName>
    <definedName name="ukkk">#REF!</definedName>
    <definedName name="um">[5]Data!#REF!</definedName>
    <definedName name="un">[5]Data!#REF!</definedName>
    <definedName name="ung">[5]Data!#REF!</definedName>
    <definedName name="UNITS">#REF!</definedName>
    <definedName name="unsecured">#REF!</definedName>
    <definedName name="unt110_1">#REF!</definedName>
    <definedName name="unt111_1">#REF!</definedName>
    <definedName name="unt140_1">#REF!</definedName>
    <definedName name="unt141_1">#REF!</definedName>
    <definedName name="ur">[5]Data!#REF!</definedName>
    <definedName name="Urinal_flat_back">[5]Data!#REF!</definedName>
    <definedName name="urinal1">#REF!</definedName>
    <definedName name="urinal2">#REF!</definedName>
    <definedName name="usd">#REF!</definedName>
    <definedName name="usd_3">#REF!</definedName>
    <definedName name="usd_3_1">#REF!</definedName>
    <definedName name="usd_3_1_1">#REF!</definedName>
    <definedName name="usd_3_1_2">#REF!</definedName>
    <definedName name="usd_3_2">#REF!</definedName>
    <definedName name="usdc">#REF!</definedName>
    <definedName name="usdp">#REF!</definedName>
    <definedName name="usds">#REF!</definedName>
    <definedName name="Use_Alternates">#REF!</definedName>
    <definedName name="UserName">"Subrata"</definedName>
    <definedName name="utilisation">#REF!</definedName>
    <definedName name="uu">#REF!</definedName>
    <definedName name="uu_1">#REF!</definedName>
    <definedName name="uuu">#REF!</definedName>
    <definedName name="uuuu" localSheetId="0">#REF!</definedName>
    <definedName name="uuuu">#REF!</definedName>
    <definedName name="uuuuu">#REF!</definedName>
    <definedName name="uuuuuuuu" localSheetId="0">#REF!</definedName>
    <definedName name="uuuuuuuu">#REF!</definedName>
    <definedName name="uyew">#REF!</definedName>
    <definedName name="U행">#REF!</definedName>
    <definedName name="U행_1">#REF!</definedName>
    <definedName name="U행_1_1">#REF!</definedName>
    <definedName name="U행_1_1_1_1">#REF!</definedName>
    <definedName name="U행_1_2">#REF!</definedName>
    <definedName name="U행_2">#REF!</definedName>
    <definedName name="v" localSheetId="0">#REF!</definedName>
    <definedName name="v">#REF!</definedName>
    <definedName name="v_app">#REF!</definedName>
    <definedName name="v_est">#REF!</definedName>
    <definedName name="v_paid">#REF!</definedName>
    <definedName name="v_paid_1">#REF!</definedName>
    <definedName name="v_paid_1_1">#REF!</definedName>
    <definedName name="v_paid_1_1_1_1">#REF!</definedName>
    <definedName name="v_paid_1_2">#REF!</definedName>
    <definedName name="v_paid_2">#REF!</definedName>
    <definedName name="v_quo">#REF!</definedName>
    <definedName name="v_rec">#REF!</definedName>
    <definedName name="v_tot">#REF!</definedName>
    <definedName name="va">#REF!</definedName>
    <definedName name="va___0">#REF!</definedName>
    <definedName name="va___13">#REF!</definedName>
    <definedName name="vad">#REF!</definedName>
    <definedName name="vaf">#REF!</definedName>
    <definedName name="valve2">#REF!</definedName>
    <definedName name="valve2_1">#REF!</definedName>
    <definedName name="valve3">#REF!</definedName>
    <definedName name="valve3_1">#REF!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_1">#REF!</definedName>
    <definedName name="ValveSize">#REF!</definedName>
    <definedName name="VANDEMATARAM">#REF!</definedName>
    <definedName name="var">#REF!</definedName>
    <definedName name="VAR_Contact">#REF!</definedName>
    <definedName name="VAR_Contacts">#REF!</definedName>
    <definedName name="VAR_List">#REF!</definedName>
    <definedName name="Varnish">#REF!</definedName>
    <definedName name="Varnish1">#REF!</definedName>
    <definedName name="vat">#REF!</definedName>
    <definedName name="vat13.5">#REF!</definedName>
    <definedName name="vat13.5_1">#REF!</definedName>
    <definedName name="vatf">#REF!</definedName>
    <definedName name="vav110_1">#REF!</definedName>
    <definedName name="vav111_1">#REF!</definedName>
    <definedName name="vav140_1">#REF!</definedName>
    <definedName name="vav141_1">#REF!</definedName>
    <definedName name="VAVCB">#REF!</definedName>
    <definedName name="VAVCL">#REF!</definedName>
    <definedName name="VB">#REF!</definedName>
    <definedName name="VC">#REF!</definedName>
    <definedName name="VCX">#REF!</definedName>
    <definedName name="VD">#REF!</definedName>
    <definedName name="vdg">#REF!</definedName>
    <definedName name="vdv">#REF!</definedName>
    <definedName name="ven_slat">#REF!</definedName>
    <definedName name="venband1">#REF!</definedName>
    <definedName name="VENCEIL">#REF!</definedName>
    <definedName name="Vend">#REF!</definedName>
    <definedName name="Veneer1">#REF!</definedName>
    <definedName name="Veneer2">#REF!</definedName>
    <definedName name="Veneer3">#REF!</definedName>
    <definedName name="Veneer4">#REF!</definedName>
    <definedName name="Veneer5">#REF!</definedName>
    <definedName name="Veneered_Shaft">#REF!</definedName>
    <definedName name="Veneered_Sliding">#REF!</definedName>
    <definedName name="VENPAN">#REF!</definedName>
    <definedName name="venpan1">#REF!</definedName>
    <definedName name="VenPart">#REF!</definedName>
    <definedName name="venpel1">#REF!</definedName>
    <definedName name="venshelf">#REF!</definedName>
    <definedName name="Venskirt1">#REF!</definedName>
    <definedName name="Version">3</definedName>
    <definedName name="VERTICAL___EXPANSION_JOINTS">'[6]print data'!#REF!</definedName>
    <definedName name="vewv">#REF!</definedName>
    <definedName name="Vf" localSheetId="0">#REF!</definedName>
    <definedName name="Vf">#REF!</definedName>
    <definedName name="vib" localSheetId="0">#REF!</definedName>
    <definedName name="vib">#REF!</definedName>
    <definedName name="vibroll">#REF!</definedName>
    <definedName name="VIDEO_BRATE">#REF!</definedName>
    <definedName name="VIDEO_FRATE">#REF!</definedName>
    <definedName name="visitor">#REF!</definedName>
    <definedName name="vitile1">#REF!</definedName>
    <definedName name="VIVEKANANDA">#REF!</definedName>
    <definedName name="VJ">#REF!</definedName>
    <definedName name="vjj">#REF!</definedName>
    <definedName name="vjkdsfbisdhfk">#REF!</definedName>
    <definedName name="VNRCLR">#REF!</definedName>
    <definedName name="vnrcol">#REF!</definedName>
    <definedName name="VNRGYP">#REF!</definedName>
    <definedName name="voltage">#REF!</definedName>
    <definedName name="Vsigma">#REF!</definedName>
    <definedName name="vtc">#REF!</definedName>
    <definedName name="vv">#REF!</definedName>
    <definedName name="vvv">#REF!</definedName>
    <definedName name="VVV_1">#REF!</definedName>
    <definedName name="VVV_1_1">#REF!</definedName>
    <definedName name="VVV_1_2">#REF!</definedName>
    <definedName name="VVV_2">#REF!</definedName>
    <definedName name="vvvv">#REF!</definedName>
    <definedName name="vvvv_1">#REF!</definedName>
    <definedName name="vvvvv">#REF!</definedName>
    <definedName name="vvvvv_1">#REF!</definedName>
    <definedName name="vw">#REF!</definedName>
    <definedName name="Vz">#REF!</definedName>
    <definedName name="V행">#REF!</definedName>
    <definedName name="V행_1">#REF!</definedName>
    <definedName name="V행_1_1">#REF!</definedName>
    <definedName name="V행_1_1_1_1">#REF!</definedName>
    <definedName name="V행_1_2">#REF!</definedName>
    <definedName name="V행_2">#REF!</definedName>
    <definedName name="W">#REF!</definedName>
    <definedName name="Waiting">"Picture 1"</definedName>
    <definedName name="Wall_Fin">#REF!</definedName>
    <definedName name="Wall_form_panel" localSheetId="0">#REF!</definedName>
    <definedName name="Wall_form_panel">#REF!</definedName>
    <definedName name="Wall_form_panel_1250x400" localSheetId="0">#REF!</definedName>
    <definedName name="Wall_form_panel_1250x400">#REF!</definedName>
    <definedName name="Wall_form_panel_1250x500" localSheetId="0">#REF!</definedName>
    <definedName name="Wall_form_panel_1250x500">#REF!</definedName>
    <definedName name="WALLFINISHESArea">#REF!</definedName>
    <definedName name="WALLFINISHESPerimeter">#REF!</definedName>
    <definedName name="WALLPAPER">#REF!</definedName>
    <definedName name="wallpapr">#REF!</definedName>
    <definedName name="walltile_des">#REF!</definedName>
    <definedName name="walltile1">#REF!</definedName>
    <definedName name="walltile2">#REF!</definedName>
    <definedName name="walltile3">#REF!</definedName>
    <definedName name="Wash_Hand_Basin">#REF!</definedName>
    <definedName name="WATER">#REF!</definedName>
    <definedName name="WATER_12">#REF!</definedName>
    <definedName name="WATER_4">#REF!</definedName>
    <definedName name="WATER_5">#REF!</definedName>
    <definedName name="Water_Closet_European">[5]Data!#REF!</definedName>
    <definedName name="Water_Closet_Oriya">#REF!</definedName>
    <definedName name="Water_Proofing">#REF!</definedName>
    <definedName name="Water_Proofing_compound">#REF!</definedName>
    <definedName name="Waterbased">#REF!</definedName>
    <definedName name="waterprf1">#REF!</definedName>
    <definedName name="we">#REF!</definedName>
    <definedName name="we_1">#REF!</definedName>
    <definedName name="Wearing_coat1.2.4">#REF!</definedName>
    <definedName name="Wearing1.3.6">#REF!</definedName>
    <definedName name="Weath.Course">#REF!</definedName>
    <definedName name="Weathering_Course">#REF!</definedName>
    <definedName name="wee" hidden="1">#REF!</definedName>
    <definedName name="weff">#REF!</definedName>
    <definedName name="wefr">#REF!</definedName>
    <definedName name="wen" localSheetId="0" hidden="1">{#N/A,#N/A,TRUE,"Front";#N/A,#N/A,TRUE,"Simple Letter";#N/A,#N/A,TRUE,"Inside";#N/A,#N/A,TRUE,"Contents";#N/A,#N/A,TRUE,"Basis";#N/A,#N/A,TRUE,"Inclusions";#N/A,#N/A,TRUE,"Exclusions";#N/A,#N/A,TRUE,"Areas";#N/A,#N/A,TRUE,"Summary";#N/A,#N/A,TRUE,"Detail"}</definedName>
    <definedName name="wen" localSheetId="2" hidden="1">{#N/A,#N/A,TRUE,"Front";#N/A,#N/A,TRUE,"Simple Letter";#N/A,#N/A,TRUE,"Inside";#N/A,#N/A,TRUE,"Contents";#N/A,#N/A,TRUE,"Basis";#N/A,#N/A,TRUE,"Inclusions";#N/A,#N/A,TRUE,"Exclusions";#N/A,#N/A,TRUE,"Areas";#N/A,#N/A,TRUE,"Summary";#N/A,#N/A,TRUE,"Detail"}</definedName>
    <definedName name="wen" hidden="1">{#N/A,#N/A,TRUE,"Front";#N/A,#N/A,TRUE,"Simple Letter";#N/A,#N/A,TRUE,"Inside";#N/A,#N/A,TRUE,"Contents";#N/A,#N/A,TRUE,"Basis";#N/A,#N/A,TRUE,"Inclusions";#N/A,#N/A,TRUE,"Exclusions";#N/A,#N/A,TRUE,"Areas";#N/A,#N/A,TRUE,"Summary";#N/A,#N/A,TRUE,"Detail"}</definedName>
    <definedName name="weqwe">#REF!</definedName>
    <definedName name="werw4">#REF!</definedName>
    <definedName name="werweasdfwd">#REF!</definedName>
    <definedName name="WES" localSheetId="0">#REF!</definedName>
    <definedName name="WES">#REF!</definedName>
    <definedName name="WEW">#REF!</definedName>
    <definedName name="WEW_1">#REF!</definedName>
    <definedName name="WF">#REF!</definedName>
    <definedName name="WH" localSheetId="0">#REF!</definedName>
    <definedName name="WH">#REF!</definedName>
    <definedName name="whbdlarge1">#REF!</definedName>
    <definedName name="whbdsmall1">#REF!</definedName>
    <definedName name="White_Cement" localSheetId="0">#REF!</definedName>
    <definedName name="White_Cement">#REF!</definedName>
    <definedName name="White_Wash">#REF!</definedName>
    <definedName name="WHITE_WASHING">'[6]print data'!#REF!</definedName>
    <definedName name="Whiteboard">#REF!</definedName>
    <definedName name="wid">#REF!</definedName>
    <definedName name="Width">2</definedName>
    <definedName name="Win_Grill">#REF!</definedName>
    <definedName name="Win_M.S_RODl">#REF!</definedName>
    <definedName name="Windowlarge">#REF!</definedName>
    <definedName name="Windowround">#REF!</definedName>
    <definedName name="windows">#REF!</definedName>
    <definedName name="Windowsmall">#REF!</definedName>
    <definedName name="WING">#REF!</definedName>
    <definedName name="wip">#REF!</definedName>
    <definedName name="WK" hidden="1">{#N/A,#N/A,FALSE,"견적대비-2"}</definedName>
    <definedName name="WK_1">#REF!</definedName>
    <definedName name="wktoplam1">#REF!</definedName>
    <definedName name="wktopven1">#REF!</definedName>
    <definedName name="WLP">#REF!</definedName>
    <definedName name="Women">#REF!</definedName>
    <definedName name="Wood">#REF!</definedName>
    <definedName name="Wood_Paint">#REF!</definedName>
    <definedName name="woodb">#REF!</definedName>
    <definedName name="Wooden_Poles">#REF!</definedName>
    <definedName name="woodenbe">#REF!</definedName>
    <definedName name="woodenben">#REF!</definedName>
    <definedName name="woodenbench">#REF!</definedName>
    <definedName name="work">#REF!</definedName>
    <definedName name="works_range">#REF!</definedName>
    <definedName name="WP">#REF!</definedName>
    <definedName name="wp9002559_3">#REF!</definedName>
    <definedName name="wqd" localSheetId="0" hidden="1">{#N/A,#N/A,FALSE,"mgtsum.XLS";#N/A,#N/A,FALSE,"CAPONE";#N/A,#N/A,FALSE,"CAPTWO";#N/A,#N/A,FALSE,"CAPTHREE"}</definedName>
    <definedName name="wqd" localSheetId="2" hidden="1">{#N/A,#N/A,FALSE,"mgtsum.XLS";#N/A,#N/A,FALSE,"CAPONE";#N/A,#N/A,FALSE,"CAPTWO";#N/A,#N/A,FALSE,"CAPTHREE"}</definedName>
    <definedName name="wqd" hidden="1">{#N/A,#N/A,FALSE,"mgtsum.XLS";#N/A,#N/A,FALSE,"CAPONE";#N/A,#N/A,FALSE,"CAPTWO";#N/A,#N/A,FALSE,"CAPTHREE"}</definedName>
    <definedName name="WRKTOPVENRD">#REF!</definedName>
    <definedName name="WRKTPLAMI">#REF!</definedName>
    <definedName name="wrn.ALL." localSheetId="0" hidden="1">{#N/A,#N/A,FALSE,"Engr Data";#N/A,#N/A,FALSE,"Engr Cur";#N/A,#N/A,FALSE,"DsnDraft";#N/A,#N/A,FALSE,"DsnDftCur";#N/A,#N/A,FALSE,"Supports";#N/A,#N/A,FALSE,"SptCur";#N/A,#N/A,FALSE,"Total";#N/A,#N/A,FALSE,"TotCur";#N/A,#N/A,FALSE,"Client";#N/A,#N/A,FALSE,"Instructions"}</definedName>
    <definedName name="wrn.ALL." localSheetId="2"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All._.Sheets." localSheetId="0" hidden="1">{#N/A,#N/A,FALSE,"Sheet5";#N/A,#N/A,FALSE,"Sheet4";#N/A,#N/A,FALSE,"Sheet2";#N/A,#N/A,FALSE,"Sheet6";#N/A,#N/A,FALSE,"Sheet7";#N/A,#N/A,FALSE,"Sheet8";#N/A,#N/A,FALSE,"Sheet9";#N/A,#N/A,FALSE,"Sheet10"}</definedName>
    <definedName name="wrn.All._.Sheets." localSheetId="2" hidden="1">{#N/A,#N/A,FALSE,"Sheet5";#N/A,#N/A,FALSE,"Sheet4";#N/A,#N/A,FALSE,"Sheet2";#N/A,#N/A,FALSE,"Sheet6";#N/A,#N/A,FALSE,"Sheet7";#N/A,#N/A,FALSE,"Sheet8";#N/A,#N/A,FALSE,"Sheet9";#N/A,#N/A,FALSE,"Sheet10"}</definedName>
    <definedName name="wrn.All._.Sheets." hidden="1">{#N/A,#N/A,FALSE,"Sheet5";#N/A,#N/A,FALSE,"Sheet4";#N/A,#N/A,FALSE,"Sheet2";#N/A,#N/A,FALSE,"Sheet6";#N/A,#N/A,FALSE,"Sheet7";#N/A,#N/A,FALSE,"Sheet8";#N/A,#N/A,FALSE,"Sheet9";#N/A,#N/A,FALSE,"Sheet10"}</definedName>
    <definedName name="wrn.All._.Three._.Sheets." localSheetId="0" hidden="1">{#N/A,#N/A,FALSE,"Legal Entities";#N/A,#N/A,FALSE,"Departments";#N/A,#N/A,FALSE,"Chart of Accounts"}</definedName>
    <definedName name="wrn.All._.Three._.Sheets." localSheetId="2" hidden="1">{#N/A,#N/A,FALSE,"Legal Entities";#N/A,#N/A,FALSE,"Departments";#N/A,#N/A,FALSE,"Chart of Accounts"}</definedName>
    <definedName name="wrn.All._.Three._.Sheets." hidden="1">{#N/A,#N/A,FALSE,"Legal Entities";#N/A,#N/A,FALSE,"Departments";#N/A,#N/A,FALSE,"Chart of Accounts"}</definedName>
    <definedName name="wrn.BARCHART.">#REF!</definedName>
    <definedName name="wrn.clntrpt." localSheetId="0" hidden="1">{#N/A,#N/A,FALSE,"CLIENT HOPSR";#N/A,#N/A,FALSE,"JEG GRAPH";#N/A,#N/A,FALSE,"PROCESS";#N/A,#N/A,FALSE,"CIVIL";#N/A,#N/A,FALSE,"ELECTRICAL";#N/A,#N/A,FALSE,"CNTRL SYS";#N/A,#N/A,FALSE,"MECH";#N/A,#N/A,FALSE,"PIPE"}</definedName>
    <definedName name="wrn.clntrpt." localSheetId="2"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Data._.and._.Totals." localSheetId="0" hidden="1">{"All Except Totals",#N/A,TRUE,"Recap";"Totals Page",#N/A,TRUE,"Recap"}</definedName>
    <definedName name="wrn.Data._.and._.Totals." localSheetId="2" hidden="1">{"All Except Totals",#N/A,TRUE,"Recap";"Totals Page",#N/A,TRUE,"Recap"}</definedName>
    <definedName name="wrn.Data._.and._.Totals." hidden="1">{"All Except Totals",#N/A,TRUE,"Recap";"Totals Page",#N/A,TRUE,"Recap"}</definedName>
    <definedName name="wrn.Detail." localSheetId="0" hidden="1">{"Detail",#N/A,FALSE,"Assump";"Detail",#N/A,FALSE,"Muni";"Detail",#N/A,FALSE,"Proj";"Detail",#N/A,FALSE,"Calc";"Present",#N/A,FALSE,"Cover"}</definedName>
    <definedName name="wrn.Detail." localSheetId="2" hidden="1">{"Detail",#N/A,FALSE,"Assump";"Detail",#N/A,FALSE,"Muni";"Detail",#N/A,FALSE,"Proj";"Detail",#N/A,FALSE,"Calc";"Present",#N/A,FALSE,"Cover"}</definedName>
    <definedName name="wrn.Detail." hidden="1">{"Detail",#N/A,FALSE,"Assump";"Detail",#N/A,FALSE,"Muni";"Detail",#N/A,FALSE,"Proj";"Detail",#N/A,FALSE,"Calc";"Present",#N/A,FALSE,"Cover"}</definedName>
    <definedName name="wrn.Full._.Report." localSheetId="0"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GENSERV." localSheetId="0" hidden="1">{#N/A,#N/A,FALSE,"VISTAF"}</definedName>
    <definedName name="wrn.GENSERV." localSheetId="2" hidden="1">{#N/A,#N/A,FALSE,"VISTAF"}</definedName>
    <definedName name="wrn.GENSERV." hidden="1">{#N/A,#N/A,FALSE,"VISTAF"}</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MARGIN." localSheetId="0" hidden="1">{#N/A,#N/A,FALSE,"VISTAF"}</definedName>
    <definedName name="wrn.MARGIN." localSheetId="2" hidden="1">{#N/A,#N/A,FALSE,"VISTAF"}</definedName>
    <definedName name="wrn.MARGIN." hidden="1">{#N/A,#N/A,FALSE,"VISTAF"}</definedName>
    <definedName name="wrn.mhrfcst." localSheetId="0" hidden="1">{#N/A,#N/A,FALSE,"MANHR FCST-BASE"}</definedName>
    <definedName name="wrn.mhrfcst." localSheetId="2" hidden="1">{#N/A,#N/A,FALSE,"MANHR FCST-BASE"}</definedName>
    <definedName name="wrn.mhrfcst." hidden="1">{#N/A,#N/A,FALSE,"MANHR FCST-BASE"}</definedName>
    <definedName name="wrn.P854._.ADDENDUM." localSheetId="0" hidden="1">{#N/A,#N/A,FALSE,"mgtsum.XLS";#N/A,#N/A,FALSE,"CAPONE";#N/A,#N/A,FALSE,"CAPTWO";#N/A,#N/A,FALSE,"CAPTHREE"}</definedName>
    <definedName name="wrn.P854._.ADDENDUM." localSheetId="2" hidden="1">{#N/A,#N/A,FALSE,"mgtsum.XLS";#N/A,#N/A,FALSE,"CAPONE";#N/A,#N/A,FALSE,"CAPTWO";#N/A,#N/A,FALSE,"CAPTHREE"}</definedName>
    <definedName name="wrn.P854._.ADDENDUM." hidden="1">{#N/A,#N/A,FALSE,"mgtsum.XLS";#N/A,#N/A,FALSE,"CAPONE";#N/A,#N/A,FALSE,"CAPTWO";#N/A,#N/A,FALSE,"CAPTHREE"}</definedName>
    <definedName name="wrn.p854._.addendum2" localSheetId="0" hidden="1">{#N/A,#N/A,FALSE,"mgtsum.XLS";#N/A,#N/A,FALSE,"CAPONE";#N/A,#N/A,FALSE,"CAPTWO";#N/A,#N/A,FALSE,"CAPTHREE"}</definedName>
    <definedName name="wrn.p854._.addendum2" localSheetId="2" hidden="1">{#N/A,#N/A,FALSE,"mgtsum.XLS";#N/A,#N/A,FALSE,"CAPONE";#N/A,#N/A,FALSE,"CAPTWO";#N/A,#N/A,FALSE,"CAPTHREE"}</definedName>
    <definedName name="wrn.p854._.addendum2" hidden="1">{#N/A,#N/A,FALSE,"mgtsum.XLS";#N/A,#N/A,FALSE,"CAPONE";#N/A,#N/A,FALSE,"CAPTWO";#N/A,#N/A,FALSE,"CAPTHREE"}</definedName>
    <definedName name="wrn.p854._.addendum3" localSheetId="0" hidden="1">{#N/A,#N/A,FALSE,"mgtsum.XLS";#N/A,#N/A,FALSE,"CAPONE";#N/A,#N/A,FALSE,"CAPTWO";#N/A,#N/A,FALSE,"CAPTHREE"}</definedName>
    <definedName name="wrn.p854._.addendum3" localSheetId="2" hidden="1">{#N/A,#N/A,FALSE,"mgtsum.XLS";#N/A,#N/A,FALSE,"CAPONE";#N/A,#N/A,FALSE,"CAPTWO";#N/A,#N/A,FALSE,"CAPTHREE"}</definedName>
    <definedName name="wrn.p854._.addendum3" hidden="1">{#N/A,#N/A,FALSE,"mgtsum.XLS";#N/A,#N/A,FALSE,"CAPONE";#N/A,#N/A,FALSE,"CAPTWO";#N/A,#N/A,FALSE,"CAPTHREE"}</definedName>
    <definedName name="wrn.pauls.">#REF!</definedName>
    <definedName name="wrn.Present." localSheetId="0" hidden="1">{"Present",#N/A,FALSE,"Assump";"Present",#N/A,FALSE,"Calc";"Present",#N/A,FALSE,"Cover"}</definedName>
    <definedName name="wrn.Present." localSheetId="2" hidden="1">{"Present",#N/A,FALSE,"Assump";"Present",#N/A,FALSE,"Calc";"Present",#N/A,FALSE,"Cover"}</definedName>
    <definedName name="wrn.Present." hidden="1">{"Present",#N/A,FALSE,"Assump";"Present",#N/A,FALSE,"Calc";"Present",#N/A,FALSE,"Cover"}</definedName>
    <definedName name="wrn.Risk._.Analysis._.Report._.1." localSheetId="0" hidden="1">{#N/A,#N/A,FALSE,"Sheet2";#N/A,#N/A,FALSE,"Sheet4";#N/A,#N/A,FALSE,"Sheet5"}</definedName>
    <definedName name="wrn.Risk._.Analysis._.Report._.1." localSheetId="2" hidden="1">{#N/A,#N/A,FALSE,"Sheet2";#N/A,#N/A,FALSE,"Sheet4";#N/A,#N/A,FALSE,"Sheet5"}</definedName>
    <definedName name="wrn.Risk._.Analysis._.Report._.1." hidden="1">{#N/A,#N/A,FALSE,"Sheet2";#N/A,#N/A,FALSE,"Sheet4";#N/A,#N/A,FALSE,"Sheet5"}</definedName>
    <definedName name="wrn.tou구매." hidden="1">{#N/A,#N/A,FALSE,"견적대비-2"}</definedName>
    <definedName name="wrn.tou구매._1">#REF!</definedName>
    <definedName name="wrnfulla">#REF!</definedName>
    <definedName name="wrong" localSheetId="0">#REF!</definedName>
    <definedName name="wrong">#REF!</definedName>
    <definedName name="wrt" localSheetId="0" hidden="1">{#N/A,#N/A,TRUE,"Front";#N/A,#N/A,TRUE,"Simple Letter";#N/A,#N/A,TRUE,"Inside";#N/A,#N/A,TRUE,"Contents";#N/A,#N/A,TRUE,"Basis";#N/A,#N/A,TRUE,"Inclusions";#N/A,#N/A,TRUE,"Exclusions";#N/A,#N/A,TRUE,"Areas";#N/A,#N/A,TRUE,"Summary";#N/A,#N/A,TRUE,"Detail"}</definedName>
    <definedName name="wrt" localSheetId="2"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SFWER">#REF!</definedName>
    <definedName name="WSFWER_1">#REF!</definedName>
    <definedName name="WSFWER_1_1">#REF!</definedName>
    <definedName name="WSFWER_1_2">#REF!</definedName>
    <definedName name="WSFWER_2">#REF!</definedName>
    <definedName name="WT_Rate">#REF!</definedName>
    <definedName name="WTRGREGFERGJTHREJTJERGJRJGHJERHGJRJGERJGJJERGERJEFVBFNDVJFHG" localSheetId="0">#REF!</definedName>
    <definedName name="WTRGREGFERGJTHREJTJERGJRJGHJERHGJRJGERJGJJERGERJEFVBFNDVJFHG">#REF!</definedName>
    <definedName name="ww" localSheetId="0">#REF!</definedName>
    <definedName name="ww">#REF!</definedName>
    <definedName name="ww_1">#REF!</definedName>
    <definedName name="ww_1_1">#REF!</definedName>
    <definedName name="ww_1_1_1_1">#REF!</definedName>
    <definedName name="ww_1_2">#REF!</definedName>
    <definedName name="ww_2">#REF!</definedName>
    <definedName name="ww1_1">#REF!</definedName>
    <definedName name="ww1_2">#REF!</definedName>
    <definedName name="wwww">#REF!</definedName>
    <definedName name="wwwww" localSheetId="0">#REF!</definedName>
    <definedName name="wwwww" hidden="1">#REF!</definedName>
    <definedName name="W행">#REF!</definedName>
    <definedName name="W행_1">#REF!</definedName>
    <definedName name="W행_1_1">#REF!</definedName>
    <definedName name="W행_1_1_1_1">#REF!</definedName>
    <definedName name="W행_1_2">#REF!</definedName>
    <definedName name="W행_2">#REF!</definedName>
    <definedName name="X">#REF!</definedName>
    <definedName name="xbfvc">#REF!</definedName>
    <definedName name="xc">#REF!</definedName>
    <definedName name="xcv">#REF!</definedName>
    <definedName name="xdfghdfxhg">#REF!</definedName>
    <definedName name="XDFH">#REF!</definedName>
    <definedName name="xfac">#REF!</definedName>
    <definedName name="Xl">#REF!</definedName>
    <definedName name="Xl___0">#REF!</definedName>
    <definedName name="Xl___13">#REF!</definedName>
    <definedName name="xRqryPUOrig">#REF!</definedName>
    <definedName name="xs">#REF!</definedName>
    <definedName name="xsc">#REF!</definedName>
    <definedName name="xx">#REF!</definedName>
    <definedName name="xxx">#REF!</definedName>
    <definedName name="XYZ">#REF!</definedName>
    <definedName name="XYZ_1">#REF!</definedName>
    <definedName name="XYZ_1_1">#REF!</definedName>
    <definedName name="XYZ_1_2">#REF!</definedName>
    <definedName name="XYZ_2">#REF!</definedName>
    <definedName name="X행">#REF!</definedName>
    <definedName name="X행_1">#REF!</definedName>
    <definedName name="X행_1_1">#REF!</definedName>
    <definedName name="X행_1_1_1_1">#REF!</definedName>
    <definedName name="X행_1_2">#REF!</definedName>
    <definedName name="X행_2">#REF!</definedName>
    <definedName name="y">#REF!</definedName>
    <definedName name="Yes">#REF!</definedName>
    <definedName name="YesNoMaybe">#REF!</definedName>
    <definedName name="yh">#REF!</definedName>
    <definedName name="yhhhh">#REF!</definedName>
    <definedName name="yhj">#REF!</definedName>
    <definedName name="yp">[5]Data!#REF!</definedName>
    <definedName name="ythtt">#REF!</definedName>
    <definedName name="yty">#REF!</definedName>
    <definedName name="yuh">#REF!</definedName>
    <definedName name="yuio">#REF!</definedName>
    <definedName name="YY">#REF!</definedName>
    <definedName name="YY_1">#REF!</definedName>
    <definedName name="YY_1_1">#REF!</definedName>
    <definedName name="YY_1_1_1_1">#REF!</definedName>
    <definedName name="YY_1_2">#REF!</definedName>
    <definedName name="YY_2">#REF!</definedName>
    <definedName name="yyuyi">#REF!</definedName>
    <definedName name="yyyyyyyyyyy">#REF!</definedName>
    <definedName name="z">#REF!</definedName>
    <definedName name="Z_0C509CAE_4B28_497F_9463_E056D87AE422_.wvu.Rows" hidden="1">#REF!</definedName>
    <definedName name="Z_4692F10A_34BC_477E_8092_15AF4E1BBECB_.wvu.PrintArea">#REF!</definedName>
    <definedName name="Z_5A4CDE39_BC84_48C0_8208_6970E7A71896_.wvu.Cols" hidden="1">#REF!,#REF!,#REF!</definedName>
    <definedName name="Z_64FBE21F_D610_4122_B662_C1CA556F0E6B_.wvu.Rows" hidden="1">#REF!,#REF!</definedName>
    <definedName name="Z_821080B5_A53F_46D5_A7A8_C550E9A6DB8E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D51E9605_C36E_11D8_8E4D_000B2B0DF265_.wvu.PrintTitles">#REF!</definedName>
    <definedName name="Z_D51E9605_C36E_11D8_8E4D_000B2B0DF265_.wvu.PrintTitles_1">#REF!</definedName>
    <definedName name="Z_E61184E6_4A82_48AD_BD46_AD03682B9E61_.wvu.Rows" hidden="1">#REF!</definedName>
    <definedName name="zdasd">#REF!</definedName>
    <definedName name="zee">#REF!</definedName>
    <definedName name="Zip">#REF!</definedName>
    <definedName name="zitd">"$#REF!.$#REF!$#REF!"</definedName>
    <definedName name="zl" localSheetId="0">#REF!</definedName>
    <definedName name="zl">#REF!</definedName>
    <definedName name="zl___0" localSheetId="0">#REF!</definedName>
    <definedName name="zl___0">#REF!</definedName>
    <definedName name="zl___13" localSheetId="0">#REF!</definedName>
    <definedName name="zl___13">#REF!</definedName>
    <definedName name="zlpu">#REF!</definedName>
    <definedName name="zlpu___0">#REF!</definedName>
    <definedName name="zlpu___13">#REF!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Y">#REF!</definedName>
    <definedName name="ZY___0">#REF!</definedName>
    <definedName name="ZY___13">#REF!</definedName>
    <definedName name="zz">#REF!</definedName>
    <definedName name="zzz">#REF!</definedName>
    <definedName name="っｋ" hidden="1">#REF!</definedName>
    <definedName name="개정번호">#REF!</definedName>
    <definedName name="개정번호_1">#REF!</definedName>
    <definedName name="개정번호_1_1">#REF!</definedName>
    <definedName name="개정번호_1_1_1_1">#REF!</definedName>
    <definedName name="개정번호_1_2">#REF!</definedName>
    <definedName name="개정번호_2">#REF!</definedName>
    <definedName name="개정일자">#REF!</definedName>
    <definedName name="개정일자_1">#REF!</definedName>
    <definedName name="개정일자_1_1">#REF!</definedName>
    <definedName name="개정일자_1_1_1_1">#REF!</definedName>
    <definedName name="개정일자_1_2">#REF!</definedName>
    <definedName name="개정일자_2">#REF!</definedName>
    <definedName name="개조">#REF!</definedName>
    <definedName name="개조_1">#REF!</definedName>
    <definedName name="개조_1_1">#REF!</definedName>
    <definedName name="개조_1_2">#REF!</definedName>
    <definedName name="개조_2">#REF!</definedName>
    <definedName name="계정">#REF!</definedName>
    <definedName name="기안1">#REF!</definedName>
    <definedName name="기안1_1">#REF!</definedName>
    <definedName name="기안1_1_1">#REF!</definedName>
    <definedName name="기안1_1_2">#REF!</definedName>
    <definedName name="기안1_2">#REF!</definedName>
    <definedName name="기안갑">#REF!</definedName>
    <definedName name="기안갑_1">#REF!</definedName>
    <definedName name="기안갑_1_1">#REF!</definedName>
    <definedName name="기안갑_1_1_1_1">#REF!</definedName>
    <definedName name="기안갑_1_2">#REF!</definedName>
    <definedName name="기안갑_2">#REF!</definedName>
    <definedName name="기안을">#REF!</definedName>
    <definedName name="기안을_1">#REF!</definedName>
    <definedName name="기안을_1_1">#REF!</definedName>
    <definedName name="기안을_1_1_1_1">#REF!</definedName>
    <definedName name="기안을_1_2">#REF!</definedName>
    <definedName name="기안을_2">#REF!</definedName>
    <definedName name="대회">#REF!</definedName>
    <definedName name="대회_1">#REF!</definedName>
    <definedName name="대회_1_1">#REF!</definedName>
    <definedName name="대회_1_1_1_1">#REF!</definedName>
    <definedName name="대회_1_2">#REF!</definedName>
    <definedName name="대회_2">#REF!</definedName>
    <definedName name="ㅁㅁㅁ">#REF!</definedName>
    <definedName name="ㅁㅁㅁ_1">#REF!</definedName>
    <definedName name="ㅁㅁㅁ_1_1">#REF!</definedName>
    <definedName name="ㅁㅁㅁ_1_2">#REF!</definedName>
    <definedName name="ㅁㅁㅁ_2">#REF!</definedName>
    <definedName name="밋션별">#REF!</definedName>
    <definedName name="밋션별_1">#REF!</definedName>
    <definedName name="밋션별_1_1">#REF!</definedName>
    <definedName name="밋션별_1_1_1_1">#REF!</definedName>
    <definedName name="밋션별_1_2">#REF!</definedName>
    <definedName name="밋션별_2">#REF!</definedName>
    <definedName name="변경">#REF!</definedName>
    <definedName name="변경_1">#REF!</definedName>
    <definedName name="변경_1_1">#REF!</definedName>
    <definedName name="변경_1_1_1_1">#REF!</definedName>
    <definedName name="변경_1_2">#REF!</definedName>
    <definedName name="변경_2">#REF!</definedName>
    <definedName name="시행일자">#REF!</definedName>
    <definedName name="시행일자_1">#REF!</definedName>
    <definedName name="시행일자_1_1">#REF!</definedName>
    <definedName name="시행일자_1_1_1_1">#REF!</definedName>
    <definedName name="시행일자_1_2">#REF!</definedName>
    <definedName name="시행일자_2">#REF!</definedName>
    <definedName name="예비비">#REF!</definedName>
    <definedName name="예비비_1">#REF!</definedName>
    <definedName name="예비비_1_1">#REF!</definedName>
    <definedName name="예비비_1_1_1_1">#REF!</definedName>
    <definedName name="예비비_1_2">#REF!</definedName>
    <definedName name="예비비_2">#REF!</definedName>
    <definedName name="원1">#REF!</definedName>
    <definedName name="원1_1">#REF!</definedName>
    <definedName name="원1_1_1">#REF!</definedName>
    <definedName name="원1_1_1_1_1">#REF!</definedName>
    <definedName name="원1_1_2">#REF!</definedName>
    <definedName name="원1_2">#REF!</definedName>
    <definedName name="자재">#REF!</definedName>
    <definedName name="전도">#REF!,#REF!,#REF!</definedName>
    <definedName name="전도_1">#REF!</definedName>
    <definedName name="전도_1_1">#REF!</definedName>
    <definedName name="전도_1_2">#REF!</definedName>
    <definedName name="전도_2">#REF!</definedName>
    <definedName name="제목">#REF!</definedName>
    <definedName name="제목_1">#REF!</definedName>
    <definedName name="제목_1_1">#REF!</definedName>
    <definedName name="제목_1_1_1_1">#REF!</definedName>
    <definedName name="제목_1_2">#REF!</definedName>
    <definedName name="제목_2">#REF!</definedName>
    <definedName name="표준명">#REF!</definedName>
    <definedName name="표준명_1">#REF!</definedName>
    <definedName name="표준명_1_1">#REF!</definedName>
    <definedName name="표준명_1_1_1_1">#REF!</definedName>
    <definedName name="표준명_1_2">#REF!</definedName>
    <definedName name="표준명_2">#REF!</definedName>
    <definedName name="표준번호">#REF!</definedName>
    <definedName name="표준번호_1">#REF!</definedName>
    <definedName name="표준번호_1_1">#REF!</definedName>
    <definedName name="표준번호_1_1_1_1">#REF!</definedName>
    <definedName name="표준번호_1_2">#REF!</definedName>
    <definedName name="표준번호_2">#REF!</definedName>
    <definedName name="회사명">#REF!</definedName>
    <definedName name="회사명_1">#REF!</definedName>
    <definedName name="회사명_1_1">#REF!</definedName>
    <definedName name="회사명_1_1_1_1">#REF!</definedName>
    <definedName name="회사명_1_2">#REF!</definedName>
    <definedName name="회사명_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77" l="1"/>
  <c r="K8" i="77"/>
  <c r="K9" i="77"/>
  <c r="K10" i="77"/>
  <c r="K11" i="77"/>
  <c r="K12" i="77"/>
  <c r="K13" i="77"/>
  <c r="K14" i="77"/>
  <c r="K15" i="77"/>
  <c r="K16" i="77"/>
  <c r="K17" i="77"/>
  <c r="K18" i="77"/>
  <c r="K19" i="77"/>
  <c r="K20" i="77"/>
  <c r="K21" i="77"/>
  <c r="K22" i="77"/>
  <c r="K23" i="77"/>
  <c r="K24" i="77"/>
  <c r="K25" i="77"/>
  <c r="K26" i="77"/>
  <c r="K27" i="77"/>
  <c r="K28" i="77"/>
  <c r="K6" i="77"/>
  <c r="J68" i="85"/>
  <c r="M21" i="77" l="1"/>
  <c r="G27" i="77" l="1"/>
  <c r="M29" i="77" l="1"/>
  <c r="J172" i="85" l="1"/>
  <c r="G29" i="77" l="1"/>
  <c r="G21" i="77"/>
  <c r="J57" i="85" l="1"/>
  <c r="J58" i="85"/>
  <c r="J59" i="85"/>
  <c r="J60" i="85"/>
  <c r="J61" i="85"/>
  <c r="J62" i="85"/>
  <c r="J63" i="85"/>
  <c r="J64" i="85"/>
  <c r="J65" i="85"/>
  <c r="J44" i="85"/>
  <c r="J56" i="85"/>
  <c r="I14" i="61" l="1"/>
  <c r="H14" i="61"/>
  <c r="H5" i="61"/>
  <c r="H6" i="61"/>
  <c r="H7" i="61"/>
  <c r="H8" i="61"/>
  <c r="H9" i="61"/>
  <c r="H10" i="61"/>
  <c r="H11" i="61"/>
  <c r="H12" i="61"/>
  <c r="H13" i="61"/>
  <c r="H4" i="61"/>
  <c r="G14" i="61"/>
  <c r="F14" i="61"/>
  <c r="G13" i="61"/>
  <c r="F13" i="61"/>
  <c r="G12" i="61"/>
  <c r="F12" i="61"/>
  <c r="G11" i="61"/>
  <c r="F11" i="61"/>
  <c r="G10" i="61"/>
  <c r="F10" i="61"/>
  <c r="G9" i="61"/>
  <c r="F9" i="61"/>
  <c r="G8" i="61"/>
  <c r="F8" i="61"/>
  <c r="G7" i="61"/>
  <c r="F7" i="61"/>
  <c r="G6" i="61"/>
  <c r="F6" i="61"/>
  <c r="F5" i="61" a="1"/>
  <c r="F5" i="61" s="1"/>
  <c r="G4" i="61"/>
  <c r="F4" i="61"/>
  <c r="M26" i="62"/>
  <c r="L26" i="62"/>
  <c r="L8" i="62"/>
  <c r="M8" i="62"/>
  <c r="L9" i="62"/>
  <c r="M9" i="62"/>
  <c r="L10" i="62"/>
  <c r="M10" i="62"/>
  <c r="L11" i="62"/>
  <c r="M11" i="62"/>
  <c r="L12" i="62"/>
  <c r="M12" i="62"/>
  <c r="L13" i="62"/>
  <c r="M13" i="62"/>
  <c r="L14" i="62"/>
  <c r="M14" i="62"/>
  <c r="L15" i="62"/>
  <c r="M15" i="62"/>
  <c r="L16" i="62"/>
  <c r="M16" i="62"/>
  <c r="L17" i="62"/>
  <c r="M17" i="62"/>
  <c r="L18" i="62"/>
  <c r="M18" i="62"/>
  <c r="L19" i="62"/>
  <c r="M19" i="62"/>
  <c r="L20" i="62"/>
  <c r="M20" i="62"/>
  <c r="L21" i="62"/>
  <c r="M21" i="62"/>
  <c r="L22" i="62"/>
  <c r="M22" i="62"/>
  <c r="L23" i="62"/>
  <c r="M23" i="62"/>
  <c r="L24" i="62"/>
  <c r="M24" i="62"/>
  <c r="L25" i="62"/>
  <c r="M25" i="62"/>
  <c r="M7" i="62"/>
  <c r="L7" i="62"/>
  <c r="K20" i="62"/>
  <c r="M15" i="63"/>
  <c r="L15" i="63"/>
  <c r="L5" i="63"/>
  <c r="M5" i="63"/>
  <c r="L6" i="63"/>
  <c r="M6" i="63"/>
  <c r="L7" i="63"/>
  <c r="M7" i="63"/>
  <c r="L8" i="63"/>
  <c r="M8" i="63"/>
  <c r="L9" i="63"/>
  <c r="M9" i="63"/>
  <c r="L10" i="63"/>
  <c r="M10" i="63"/>
  <c r="L11" i="63"/>
  <c r="M11" i="63"/>
  <c r="L12" i="63"/>
  <c r="M12" i="63"/>
  <c r="L13" i="63"/>
  <c r="M13" i="63"/>
  <c r="L14" i="63"/>
  <c r="M14" i="63"/>
  <c r="M4" i="63"/>
  <c r="L4" i="63"/>
  <c r="K12" i="63"/>
  <c r="O8" i="70"/>
  <c r="N8" i="70"/>
  <c r="O7" i="70"/>
  <c r="O6" i="70"/>
  <c r="O5" i="70"/>
  <c r="O4" i="70"/>
  <c r="N7" i="70"/>
  <c r="N6" i="70"/>
  <c r="N5" i="70"/>
  <c r="N4" i="70"/>
  <c r="O9" i="69"/>
  <c r="N9" i="69"/>
  <c r="O8" i="69"/>
  <c r="O7" i="69"/>
  <c r="O6" i="69"/>
  <c r="O5" i="69"/>
  <c r="O4" i="69"/>
  <c r="N8" i="69"/>
  <c r="N7" i="69"/>
  <c r="N6" i="69"/>
  <c r="N5" i="69"/>
  <c r="N4" i="69"/>
  <c r="N15" i="68"/>
  <c r="M15" i="68"/>
  <c r="M5" i="68"/>
  <c r="N5" i="68"/>
  <c r="M6" i="68"/>
  <c r="N6" i="68"/>
  <c r="M7" i="68"/>
  <c r="N7" i="68"/>
  <c r="M8" i="68"/>
  <c r="N8" i="68"/>
  <c r="M9" i="68"/>
  <c r="N9" i="68"/>
  <c r="M10" i="68"/>
  <c r="N10" i="68"/>
  <c r="M11" i="68"/>
  <c r="N11" i="68"/>
  <c r="M12" i="68"/>
  <c r="N12" i="68"/>
  <c r="M13" i="68"/>
  <c r="N13" i="68"/>
  <c r="M14" i="68"/>
  <c r="N14" i="68"/>
  <c r="N4" i="68"/>
  <c r="M4" i="68"/>
  <c r="L4" i="68"/>
  <c r="M28" i="67"/>
  <c r="L28" i="67"/>
  <c r="L5" i="67"/>
  <c r="M5" i="67"/>
  <c r="L6" i="67"/>
  <c r="M6" i="67"/>
  <c r="L7" i="67"/>
  <c r="M7" i="67"/>
  <c r="L8" i="67"/>
  <c r="M8" i="67"/>
  <c r="L9" i="67"/>
  <c r="M9" i="67"/>
  <c r="L10" i="67"/>
  <c r="M10" i="67"/>
  <c r="L11" i="67"/>
  <c r="M11" i="67"/>
  <c r="L12" i="67"/>
  <c r="M12" i="67"/>
  <c r="L13" i="67"/>
  <c r="M13" i="67"/>
  <c r="L14" i="67"/>
  <c r="M14" i="67"/>
  <c r="L15" i="67"/>
  <c r="M15" i="67"/>
  <c r="L16" i="67"/>
  <c r="M16" i="67"/>
  <c r="L17" i="67"/>
  <c r="M17" i="67"/>
  <c r="L18" i="67"/>
  <c r="M18" i="67"/>
  <c r="L19" i="67"/>
  <c r="M19" i="67"/>
  <c r="L20" i="67"/>
  <c r="M20" i="67"/>
  <c r="L21" i="67"/>
  <c r="M21" i="67"/>
  <c r="L22" i="67"/>
  <c r="M22" i="67"/>
  <c r="L23" i="67"/>
  <c r="M23" i="67"/>
  <c r="L24" i="67"/>
  <c r="M24" i="67"/>
  <c r="L25" i="67"/>
  <c r="M25" i="67"/>
  <c r="L26" i="67"/>
  <c r="M26" i="67"/>
  <c r="M4" i="67"/>
  <c r="L4" i="67"/>
  <c r="K17" i="67"/>
  <c r="M9" i="66"/>
  <c r="L9" i="66"/>
  <c r="L6" i="66"/>
  <c r="M6" i="66"/>
  <c r="M5" i="66"/>
  <c r="L5" i="66"/>
  <c r="M6" i="65"/>
  <c r="L6" i="65"/>
  <c r="L9" i="65" s="1"/>
  <c r="M9" i="65"/>
  <c r="M8" i="65"/>
  <c r="M7" i="65"/>
  <c r="L8" i="65"/>
  <c r="L7" i="65"/>
  <c r="M13" i="64"/>
  <c r="M12" i="64"/>
  <c r="M43" i="64" s="1"/>
  <c r="M11" i="64"/>
  <c r="M10" i="64"/>
  <c r="M9" i="64"/>
  <c r="M8" i="64"/>
  <c r="M7" i="64"/>
  <c r="M6" i="64"/>
  <c r="L13" i="64"/>
  <c r="L12" i="64"/>
  <c r="L11" i="64"/>
  <c r="L10" i="64"/>
  <c r="L9" i="64"/>
  <c r="L8" i="64"/>
  <c r="L7" i="64"/>
  <c r="L6" i="64"/>
  <c r="L43" i="64"/>
  <c r="M41" i="64"/>
  <c r="M40" i="64"/>
  <c r="M39" i="64"/>
  <c r="M38" i="64"/>
  <c r="M37" i="64"/>
  <c r="M36" i="64"/>
  <c r="M35" i="64"/>
  <c r="M34" i="64"/>
  <c r="M33" i="64"/>
  <c r="M32" i="64"/>
  <c r="M31" i="64"/>
  <c r="M30" i="64"/>
  <c r="M29" i="64"/>
  <c r="M28" i="64"/>
  <c r="M27" i="64"/>
  <c r="M26" i="64"/>
  <c r="M25" i="64"/>
  <c r="M24" i="64"/>
  <c r="M23" i="64"/>
  <c r="M22" i="64"/>
  <c r="M21" i="64"/>
  <c r="M20" i="64"/>
  <c r="M19" i="64"/>
  <c r="M18" i="64"/>
  <c r="M17" i="64"/>
  <c r="L41" i="64"/>
  <c r="L40" i="64"/>
  <c r="L39" i="64"/>
  <c r="L38" i="64"/>
  <c r="L37" i="64"/>
  <c r="L36" i="64"/>
  <c r="L35" i="64"/>
  <c r="L34" i="64"/>
  <c r="L33" i="64"/>
  <c r="L32" i="64"/>
  <c r="L31" i="64"/>
  <c r="L30" i="64"/>
  <c r="L29" i="64"/>
  <c r="L28" i="64"/>
  <c r="L27" i="64"/>
  <c r="L26" i="64"/>
  <c r="L25" i="64"/>
  <c r="L24" i="64"/>
  <c r="L23" i="64"/>
  <c r="L22" i="64"/>
  <c r="L21" i="64"/>
  <c r="L20" i="64"/>
  <c r="L19" i="64"/>
  <c r="L18" i="64"/>
  <c r="L17" i="64"/>
  <c r="M16" i="64"/>
  <c r="L16" i="64"/>
  <c r="P29" i="71"/>
  <c r="O29" i="71"/>
  <c r="N29" i="71"/>
  <c r="M29" i="71"/>
  <c r="N28" i="71"/>
  <c r="N27" i="71"/>
  <c r="N26" i="71"/>
  <c r="N25" i="71"/>
  <c r="N24" i="71"/>
  <c r="N23" i="71"/>
  <c r="N22" i="71"/>
  <c r="N21" i="71"/>
  <c r="N20" i="71"/>
  <c r="N19" i="71"/>
  <c r="N18" i="71"/>
  <c r="N17" i="71"/>
  <c r="N16" i="71"/>
  <c r="N15" i="71"/>
  <c r="N14" i="71"/>
  <c r="N13" i="71"/>
  <c r="N12" i="71"/>
  <c r="N11" i="71"/>
  <c r="N10" i="71"/>
  <c r="N9" i="71"/>
  <c r="N8" i="71"/>
  <c r="N7" i="71"/>
  <c r="N6" i="71"/>
  <c r="N5" i="71"/>
  <c r="M28" i="71"/>
  <c r="M27" i="71"/>
  <c r="M26" i="71"/>
  <c r="M25" i="71"/>
  <c r="M24" i="71"/>
  <c r="M23" i="71"/>
  <c r="M22" i="71"/>
  <c r="M21" i="71"/>
  <c r="M20" i="71"/>
  <c r="M19" i="71"/>
  <c r="M18" i="71"/>
  <c r="M17" i="71"/>
  <c r="M16" i="71"/>
  <c r="M15" i="71"/>
  <c r="M14" i="71"/>
  <c r="M13" i="71"/>
  <c r="M12" i="71"/>
  <c r="M11" i="71"/>
  <c r="M10" i="71"/>
  <c r="M9" i="71"/>
  <c r="M8" i="71"/>
  <c r="M7" i="71"/>
  <c r="M6" i="71"/>
  <c r="M5" i="71"/>
  <c r="N4" i="71"/>
  <c r="M4" i="71"/>
  <c r="H7" i="86"/>
  <c r="H24" i="77"/>
  <c r="G24" i="77"/>
  <c r="H31" i="86"/>
  <c r="F12" i="86"/>
  <c r="F11" i="86"/>
  <c r="G99" i="85"/>
  <c r="G218" i="85"/>
  <c r="H29" i="86" l="1"/>
  <c r="H28" i="86"/>
  <c r="H164" i="73"/>
  <c r="G164" i="73"/>
  <c r="H162" i="73"/>
  <c r="G162" i="73"/>
  <c r="H152" i="73"/>
  <c r="G152" i="73"/>
  <c r="H150" i="73"/>
  <c r="G150" i="73"/>
  <c r="H143" i="73"/>
  <c r="G143" i="73"/>
  <c r="H142" i="73"/>
  <c r="G142" i="73"/>
  <c r="H141" i="73"/>
  <c r="G141" i="73"/>
  <c r="H140" i="73"/>
  <c r="G140" i="73"/>
  <c r="H135" i="73"/>
  <c r="G135" i="73"/>
  <c r="H131" i="73"/>
  <c r="G131" i="73"/>
  <c r="H130" i="73"/>
  <c r="G130" i="73"/>
  <c r="H129" i="73"/>
  <c r="G129" i="73"/>
  <c r="H128" i="73"/>
  <c r="G128" i="73"/>
  <c r="H123" i="73"/>
  <c r="G123" i="73"/>
  <c r="H122" i="73"/>
  <c r="G122" i="73"/>
  <c r="H114" i="73"/>
  <c r="G114" i="73"/>
  <c r="H113" i="73"/>
  <c r="G113" i="73"/>
  <c r="H112" i="73"/>
  <c r="G112" i="73"/>
  <c r="H111" i="73"/>
  <c r="G111" i="73"/>
  <c r="H107" i="73"/>
  <c r="G107" i="73"/>
  <c r="H106" i="73"/>
  <c r="G106" i="73"/>
  <c r="H101" i="73"/>
  <c r="G101" i="73"/>
  <c r="D101" i="73"/>
  <c r="H99" i="73"/>
  <c r="G99" i="73"/>
  <c r="H97" i="73"/>
  <c r="G97" i="73"/>
  <c r="H96" i="73"/>
  <c r="G96" i="73"/>
  <c r="H95" i="73"/>
  <c r="G95" i="73"/>
  <c r="H94" i="73"/>
  <c r="G94" i="73"/>
  <c r="H80" i="73"/>
  <c r="G80" i="73"/>
  <c r="H76" i="73"/>
  <c r="G76" i="73"/>
  <c r="H69" i="73"/>
  <c r="G69" i="73"/>
  <c r="A55" i="73"/>
  <c r="H52" i="73"/>
  <c r="G52" i="73"/>
  <c r="H49" i="73"/>
  <c r="G49" i="73"/>
  <c r="H46" i="73"/>
  <c r="G46" i="73"/>
  <c r="D46" i="73"/>
  <c r="H43" i="73"/>
  <c r="G43" i="73"/>
  <c r="H40" i="73"/>
  <c r="G40" i="73"/>
  <c r="D40" i="73"/>
  <c r="H32" i="73"/>
  <c r="G32" i="73"/>
  <c r="H31" i="73"/>
  <c r="H29" i="73"/>
  <c r="G29" i="73"/>
  <c r="H25" i="73"/>
  <c r="G25" i="73"/>
  <c r="A25" i="73"/>
  <c r="H21" i="73"/>
  <c r="G21" i="73"/>
  <c r="D21" i="73"/>
  <c r="H19" i="73"/>
  <c r="G19" i="73"/>
  <c r="H13" i="73"/>
  <c r="G13" i="73"/>
  <c r="R16" i="72"/>
  <c r="P16" i="72"/>
  <c r="N16" i="72"/>
  <c r="S12" i="72"/>
  <c r="P12" i="72"/>
  <c r="O12" i="72"/>
  <c r="N12" i="72"/>
  <c r="J12" i="72"/>
  <c r="I12" i="72"/>
  <c r="H12" i="72"/>
  <c r="G12" i="72"/>
  <c r="S10" i="72"/>
  <c r="P10" i="72"/>
  <c r="O10" i="72"/>
  <c r="N10" i="72"/>
  <c r="J10" i="72"/>
  <c r="I10" i="72"/>
  <c r="H10" i="72"/>
  <c r="G10" i="72"/>
  <c r="J28" i="71"/>
  <c r="H28" i="71"/>
  <c r="F28" i="71"/>
  <c r="A28" i="71"/>
  <c r="J27" i="71"/>
  <c r="H27" i="71"/>
  <c r="F27" i="71"/>
  <c r="A27" i="71"/>
  <c r="J26" i="71"/>
  <c r="H26" i="71"/>
  <c r="F26" i="71"/>
  <c r="A26" i="71"/>
  <c r="J25" i="71"/>
  <c r="H25" i="71"/>
  <c r="F25" i="71"/>
  <c r="A25" i="71"/>
  <c r="J24" i="71"/>
  <c r="H24" i="71"/>
  <c r="F24" i="71"/>
  <c r="A24" i="71"/>
  <c r="J23" i="71"/>
  <c r="H23" i="71"/>
  <c r="F23" i="71"/>
  <c r="A23" i="71"/>
  <c r="J22" i="71"/>
  <c r="H22" i="71"/>
  <c r="F22" i="71"/>
  <c r="A22" i="71"/>
  <c r="J21" i="71"/>
  <c r="H21" i="71"/>
  <c r="F21" i="71"/>
  <c r="A21" i="71"/>
  <c r="J20" i="71"/>
  <c r="H20" i="71"/>
  <c r="F20" i="71"/>
  <c r="A20" i="71"/>
  <c r="J19" i="71"/>
  <c r="H19" i="71"/>
  <c r="F19" i="71"/>
  <c r="A19" i="71"/>
  <c r="J18" i="71"/>
  <c r="H18" i="71"/>
  <c r="F18" i="71"/>
  <c r="A18" i="71"/>
  <c r="J17" i="71"/>
  <c r="H17" i="71"/>
  <c r="F17" i="71"/>
  <c r="A17" i="71"/>
  <c r="J16" i="71"/>
  <c r="H16" i="71"/>
  <c r="F16" i="71"/>
  <c r="A16" i="71"/>
  <c r="J15" i="71"/>
  <c r="H15" i="71"/>
  <c r="F15" i="71"/>
  <c r="A15" i="71"/>
  <c r="J14" i="71"/>
  <c r="H14" i="71"/>
  <c r="F14" i="71"/>
  <c r="A14" i="71"/>
  <c r="J13" i="71"/>
  <c r="H13" i="71"/>
  <c r="F13" i="71"/>
  <c r="A13" i="71"/>
  <c r="J12" i="71"/>
  <c r="H12" i="71"/>
  <c r="F12" i="71"/>
  <c r="E12" i="71"/>
  <c r="D12" i="71"/>
  <c r="A12" i="71"/>
  <c r="J11" i="71"/>
  <c r="H11" i="71"/>
  <c r="F11" i="71"/>
  <c r="E11" i="71"/>
  <c r="A11" i="71"/>
  <c r="J10" i="71"/>
  <c r="H10" i="71"/>
  <c r="F10" i="71"/>
  <c r="A10" i="71"/>
  <c r="J9" i="71"/>
  <c r="H9" i="71"/>
  <c r="F9" i="71"/>
  <c r="E9" i="71"/>
  <c r="D9" i="71"/>
  <c r="A9" i="71"/>
  <c r="J8" i="71"/>
  <c r="H8" i="71"/>
  <c r="F8" i="71"/>
  <c r="A8" i="71"/>
  <c r="J7" i="71"/>
  <c r="H7" i="71"/>
  <c r="F7" i="71"/>
  <c r="E7" i="71"/>
  <c r="D7" i="71"/>
  <c r="A7" i="71"/>
  <c r="J6" i="71"/>
  <c r="H6" i="71"/>
  <c r="F6" i="71"/>
  <c r="A6" i="71"/>
  <c r="J5" i="71"/>
  <c r="H5" i="71"/>
  <c r="F5" i="71"/>
  <c r="J4" i="71"/>
  <c r="H4" i="71"/>
  <c r="F4" i="71"/>
  <c r="K7" i="70"/>
  <c r="I7" i="70"/>
  <c r="G7" i="70"/>
  <c r="E7" i="70"/>
  <c r="D7" i="70"/>
  <c r="K6" i="70"/>
  <c r="I6" i="70"/>
  <c r="G6" i="70"/>
  <c r="K5" i="70"/>
  <c r="I5" i="70"/>
  <c r="G5" i="70"/>
  <c r="A5" i="70"/>
  <c r="K4" i="70"/>
  <c r="I4" i="70"/>
  <c r="G4" i="70"/>
  <c r="K8" i="69"/>
  <c r="I8" i="69"/>
  <c r="G8" i="69"/>
  <c r="A8" i="69"/>
  <c r="K7" i="69"/>
  <c r="I7" i="69"/>
  <c r="G7" i="69"/>
  <c r="F7" i="69"/>
  <c r="E7" i="69"/>
  <c r="D7" i="69"/>
  <c r="A7" i="69"/>
  <c r="K6" i="69"/>
  <c r="I6" i="69"/>
  <c r="G6" i="69"/>
  <c r="F6" i="69"/>
  <c r="E6" i="69"/>
  <c r="D6" i="69"/>
  <c r="A6" i="69"/>
  <c r="K5" i="69"/>
  <c r="I5" i="69"/>
  <c r="G5" i="69"/>
  <c r="A5" i="69"/>
  <c r="K4" i="69"/>
  <c r="I4" i="69"/>
  <c r="G4" i="69"/>
  <c r="E14" i="68"/>
  <c r="I14" i="68" s="1"/>
  <c r="D14" i="68"/>
  <c r="A14" i="68"/>
  <c r="D13" i="68"/>
  <c r="E13" i="68" s="1"/>
  <c r="A13" i="68"/>
  <c r="I12" i="68"/>
  <c r="G12" i="68"/>
  <c r="E12" i="68"/>
  <c r="A12" i="68"/>
  <c r="I11" i="68"/>
  <c r="G11" i="68"/>
  <c r="E11" i="68"/>
  <c r="A11" i="68"/>
  <c r="A10" i="68"/>
  <c r="I9" i="68"/>
  <c r="G9" i="68"/>
  <c r="E9" i="68"/>
  <c r="A9" i="68"/>
  <c r="I8" i="68"/>
  <c r="G8" i="68"/>
  <c r="A8" i="68"/>
  <c r="I7" i="68"/>
  <c r="G7" i="68"/>
  <c r="A7" i="68"/>
  <c r="I6" i="68"/>
  <c r="G6" i="68"/>
  <c r="E6" i="68"/>
  <c r="I5" i="68"/>
  <c r="G5" i="68"/>
  <c r="E5" i="68"/>
  <c r="A5" i="68"/>
  <c r="I4" i="68"/>
  <c r="G4" i="68"/>
  <c r="E4" i="68"/>
  <c r="E26" i="67"/>
  <c r="I25" i="67"/>
  <c r="G25" i="67"/>
  <c r="E25" i="67"/>
  <c r="D25" i="67"/>
  <c r="I24" i="67"/>
  <c r="G24" i="67"/>
  <c r="E24" i="67"/>
  <c r="I23" i="67"/>
  <c r="G23" i="67"/>
  <c r="E23" i="67"/>
  <c r="I22" i="67"/>
  <c r="G22" i="67"/>
  <c r="E22" i="67"/>
  <c r="I21" i="67"/>
  <c r="G21" i="67"/>
  <c r="E21" i="67"/>
  <c r="I20" i="67"/>
  <c r="G20" i="67"/>
  <c r="E20" i="67"/>
  <c r="D20" i="67"/>
  <c r="I19" i="67"/>
  <c r="G19" i="67"/>
  <c r="E19" i="67"/>
  <c r="D19" i="67"/>
  <c r="E18" i="67"/>
  <c r="I17" i="67"/>
  <c r="G17" i="67"/>
  <c r="E17" i="67"/>
  <c r="D17" i="67"/>
  <c r="I16" i="67"/>
  <c r="G16" i="67"/>
  <c r="E16" i="67"/>
  <c r="D16" i="67"/>
  <c r="I15" i="67"/>
  <c r="G15" i="67"/>
  <c r="E15" i="67"/>
  <c r="I14" i="67"/>
  <c r="G14" i="67"/>
  <c r="E14" i="67"/>
  <c r="I13" i="67"/>
  <c r="G13" i="67"/>
  <c r="E13" i="67"/>
  <c r="I12" i="67"/>
  <c r="G12" i="67"/>
  <c r="E12" i="67"/>
  <c r="I11" i="67"/>
  <c r="G11" i="67"/>
  <c r="E11" i="67"/>
  <c r="I10" i="67"/>
  <c r="G10" i="67"/>
  <c r="E10" i="67"/>
  <c r="D10" i="67"/>
  <c r="I9" i="67"/>
  <c r="G9" i="67"/>
  <c r="E9" i="67"/>
  <c r="I8" i="67"/>
  <c r="G8" i="67"/>
  <c r="E8" i="67"/>
  <c r="I7" i="67"/>
  <c r="G7" i="67"/>
  <c r="E7" i="67"/>
  <c r="I6" i="67"/>
  <c r="G6" i="67"/>
  <c r="E6" i="67"/>
  <c r="I5" i="67"/>
  <c r="G5" i="67"/>
  <c r="E5" i="67"/>
  <c r="I4" i="67"/>
  <c r="G4" i="67"/>
  <c r="E4" i="67"/>
  <c r="G8" i="66"/>
  <c r="E8" i="66"/>
  <c r="I7" i="66"/>
  <c r="G7" i="66"/>
  <c r="E7" i="66"/>
  <c r="A7" i="66"/>
  <c r="I6" i="66"/>
  <c r="G6" i="66"/>
  <c r="E6" i="66"/>
  <c r="A6" i="66"/>
  <c r="I5" i="66"/>
  <c r="I9" i="66" s="1"/>
  <c r="D8" i="61" s="1"/>
  <c r="G5" i="66"/>
  <c r="E5" i="66"/>
  <c r="I8" i="65"/>
  <c r="G8" i="65"/>
  <c r="E8" i="65"/>
  <c r="I7" i="65"/>
  <c r="G7" i="65"/>
  <c r="E7" i="65"/>
  <c r="A7" i="65"/>
  <c r="I6" i="65"/>
  <c r="G6" i="65"/>
  <c r="E6" i="65"/>
  <c r="A6" i="65"/>
  <c r="I5" i="65"/>
  <c r="G5" i="65"/>
  <c r="E5" i="65"/>
  <c r="A5" i="65"/>
  <c r="I4" i="65"/>
  <c r="G4" i="65"/>
  <c r="E4" i="65"/>
  <c r="I42" i="64"/>
  <c r="E42" i="64"/>
  <c r="A42" i="64"/>
  <c r="I41" i="64"/>
  <c r="G41" i="64"/>
  <c r="E41" i="64"/>
  <c r="A41" i="64"/>
  <c r="I40" i="64"/>
  <c r="E40" i="64"/>
  <c r="A40" i="64"/>
  <c r="I39" i="64"/>
  <c r="E39" i="64"/>
  <c r="A39" i="64"/>
  <c r="I38" i="64"/>
  <c r="E38" i="64"/>
  <c r="A38" i="64"/>
  <c r="I37" i="64"/>
  <c r="G37" i="64"/>
  <c r="E37" i="64"/>
  <c r="A37" i="64"/>
  <c r="I36" i="64"/>
  <c r="G36" i="64"/>
  <c r="E36" i="64"/>
  <c r="A36" i="64"/>
  <c r="I35" i="64"/>
  <c r="G35" i="64"/>
  <c r="E35" i="64"/>
  <c r="A35" i="64"/>
  <c r="I34" i="64"/>
  <c r="G34" i="64"/>
  <c r="E34" i="64"/>
  <c r="D34" i="64"/>
  <c r="A34" i="64"/>
  <c r="I33" i="64"/>
  <c r="G33" i="64"/>
  <c r="E33" i="64"/>
  <c r="A33" i="64"/>
  <c r="I32" i="64"/>
  <c r="G32" i="64"/>
  <c r="E32" i="64"/>
  <c r="D32" i="64"/>
  <c r="E31" i="64"/>
  <c r="A31" i="64"/>
  <c r="I30" i="64"/>
  <c r="G30" i="64"/>
  <c r="E30" i="64"/>
  <c r="A30" i="64"/>
  <c r="I29" i="64"/>
  <c r="G29" i="64"/>
  <c r="E29" i="64"/>
  <c r="I28" i="64"/>
  <c r="G28" i="64"/>
  <c r="E28" i="64"/>
  <c r="I27" i="64"/>
  <c r="G27" i="64"/>
  <c r="E27" i="64"/>
  <c r="I26" i="64"/>
  <c r="G26" i="64"/>
  <c r="E26" i="64"/>
  <c r="E25" i="64"/>
  <c r="A25" i="64"/>
  <c r="I24" i="64"/>
  <c r="G24" i="64"/>
  <c r="E24" i="64"/>
  <c r="A24" i="64"/>
  <c r="I23" i="64"/>
  <c r="G23" i="64"/>
  <c r="E23" i="64"/>
  <c r="A23" i="64"/>
  <c r="I22" i="64"/>
  <c r="G22" i="64"/>
  <c r="E22" i="64"/>
  <c r="A22" i="64"/>
  <c r="I21" i="64"/>
  <c r="G21" i="64"/>
  <c r="E21" i="64"/>
  <c r="A21" i="64"/>
  <c r="I20" i="64"/>
  <c r="G20" i="64"/>
  <c r="E20" i="64"/>
  <c r="I19" i="64"/>
  <c r="G19" i="64"/>
  <c r="E19" i="64"/>
  <c r="I18" i="64"/>
  <c r="G18" i="64"/>
  <c r="E18" i="64"/>
  <c r="I17" i="64"/>
  <c r="G17" i="64"/>
  <c r="E17" i="64"/>
  <c r="I16" i="64"/>
  <c r="G16" i="64"/>
  <c r="E16" i="64"/>
  <c r="I13" i="64"/>
  <c r="G13" i="64"/>
  <c r="E13" i="64"/>
  <c r="I12" i="64"/>
  <c r="G12" i="64"/>
  <c r="E12" i="64"/>
  <c r="I11" i="64"/>
  <c r="G11" i="64"/>
  <c r="E11" i="64"/>
  <c r="I10" i="64"/>
  <c r="G10" i="64"/>
  <c r="E10" i="64"/>
  <c r="I9" i="64"/>
  <c r="G9" i="64"/>
  <c r="E9" i="64"/>
  <c r="I8" i="64"/>
  <c r="G8" i="64"/>
  <c r="E8" i="64"/>
  <c r="I7" i="64"/>
  <c r="G7" i="64"/>
  <c r="E7" i="64"/>
  <c r="I6" i="64"/>
  <c r="G6" i="64"/>
  <c r="E6" i="64"/>
  <c r="I14" i="63"/>
  <c r="G14" i="63"/>
  <c r="E14" i="63"/>
  <c r="A14" i="63"/>
  <c r="I13" i="63"/>
  <c r="G13" i="63"/>
  <c r="E13" i="63"/>
  <c r="A13" i="63"/>
  <c r="I12" i="63"/>
  <c r="G12" i="63"/>
  <c r="E12" i="63"/>
  <c r="D12" i="63"/>
  <c r="A12" i="63"/>
  <c r="I11" i="63"/>
  <c r="G11" i="63"/>
  <c r="E11" i="63"/>
  <c r="A11" i="63"/>
  <c r="I10" i="63"/>
  <c r="G10" i="63"/>
  <c r="A10" i="63"/>
  <c r="I9" i="63"/>
  <c r="G9" i="63"/>
  <c r="A9" i="63"/>
  <c r="I8" i="63"/>
  <c r="G8" i="63"/>
  <c r="E8" i="63"/>
  <c r="A8" i="63"/>
  <c r="I7" i="63"/>
  <c r="G7" i="63"/>
  <c r="E7" i="63"/>
  <c r="A7" i="63"/>
  <c r="I6" i="63"/>
  <c r="G6" i="63"/>
  <c r="E6" i="63"/>
  <c r="A6" i="63"/>
  <c r="I5" i="63"/>
  <c r="G5" i="63"/>
  <c r="E5" i="63"/>
  <c r="I4" i="63"/>
  <c r="G4" i="63"/>
  <c r="E4" i="63"/>
  <c r="I25" i="62"/>
  <c r="G25" i="62"/>
  <c r="E25" i="62"/>
  <c r="A25" i="62"/>
  <c r="E24" i="62"/>
  <c r="A24" i="62"/>
  <c r="I23" i="62"/>
  <c r="G23" i="62"/>
  <c r="E23" i="62"/>
  <c r="A23" i="62"/>
  <c r="I22" i="62"/>
  <c r="G22" i="62"/>
  <c r="E22" i="62"/>
  <c r="D22" i="62"/>
  <c r="A21" i="62"/>
  <c r="I20" i="62"/>
  <c r="G20" i="62"/>
  <c r="E20" i="62"/>
  <c r="D20" i="62"/>
  <c r="A20" i="62"/>
  <c r="I19" i="62"/>
  <c r="G19" i="62"/>
  <c r="E19" i="62"/>
  <c r="A19" i="62"/>
  <c r="I18" i="62"/>
  <c r="G18" i="62"/>
  <c r="E18" i="62"/>
  <c r="A18" i="62"/>
  <c r="I17" i="62"/>
  <c r="G17" i="62"/>
  <c r="E17" i="62"/>
  <c r="A17" i="62"/>
  <c r="I16" i="62"/>
  <c r="G16" i="62"/>
  <c r="E16" i="62"/>
  <c r="A16" i="62"/>
  <c r="I15" i="62"/>
  <c r="G15" i="62"/>
  <c r="E15" i="62"/>
  <c r="A15" i="62"/>
  <c r="I14" i="62"/>
  <c r="G14" i="62"/>
  <c r="E14" i="62"/>
  <c r="D14" i="62"/>
  <c r="I13" i="62"/>
  <c r="G13" i="62"/>
  <c r="E13" i="62"/>
  <c r="I12" i="62"/>
  <c r="G12" i="62"/>
  <c r="E12" i="62"/>
  <c r="I11" i="62"/>
  <c r="G11" i="62"/>
  <c r="E11" i="62"/>
  <c r="I10" i="62"/>
  <c r="G10" i="62"/>
  <c r="E10" i="62"/>
  <c r="A10" i="62"/>
  <c r="I9" i="62"/>
  <c r="G9" i="62"/>
  <c r="E9" i="62"/>
  <c r="A9" i="62"/>
  <c r="I8" i="62"/>
  <c r="G8" i="62"/>
  <c r="E8" i="62"/>
  <c r="A8" i="62"/>
  <c r="I7" i="62"/>
  <c r="G7" i="62"/>
  <c r="E7" i="62"/>
  <c r="A7" i="62"/>
  <c r="I6" i="62"/>
  <c r="G6" i="62"/>
  <c r="A6" i="62"/>
  <c r="I5" i="62"/>
  <c r="G5" i="62"/>
  <c r="E5" i="62"/>
  <c r="A6" i="61"/>
  <c r="A7" i="61" s="1"/>
  <c r="A8" i="61" s="1"/>
  <c r="A9" i="61" s="1"/>
  <c r="A10" i="61" s="1"/>
  <c r="A11" i="61" s="1"/>
  <c r="A12" i="61" s="1"/>
  <c r="A5" i="61"/>
  <c r="A32" i="79"/>
  <c r="A31" i="79"/>
  <c r="A30" i="79"/>
  <c r="A29" i="79"/>
  <c r="A28" i="79"/>
  <c r="A27" i="79"/>
  <c r="A26" i="79"/>
  <c r="A25" i="79"/>
  <c r="A24" i="79"/>
  <c r="A23" i="79"/>
  <c r="A22" i="79"/>
  <c r="A21" i="79"/>
  <c r="A20" i="79"/>
  <c r="A19" i="79"/>
  <c r="A18" i="79"/>
  <c r="A17" i="79"/>
  <c r="A16" i="79"/>
  <c r="A15" i="79"/>
  <c r="A14" i="79"/>
  <c r="A13" i="79"/>
  <c r="A12" i="79"/>
  <c r="A11" i="79"/>
  <c r="A10" i="79"/>
  <c r="A9" i="79"/>
  <c r="A8" i="79"/>
  <c r="A7" i="79"/>
  <c r="A6" i="79"/>
  <c r="A5" i="79"/>
  <c r="A4" i="79"/>
  <c r="H381" i="77"/>
  <c r="H382" i="77" s="1"/>
  <c r="G381" i="77"/>
  <c r="G382" i="77" s="1"/>
  <c r="C33" i="76" s="1"/>
  <c r="H380" i="77"/>
  <c r="G380" i="77"/>
  <c r="H373" i="77"/>
  <c r="G373" i="77"/>
  <c r="H372" i="77"/>
  <c r="G372" i="77"/>
  <c r="H371" i="77"/>
  <c r="G371" i="77"/>
  <c r="H370" i="77"/>
  <c r="G370" i="77"/>
  <c r="H369" i="77"/>
  <c r="G369" i="77"/>
  <c r="H368" i="77"/>
  <c r="G368" i="77"/>
  <c r="H367" i="77"/>
  <c r="G367" i="77"/>
  <c r="H366" i="77"/>
  <c r="G366" i="77"/>
  <c r="H365" i="77"/>
  <c r="G365" i="77"/>
  <c r="H364" i="77"/>
  <c r="G364" i="77"/>
  <c r="H363" i="77"/>
  <c r="G363" i="77"/>
  <c r="H362" i="77"/>
  <c r="G362" i="77"/>
  <c r="H360" i="77"/>
  <c r="G360" i="77"/>
  <c r="H359" i="77"/>
  <c r="G359" i="77"/>
  <c r="H358" i="77"/>
  <c r="G358" i="77"/>
  <c r="H357" i="77"/>
  <c r="G357" i="77"/>
  <c r="H354" i="77"/>
  <c r="G354" i="77"/>
  <c r="H353" i="77"/>
  <c r="G353" i="77"/>
  <c r="H352" i="77"/>
  <c r="G352" i="77"/>
  <c r="H351" i="77"/>
  <c r="G351" i="77"/>
  <c r="H350" i="77"/>
  <c r="G350" i="77"/>
  <c r="H349" i="77"/>
  <c r="G349" i="77"/>
  <c r="H348" i="77"/>
  <c r="G348" i="77"/>
  <c r="H347" i="77"/>
  <c r="G347" i="77"/>
  <c r="H344" i="77"/>
  <c r="G344" i="77"/>
  <c r="H343" i="77"/>
  <c r="G343" i="77"/>
  <c r="H335" i="77"/>
  <c r="G335" i="77"/>
  <c r="H334" i="77"/>
  <c r="G334" i="77"/>
  <c r="H331" i="77"/>
  <c r="G331" i="77"/>
  <c r="H330" i="77"/>
  <c r="G330" i="77"/>
  <c r="H329" i="77"/>
  <c r="G329" i="77"/>
  <c r="H328" i="77"/>
  <c r="G328" i="77"/>
  <c r="H327" i="77"/>
  <c r="G327" i="77"/>
  <c r="H326" i="77"/>
  <c r="G326" i="77"/>
  <c r="H324" i="77"/>
  <c r="G324" i="77"/>
  <c r="H323" i="77"/>
  <c r="G323" i="77"/>
  <c r="H322" i="77"/>
  <c r="G322" i="77"/>
  <c r="H321" i="77"/>
  <c r="G321" i="77"/>
  <c r="H320" i="77"/>
  <c r="G320" i="77"/>
  <c r="H319" i="77"/>
  <c r="G319" i="77"/>
  <c r="H318" i="77"/>
  <c r="G318" i="77"/>
  <c r="H317" i="77"/>
  <c r="G317" i="77"/>
  <c r="H316" i="77"/>
  <c r="G316" i="77"/>
  <c r="H315" i="77"/>
  <c r="G315" i="77"/>
  <c r="H314" i="77"/>
  <c r="G314" i="77"/>
  <c r="H313" i="77"/>
  <c r="G313" i="77"/>
  <c r="H312" i="77"/>
  <c r="G312" i="77"/>
  <c r="H311" i="77"/>
  <c r="G311" i="77"/>
  <c r="H310" i="77"/>
  <c r="G310" i="77"/>
  <c r="H309" i="77"/>
  <c r="G309" i="77"/>
  <c r="H308" i="77"/>
  <c r="G308" i="77"/>
  <c r="H306" i="77"/>
  <c r="G306" i="77"/>
  <c r="H305" i="77"/>
  <c r="G305" i="77"/>
  <c r="H304" i="77"/>
  <c r="G304" i="77"/>
  <c r="H303" i="77"/>
  <c r="G303" i="77"/>
  <c r="H302" i="77"/>
  <c r="G302" i="77"/>
  <c r="H301" i="77"/>
  <c r="G301" i="77"/>
  <c r="H300" i="77"/>
  <c r="G300" i="77"/>
  <c r="H299" i="77"/>
  <c r="G299" i="77"/>
  <c r="H293" i="77"/>
  <c r="G293" i="77"/>
  <c r="H292" i="77"/>
  <c r="G292" i="77"/>
  <c r="H290" i="77"/>
  <c r="G290" i="77"/>
  <c r="H289" i="77"/>
  <c r="G289" i="77"/>
  <c r="H287" i="77"/>
  <c r="G287" i="77"/>
  <c r="H286" i="77"/>
  <c r="G286" i="77"/>
  <c r="H284" i="77"/>
  <c r="G284" i="77"/>
  <c r="H283" i="77"/>
  <c r="G283" i="77"/>
  <c r="H281" i="77"/>
  <c r="G281" i="77"/>
  <c r="H280" i="77"/>
  <c r="G280" i="77"/>
  <c r="H278" i="77"/>
  <c r="G278" i="77"/>
  <c r="H277" i="77"/>
  <c r="G277" i="77"/>
  <c r="H275" i="77"/>
  <c r="G275" i="77"/>
  <c r="H274" i="77"/>
  <c r="G274" i="77"/>
  <c r="H272" i="77"/>
  <c r="G272" i="77"/>
  <c r="H271" i="77"/>
  <c r="G271" i="77"/>
  <c r="H269" i="77"/>
  <c r="G269" i="77"/>
  <c r="H268" i="77"/>
  <c r="G268" i="77"/>
  <c r="H266" i="77"/>
  <c r="G266" i="77"/>
  <c r="H265" i="77"/>
  <c r="G265" i="77"/>
  <c r="H263" i="77"/>
  <c r="G263" i="77"/>
  <c r="H262" i="77"/>
  <c r="G262" i="77"/>
  <c r="H260" i="77"/>
  <c r="G260" i="77"/>
  <c r="H259" i="77"/>
  <c r="G259" i="77"/>
  <c r="H256" i="77"/>
  <c r="G256" i="77"/>
  <c r="H255" i="77"/>
  <c r="G255" i="77"/>
  <c r="H253" i="77"/>
  <c r="G253" i="77"/>
  <c r="H252" i="77"/>
  <c r="G252" i="77"/>
  <c r="H250" i="77"/>
  <c r="G250" i="77"/>
  <c r="H249" i="77"/>
  <c r="G249" i="77"/>
  <c r="H247" i="77"/>
  <c r="G247" i="77"/>
  <c r="H246" i="77"/>
  <c r="G246" i="77"/>
  <c r="H244" i="77"/>
  <c r="G244" i="77"/>
  <c r="H243" i="77"/>
  <c r="G243" i="77"/>
  <c r="H241" i="77"/>
  <c r="G241" i="77"/>
  <c r="H240" i="77"/>
  <c r="G240" i="77"/>
  <c r="H238" i="77"/>
  <c r="G238" i="77"/>
  <c r="H237" i="77"/>
  <c r="G237" i="77"/>
  <c r="H235" i="77"/>
  <c r="G235" i="77"/>
  <c r="H234" i="77"/>
  <c r="G234" i="77"/>
  <c r="H231" i="77"/>
  <c r="G231" i="77"/>
  <c r="H230" i="77"/>
  <c r="G230" i="77"/>
  <c r="H228" i="77"/>
  <c r="G228" i="77"/>
  <c r="H227" i="77"/>
  <c r="G227" i="77"/>
  <c r="H225" i="77"/>
  <c r="G225" i="77"/>
  <c r="H224" i="77"/>
  <c r="G224" i="77"/>
  <c r="H222" i="77"/>
  <c r="G222" i="77"/>
  <c r="H221" i="77"/>
  <c r="G221" i="77"/>
  <c r="H219" i="77"/>
  <c r="G219" i="77"/>
  <c r="H218" i="77"/>
  <c r="G218" i="77"/>
  <c r="H216" i="77"/>
  <c r="G216" i="77"/>
  <c r="H215" i="77"/>
  <c r="G215" i="77"/>
  <c r="H213" i="77"/>
  <c r="G213" i="77"/>
  <c r="H212" i="77"/>
  <c r="G212" i="77"/>
  <c r="H210" i="77"/>
  <c r="G210" i="77"/>
  <c r="H209" i="77"/>
  <c r="G209" i="77"/>
  <c r="H201" i="77"/>
  <c r="G201" i="77"/>
  <c r="H190" i="77"/>
  <c r="G190" i="77"/>
  <c r="H171" i="77"/>
  <c r="G171" i="77"/>
  <c r="H170" i="77"/>
  <c r="G170" i="77"/>
  <c r="H166" i="77"/>
  <c r="G166" i="77"/>
  <c r="H160" i="77"/>
  <c r="G160" i="77"/>
  <c r="H153" i="77"/>
  <c r="G153" i="77"/>
  <c r="H146" i="77"/>
  <c r="G146" i="77"/>
  <c r="H140" i="77"/>
  <c r="G140" i="77"/>
  <c r="H134" i="77"/>
  <c r="G134" i="77"/>
  <c r="H127" i="77"/>
  <c r="G127" i="77"/>
  <c r="H120" i="77"/>
  <c r="G120" i="77"/>
  <c r="H113" i="77"/>
  <c r="G113" i="77"/>
  <c r="H106" i="77"/>
  <c r="G106" i="77"/>
  <c r="H99" i="77"/>
  <c r="G99" i="77"/>
  <c r="H91" i="77"/>
  <c r="G91" i="77"/>
  <c r="H88" i="77"/>
  <c r="G88" i="77"/>
  <c r="H87" i="77"/>
  <c r="G87" i="77"/>
  <c r="H86" i="77"/>
  <c r="G86" i="77"/>
  <c r="H85" i="77"/>
  <c r="G85" i="77"/>
  <c r="H84" i="77"/>
  <c r="G84" i="77"/>
  <c r="H83" i="77"/>
  <c r="G83" i="77"/>
  <c r="H80" i="77"/>
  <c r="G80" i="77"/>
  <c r="H79" i="77"/>
  <c r="G79" i="77"/>
  <c r="H78" i="77"/>
  <c r="G78" i="77"/>
  <c r="H77" i="77"/>
  <c r="G77" i="77"/>
  <c r="H74" i="77"/>
  <c r="G74" i="77"/>
  <c r="H73" i="77"/>
  <c r="G73" i="77"/>
  <c r="H72" i="77"/>
  <c r="G72" i="77"/>
  <c r="H71" i="77"/>
  <c r="G71" i="77"/>
  <c r="H70" i="77"/>
  <c r="G70" i="77"/>
  <c r="H69" i="77"/>
  <c r="G69" i="77"/>
  <c r="H68" i="77"/>
  <c r="G68" i="77"/>
  <c r="H62" i="77"/>
  <c r="G62" i="77"/>
  <c r="H61" i="77"/>
  <c r="G61" i="77"/>
  <c r="H60" i="77"/>
  <c r="G60" i="77"/>
  <c r="H59" i="77"/>
  <c r="G59" i="77"/>
  <c r="H58" i="77"/>
  <c r="G58" i="77"/>
  <c r="H57" i="77"/>
  <c r="G57" i="77"/>
  <c r="H56" i="77"/>
  <c r="G56" i="77"/>
  <c r="H55" i="77"/>
  <c r="G55" i="77"/>
  <c r="N54" i="77"/>
  <c r="H54" i="77"/>
  <c r="G54" i="77"/>
  <c r="H53" i="77"/>
  <c r="G53" i="77"/>
  <c r="H52" i="77"/>
  <c r="G52" i="77"/>
  <c r="H51" i="77"/>
  <c r="G51" i="77"/>
  <c r="H50" i="77"/>
  <c r="G50" i="77"/>
  <c r="H49" i="77"/>
  <c r="G49" i="77"/>
  <c r="H48" i="77"/>
  <c r="G48" i="77"/>
  <c r="H47" i="77"/>
  <c r="G47" i="77"/>
  <c r="H46" i="77"/>
  <c r="G46" i="77"/>
  <c r="H43" i="77"/>
  <c r="G43" i="77"/>
  <c r="H42" i="77"/>
  <c r="G42" i="77"/>
  <c r="H41" i="77"/>
  <c r="G41" i="77"/>
  <c r="H40" i="77"/>
  <c r="G40" i="77"/>
  <c r="H39" i="77"/>
  <c r="C39" i="77"/>
  <c r="G39" i="77" s="1"/>
  <c r="H36" i="77"/>
  <c r="G36" i="77"/>
  <c r="H35" i="77"/>
  <c r="G35" i="77"/>
  <c r="C30" i="77"/>
  <c r="H28" i="77"/>
  <c r="G28" i="77"/>
  <c r="H27" i="77"/>
  <c r="H26" i="77"/>
  <c r="G26" i="77"/>
  <c r="H25" i="77"/>
  <c r="G25" i="77"/>
  <c r="H23" i="77"/>
  <c r="G23" i="77"/>
  <c r="H20" i="77"/>
  <c r="G20" i="77"/>
  <c r="H19" i="77"/>
  <c r="G19" i="77"/>
  <c r="H18" i="77"/>
  <c r="G18" i="77"/>
  <c r="H17" i="77"/>
  <c r="G17" i="77"/>
  <c r="H16" i="77"/>
  <c r="G16" i="77"/>
  <c r="H15" i="77"/>
  <c r="G15" i="77"/>
  <c r="H14" i="77"/>
  <c r="G14" i="77"/>
  <c r="H13" i="77"/>
  <c r="G13" i="77"/>
  <c r="H12" i="77"/>
  <c r="G12" i="77"/>
  <c r="H11" i="77"/>
  <c r="G11" i="77"/>
  <c r="H10" i="77"/>
  <c r="G10" i="77"/>
  <c r="H9" i="77"/>
  <c r="G9" i="77"/>
  <c r="H8" i="77"/>
  <c r="G8" i="77"/>
  <c r="H7" i="77"/>
  <c r="G7" i="77"/>
  <c r="H6" i="77"/>
  <c r="G6" i="77"/>
  <c r="I70" i="59"/>
  <c r="H70" i="59"/>
  <c r="E70" i="59"/>
  <c r="I69" i="59"/>
  <c r="H69" i="59"/>
  <c r="I68" i="59"/>
  <c r="H68" i="59"/>
  <c r="E68" i="59"/>
  <c r="I66" i="59"/>
  <c r="H66" i="59"/>
  <c r="I65" i="59"/>
  <c r="H65" i="59"/>
  <c r="E65" i="59"/>
  <c r="E62" i="59"/>
  <c r="I62" i="59" s="1"/>
  <c r="I59" i="59"/>
  <c r="H59" i="59"/>
  <c r="E59" i="59"/>
  <c r="E58" i="59"/>
  <c r="I58" i="59" s="1"/>
  <c r="I57" i="59"/>
  <c r="H57" i="59"/>
  <c r="E57" i="59"/>
  <c r="E56" i="59"/>
  <c r="I56" i="59" s="1"/>
  <c r="I52" i="59"/>
  <c r="H52" i="59"/>
  <c r="E52" i="59"/>
  <c r="I50" i="59"/>
  <c r="H50" i="59"/>
  <c r="E50" i="59"/>
  <c r="I48" i="59"/>
  <c r="H48" i="59"/>
  <c r="E48" i="59"/>
  <c r="I46" i="59"/>
  <c r="H46" i="59"/>
  <c r="E46" i="59"/>
  <c r="I45" i="59"/>
  <c r="H45" i="59"/>
  <c r="E45" i="59"/>
  <c r="I44" i="59"/>
  <c r="H44" i="59"/>
  <c r="E44" i="59"/>
  <c r="I43" i="59"/>
  <c r="H43" i="59"/>
  <c r="E43" i="59"/>
  <c r="I42" i="59"/>
  <c r="H42" i="59"/>
  <c r="E42" i="59"/>
  <c r="I38" i="59"/>
  <c r="H38" i="59"/>
  <c r="E38" i="59"/>
  <c r="I37" i="59"/>
  <c r="H37" i="59"/>
  <c r="E37" i="59"/>
  <c r="I36" i="59"/>
  <c r="H36" i="59"/>
  <c r="E36" i="59"/>
  <c r="I35" i="59"/>
  <c r="H35" i="59"/>
  <c r="E35" i="59"/>
  <c r="I34" i="59"/>
  <c r="H34" i="59"/>
  <c r="E34" i="59"/>
  <c r="I33" i="59"/>
  <c r="H33" i="59"/>
  <c r="E33" i="59"/>
  <c r="I32" i="59"/>
  <c r="H32" i="59"/>
  <c r="E32" i="59"/>
  <c r="I31" i="59"/>
  <c r="H31" i="59"/>
  <c r="E31" i="59"/>
  <c r="I30" i="59"/>
  <c r="H30" i="59"/>
  <c r="E30" i="59"/>
  <c r="I26" i="59"/>
  <c r="H26" i="59"/>
  <c r="E26" i="59"/>
  <c r="I25" i="59"/>
  <c r="H25" i="59"/>
  <c r="E25" i="59"/>
  <c r="I24" i="59"/>
  <c r="H24" i="59"/>
  <c r="E24" i="59"/>
  <c r="I23" i="59"/>
  <c r="H23" i="59"/>
  <c r="E23" i="59"/>
  <c r="I22" i="59"/>
  <c r="H22" i="59"/>
  <c r="E22" i="59"/>
  <c r="I21" i="59"/>
  <c r="H21" i="59"/>
  <c r="E21" i="59"/>
  <c r="I20" i="59"/>
  <c r="H20" i="59"/>
  <c r="E20" i="59"/>
  <c r="I19" i="59"/>
  <c r="H19" i="59"/>
  <c r="E19" i="59"/>
  <c r="I18" i="59"/>
  <c r="H18" i="59"/>
  <c r="E18" i="59"/>
  <c r="I15" i="59"/>
  <c r="H15" i="59"/>
  <c r="E15" i="59"/>
  <c r="I14" i="59"/>
  <c r="H14" i="59"/>
  <c r="E14" i="59"/>
  <c r="I13" i="59"/>
  <c r="H13" i="59"/>
  <c r="E13" i="59"/>
  <c r="I78" i="75"/>
  <c r="H78" i="75"/>
  <c r="E78" i="75"/>
  <c r="I76" i="75"/>
  <c r="H76" i="75"/>
  <c r="E76" i="75"/>
  <c r="I75" i="75"/>
  <c r="H75" i="75"/>
  <c r="E75" i="75"/>
  <c r="I73" i="75"/>
  <c r="H73" i="75"/>
  <c r="E73" i="75"/>
  <c r="I69" i="75"/>
  <c r="H69" i="75"/>
  <c r="E69" i="75"/>
  <c r="D69" i="75"/>
  <c r="I67" i="75"/>
  <c r="H67" i="75"/>
  <c r="E67" i="75"/>
  <c r="I64" i="75"/>
  <c r="H64" i="75"/>
  <c r="E64" i="75"/>
  <c r="I61" i="75"/>
  <c r="H61" i="75"/>
  <c r="E61" i="75"/>
  <c r="I58" i="75"/>
  <c r="H58" i="75"/>
  <c r="E58" i="75"/>
  <c r="I55" i="75"/>
  <c r="H55" i="75"/>
  <c r="E55" i="75"/>
  <c r="I52" i="75"/>
  <c r="H52" i="75"/>
  <c r="E52" i="75"/>
  <c r="I49" i="75"/>
  <c r="H49" i="75"/>
  <c r="E49" i="75"/>
  <c r="I46" i="75"/>
  <c r="H46" i="75"/>
  <c r="E46" i="75"/>
  <c r="I43" i="75"/>
  <c r="H43" i="75"/>
  <c r="E43" i="75"/>
  <c r="I40" i="75"/>
  <c r="H40" i="75"/>
  <c r="E40" i="75"/>
  <c r="I37" i="75"/>
  <c r="H37" i="75"/>
  <c r="E37" i="75"/>
  <c r="I34" i="75"/>
  <c r="H34" i="75"/>
  <c r="E34" i="75"/>
  <c r="I31" i="75"/>
  <c r="H31" i="75"/>
  <c r="E31" i="75"/>
  <c r="I28" i="75"/>
  <c r="H28" i="75"/>
  <c r="E28" i="75"/>
  <c r="I25" i="75"/>
  <c r="H25" i="75"/>
  <c r="E25" i="75"/>
  <c r="I178" i="58"/>
  <c r="H178" i="58"/>
  <c r="E178" i="58"/>
  <c r="I177" i="58"/>
  <c r="H177" i="58"/>
  <c r="E177" i="58"/>
  <c r="I176" i="58"/>
  <c r="H176" i="58"/>
  <c r="E176" i="58"/>
  <c r="I175" i="58"/>
  <c r="H175" i="58"/>
  <c r="E175" i="58"/>
  <c r="I174" i="58"/>
  <c r="H174" i="58"/>
  <c r="E174" i="58"/>
  <c r="I173" i="58"/>
  <c r="H173" i="58"/>
  <c r="E173" i="58"/>
  <c r="I172" i="58"/>
  <c r="H172" i="58"/>
  <c r="E172" i="58"/>
  <c r="I171" i="58"/>
  <c r="H171" i="58"/>
  <c r="E171" i="58"/>
  <c r="I170" i="58"/>
  <c r="H170" i="58"/>
  <c r="E170" i="58"/>
  <c r="I169" i="58"/>
  <c r="H169" i="58"/>
  <c r="E169" i="58"/>
  <c r="I168" i="58"/>
  <c r="H168" i="58"/>
  <c r="E168" i="58"/>
  <c r="I167" i="58"/>
  <c r="H167" i="58"/>
  <c r="E167" i="58"/>
  <c r="I165" i="58"/>
  <c r="H165" i="58"/>
  <c r="E165" i="58"/>
  <c r="I164" i="58"/>
  <c r="H164" i="58"/>
  <c r="E164" i="58"/>
  <c r="I163" i="58"/>
  <c r="H163" i="58"/>
  <c r="E163" i="58"/>
  <c r="I162" i="58"/>
  <c r="H162" i="58"/>
  <c r="E162" i="58"/>
  <c r="I161" i="58"/>
  <c r="H161" i="58"/>
  <c r="E161" i="58"/>
  <c r="I160" i="58"/>
  <c r="H160" i="58"/>
  <c r="E160" i="58"/>
  <c r="I159" i="58"/>
  <c r="H159" i="58"/>
  <c r="E159" i="58"/>
  <c r="I158" i="58"/>
  <c r="H158" i="58"/>
  <c r="E158" i="58"/>
  <c r="I157" i="58"/>
  <c r="H157" i="58"/>
  <c r="E157" i="58"/>
  <c r="I156" i="58"/>
  <c r="H156" i="58"/>
  <c r="E156" i="58"/>
  <c r="I155" i="58"/>
  <c r="H155" i="58"/>
  <c r="E155" i="58"/>
  <c r="I153" i="58"/>
  <c r="H153" i="58"/>
  <c r="E153" i="58"/>
  <c r="I152" i="58"/>
  <c r="H152" i="58"/>
  <c r="E152" i="58"/>
  <c r="I151" i="58"/>
  <c r="H151" i="58"/>
  <c r="E151" i="58"/>
  <c r="I149" i="58"/>
  <c r="H149" i="58"/>
  <c r="E149" i="58"/>
  <c r="I147" i="58"/>
  <c r="H147" i="58"/>
  <c r="E147" i="58"/>
  <c r="I142" i="58"/>
  <c r="H142" i="58"/>
  <c r="I140" i="58"/>
  <c r="H140" i="58"/>
  <c r="E140" i="58"/>
  <c r="I139" i="58"/>
  <c r="H139" i="58"/>
  <c r="E139" i="58"/>
  <c r="I138" i="58"/>
  <c r="H138" i="58"/>
  <c r="E138" i="58"/>
  <c r="I137" i="58"/>
  <c r="H137" i="58"/>
  <c r="E137" i="58"/>
  <c r="I136" i="58"/>
  <c r="H136" i="58"/>
  <c r="E136" i="58"/>
  <c r="I135" i="58"/>
  <c r="H135" i="58"/>
  <c r="E135" i="58"/>
  <c r="I134" i="58"/>
  <c r="H134" i="58"/>
  <c r="E134" i="58"/>
  <c r="I133" i="58"/>
  <c r="H133" i="58"/>
  <c r="E133" i="58"/>
  <c r="I132" i="58"/>
  <c r="H132" i="58"/>
  <c r="E132" i="58"/>
  <c r="I131" i="58"/>
  <c r="H131" i="58"/>
  <c r="E131" i="58"/>
  <c r="I130" i="58"/>
  <c r="H130" i="58"/>
  <c r="E130" i="58"/>
  <c r="I129" i="58"/>
  <c r="H129" i="58"/>
  <c r="E129" i="58"/>
  <c r="I128" i="58"/>
  <c r="H128" i="58"/>
  <c r="E128" i="58"/>
  <c r="I127" i="58"/>
  <c r="H127" i="58"/>
  <c r="E127" i="58"/>
  <c r="I126" i="58"/>
  <c r="H126" i="58"/>
  <c r="E126" i="58"/>
  <c r="I125" i="58"/>
  <c r="H125" i="58"/>
  <c r="E125" i="58"/>
  <c r="I124" i="58"/>
  <c r="H124" i="58"/>
  <c r="E124" i="58"/>
  <c r="I123" i="58"/>
  <c r="H123" i="58"/>
  <c r="E123" i="58"/>
  <c r="I122" i="58"/>
  <c r="H122" i="58"/>
  <c r="E122" i="58"/>
  <c r="I121" i="58"/>
  <c r="H121" i="58"/>
  <c r="E121" i="58"/>
  <c r="I120" i="58"/>
  <c r="H120" i="58"/>
  <c r="E120" i="58"/>
  <c r="I119" i="58"/>
  <c r="H119" i="58"/>
  <c r="E119" i="58"/>
  <c r="I118" i="58"/>
  <c r="H118" i="58"/>
  <c r="E118" i="58"/>
  <c r="I117" i="58"/>
  <c r="H117" i="58"/>
  <c r="E117" i="58"/>
  <c r="I116" i="58"/>
  <c r="H116" i="58"/>
  <c r="E116" i="58"/>
  <c r="I115" i="58"/>
  <c r="H115" i="58"/>
  <c r="E115" i="58"/>
  <c r="I114" i="58"/>
  <c r="H114" i="58"/>
  <c r="E114" i="58"/>
  <c r="I113" i="58"/>
  <c r="H113" i="58"/>
  <c r="E113" i="58"/>
  <c r="I112" i="58"/>
  <c r="H112" i="58"/>
  <c r="E112" i="58"/>
  <c r="I111" i="58"/>
  <c r="H111" i="58"/>
  <c r="E111" i="58"/>
  <c r="I110" i="58"/>
  <c r="H110" i="58"/>
  <c r="E110" i="58"/>
  <c r="I109" i="58"/>
  <c r="H109" i="58"/>
  <c r="E109" i="58"/>
  <c r="I108" i="58"/>
  <c r="H108" i="58"/>
  <c r="E108" i="58"/>
  <c r="I107" i="58"/>
  <c r="H107" i="58"/>
  <c r="E107" i="58"/>
  <c r="I106" i="58"/>
  <c r="H106" i="58"/>
  <c r="E106" i="58"/>
  <c r="I105" i="58"/>
  <c r="H105" i="58"/>
  <c r="I104" i="58"/>
  <c r="H104" i="58"/>
  <c r="E104" i="58"/>
  <c r="I103" i="58"/>
  <c r="H103" i="58"/>
  <c r="E103" i="58"/>
  <c r="I102" i="58"/>
  <c r="H102" i="58"/>
  <c r="E102" i="58"/>
  <c r="I101" i="58"/>
  <c r="H101" i="58"/>
  <c r="E101" i="58"/>
  <c r="I100" i="58"/>
  <c r="H100" i="58"/>
  <c r="E100" i="58"/>
  <c r="I99" i="58"/>
  <c r="H99" i="58"/>
  <c r="E99" i="58"/>
  <c r="I98" i="58"/>
  <c r="H98" i="58"/>
  <c r="E98" i="58"/>
  <c r="I97" i="58"/>
  <c r="H97" i="58"/>
  <c r="E97" i="58"/>
  <c r="I96" i="58"/>
  <c r="H96" i="58"/>
  <c r="E96" i="58"/>
  <c r="I95" i="58"/>
  <c r="H95" i="58"/>
  <c r="E95" i="58"/>
  <c r="I94" i="58"/>
  <c r="H94" i="58"/>
  <c r="E94" i="58"/>
  <c r="I93" i="58"/>
  <c r="H93" i="58"/>
  <c r="E93" i="58"/>
  <c r="I92" i="58"/>
  <c r="H92" i="58"/>
  <c r="E92" i="58"/>
  <c r="I91" i="58"/>
  <c r="H91" i="58"/>
  <c r="E91" i="58"/>
  <c r="I90" i="58"/>
  <c r="H90" i="58"/>
  <c r="E90" i="58"/>
  <c r="I89" i="58"/>
  <c r="H89" i="58"/>
  <c r="E89" i="58"/>
  <c r="I88" i="58"/>
  <c r="H88" i="58"/>
  <c r="E88" i="58"/>
  <c r="I87" i="58"/>
  <c r="H87" i="58"/>
  <c r="E87" i="58"/>
  <c r="I86" i="58"/>
  <c r="H86" i="58"/>
  <c r="E86" i="58"/>
  <c r="I85" i="58"/>
  <c r="H85" i="58"/>
  <c r="E85" i="58"/>
  <c r="I84" i="58"/>
  <c r="H84" i="58"/>
  <c r="E84" i="58"/>
  <c r="I83" i="58"/>
  <c r="H83" i="58"/>
  <c r="E83" i="58"/>
  <c r="I82" i="58"/>
  <c r="H82" i="58"/>
  <c r="E82" i="58"/>
  <c r="I81" i="58"/>
  <c r="H81" i="58"/>
  <c r="E81" i="58"/>
  <c r="I80" i="58"/>
  <c r="H80" i="58"/>
  <c r="E80" i="58"/>
  <c r="I79" i="58"/>
  <c r="H79" i="58"/>
  <c r="E79" i="58"/>
  <c r="I78" i="58"/>
  <c r="H78" i="58"/>
  <c r="E78" i="58"/>
  <c r="I77" i="58"/>
  <c r="H77" i="58"/>
  <c r="E77" i="58"/>
  <c r="I76" i="58"/>
  <c r="H76" i="58"/>
  <c r="E76" i="58"/>
  <c r="I75" i="58"/>
  <c r="H75" i="58"/>
  <c r="E75" i="58"/>
  <c r="I74" i="58"/>
  <c r="H74" i="58"/>
  <c r="E74" i="58"/>
  <c r="I73" i="58"/>
  <c r="H73" i="58"/>
  <c r="E73" i="58"/>
  <c r="I72" i="58"/>
  <c r="H72" i="58"/>
  <c r="E72" i="58"/>
  <c r="I71" i="58"/>
  <c r="H71" i="58"/>
  <c r="E71" i="58"/>
  <c r="I70" i="58"/>
  <c r="H70" i="58"/>
  <c r="E70" i="58"/>
  <c r="I69" i="58"/>
  <c r="H69" i="58"/>
  <c r="E69" i="58"/>
  <c r="I68" i="58"/>
  <c r="H68" i="58"/>
  <c r="E68" i="58"/>
  <c r="I67" i="58"/>
  <c r="H67" i="58"/>
  <c r="E67" i="58"/>
  <c r="I66" i="58"/>
  <c r="H66" i="58"/>
  <c r="E66" i="58"/>
  <c r="I65" i="58"/>
  <c r="H65" i="58"/>
  <c r="E65" i="58"/>
  <c r="I64" i="58"/>
  <c r="H64" i="58"/>
  <c r="E64" i="58"/>
  <c r="I63" i="58"/>
  <c r="H63" i="58"/>
  <c r="E63" i="58"/>
  <c r="I62" i="58"/>
  <c r="H62" i="58"/>
  <c r="E62" i="58"/>
  <c r="I61" i="58"/>
  <c r="H61" i="58"/>
  <c r="E61" i="58"/>
  <c r="I59" i="58"/>
  <c r="H59" i="58"/>
  <c r="E59" i="58"/>
  <c r="I58" i="58"/>
  <c r="H58" i="58"/>
  <c r="E58" i="58"/>
  <c r="I54" i="58"/>
  <c r="H54" i="58"/>
  <c r="E54" i="58"/>
  <c r="I53" i="58"/>
  <c r="H53" i="58"/>
  <c r="E53" i="58"/>
  <c r="I49" i="58"/>
  <c r="H49" i="58"/>
  <c r="E49" i="58"/>
  <c r="I48" i="58"/>
  <c r="H48" i="58"/>
  <c r="E48" i="58"/>
  <c r="I47" i="58"/>
  <c r="H47" i="58"/>
  <c r="E47" i="58"/>
  <c r="I43" i="58"/>
  <c r="H43" i="58"/>
  <c r="E43" i="58"/>
  <c r="I42" i="58"/>
  <c r="H42" i="58"/>
  <c r="I41" i="58"/>
  <c r="H41" i="58"/>
  <c r="E41" i="58"/>
  <c r="I40" i="58"/>
  <c r="H40" i="58"/>
  <c r="E40" i="58"/>
  <c r="I39" i="58"/>
  <c r="H39" i="58"/>
  <c r="E39" i="58"/>
  <c r="I38" i="58"/>
  <c r="H38" i="58"/>
  <c r="E38" i="58"/>
  <c r="I34" i="58"/>
  <c r="H34" i="58"/>
  <c r="E34" i="58"/>
  <c r="I33" i="58"/>
  <c r="H33" i="58"/>
  <c r="E33" i="58"/>
  <c r="I32" i="58"/>
  <c r="H32" i="58"/>
  <c r="E32" i="58"/>
  <c r="I31" i="58"/>
  <c r="H31" i="58"/>
  <c r="E31" i="58"/>
  <c r="I30" i="58"/>
  <c r="H30" i="58"/>
  <c r="E30" i="58"/>
  <c r="I29" i="58"/>
  <c r="H29" i="58"/>
  <c r="E29" i="58"/>
  <c r="E28" i="58"/>
  <c r="E27" i="58"/>
  <c r="E26" i="58"/>
  <c r="E25" i="58"/>
  <c r="E24" i="58"/>
  <c r="E23" i="58"/>
  <c r="E22" i="58"/>
  <c r="E21" i="58"/>
  <c r="E20" i="58"/>
  <c r="E19" i="58"/>
  <c r="I18" i="58"/>
  <c r="H18" i="58"/>
  <c r="E18" i="58"/>
  <c r="I17" i="58"/>
  <c r="H17" i="58"/>
  <c r="E17" i="58"/>
  <c r="I16" i="58"/>
  <c r="H16" i="58"/>
  <c r="E16" i="58"/>
  <c r="I15" i="58"/>
  <c r="H15" i="58"/>
  <c r="E15" i="58"/>
  <c r="I14" i="58"/>
  <c r="H14" i="58"/>
  <c r="E14" i="58"/>
  <c r="E12" i="58"/>
  <c r="I10" i="58"/>
  <c r="H10" i="58"/>
  <c r="E10" i="58"/>
  <c r="H30" i="86"/>
  <c r="H27" i="86"/>
  <c r="H26" i="86"/>
  <c r="H25" i="86"/>
  <c r="H24" i="86"/>
  <c r="H22" i="86"/>
  <c r="H21" i="86"/>
  <c r="H20" i="86"/>
  <c r="H19" i="86"/>
  <c r="H18" i="86"/>
  <c r="H17" i="86"/>
  <c r="H16" i="86"/>
  <c r="H15" i="86"/>
  <c r="H14" i="86"/>
  <c r="H13" i="86"/>
  <c r="H12" i="86"/>
  <c r="H11" i="86"/>
  <c r="H10" i="86"/>
  <c r="H9" i="86"/>
  <c r="H8" i="86"/>
  <c r="H6" i="86"/>
  <c r="H5" i="86"/>
  <c r="H4" i="86"/>
  <c r="G220" i="85"/>
  <c r="G216" i="85"/>
  <c r="G215" i="85"/>
  <c r="G214" i="85"/>
  <c r="G213" i="85"/>
  <c r="G211" i="85"/>
  <c r="G210" i="85"/>
  <c r="G209" i="85"/>
  <c r="G208" i="85"/>
  <c r="G205" i="85"/>
  <c r="G204" i="85"/>
  <c r="G203" i="85"/>
  <c r="G199" i="85"/>
  <c r="G198" i="85"/>
  <c r="G197" i="85"/>
  <c r="G196" i="85"/>
  <c r="G195" i="85"/>
  <c r="G194" i="85"/>
  <c r="G193" i="85"/>
  <c r="G192" i="85"/>
  <c r="G191" i="85"/>
  <c r="G190" i="85"/>
  <c r="G189" i="85"/>
  <c r="G188" i="85"/>
  <c r="G187" i="85"/>
  <c r="G186" i="85"/>
  <c r="G185" i="85"/>
  <c r="G184" i="85"/>
  <c r="G183" i="85"/>
  <c r="G182" i="85"/>
  <c r="G181" i="85"/>
  <c r="G180" i="85"/>
  <c r="G177" i="85"/>
  <c r="G176" i="85"/>
  <c r="G175" i="85"/>
  <c r="G172" i="85"/>
  <c r="G169" i="85"/>
  <c r="G168" i="85"/>
  <c r="G167" i="85"/>
  <c r="G166" i="85"/>
  <c r="G165" i="85"/>
  <c r="G164" i="85"/>
  <c r="G163" i="85"/>
  <c r="G161" i="85"/>
  <c r="G160" i="85"/>
  <c r="G157" i="85"/>
  <c r="G156" i="85"/>
  <c r="G155" i="85"/>
  <c r="G154" i="85"/>
  <c r="G151" i="85"/>
  <c r="G150" i="85"/>
  <c r="G149" i="85"/>
  <c r="G148" i="85"/>
  <c r="G147" i="85"/>
  <c r="G146" i="85"/>
  <c r="G143" i="85"/>
  <c r="G142" i="85"/>
  <c r="G141" i="85"/>
  <c r="G140" i="85"/>
  <c r="G137" i="85"/>
  <c r="G136" i="85"/>
  <c r="G135" i="85"/>
  <c r="G134" i="85"/>
  <c r="G133" i="85"/>
  <c r="G132" i="85"/>
  <c r="G131" i="85"/>
  <c r="G130" i="85"/>
  <c r="G129" i="85"/>
  <c r="G128" i="85"/>
  <c r="G127" i="85"/>
  <c r="G126" i="85"/>
  <c r="G125" i="85"/>
  <c r="G124" i="85"/>
  <c r="G123" i="85"/>
  <c r="G122" i="85"/>
  <c r="G121" i="85"/>
  <c r="G120" i="85"/>
  <c r="G119" i="85"/>
  <c r="G117" i="85"/>
  <c r="G116" i="85"/>
  <c r="G115" i="85"/>
  <c r="G114" i="85"/>
  <c r="G113" i="85"/>
  <c r="G112" i="85"/>
  <c r="G111" i="85"/>
  <c r="G110" i="85"/>
  <c r="G109" i="85"/>
  <c r="G107" i="85"/>
  <c r="G106" i="85"/>
  <c r="G105" i="85"/>
  <c r="G104" i="85"/>
  <c r="G103" i="85"/>
  <c r="G102" i="85"/>
  <c r="G98" i="85"/>
  <c r="G97" i="85"/>
  <c r="G96" i="85"/>
  <c r="G95" i="85"/>
  <c r="G94" i="85"/>
  <c r="G93" i="85"/>
  <c r="G92" i="85"/>
  <c r="G91" i="85"/>
  <c r="G89" i="85"/>
  <c r="G88" i="85"/>
  <c r="G87" i="85"/>
  <c r="G86" i="85"/>
  <c r="G85" i="85"/>
  <c r="G84" i="85"/>
  <c r="G83" i="85"/>
  <c r="G82" i="85"/>
  <c r="G81" i="85"/>
  <c r="G80" i="85"/>
  <c r="G78" i="85"/>
  <c r="G77" i="85"/>
  <c r="G76" i="85"/>
  <c r="G75" i="85"/>
  <c r="G74" i="85"/>
  <c r="G73" i="85"/>
  <c r="G72" i="85"/>
  <c r="G70" i="85"/>
  <c r="G69" i="85"/>
  <c r="G68" i="85"/>
  <c r="G67" i="85"/>
  <c r="G66" i="85"/>
  <c r="G65" i="85"/>
  <c r="G64" i="85"/>
  <c r="G63" i="85"/>
  <c r="G62" i="85"/>
  <c r="G61" i="85"/>
  <c r="G60" i="85"/>
  <c r="G59" i="85"/>
  <c r="G58" i="85"/>
  <c r="G57" i="85"/>
  <c r="G56" i="85"/>
  <c r="G53" i="85"/>
  <c r="G52" i="85"/>
  <c r="G51" i="85"/>
  <c r="G50" i="85"/>
  <c r="G49" i="85"/>
  <c r="G48" i="85"/>
  <c r="E47" i="85"/>
  <c r="G47" i="85" s="1"/>
  <c r="E46" i="85"/>
  <c r="G46" i="85" s="1"/>
  <c r="G45" i="85"/>
  <c r="E44" i="85"/>
  <c r="G44" i="85" s="1"/>
  <c r="G43" i="85"/>
  <c r="G42" i="85"/>
  <c r="G41" i="85"/>
  <c r="E40" i="85"/>
  <c r="G40" i="85" s="1"/>
  <c r="G39" i="85"/>
  <c r="G38" i="85"/>
  <c r="E37" i="85"/>
  <c r="G37" i="85" s="1"/>
  <c r="G36" i="85"/>
  <c r="G35" i="85"/>
  <c r="G34" i="85"/>
  <c r="G33" i="85"/>
  <c r="G32" i="85"/>
  <c r="G31" i="85"/>
  <c r="G30" i="85"/>
  <c r="K8" i="70" l="1"/>
  <c r="D12" i="61" s="1"/>
  <c r="J29" i="71"/>
  <c r="D13" i="61" s="1"/>
  <c r="H29" i="71"/>
  <c r="C13" i="61" s="1"/>
  <c r="I8" i="70"/>
  <c r="C12" i="61" s="1"/>
  <c r="K9" i="69"/>
  <c r="D11" i="61" s="1"/>
  <c r="I9" i="69"/>
  <c r="C11" i="61" s="1"/>
  <c r="I28" i="67"/>
  <c r="D9" i="61" s="1"/>
  <c r="G28" i="67"/>
  <c r="C9" i="61" s="1"/>
  <c r="G9" i="66"/>
  <c r="C8" i="61" s="1"/>
  <c r="E8" i="61" s="1"/>
  <c r="I9" i="65"/>
  <c r="D7" i="61" s="1"/>
  <c r="G9" i="65"/>
  <c r="C7" i="61" s="1"/>
  <c r="I43" i="64"/>
  <c r="D6" i="61" s="1"/>
  <c r="G43" i="64"/>
  <c r="C6" i="61" s="1"/>
  <c r="G15" i="63"/>
  <c r="C5" i="61" s="1"/>
  <c r="I15" i="63"/>
  <c r="D5" i="61" s="1"/>
  <c r="H361" i="77"/>
  <c r="D29" i="76" s="1"/>
  <c r="H169" i="77"/>
  <c r="D17" i="76" s="1"/>
  <c r="G82" i="77"/>
  <c r="C13" i="76" s="1"/>
  <c r="G361" i="77"/>
  <c r="C29" i="76" s="1"/>
  <c r="E29" i="76" s="1"/>
  <c r="H204" i="77"/>
  <c r="D19" i="76" s="1"/>
  <c r="E19" i="76" s="1"/>
  <c r="G204" i="77"/>
  <c r="C19" i="76" s="1"/>
  <c r="G345" i="77"/>
  <c r="C25" i="76" s="1"/>
  <c r="H166" i="73"/>
  <c r="G166" i="73"/>
  <c r="H87" i="73"/>
  <c r="G87" i="73"/>
  <c r="H82" i="75"/>
  <c r="C6" i="57" s="1"/>
  <c r="I82" i="75"/>
  <c r="D6" i="57" s="1"/>
  <c r="H179" i="58"/>
  <c r="C4" i="57" s="1"/>
  <c r="I179" i="58"/>
  <c r="D4" i="57" s="1"/>
  <c r="G26" i="62"/>
  <c r="C4" i="61" s="1"/>
  <c r="I26" i="62"/>
  <c r="D4" i="61" s="1"/>
  <c r="G92" i="77"/>
  <c r="C15" i="76" s="1"/>
  <c r="G64" i="77"/>
  <c r="C9" i="76" s="1"/>
  <c r="H64" i="77"/>
  <c r="D9" i="76" s="1"/>
  <c r="G44" i="77"/>
  <c r="C7" i="76" s="1"/>
  <c r="G76" i="77"/>
  <c r="C11" i="76" s="1"/>
  <c r="H76" i="77"/>
  <c r="D11" i="76" s="1"/>
  <c r="H82" i="77"/>
  <c r="D13" i="76" s="1"/>
  <c r="G295" i="77"/>
  <c r="C21" i="76" s="1"/>
  <c r="G169" i="77"/>
  <c r="C17" i="76" s="1"/>
  <c r="H295" i="77"/>
  <c r="D21" i="76" s="1"/>
  <c r="E21" i="76" s="1"/>
  <c r="G337" i="77"/>
  <c r="C23" i="76" s="1"/>
  <c r="G379" i="77"/>
  <c r="C31" i="76" s="1"/>
  <c r="H44" i="77"/>
  <c r="D7" i="76" s="1"/>
  <c r="H337" i="77"/>
  <c r="D23" i="76" s="1"/>
  <c r="H345" i="77"/>
  <c r="D25" i="76" s="1"/>
  <c r="H379" i="77"/>
  <c r="D31" i="76" s="1"/>
  <c r="H92" i="77"/>
  <c r="D15" i="76" s="1"/>
  <c r="G356" i="77"/>
  <c r="C27" i="76" s="1"/>
  <c r="H356" i="77"/>
  <c r="D27" i="76" s="1"/>
  <c r="H32" i="86"/>
  <c r="C6" i="51" s="1"/>
  <c r="I13" i="68"/>
  <c r="G13" i="68"/>
  <c r="I15" i="68"/>
  <c r="D10" i="61" s="1"/>
  <c r="G14" i="68"/>
  <c r="G15" i="68" s="1"/>
  <c r="C10" i="61" s="1"/>
  <c r="H30" i="77"/>
  <c r="D5" i="76" s="1"/>
  <c r="G30" i="77"/>
  <c r="C5" i="76" s="1"/>
  <c r="D33" i="76"/>
  <c r="E33" i="76" s="1"/>
  <c r="H62" i="59"/>
  <c r="H58" i="59"/>
  <c r="I72" i="59"/>
  <c r="D8" i="57" s="1"/>
  <c r="H56" i="59"/>
  <c r="G222" i="85"/>
  <c r="G224" i="85" s="1"/>
  <c r="C5" i="51" s="1"/>
  <c r="E11" i="76" l="1"/>
  <c r="H88" i="73"/>
  <c r="C3" i="73" s="1"/>
  <c r="E4" i="57"/>
  <c r="E12" i="61"/>
  <c r="E11" i="61"/>
  <c r="H167" i="73"/>
  <c r="C4" i="73" s="1"/>
  <c r="E7" i="61"/>
  <c r="E5" i="61"/>
  <c r="E13" i="76"/>
  <c r="E17" i="76"/>
  <c r="E13" i="61"/>
  <c r="E9" i="61"/>
  <c r="E6" i="61"/>
  <c r="C14" i="61"/>
  <c r="E23" i="76"/>
  <c r="E7" i="76"/>
  <c r="E25" i="76"/>
  <c r="E31" i="76"/>
  <c r="E15" i="76"/>
  <c r="E9" i="76"/>
  <c r="H72" i="59"/>
  <c r="C8" i="57" s="1"/>
  <c r="E8" i="57" s="1"/>
  <c r="D10" i="57"/>
  <c r="E6" i="57"/>
  <c r="E4" i="61"/>
  <c r="C37" i="76"/>
  <c r="D37" i="76"/>
  <c r="G383" i="77"/>
  <c r="H383" i="77"/>
  <c r="E27" i="76"/>
  <c r="D14" i="61"/>
  <c r="E10" i="61"/>
  <c r="E5" i="76"/>
  <c r="C5" i="73" l="1"/>
  <c r="C11" i="51" s="1"/>
  <c r="C39" i="76"/>
  <c r="C8" i="51" s="1"/>
  <c r="E37" i="76"/>
  <c r="E10" i="57"/>
  <c r="C7" i="51" s="1"/>
  <c r="E14" i="61"/>
  <c r="C10" i="51" s="1"/>
  <c r="C10" i="57"/>
  <c r="G384" i="77"/>
  <c r="C12" i="5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<sst xmlns="http://schemas.openxmlformats.org/spreadsheetml/2006/main" count="3136" uniqueCount="1734">
  <si>
    <t xml:space="preserve">PHOTON - DLF CYBER CITY - HYDERABAD                                                                                UNPRICED BOQ FOR INTERIOR AND MEP SERVICES </t>
  </si>
  <si>
    <t>BOQ SUMMARY</t>
  </si>
  <si>
    <t>S.NO</t>
  </si>
  <si>
    <t>PACKAGE</t>
  </si>
  <si>
    <t>AMOUNT( Rs)</t>
  </si>
  <si>
    <t>INTERIOR WORKS</t>
  </si>
  <si>
    <t>RESTROOM  FINISHES</t>
  </si>
  <si>
    <t xml:space="preserve">HVAC </t>
  </si>
  <si>
    <t xml:space="preserve">LT ELECTRICAL WORKS </t>
  </si>
  <si>
    <t>UPS</t>
  </si>
  <si>
    <t>FIRE SAFETY AND SECURITY SYSTEMS  BOQ</t>
  </si>
  <si>
    <t>PHE SYSTEM BOQ</t>
  </si>
  <si>
    <t>TOTAL ( EXCLUDING TAXES)</t>
  </si>
  <si>
    <t>BOCW @1% extra.</t>
  </si>
  <si>
    <t>The above BOQ  does not included the following</t>
  </si>
  <si>
    <t xml:space="preserve">cost of power and water during construction </t>
  </si>
  <si>
    <t xml:space="preserve">Cost of PCC screed </t>
  </si>
  <si>
    <t>cost of ISP, EPABX &amp;  Network active  components</t>
  </si>
  <si>
    <t xml:space="preserve">cost of white goods and office equipment's , Kitchen equipements and appliances , Plants and planter boxes </t>
  </si>
  <si>
    <t xml:space="preserve">cost of AV equipment's </t>
  </si>
  <si>
    <t>cost of power feeders , AHU, Rising main, VFD,  IBMS system and base building infrastructure works</t>
  </si>
  <si>
    <t>S.N0</t>
  </si>
  <si>
    <t xml:space="preserve">Description of Item </t>
  </si>
  <si>
    <t>Specification</t>
  </si>
  <si>
    <t xml:space="preserve">Unit </t>
  </si>
  <si>
    <t>Total Qty</t>
  </si>
  <si>
    <t>Rate ( Supply+ Installation)</t>
  </si>
  <si>
    <t xml:space="preserve">Amount </t>
  </si>
  <si>
    <t>JLL Remarks</t>
  </si>
  <si>
    <t>Notes:</t>
  </si>
  <si>
    <t xml:space="preserve">Below mentioned points are under Civil &amp; Interior works vendors scope  </t>
  </si>
  <si>
    <t>All unnecessary holes, gaps, openings in the walls, gyp ceiling / partitions, floor etc to be filled / closed by joinery vendor. AHU room and external wall / shaft to be sealed with Aerocon wall. All external wall gap to be sealed with Fire stop / Acoustical sealant as specified.</t>
  </si>
  <si>
    <t xml:space="preserve">Joinery vendor to be responsible for labor toilets – maintenance etc. (for all the agencies). </t>
  </si>
  <si>
    <t xml:space="preserve">Scrapping of flooring &amp; cleaning the floor before carpet installation. (Floor to be wet mobbed &amp; handed over to carpet installation team). </t>
  </si>
  <si>
    <t xml:space="preserve">Cleaning / painting of lobby &amp; other builder areas which will be used by the agencies while execution. </t>
  </si>
  <si>
    <t>Touch up &amp; finishing of all the existing doors which are handed over by builder while taking the possession.</t>
  </si>
  <si>
    <t xml:space="preserve">All unnecessary holes, gaps, openings in the walls, gyp ceiling / partitions, floor etc to be filled / closed by joinery vendor (in the AHU rooms, unnecessary opening of walls to be closed only by building wall &amp; not using any other material like ply or gyp board etc). </t>
  </si>
  <si>
    <t>Housekeeping ( Including housekeeping on daily basis) to be part of your quotation and will not be paid extra. General housekeeping for all other packages to be in joinery vendor scope which is indicated as separate item in BOQ</t>
  </si>
  <si>
    <t>Electrical vendor to provide temp lighting for fitout execution period . Power junction boxes to be placed at every 10 meter distance with all safety norms recommended by the base builder /PM.</t>
  </si>
  <si>
    <t>Note: 
*Vendors are requested to visit the site and quote accordingly.
*Vendor shall follow safety, barricading needs to be done as per PM /Architect instruction
*Site should be left clean and broom finish once work complete  and every day morning before 10AM
*vendors are requested to visit the site and check the availability of water, power, service lift, debris dumping yard, lighting and quote accordingly for the works mentioned below.
*Vendor to the check the work timings permitted from client / builder.
*Quoted rates should includes shifting, lifting, loading, unloading of materials.
*Quoted rates should includes scaffolding at all heights.</t>
  </si>
  <si>
    <t>All the Basic price exclusive of all the taxes,transportation charges and wastage etc..</t>
  </si>
  <si>
    <t xml:space="preserve">Cost to includes creating temporary store room,  Site office with temporary partition, 2 Tables and chair </t>
  </si>
  <si>
    <t xml:space="preserve">Project resource details , Time line chart  to be attached along with cost proposal . </t>
  </si>
  <si>
    <t>Material unloading area will be allocated in the ground floor level. All materials to be dumped in the specific location identified by the base builder and PM.  Debris dumping area to be covered with temporary partition and Collected debris to be disposed out of the building premises on regular basis (daily or alternative days)</t>
  </si>
  <si>
    <t xml:space="preserve">All items listed below shall be executed/ installed only after mock-up/ product approval in terms of colour, design, finishes etc by Client, PMC and Architect . Shop dwg to be submitted for  Fire door / Glass partition / Foldable partition /  Stile Door / Factory made storages / Baffle ceiling / Cell ceiling /  Moss panelling / Danoline ceiling / Tile Flooring &amp; wall dado Joints </t>
  </si>
  <si>
    <t xml:space="preserve">True ceiling height - 3600mm . Movable Aluminium ladders of 3 meter height  to be installed at site with all safety signs and barricade . </t>
  </si>
  <si>
    <t>Heat soaking test certificate to be provided for all the toughened glass along with the purchased quantity.</t>
  </si>
  <si>
    <t>The vendor shall follow all safety guidelines as recommended by the base builder (DLF) and in accordance with Telangana State / Indian government safety regulations for construction.</t>
  </si>
  <si>
    <t>All labourers working within the building premises must wear personal protective equipment (PPE), and a dedicated safety officer must be deployed by the interior vendor for day and night operations (24/7)</t>
  </si>
  <si>
    <t>Any additional items required to be executed at site must be intimated to photon in advance and work to be started only after photons written approval . For non tender items, vendor to produce actual invoice and vendor margin 10% will be approved and certified by PM / Photon</t>
  </si>
  <si>
    <t>The service lift is available on-site and will be permitted for use by the base builder during restricted time slots. The vendor must inspect the site and verify the details of the material loading and unloading platform. In case the service lift is unavailable or not in operative condition, the vendor shall transport materials via the staircase. No additional cost will be approved for this.</t>
  </si>
  <si>
    <t>The project timeline for completion is 75 days from the date of project kick-off. The vendor must provide a milestone schedule and resource details specific to this project.</t>
  </si>
  <si>
    <t>A</t>
  </si>
  <si>
    <t>DEMOLITION WORKS</t>
  </si>
  <si>
    <t>Breaking of wall ( Toilet Work and other services)</t>
  </si>
  <si>
    <t>Demolition of existing wall of any thickness inclusive of removal of existing brick wall , Aerocon wall , RCC lintels, RCC slabs,  cleaning etc, &amp; disposal of debris from building premises as per base builders guidelines. ( Existing rest room walls and counter , internal plumbing lines to be removed and debris to be cleared from the building premises)</t>
  </si>
  <si>
    <t>Sqm</t>
  </si>
  <si>
    <t xml:space="preserve">Breaking of  Existing d base PCC screed </t>
  </si>
  <si>
    <t xml:space="preserve">Breaking of existing  Tile Flooring and base PCC screed   ( up to 70-90mm Avg depth) and cleaning &amp; disposal of debris from building premises as per base builders guidelines </t>
  </si>
  <si>
    <t>Floor grinding</t>
  </si>
  <si>
    <t>Existing screed floor (where the undulations are more than 3-5mm) to be levelled with floor grinding machine as per site condition. Cost inclusive of cleaning the screed floor and clear debris from building premises  as per PM directions after completion of work.</t>
  </si>
  <si>
    <t>sqm</t>
  </si>
  <si>
    <t>B</t>
  </si>
  <si>
    <t>ANTI TERMITE TREATMENT</t>
  </si>
  <si>
    <t>Anti Termite Treatment</t>
  </si>
  <si>
    <t>Providing Pest control and Anti-termite treatment by appointing a specialised agency as per the specifications mentioned by the Bureau of Indian Standards and Agencies specifications (whichever is higher), for General Civil, Plumbing,/ Drainage and timber/ Carpentry works, Gypsum related work, including a 5-year guarantee under suitable undertaking on stamp paper etc, complete as directed. (Mode of measurement to be on carpet-area of floor and not the area of surface treated.) .   three rounds of pest control in all areas, first round to be executed at the time of commencement of fit-out, balance to be executed during fit-out as per PM directions.</t>
  </si>
  <si>
    <t>C</t>
  </si>
  <si>
    <t>CIVIL &amp; WET WORKS</t>
  </si>
  <si>
    <t>POP punning</t>
  </si>
  <si>
    <t>Providing and applying POP punning to walls of avg. 12mm - 15mm thickness and above to line level and plumb; required punning to be undertaken and completed in workman-like manner, to ensure desired finishing standards, as per approval(s) of the Architects. The final finish should be of a uniform and neat finish to the satisfaction of the Architect.</t>
  </si>
  <si>
    <t xml:space="preserve">PCC Screed - 70-80 mm thk </t>
  </si>
  <si>
    <t xml:space="preserve">Providing and laying PCC  screed up to 70-80 mm avg Ht. of cement concrete ratio 1:3:6 (1unit cement, 3units- sand, 6units- course aggregate) in necessary level &amp; slope, finished smoothly with 6-8mm thick. Layer  of cement mortar of 1:1 mix (1unit- cement, 1unit- Fine screened sand)  in power float finish with proper curing by logging water or sprinkling water or by laying wet gunny bags etc complete as directed. The cost includes  Scaffolding all ancillary works as per base builders guidelines and  as per site condition . </t>
  </si>
  <si>
    <t>Cement plaster ( To correct External wall undulations)</t>
  </si>
  <si>
    <t>Providing and applying in one coat, 15mm thick plaster on internal surface of RCC / brick/block  walls/ column  in cement mortar 1:4, finished rough to take on POP punning. Rate shall include for scaffolding, making grooves, sills, pattas, curing, surface preparation before the application of plaster, providing galvanized chicken mesh to a width of 150 mm at the junctions of masonry and concrete works including tying in position by using suitable nails / clamps / screws and as directed etc. complete at all levels. The contractor shall make good the grooves, pockets etc. after the scaffolding is removed.. Make - Coromandel, L&amp;T, Steel : TATA/ Jindal</t>
  </si>
  <si>
    <t>150mm thick Aerocon wall -  Intermediate wall  - Future Exp Area &amp; Handwash, Plate wash,server room,Battery ups room,Cafeteria</t>
  </si>
  <si>
    <t>Providing &amp; constructing of AAC wall set in adhesive 5mm to 10mm thick /  1:4 cement mortar, inclusive of   single coat rough  Cement Plaster on both sides of wall in 1:4 , with minimum 2 nos of 6mm dia MS bars (Including tie bars) with 75mm height cement concrete at every 5 courses. Rates to include scaffolding, curing, RCC Lintel, at all heights, constructed to true line &amp; plumb, etc., complete as per the Architect's instructions. Note : Rate should be inclusive of Masking for fixtures &amp; wooden frames. Wall to be built till true ceiling. Rate to include RCC lintel (Lintel overlap length - 300mm to 450mm both ends -length vary based on door size) at necessary heights for doors (Lintel - door bottom &amp; top). Curing of blocks to be done till the satisfactory of PM's. At the junction of RCC structure &amp; block walls, Necessary Wall hacking and cement slurry to be considered on existing structure joints overlap and finished with POP Punning. 
* Density - 550-700 kg/m3
* Compressive strength - 30 - 50 kg/cm2
* Fire Resistant -  Highly fire resistant &amp; able to withstand the standard fire for 240minutes under load.
* ISI Mark &amp; Norms - products have ISI (BIS) norms and marking and are conforming to Indian standards. Blocks are conforming to IS 2185 (part 3).
* Sound Absorption - Sound absorbency of air borne sound for 3" &amp; 4" walls is 38 to 40 db.
Mode of Measurement : Wall will be measured on one side (i.e. Total length of the wall x height of wall {LxH})</t>
  </si>
  <si>
    <t>100mm thick Aerocon wall -  AHU Opening closure</t>
  </si>
  <si>
    <t>Self Levelling</t>
  </si>
  <si>
    <t>Providing and laying of Ardex Commercial levelling  cementitious flooring system Surface preparation: Removing all existing weak, un sound CC floor to reach the strong substrate, cleaning the floor area to make it free from all contaminants and complete as per manufacturer's specification. Providing and applying Ardex P 51 primer to the base substrate and allow it to dry completely. Providing and mixing of CL 11, commercial levelling compound consisting of high quality special cement and selected fillers, with water at rate of 5.5-6 Ltr for 25 Kg bag of CL 11, installing at required  3mm to 5mm thickness using suitable pin rake trowel and notch trowel, finally rolling the surface with spike roller and allowed to dry completely, installing vinyl /LVT flooring as per client's requirement, etc and complete as per manufacturer's specification. [ The properties shall confirm to:- Bulk density of powder: Approx. 1.3 kg / Ltr; Weight of fresh mortar: Approx. 2.0 kg / Ltr; Working time: Approx. 25 min; Flow life: Approx. 15 min; Initial set (Vicat): Approx. 40 min; Final set (Vicat) Approx. 1 hr; Ball impact hardness: 6.5mm; Scratch hardness: 1.6mm; Compressive strength: 20 N /
Up to 3mm thk self levelling)</t>
  </si>
  <si>
    <t>D</t>
  </si>
  <si>
    <t>PARTITION &amp; PANELLING</t>
  </si>
  <si>
    <t xml:space="preserve">Double glazed partition - up to 2400mm - Black color frame -Double glass- Sandwitch Glass </t>
  </si>
  <si>
    <r>
      <t xml:space="preserve">Supply and fixing of   Double glazed Partition - GD-105W+ Geze Dela Partition system - Black Anodized: Supply and Fixing of Geze Dela System GD-105W+ i.e., Double glazed modular system consist of Aluminium section of 30x105x1.5mm thick. All sections duly anodised up to 20–25 microns with 6063-T6 grade and required accessories i.e. glass to glass aluminium I/H sections, T section &amp; 90 degree L sections &amp; Glass packing to adjust the floor level. Ceiling profile, Floor profile and wall profile are 30 mm visible face and 105 mm wide with 11.52mm laminated glass + Air Gap + 11.52 mm laminated glass with insertion of Thermoplastic gasket to adhere the glass firm &amp; airtight.   </t>
    </r>
    <r>
      <rPr>
        <b/>
        <sz val="12"/>
        <color theme="1"/>
        <rFont val="Calibri"/>
        <family val="2"/>
        <scheme val="minor"/>
      </rPr>
      <t>Make: GEZE  /  Eq  from  JEB / Alloy</t>
    </r>
  </si>
  <si>
    <t>Alloy Make considered</t>
  </si>
  <si>
    <t xml:space="preserve">Full Ht.  Single  Glazed partitions - 2400 mm Height . -  - Black colour frame </t>
  </si>
  <si>
    <r>
      <t>Supply and installation of full height</t>
    </r>
    <r>
      <rPr>
        <b/>
        <sz val="12"/>
        <color rgb="FF0070C0"/>
        <rFont val="Calibri"/>
        <family val="2"/>
        <scheme val="minor"/>
      </rPr>
      <t xml:space="preserve"> Single  glazed partition</t>
    </r>
    <r>
      <rPr>
        <b/>
        <sz val="12"/>
        <color theme="1"/>
        <rFont val="Calibri"/>
        <family val="2"/>
        <scheme val="minor"/>
      </rPr>
      <t xml:space="preserve">s </t>
    </r>
    <r>
      <rPr>
        <sz val="12"/>
        <color theme="1"/>
        <rFont val="Calibri"/>
        <family val="2"/>
        <scheme val="minor"/>
      </rPr>
      <t xml:space="preserve"> formed out of the following components.
Fabricating and Fixing of Glazed Partition with Anodized Aluminium Partition System of 100 x 25/35  mm thick section type placed both horizontally &amp; vertically, 
Finish of frame :  Anodized aluminium with black powder coated as approved by architect.
The glazing to be formed out of 10 mm thick toughened glass as per details.  The glass to be butt jointed with 2 to 3 mm edge chamfer &amp; edge polishing all around. The butt joint of the glass shall have the aluminium profile &amp; sealed using 3M glass to glass joint tape. Rate to include necessary 12mm thick MDF support finished with approved paint at the junction of false ceiling/solid partition &amp; glass partition as per details .Rate to include 12mm thk MDF strip between modular frame and gypsum partitions all round and finished with paint as per details . Only visible glass surface will be measured and paid for this item. Fixing to be followed as per manufacturers specification.  
The height of glass partition to be 2.6mtr .</t>
    </r>
    <r>
      <rPr>
        <sz val="12"/>
        <rFont val="Calibri"/>
        <family val="2"/>
        <scheme val="minor"/>
      </rPr>
      <t xml:space="preserve"> </t>
    </r>
    <r>
      <rPr>
        <b/>
        <sz val="12"/>
        <rFont val="Calibri"/>
        <family val="2"/>
        <scheme val="minor"/>
      </rPr>
      <t>Make :  GEZE /JEB / Alloy</t>
    </r>
  </si>
  <si>
    <t>QRO-Sqm</t>
  </si>
  <si>
    <t xml:space="preserve">Partition above Glass partition - 100 mm thk (2+2 Layers Gypsum) - Gyproc - 100mm (50mmX25 mm Alu. Box section- 12.5mm thk plain board . Outer skin - 13 mm thk rigiroc  Gypsum Board  - 2+2 skin  ( 100 mm thk) </t>
  </si>
  <si>
    <t xml:space="preserve">Providing and fixing baffle partition above glazed partition  and doors of overall thickness of 100mm with the following components.
The Frame work consist of 25mm x 50mm x 1.2mm thick extruded Aluminium box section framework at spacing not exceeding 600mm both ways (horizontal and vertical). The framework shall be secured at floor, structural ceiling and sill/ Lintel level. Framework to be secured to Floor / Walls / Columns / Ceiling / Beams using 75mm metal screws and dowels as per details.The framework to be cladded  inner layer 12.5 mm thk plain Gypsum board  &amp; Outer  layer of 13mm thick  RIGIROC Gypboard, conforming to IS 2095 Part 1:2011, having flexural strength – {Longitudinal &gt; 500N &amp; transverse &gt; 180N} on either side of the framing  on either side of the framing from False ceiling level up to true ceiling level  in line and level screw fixed with 25mm &amp; 35mm drywall screws at 300mm centre to centre (150mm C/C at Floor &amp; True Ceiling level) with staggered joints to avoid through joints. The board shall be jointed and finished to have a flushed look by filling and finishing with proprietary supplied jointing tape &amp; compound and Two coats of Dry wall coat as per manufacturer's specification. Joints to be sand papered to achieve a smooth and seamless finish as per architects approval. Gypsum surface to be fully treated and finished to receive the Paint . Includes Putty , Primer etc.,
As an acoustic requirement, the cavity between the Boards shall be placed with 50mm thick Rock   wool of density 48kg/m3, blanket  wrapped in RP tissue suitably affixed to partition framework using where necessary GI binding wire, duct tape as indicated in the drawing. Note : Rock Wool with RP.Tissue packing of size 600 x 600mm/ 1200X600 mm .  The junction of the partition with masonry &amp; all penetration through the partition has to be treated with Hilti CP 606/ Hilti CP 620 / Pyroplex 2WT3IOP fire and acoustic sealant.  Note : Aluminium section / plywood support to be provided wherever required for extra support to fix aluminium skirting, doors, storages, writing boards, glass boards, soft boards, projection screens, LED,  paintings, artifacts, display, light fixtures, niches, glazed partition, mirrors, reader panel as per architects instructions. Meeting rooms with LED mounts to have sufficient aluminium &amp; plywood support to house the bracket / mount. The partition cost should include Borer / Antitermite treatment for salwood and plywood as per architects instructions and dwg. Also cost to include making cut outs for AC ducts / Electrical works / Security systems / other services works / Switches / Sockets etc., complete. Wherever required by contractors and on completion of ducting, wiring work, the opening / cutouts to be closed as not to allow any transmission of sound or air as per architect's / PM's instructions.  Partition installation to be done as per  Gyproc/USG  standard Installation process . One 4 pax meeting room full mock up to be done and approved by gyproc/USG  Technical team /PM/ Architect . </t>
  </si>
  <si>
    <t xml:space="preserve">100 mm thk  Double Skin Gypsum partition -  Make: Gyproc -  Inner skin - 12.5mm thk plain board . Outer skin - 13 mm thk rigiroc  Gypsum Board  - 2+2 skin  ( 100 mm thk) </t>
  </si>
  <si>
    <r>
      <t xml:space="preserve">Providing and fixing 100 mm thk double skin gypsum partition - </t>
    </r>
    <r>
      <rPr>
        <b/>
        <sz val="12"/>
        <rFont val="Calibri"/>
        <family val="2"/>
        <scheme val="minor"/>
      </rPr>
      <t xml:space="preserve">FRAME WORK: </t>
    </r>
    <r>
      <rPr>
        <sz val="12"/>
        <rFont val="Calibri"/>
        <family val="2"/>
        <scheme val="minor"/>
      </rPr>
      <t xml:space="preserve">To be formed of cold rolled GI studs of size 48mm (0.5mm thk having one flange of 34mm and another flange of 36mm made of GI Steel), placed at 600mm centre to centre fixed onto the floor channels. The GI channels of size 50mm x 0.55mm (section thick) to be fixed on the floor to hold GI studs as per details. Also to have an additional 19mm thick ply supports /rigid salwood frame (wherever required) as spacer at the false ceiling level and as sub frames for doors and glazed openings as per details or as per architects instruction. </t>
    </r>
    <r>
      <rPr>
        <b/>
        <sz val="12"/>
        <rFont val="Calibri"/>
        <family val="2"/>
        <scheme val="minor"/>
      </rPr>
      <t xml:space="preserve">INSULATION: </t>
    </r>
    <r>
      <rPr>
        <sz val="12"/>
        <rFont val="Calibri"/>
        <family val="2"/>
        <scheme val="minor"/>
      </rPr>
      <t xml:space="preserve">As an acoustic requirement, contractor to affix 50mm thick Rock Wool of density  48 kg/m3 wrapped in RP tissues suitably affixed to partition framework using necessary GI binding wire, duct tape as indicated in the drawing. </t>
    </r>
    <r>
      <rPr>
        <b/>
        <sz val="12"/>
        <rFont val="Calibri"/>
        <family val="2"/>
        <scheme val="minor"/>
      </rPr>
      <t>CLADDING:</t>
    </r>
    <r>
      <rPr>
        <sz val="12"/>
        <rFont val="Calibri"/>
        <family val="2"/>
        <scheme val="minor"/>
      </rPr>
      <t xml:space="preserve">  The inner layer to be finished with  12.5 mm thk tapered edge gypsum board (IS-2095 Part 1:2011) and the outer layer 13mm thk RIGIROC Gypsum board   (from Finished floor level to till false ceiling) of in line and level screw fixed with 25mm drywall flat head screws @ 300mm c/c with staggered joints to avoid through joints and finished with proprietary supplied jointing tape and compound as per manufacturer's specification. Joints to be sand papered to achieve a smooth and seamless finish. Care must be taken that the plasterboards are raised 3mm from the floor and in this gap, chauking compound is injected, for successive layers and similarly for the ceiling channel/sections. Gypsum partition to be installed as per manufacturer specifications.To have 12mm ply to receive the skirting but Rate NOT to include skirting. The junction between partition &amp; ceiling to be provided with 'L' shaped channel as per details. Finishes:  Gypsum surface till the false ceiling on both sides - 2 coats of primer to be applied onto the gypsum surface. Surface to be smoothened using chalk putty as directed.  Surfaces are then sandpapered to achieve a smooth surface and primer to be applied to receive paint . Make: GYPROC/USG   . Note : Rock Wool with RP.Tissue packing of size 600 x 600mm / 600X1200 mm .   The junction of the partition with masonry &amp; all penetration through the partition has to be treated with Hilti CP 606/ Hilti CP 620 / Pyroplex 2WT3IOP fire and acoustic sealant.   Gypsum surface to be fully treated and finished to receive the Paint . Includes Putty , Primer etc.,   Note : Aluminium section / plywood support to be provided wherever required for extra support to fix aluminium skirting, doors, storages, writing boards, glass boards, soft boards, projection screens, LED, LED, paintings, artifacts, display, light fixtures, niches, glazed partition, mirrors, reader panel as per architects instructions. Meeting rooms with LED mounts to have sufficient aluminium &amp; plywood support to house the bracket / mount. The partition cost should include Borer / Ant termite treatment for salwood and plywood as per architects instructions and dwg. Also cost to include making cut outs for AC ducts / Electrical works / Security systems / other services works / Switches / Sockets etc., complete. Wherever required by contractors and on completion of ducting, wiring work, the opening / cut-outs to be closed as not to allow any transmission of sound or air as per architect's / PM's instructions.  Partition installation to be done as per USG/  Gyproc standard Installation process . One mock up to be done and approved by gyproc/USG  Technical team /PM/ Architect .  Gypsum surface to be fully treated and finished to receive the Paint . One 4 pax meeting room full mock up to be done and approved by gyproc/USG  Technical team /PM/ Architect . </t>
    </r>
  </si>
  <si>
    <t>Single Skin Gypsum partition - Store room - Plain Gypsum Board - 75mm thk (1+1)</t>
  </si>
  <si>
    <r>
      <t xml:space="preserve">Providing and fixing 75 mm thk single skin gypsum partition - </t>
    </r>
    <r>
      <rPr>
        <b/>
        <sz val="12"/>
        <rFont val="Calibri"/>
        <family val="2"/>
        <scheme val="minor"/>
      </rPr>
      <t xml:space="preserve">FRAME WORK: </t>
    </r>
    <r>
      <rPr>
        <sz val="12"/>
        <rFont val="Calibri"/>
        <family val="2"/>
        <scheme val="minor"/>
      </rPr>
      <t>To be formed of cold rolled GI studs of size 48mm (0.5mm thk having one flange of 34mm and another flange of 36mm made of GI Steel), placed at 600mm centre to centre fixed onto the floor channels. The GI channels of size 50mm x 0.55mm (section thick) to be fixed on the floor to hold GI studs as per details. Also to have an additional 19mm thick ply supports /rigid salwood frame (wherever required) as spacer at the false ceiling level and as sub frames for doors and glazed openings as per details or as per architects instruction.</t>
    </r>
    <r>
      <rPr>
        <b/>
        <sz val="12"/>
        <rFont val="Calibri"/>
        <family val="2"/>
        <scheme val="minor"/>
      </rPr>
      <t xml:space="preserve"> INSULATION:</t>
    </r>
    <r>
      <rPr>
        <sz val="12"/>
        <rFont val="Calibri"/>
        <family val="2"/>
        <scheme val="minor"/>
      </rPr>
      <t xml:space="preserve">As an acoustic requirement, contractor to affix 50mm thick glass wool of density 48kg/m3 wrapped in RP tissues suitably affixed to partition framework using necessary GI binding wire, duct tape as indicated in the drawing.. </t>
    </r>
    <r>
      <rPr>
        <b/>
        <sz val="12"/>
        <rFont val="Calibri"/>
        <family val="2"/>
        <scheme val="minor"/>
      </rPr>
      <t xml:space="preserve">CLADDING: </t>
    </r>
    <r>
      <rPr>
        <sz val="12"/>
        <rFont val="Calibri"/>
        <family val="2"/>
        <scheme val="minor"/>
      </rPr>
      <t xml:space="preserve"> The framework to be cladded on both sides with single layer (from Finished floor level to till false ceiling) of 12.5 mm thk tapered edge gypsum board (IS-2095 Part 1:2011) in line and level screw fixed with 25mm drywall flat head screws @ 300mm c/c with staggered joints to avoid through joints and finished with proprietary supplied jointing tape and compound as per manufacturer's specification. Joints to be sand papered to achieve a smooth and seamless finish. Care must be taken that the plasterboards are raised 3mm from the floor and in this gap, chauking compound is injected, for successive layers and similarly for the ceiling channel/sections. Gypsum partition to be installed as per manufacturer specifications.To have 12mm ply to receive the skirting but Rate NOT to include skirting. The junction between partition &amp; ceiling to be provided with 'L' shaped channel as per details. FInishes:  Gypsum surface till the false ceiling on both sides - 2 coats of primer to be applied onto the gypsum surface. Surface to be smoothened using chalk putty as directed.  Surfaces are then sandpapered to achieve a smooth surface and cost to include 3 coats of Plastic emulsion Paint of approved shade to be applied.</t>
    </r>
    <r>
      <rPr>
        <b/>
        <sz val="12"/>
        <rFont val="Calibri"/>
        <family val="2"/>
        <scheme val="minor"/>
      </rPr>
      <t xml:space="preserve"> Make: GYPROC / USG</t>
    </r>
    <r>
      <rPr>
        <sz val="12"/>
        <rFont val="Calibri"/>
        <family val="2"/>
        <scheme val="minor"/>
      </rPr>
      <t xml:space="preserve">  . Note : Glass Wool with RP.Tissue packing of size 600 x 600mm.  The junction of the partition with masonry &amp; all penetration through the partition has to be treated with Hilti CP 606/Pyroplex 2WT3IOP fire and acoustic sealant.  Note : Aluminium section / plywood support to be provided wherever required for extra support to fix aluminum skirting, doors, storages, writing boards, glass boards, soft boards, projection screens, LCD, Plasma, paintings, artifacts, display, light fixtures, niches, glazed partition, mirrors, reader panel as per architects instructions. Meeting rooms with LCD mounts to have sufficient aluminium &amp; plywood support to house the bracket / mount. The partition cost should include Borer / Antitermite treatment for salwood and plywood as per architects instructions and dwg. Also cost to include making cut outs for AC ducts / Electrical works / Security systems / other services works / Switches / Sockets etc., complete. Wherever required by contractors and on completion of ducting, wiring work, the opening / cutouts to be closed as not to allow any transmission of sound or air as per architect's / PM's instructions.  </t>
    </r>
  </si>
  <si>
    <t>Fire rated Gypsum partition  ( Server , UPS and Battery Room)</t>
  </si>
  <si>
    <r>
      <t xml:space="preserve">122mm thick - C-stud partition which includes double layer of tapered edge 12.5mm thick - Fireline of size 1219x2438mm is screw fixed to C-stud. 70x0.5mm  C-stud  placed at 610mm c/c in 72x0.5mm  Floor and Ceiling channel. Floor &amp; Ceiling channel is anchored to the floor &amp; true ceiling using - Rawl plug Ø8x45mm  /Hilti X-GN20MX anchor fasteners at 600mm c/c in zig zag manner. Floor channel to be wrapped with 70μ Self Adhesive LDPE moisture barrier film to further improve corrosion resistance performance. 12.5mm thick - Fireline board strip of 72mm width is placed between ceiling channel and RCC ceiling slab when deflection is more than 10mm &amp; fire rating is more than 30min.  Noggin channel of 70x0.5mm width has to be provided at the horizontal joints of the two boards. First layer of - boards to be screw fixed with - Drywall screws of 25mm at minimum spacing of  600mm at centre and 600mm at periphery. Second layer to be screw fixed - Drywall screws of 35mm at minimum spacing of 300mm at centre and 300mm at periphery. 50mm glasswool slab of density 24kg/m³ shall be placed in metal framework. Glasswool holding clip should be used to hold glasswool slab in its position. Finally square and tapered edges of the boards are to be jointed and finished so as to have a flush look which includes filling and finishing with - Pro-Fill Jointing compound, - Joint Paper tape or fibre tape. The junction of the partition with masonry &amp; all penetration through the partition has to be treated with Hilti/Pyroplex fire and acoustic sealant. All other detailing and specifications to be followed as per approved shop drawing. Cost Includes 12mm thk bison board backing inside server room to mount Power panels and Distribution boards. The junction of the partition with masonry &amp; all penetration through the partition has to be treated with Hilti CP 606/Pyroplex 2WT3IOP fire and acoustic sealant. Make- Gyproc/ USG - 2 Hr fire line board and sections .  All  detailing and specifications to be followed as per approved drawing of Gyproc.  Contractors should strictly adehre  manufacturers guidelines for installation . After completion of work , Manufacturers technical team to inspect the installation  and provide certificate for 2HR fire rating . </t>
    </r>
    <r>
      <rPr>
        <b/>
        <sz val="12"/>
        <color rgb="FFFF0000"/>
        <rFont val="Calibri"/>
        <family val="2"/>
        <scheme val="minor"/>
      </rPr>
      <t xml:space="preserve"> </t>
    </r>
    <r>
      <rPr>
        <b/>
        <sz val="12"/>
        <rFont val="Calibri"/>
        <family val="2"/>
        <scheme val="minor"/>
      </rPr>
      <t>Make: GYPROC</t>
    </r>
    <r>
      <rPr>
        <sz val="12"/>
        <rFont val="Calibri"/>
        <family val="2"/>
        <scheme val="minor"/>
      </rPr>
      <t xml:space="preserve"> / Eq. USG</t>
    </r>
  </si>
  <si>
    <t>Aluminium frame work - 50X50 mm - Only Frame work</t>
  </si>
  <si>
    <t xml:space="preserve">Providing and fixing partitions consisting of 50mm x 25mm x 1.2mm Aluminum sections framework with all necessary reinforcements required of wood/aluminum, at spacing not exceeding 600mm bothways. ( horizontal &amp; vertical) Partition framework to be provided with bracing/angular supports &amp; secured to structural ceiling &amp; nearest structural member  using 75mm galvanized metal screws &amp; wooden dowels. Cost to include provision of cut outs for  duct and cable tray routing above ceiling at locations indicated on the drawings or as instructed by the architects. </t>
  </si>
  <si>
    <t>Aluminium frame work - 50X25 mm as per the query response.</t>
  </si>
  <si>
    <t>Aluminium frame work - 25X25  mm - Only Frame work</t>
  </si>
  <si>
    <t xml:space="preserve">Providing and fixing partitions consisting of 25mm x 25mm x 1.2mm Aluminum sections framework with all necessary reinforcements required of wood/aluminum, at spacing not exceeding 600mm bothways. ( horizontal &amp; vertical) Partition framework to be provided with bracing/angular supports &amp; secured to structural ceiling &amp; nearest structural member  using 75mm galvanized metal screws &amp; wooden dowels. Cost to include provision of cut outs for  duct and cable tray routing above ceiling at locations indicated on the drawings or as instructed by the architects. </t>
  </si>
  <si>
    <t xml:space="preserve">One skin Gypsum on Aluminium/ GI  frame work </t>
  </si>
  <si>
    <t>Installaing one skin gypsum board on Aluminium / GI frame work . Only Gypsum board supply and installation cost to be quoted (Excluding Frame work)</t>
  </si>
  <si>
    <t>Two skins Gypsum on Aluminium/ GI frame work</t>
  </si>
  <si>
    <t>Installaing two skins gypsum board on Aluminium / GI frame work . Only Gypsum board supply and installation cost to be quoted (Excluding Frame work)</t>
  </si>
  <si>
    <t>E</t>
  </si>
  <si>
    <t>DOORS</t>
  </si>
  <si>
    <t>1050x 2600 mm Aluminium Door Frame  &amp; Style Shutter  - Double Glazed Stile Shutter Door(Cabin and Conference)</t>
  </si>
  <si>
    <t xml:space="preserve">Door Jamb : 100mm X 25mm Proprietary anodised aluminium section with anodised finish
Action : Single Swing . 100X25X2600 mm Ht  . Door frame to be grouted to the PCC Floor with suitable Brackets as per manufacturers specification. Door vertical frame to be fixed to the adjucent gypsum partition with suitable Ply backing as per manufacturers guidelines .
Shutter Construction : 6mm +6 mm Double glazed  Toughened Glass with 70 mm x 45mm anodized aluminium frame stile shutter of size 1050mm X 2600mm 
Hinge Type :  5 Nos Hinges . Dorma / Geze 5" Flush suitable to style shutte
Lockset :  Dorma 952 Narrow style lock / GEZE 8134002
Door Handle : D Type offset handle 450 mm high  
Door Closer: - Dorma TS 91 cam action Door Closer with hold-open slide arm / GEZE TS 3000 V;
Door Stopper : Dorma / Geze 
Seals: Drop down sealsSecurity system: provide provision for magnetic access control.  Door frame make:  Alloy / Geze / JEB Glass- Saint Gobain . </t>
  </si>
  <si>
    <t>Nos</t>
  </si>
  <si>
    <t>Door Frame - Alloy make considered
Hardware - Gaze make considered</t>
  </si>
  <si>
    <t>1200x 2550   mm Aluminium Door Frame  &amp; Style Shutter</t>
  </si>
  <si>
    <r>
      <rPr>
        <b/>
        <sz val="12"/>
        <color indexed="8"/>
        <rFont val="Calibri"/>
        <family val="2"/>
      </rPr>
      <t xml:space="preserve">Door Jamb : </t>
    </r>
    <r>
      <rPr>
        <sz val="12"/>
        <color indexed="8"/>
        <rFont val="Calibri"/>
        <family val="2"/>
      </rPr>
      <t xml:space="preserve">100 /105 mm X 25 mm Proprietary anodised aluminium section with black powder coated finish.. Black anodised  . 
</t>
    </r>
    <r>
      <rPr>
        <b/>
        <sz val="12"/>
        <color rgb="FF000000"/>
        <rFont val="Calibri"/>
        <family val="2"/>
      </rPr>
      <t>Action :</t>
    </r>
    <r>
      <rPr>
        <sz val="12"/>
        <color indexed="8"/>
        <rFont val="Calibri"/>
        <family val="2"/>
      </rPr>
      <t xml:space="preserve"> Single Swing . 100X25X2550 mm Ht  . Door frame to be grouted to the PCC Floor with suitable Brackets as per manufacturers specification. Door vertical frame to be fixed to the adjacent gypsum partition with suitable Ply backing as per manufacturers guidelines .  Black anodised 
</t>
    </r>
    <r>
      <rPr>
        <b/>
        <sz val="12"/>
        <color indexed="8"/>
        <rFont val="Calibri"/>
        <family val="2"/>
      </rPr>
      <t>Shutter Construction :</t>
    </r>
    <r>
      <rPr>
        <sz val="12"/>
        <color indexed="8"/>
        <rFont val="Calibri"/>
        <family val="2"/>
      </rPr>
      <t xml:space="preserve"> 10mm thick Toughened Glass with 70 mm x 45mm anodized aluminium frame stile shutter of size 1200mm X 2550mm  . Black anodised 
</t>
    </r>
    <r>
      <rPr>
        <b/>
        <sz val="12"/>
        <color indexed="8"/>
        <rFont val="Calibri"/>
        <family val="2"/>
      </rPr>
      <t xml:space="preserve">Hinge Type : </t>
    </r>
    <r>
      <rPr>
        <sz val="12"/>
        <color indexed="8"/>
        <rFont val="Calibri"/>
        <family val="2"/>
      </rPr>
      <t xml:space="preserve"> 5 Nos Hinges . Dorma / Gaze 5" Flush suitable to style shutter
</t>
    </r>
    <r>
      <rPr>
        <b/>
        <sz val="12"/>
        <color indexed="8"/>
        <rFont val="Calibri"/>
        <family val="2"/>
      </rPr>
      <t xml:space="preserve">Lockset :  </t>
    </r>
    <r>
      <rPr>
        <sz val="12"/>
        <color indexed="8"/>
        <rFont val="Calibri"/>
        <family val="2"/>
      </rPr>
      <t xml:space="preserve">Dorma 952 Narrow style lock / GEZE 8134002
</t>
    </r>
    <r>
      <rPr>
        <b/>
        <sz val="12"/>
        <color indexed="8"/>
        <rFont val="Calibri"/>
        <family val="2"/>
      </rPr>
      <t>Door Handle :</t>
    </r>
    <r>
      <rPr>
        <sz val="12"/>
        <color indexed="8"/>
        <rFont val="Calibri"/>
        <family val="2"/>
      </rPr>
      <t xml:space="preserve"> D Type offset handle 450 mm high   . Black anodised 
</t>
    </r>
    <r>
      <rPr>
        <b/>
        <sz val="12"/>
        <color indexed="8"/>
        <rFont val="Calibri"/>
        <family val="2"/>
      </rPr>
      <t>Door Closer:</t>
    </r>
    <r>
      <rPr>
        <sz val="12"/>
        <color indexed="8"/>
        <rFont val="Calibri"/>
        <family val="2"/>
      </rPr>
      <t xml:space="preserve"> - Dorma TS 91 cam action Door Closer with hold-open slide arm / GEZE TS 3000 V;  Black anodised 
</t>
    </r>
    <r>
      <rPr>
        <b/>
        <sz val="12"/>
        <color indexed="8"/>
        <rFont val="Calibri"/>
        <family val="2"/>
      </rPr>
      <t>Door Stopper :</t>
    </r>
    <r>
      <rPr>
        <sz val="12"/>
        <color indexed="8"/>
        <rFont val="Calibri"/>
        <family val="2"/>
      </rPr>
      <t xml:space="preserve"> Geze / Dorma
</t>
    </r>
    <r>
      <rPr>
        <b/>
        <sz val="12"/>
        <color indexed="8"/>
        <rFont val="Calibri"/>
        <family val="2"/>
      </rPr>
      <t>Seals:</t>
    </r>
    <r>
      <rPr>
        <sz val="12"/>
        <color indexed="8"/>
        <rFont val="Calibri"/>
        <family val="2"/>
      </rPr>
      <t xml:space="preserve"> Drop down seals   Dorma / Geze - Gap b.w finished floor and Door shutter should not exceed 4mm .                                                                                                                                                 
</t>
    </r>
    <r>
      <rPr>
        <b/>
        <sz val="12"/>
        <color indexed="8"/>
        <rFont val="Calibri"/>
        <family val="2"/>
      </rPr>
      <t>Security</t>
    </r>
    <r>
      <rPr>
        <sz val="12"/>
        <color indexed="8"/>
        <rFont val="Calibri"/>
        <family val="2"/>
      </rPr>
      <t xml:space="preserve"> </t>
    </r>
    <r>
      <rPr>
        <b/>
        <sz val="12"/>
        <color indexed="8"/>
        <rFont val="Calibri"/>
        <family val="2"/>
      </rPr>
      <t>system:</t>
    </r>
    <r>
      <rPr>
        <sz val="12"/>
        <color indexed="8"/>
        <rFont val="Calibri"/>
        <family val="2"/>
      </rPr>
      <t xml:space="preserve"> provide provision for magnetic access control.  </t>
    </r>
    <r>
      <rPr>
        <b/>
        <sz val="12"/>
        <color indexed="8"/>
        <rFont val="Calibri"/>
        <family val="2"/>
      </rPr>
      <t xml:space="preserve">  Door frame and shutter  make: GEZE / Alloy / JEB .. Glass-  Saint Gobain .  .  </t>
    </r>
    <r>
      <rPr>
        <sz val="12"/>
        <color rgb="FF000000"/>
        <rFont val="Calibri"/>
        <family val="2"/>
      </rPr>
      <t xml:space="preserve">Note:  Individual measurements to be taken for all doors and shop dwg to be submitted for approval . One Mock up to be done with all hardwares with in 7 days from the project start date . </t>
    </r>
  </si>
  <si>
    <t xml:space="preserve">1050x 2550   mm Aluminium Door Frame  &amp; Style Shutter </t>
  </si>
  <si>
    <r>
      <rPr>
        <b/>
        <sz val="12"/>
        <color indexed="8"/>
        <rFont val="Calibri"/>
        <family val="2"/>
      </rPr>
      <t xml:space="preserve">Door Jamb : </t>
    </r>
    <r>
      <rPr>
        <sz val="12"/>
        <color indexed="8"/>
        <rFont val="Calibri"/>
        <family val="2"/>
      </rPr>
      <t xml:space="preserve">100mm X 25mm Proprietary anodised aluminium section with black powder coated finish.. Black anodised 
</t>
    </r>
    <r>
      <rPr>
        <b/>
        <sz val="12"/>
        <color rgb="FF000000"/>
        <rFont val="Calibri"/>
        <family val="2"/>
      </rPr>
      <t>Action :</t>
    </r>
    <r>
      <rPr>
        <sz val="12"/>
        <color indexed="8"/>
        <rFont val="Calibri"/>
        <family val="2"/>
      </rPr>
      <t xml:space="preserve"> Single Swing . 100X25X2550 mm Ht  . Door frame to be grouted to the PCC Floor with suitable Brackets as per manufacturers specification. Door vertical frame to be fixed to the adjacent gypsum partition with suitable Ply backing as per manufacturers guidelines .  Black anodised 
</t>
    </r>
    <r>
      <rPr>
        <b/>
        <sz val="12"/>
        <color indexed="8"/>
        <rFont val="Calibri"/>
        <family val="2"/>
      </rPr>
      <t>Shutter Construction :</t>
    </r>
    <r>
      <rPr>
        <sz val="12"/>
        <color indexed="8"/>
        <rFont val="Calibri"/>
        <family val="2"/>
      </rPr>
      <t xml:space="preserve"> 10mm thick Toughened Glass with 70 mm x 45mm anodized aluminium frame stile shutter of size 1050mm X 2550mm  . Black anodised 
</t>
    </r>
    <r>
      <rPr>
        <b/>
        <sz val="12"/>
        <color indexed="8"/>
        <rFont val="Calibri"/>
        <family val="2"/>
      </rPr>
      <t xml:space="preserve">Hinge Type : </t>
    </r>
    <r>
      <rPr>
        <sz val="12"/>
        <color indexed="8"/>
        <rFont val="Calibri"/>
        <family val="2"/>
      </rPr>
      <t xml:space="preserve"> 5 Nos Hinges . Dorma / Gaze 5" Flush suitable to style shutter
</t>
    </r>
    <r>
      <rPr>
        <b/>
        <sz val="12"/>
        <color indexed="8"/>
        <rFont val="Calibri"/>
        <family val="2"/>
      </rPr>
      <t xml:space="preserve">Lockset :  </t>
    </r>
    <r>
      <rPr>
        <sz val="12"/>
        <color indexed="8"/>
        <rFont val="Calibri"/>
        <family val="2"/>
      </rPr>
      <t xml:space="preserve">Dorma 952 Narrow style lock / GEZE 8134002
</t>
    </r>
    <r>
      <rPr>
        <b/>
        <sz val="12"/>
        <color indexed="8"/>
        <rFont val="Calibri"/>
        <family val="2"/>
      </rPr>
      <t>Door Handle :</t>
    </r>
    <r>
      <rPr>
        <sz val="12"/>
        <color indexed="8"/>
        <rFont val="Calibri"/>
        <family val="2"/>
      </rPr>
      <t xml:space="preserve"> D Type offset handle 450 mm high   . Black anodised 
</t>
    </r>
    <r>
      <rPr>
        <b/>
        <sz val="12"/>
        <color indexed="8"/>
        <rFont val="Calibri"/>
        <family val="2"/>
      </rPr>
      <t>Door Closer:</t>
    </r>
    <r>
      <rPr>
        <sz val="12"/>
        <color indexed="8"/>
        <rFont val="Calibri"/>
        <family val="2"/>
      </rPr>
      <t xml:space="preserve"> - Dorma TS 91 cam action Door Closer with hold-open slide arm / GEZE TS 3000 V;  Black anodised 
</t>
    </r>
    <r>
      <rPr>
        <b/>
        <sz val="12"/>
        <color indexed="8"/>
        <rFont val="Calibri"/>
        <family val="2"/>
      </rPr>
      <t>Door Stopper :</t>
    </r>
    <r>
      <rPr>
        <sz val="12"/>
        <color indexed="8"/>
        <rFont val="Calibri"/>
        <family val="2"/>
      </rPr>
      <t xml:space="preserve"> Geze / Dorma
</t>
    </r>
    <r>
      <rPr>
        <b/>
        <sz val="12"/>
        <color indexed="8"/>
        <rFont val="Calibri"/>
        <family val="2"/>
      </rPr>
      <t>Seals:</t>
    </r>
    <r>
      <rPr>
        <sz val="12"/>
        <color indexed="8"/>
        <rFont val="Calibri"/>
        <family val="2"/>
      </rPr>
      <t xml:space="preserve"> Drop down seals                                                                                                                                                  
</t>
    </r>
    <r>
      <rPr>
        <b/>
        <sz val="12"/>
        <color indexed="8"/>
        <rFont val="Calibri"/>
        <family val="2"/>
      </rPr>
      <t>Security</t>
    </r>
    <r>
      <rPr>
        <sz val="12"/>
        <color indexed="8"/>
        <rFont val="Calibri"/>
        <family val="2"/>
      </rPr>
      <t xml:space="preserve"> </t>
    </r>
    <r>
      <rPr>
        <b/>
        <sz val="12"/>
        <color indexed="8"/>
        <rFont val="Calibri"/>
        <family val="2"/>
      </rPr>
      <t>system:</t>
    </r>
    <r>
      <rPr>
        <sz val="12"/>
        <color indexed="8"/>
        <rFont val="Calibri"/>
        <family val="2"/>
      </rPr>
      <t xml:space="preserve"> provide provision for magnetic access control.  </t>
    </r>
    <r>
      <rPr>
        <b/>
        <sz val="12"/>
        <color indexed="8"/>
        <rFont val="Calibri"/>
        <family val="2"/>
      </rPr>
      <t xml:space="preserve">Door frame and shutter  make: GEZE / Alloy / JEB .. Glass-  Saint Gobain . </t>
    </r>
  </si>
  <si>
    <t xml:space="preserve">900x 2550   mm Aluminium Door Frame  &amp; Style Shutter </t>
  </si>
  <si>
    <r>
      <rPr>
        <b/>
        <sz val="12"/>
        <color indexed="8"/>
        <rFont val="Calibri"/>
        <family val="2"/>
      </rPr>
      <t xml:space="preserve">Door Jamb : </t>
    </r>
    <r>
      <rPr>
        <sz val="12"/>
        <color indexed="8"/>
        <rFont val="Calibri"/>
        <family val="2"/>
      </rPr>
      <t xml:space="preserve">100mm X 25mm Proprietary anodised aluminium section with black powder coated finish.. Black anodised 
</t>
    </r>
    <r>
      <rPr>
        <b/>
        <sz val="12"/>
        <color rgb="FF000000"/>
        <rFont val="Calibri"/>
        <family val="2"/>
      </rPr>
      <t>Action :</t>
    </r>
    <r>
      <rPr>
        <sz val="12"/>
        <color indexed="8"/>
        <rFont val="Calibri"/>
        <family val="2"/>
      </rPr>
      <t xml:space="preserve"> Single Swing . 100X25X2550 mm Ht  . Door frame to be grouted to the PCC Floor with suitable Brackets as per manufacturers specification. Door vertical frame to be fixed to the adjacent gypsum partition with suitable Ply backing as per manufacturers guidelines .  Black anodised 
</t>
    </r>
    <r>
      <rPr>
        <b/>
        <sz val="12"/>
        <color indexed="8"/>
        <rFont val="Calibri"/>
        <family val="2"/>
      </rPr>
      <t>Shutter Construction :</t>
    </r>
    <r>
      <rPr>
        <sz val="12"/>
        <color indexed="8"/>
        <rFont val="Calibri"/>
        <family val="2"/>
      </rPr>
      <t xml:space="preserve"> 10mm thick Toughened Glass with 70 mm x 45mm anodized aluminium frame stile shutter of size 900mm X 2550mm  . Black anodised 
</t>
    </r>
    <r>
      <rPr>
        <b/>
        <sz val="12"/>
        <color indexed="8"/>
        <rFont val="Calibri"/>
        <family val="2"/>
      </rPr>
      <t xml:space="preserve">Hinge Type : </t>
    </r>
    <r>
      <rPr>
        <sz val="12"/>
        <color indexed="8"/>
        <rFont val="Calibri"/>
        <family val="2"/>
      </rPr>
      <t xml:space="preserve"> 5 Nos Hinges . Dorma / Gaze 5" Flush suitable to style shutter
</t>
    </r>
    <r>
      <rPr>
        <b/>
        <sz val="12"/>
        <color indexed="8"/>
        <rFont val="Calibri"/>
        <family val="2"/>
      </rPr>
      <t xml:space="preserve">Lockset :  </t>
    </r>
    <r>
      <rPr>
        <sz val="12"/>
        <color indexed="8"/>
        <rFont val="Calibri"/>
        <family val="2"/>
      </rPr>
      <t xml:space="preserve">Dorma 952 Narrow style lock / GEZE 8134002
</t>
    </r>
    <r>
      <rPr>
        <b/>
        <sz val="12"/>
        <color indexed="8"/>
        <rFont val="Calibri"/>
        <family val="2"/>
      </rPr>
      <t>Door Handle :</t>
    </r>
    <r>
      <rPr>
        <sz val="12"/>
        <color indexed="8"/>
        <rFont val="Calibri"/>
        <family val="2"/>
      </rPr>
      <t xml:space="preserve"> D Type offset handle 450 mm high   . Black anodised 
</t>
    </r>
    <r>
      <rPr>
        <b/>
        <sz val="12"/>
        <color indexed="8"/>
        <rFont val="Calibri"/>
        <family val="2"/>
      </rPr>
      <t>Door Closer:</t>
    </r>
    <r>
      <rPr>
        <sz val="12"/>
        <color indexed="8"/>
        <rFont val="Calibri"/>
        <family val="2"/>
      </rPr>
      <t xml:space="preserve"> - Dorma TS 91 cam action Door Closer with hold-open slide arm / GEZE TS 3000 V;  Black anodised 
</t>
    </r>
    <r>
      <rPr>
        <b/>
        <sz val="12"/>
        <color indexed="8"/>
        <rFont val="Calibri"/>
        <family val="2"/>
      </rPr>
      <t>Door Stopper :</t>
    </r>
    <r>
      <rPr>
        <sz val="12"/>
        <color indexed="8"/>
        <rFont val="Calibri"/>
        <family val="2"/>
      </rPr>
      <t xml:space="preserve"> Geze / Dorma
</t>
    </r>
    <r>
      <rPr>
        <b/>
        <sz val="12"/>
        <color indexed="8"/>
        <rFont val="Calibri"/>
        <family val="2"/>
      </rPr>
      <t>Seals:</t>
    </r>
    <r>
      <rPr>
        <sz val="12"/>
        <color indexed="8"/>
        <rFont val="Calibri"/>
        <family val="2"/>
      </rPr>
      <t xml:space="preserve"> Drop down seals                                                                                                                                                  
</t>
    </r>
    <r>
      <rPr>
        <b/>
        <sz val="12"/>
        <color indexed="8"/>
        <rFont val="Calibri"/>
        <family val="2"/>
      </rPr>
      <t>Security</t>
    </r>
    <r>
      <rPr>
        <sz val="12"/>
        <color indexed="8"/>
        <rFont val="Calibri"/>
        <family val="2"/>
      </rPr>
      <t xml:space="preserve"> </t>
    </r>
    <r>
      <rPr>
        <b/>
        <sz val="12"/>
        <color indexed="8"/>
        <rFont val="Calibri"/>
        <family val="2"/>
      </rPr>
      <t>system:</t>
    </r>
    <r>
      <rPr>
        <sz val="12"/>
        <color indexed="8"/>
        <rFont val="Calibri"/>
        <family val="2"/>
      </rPr>
      <t xml:space="preserve"> provide provision for magnetic access control.  </t>
    </r>
    <r>
      <rPr>
        <b/>
        <sz val="12"/>
        <color rgb="FF000000"/>
        <rFont val="Calibri"/>
        <family val="2"/>
      </rPr>
      <t xml:space="preserve">  Door frame and shutter  make: GEZE / Alloy / JEB .. Glass-  Saint Gobain . </t>
    </r>
  </si>
  <si>
    <t>900 x 2550   mm Aluminium Door Frame  &amp; Flush door with Full Ht (Store room-01,02 and IT Store)</t>
  </si>
  <si>
    <r>
      <rPr>
        <b/>
        <sz val="12"/>
        <color indexed="8"/>
        <rFont val="Calibri"/>
        <family val="2"/>
      </rPr>
      <t xml:space="preserve">Door Jamb : </t>
    </r>
    <r>
      <rPr>
        <sz val="12"/>
        <color indexed="8"/>
        <rFont val="Calibri"/>
        <family val="2"/>
      </rPr>
      <t xml:space="preserve">100mm X 25mm Proprietary anodised aluminium section with black powder coated finish.. Black anodised 
</t>
    </r>
    <r>
      <rPr>
        <b/>
        <sz val="12"/>
        <color rgb="FF000000"/>
        <rFont val="Calibri"/>
        <family val="2"/>
      </rPr>
      <t>Action :</t>
    </r>
    <r>
      <rPr>
        <sz val="12"/>
        <color indexed="8"/>
        <rFont val="Calibri"/>
        <family val="2"/>
      </rPr>
      <t xml:space="preserve"> Single Swing . 100X25X2550 mm Ht  . Door frame to be grouted to the PCC Floor with suitable Brackets as per manufacturers specification. Door vertical frame to be fixed to the adjacent gypsum partition with suitable Ply backing as per manufacturers guidelines .  Black anodised 
</t>
    </r>
    <r>
      <rPr>
        <b/>
        <sz val="12"/>
        <color indexed="8"/>
        <rFont val="Calibri"/>
        <family val="2"/>
      </rPr>
      <t>Shutter Construction :</t>
    </r>
    <r>
      <rPr>
        <sz val="12"/>
        <color indexed="8"/>
        <rFont val="Calibri"/>
        <family val="2"/>
      </rPr>
      <t xml:space="preserve"> 32mm thk Flush door in laminate finish  with vision panel as per detail dwg 
</t>
    </r>
    <r>
      <rPr>
        <b/>
        <sz val="12"/>
        <color indexed="8"/>
        <rFont val="Calibri"/>
        <family val="2"/>
      </rPr>
      <t xml:space="preserve">Hinge Type : </t>
    </r>
    <r>
      <rPr>
        <sz val="12"/>
        <color indexed="8"/>
        <rFont val="Calibri"/>
        <family val="2"/>
      </rPr>
      <t xml:space="preserve"> 4 Nos Hinges . Dorma / Gaze 5" Flush suitable to style shutter
</t>
    </r>
    <r>
      <rPr>
        <b/>
        <sz val="12"/>
        <color indexed="8"/>
        <rFont val="Calibri"/>
        <family val="2"/>
      </rPr>
      <t xml:space="preserve">Lockset :  </t>
    </r>
    <r>
      <rPr>
        <sz val="12"/>
        <color indexed="8"/>
        <rFont val="Calibri"/>
        <family val="2"/>
      </rPr>
      <t xml:space="preserve">Dorma 952 Narrow style lock / GEZE 8134002
</t>
    </r>
    <r>
      <rPr>
        <b/>
        <sz val="12"/>
        <color indexed="8"/>
        <rFont val="Calibri"/>
        <family val="2"/>
      </rPr>
      <t>Door Handle :</t>
    </r>
    <r>
      <rPr>
        <sz val="12"/>
        <color indexed="8"/>
        <rFont val="Calibri"/>
        <family val="2"/>
      </rPr>
      <t xml:space="preserve"> D Type offset handle 450 mm high   . Black anodised 
</t>
    </r>
    <r>
      <rPr>
        <b/>
        <sz val="12"/>
        <color indexed="8"/>
        <rFont val="Calibri"/>
        <family val="2"/>
      </rPr>
      <t>Door Closer:</t>
    </r>
    <r>
      <rPr>
        <sz val="12"/>
        <color indexed="8"/>
        <rFont val="Calibri"/>
        <family val="2"/>
      </rPr>
      <t xml:space="preserve"> - Dorma TS 71 Door Closer  / Eq GEZE 
</t>
    </r>
    <r>
      <rPr>
        <b/>
        <sz val="12"/>
        <color indexed="8"/>
        <rFont val="Calibri"/>
        <family val="2"/>
      </rPr>
      <t>Door Stopper :</t>
    </r>
    <r>
      <rPr>
        <sz val="12"/>
        <color indexed="8"/>
        <rFont val="Calibri"/>
        <family val="2"/>
      </rPr>
      <t xml:space="preserve"> NA                                                                                                                                      
</t>
    </r>
    <r>
      <rPr>
        <b/>
        <sz val="12"/>
        <color indexed="8"/>
        <rFont val="Calibri"/>
        <family val="2"/>
      </rPr>
      <t xml:space="preserve">Vision panel : </t>
    </r>
    <r>
      <rPr>
        <sz val="12"/>
        <color rgb="FF000000"/>
        <rFont val="Calibri"/>
        <family val="2"/>
      </rPr>
      <t xml:space="preserve">300 x200mm   </t>
    </r>
    <r>
      <rPr>
        <b/>
        <sz val="12"/>
        <color indexed="8"/>
        <rFont val="Calibri"/>
        <family val="2"/>
      </rPr>
      <t xml:space="preserve">                                                                                                                                                                                                                                                                       Security</t>
    </r>
    <r>
      <rPr>
        <sz val="12"/>
        <color indexed="8"/>
        <rFont val="Calibri"/>
        <family val="2"/>
      </rPr>
      <t xml:space="preserve"> </t>
    </r>
    <r>
      <rPr>
        <b/>
        <sz val="12"/>
        <color indexed="8"/>
        <rFont val="Calibri"/>
        <family val="2"/>
      </rPr>
      <t>system:</t>
    </r>
    <r>
      <rPr>
        <sz val="12"/>
        <color indexed="8"/>
        <rFont val="Calibri"/>
        <family val="2"/>
      </rPr>
      <t xml:space="preserve"> provide provision for magnetic access control.  </t>
    </r>
    <r>
      <rPr>
        <b/>
        <sz val="12"/>
        <color rgb="FF000000"/>
        <rFont val="Calibri"/>
        <family val="2"/>
      </rPr>
      <t xml:space="preserve"> Door frame and shutter  make: GEZE / Alloy / JEB .. Glass-  Saint Gobain . </t>
    </r>
  </si>
  <si>
    <t xml:space="preserve">750 x 2550   mm Aluminium Door Frame  &amp; Flush door with Full Ht </t>
  </si>
  <si>
    <t>FRD - 1200x 2400mm (Server /UPS )</t>
  </si>
  <si>
    <r>
      <t xml:space="preserve">Providing and fixing of 2 Hr Fire rated metal door Single shutter made of 1.6mm thk galvanized steel frames of size 140x57 mm with rebate and 1.2mm thk galvanized steel of 46mm thk double skin shutter  with necessary infill materials and glue/sealant fixed in all respect including poly urethane paint with protective film coating and all accessories like hinges, lock, handles, door closers, with 6mm thk Toughened fire glass vision panel (without mesh) etc., as per the specifications. (Make -  Dorma) (Note - Before ordering Cross Check the site for Dimension &amp; get the approval from the architect with shop drawing) </t>
    </r>
    <r>
      <rPr>
        <b/>
        <sz val="12"/>
        <rFont val="Calibri"/>
        <family val="2"/>
      </rPr>
      <t xml:space="preserve">Make : RNB / Shakthi /HADID  .  make: </t>
    </r>
    <r>
      <rPr>
        <sz val="12"/>
        <rFont val="Calibri"/>
        <family val="2"/>
      </rPr>
      <t xml:space="preserve">Door Closer - Dorma TS 91 cam action Door Closer with hold-open slide arm / GEZE TS 3000 V; Handle: Dorma / Geze - 450 mm High "D" type Handle; Hinges - Dorma / Geze  suitable to 2HR fire door ; </t>
    </r>
  </si>
  <si>
    <t>Shakthi Make considered</t>
  </si>
  <si>
    <t>FRD - 1050x 2100mm ( Battery room)</t>
  </si>
  <si>
    <r>
      <t xml:space="preserve">Providing and fixing of 2 Hr Fire rated metal door Single shutter made of 1.6mm thk galvanized steel frames of size 140x57 mm with rebate and 1.2mm thk galvanized steel of 46mm thk double skin shutter  with necessary infill materials and glue/sealant fixed in all respect including poly urethane paint with protective film coating and all accessories like hinges, lock, handles, door closers, with 6mm thk Toughened fire glass vision panel (without mesh) etc., as per the specifications. (Make -  Dorma) (Note - Before ordering Cross Check the site for Dimension &amp; get the approval from the architect with shop drawing) </t>
    </r>
    <r>
      <rPr>
        <b/>
        <sz val="12"/>
        <rFont val="Calibri"/>
        <family val="2"/>
      </rPr>
      <t xml:space="preserve">Make : RNB / Shakthi/ HADID  .  make: </t>
    </r>
    <r>
      <rPr>
        <sz val="12"/>
        <rFont val="Calibri"/>
        <family val="2"/>
      </rPr>
      <t xml:space="preserve">Door Closer - Dorma TS 91 cam action Door Closer with hold-open slide arm / GEZE TS 3000 V; Handle: Dorma / Geze - 450 mm High "D" type Handle; Hinges - Dorma / Geze  suitable to 2HR fire door ; </t>
    </r>
  </si>
  <si>
    <t>FRD - 1000x 2400mm ( Fire exit)</t>
  </si>
  <si>
    <r>
      <t xml:space="preserve">Providing and fixing of 2 Hr Fire rated metal door Single shutter made of 1.6mm thk galvanized steel frames of size 140x57 mm with rebate and 1.2mm thk galvanized steel of 46mm thk double skin shutter  with necessary infill materials and glue/sealant fixed in all respect including poly urethane paint with protective film coating and all accessories like hinges, lock, handles, door closers, with 6mm thk Toughened fire glass vision panel (without mesh) etc., as per the specifications. (Make -  Dorma) (Note - Before ordering Cross Check the site for Dimension &amp; get the approval from the architect with shop drawing) </t>
    </r>
    <r>
      <rPr>
        <b/>
        <sz val="12"/>
        <rFont val="Calibri"/>
        <family val="2"/>
      </rPr>
      <t xml:space="preserve">Make : RNB / Shakthi/HADID .  make: </t>
    </r>
    <r>
      <rPr>
        <sz val="12"/>
        <rFont val="Calibri"/>
        <family val="2"/>
      </rPr>
      <t xml:space="preserve">Door Closer - Dorma TS 91 cam action Door Closer with hold-open slide arm / GEZE TS 3000 V; Handle: Dorma / Geze - 450 mm High "D" type Handle; Hinges - Dorma / Geze  suitable to 2HR fire door ; </t>
    </r>
  </si>
  <si>
    <t>Aluminium profile  Boxing</t>
  </si>
  <si>
    <r>
      <t>Providing and fixing 0f 200 X100/105 mm Aluminium boxing to install access reader / switches as per manufacturers specification. Boxing to be installed adjacent to door frame as per detail design .</t>
    </r>
    <r>
      <rPr>
        <b/>
        <sz val="12"/>
        <rFont val="Calibri"/>
        <family val="2"/>
        <scheme val="minor"/>
      </rPr>
      <t xml:space="preserve"> Make:  GEZE /JEB /Alloy </t>
    </r>
  </si>
  <si>
    <t>Firerated shaft shutters</t>
  </si>
  <si>
    <t>Replacing of existing Laminate shutters with fire-rated shutters.</t>
  </si>
  <si>
    <t>Size: 1200 X1200MM (As per the query response)</t>
  </si>
  <si>
    <t>Reception Main Entry door - 2 HR FIRE RATED GLASS DOOR _ SAINTGOBAIN</t>
  </si>
  <si>
    <t>Providing and fixing of tested fully glazed steel fire rated double leaf door with 120 minutes of integrity and radiation control and partial insulation (EW=120 and
EI=20) with symmetrical (Bi-Directional) fire protection. The system shall be tested as per EN 1634-1 standard in an accredited international laboratory.
The glass shall be CONTRAFLAM LITE (14mm) clear, non-wired, toughened, interlayered, 120 minutes fire-rated glass for integrity and radiation control (EW 120)
and insulation (I 20) with a light transmission of 86% and a sound reduction of 38 dB and manufactured in UL &amp; TUV audited facility and including UL-EU
Certification and compliant to class 1(B)1 category of Impact Resistance as per EN 12600. The glass shall be tested for 5000 hours of UV resistance as per EN ISO
12543-4. The glass shall be EPD (Environmental Production Declaration) verified in accordance to EN 15804 and ISO 14025 in which its life cycle assessment is
performed considering Cradle to Gate system boundaries. The glass must produce a recycled content declaration committing to a pre-consumer cullet of up to 11%
and post-consumer cullet less than 1%. The glass shall provide bi-directional (symmetrical) fire protection.
The door frames are manufactured from 1.6 mm galvanized steel sheet pressed to form a profile of 35 mm x 60 mm on the vertical sides and 50 x 60 mm on the
horizontal side. The door shutter would have a top rail and side rail 60 mm x 60 mm and a bottom rail of 110 mm x 60 mm. The glass should be held in its place with
the help of 1.6 mm GI beading and a special ceramic tape with cross section of 5 x 20 mm as per the test evidence. Beading should be attached using 4 mm x 35 mm
SS screws at a distance of 75 mm from the edges and 150 mm c/c henceforth.
The shutters should be fixed to the frame using Dorma SS Ball Bearing Hinges of size 100 mm x 89 mm and 3 mm thickness or equivalent. The door should be fitted
with necessary hardware including TS 3000V or TS 73V, lock, 900mm offset handle and tower bolt from Dorma / Geze / equivalent.
The test report will be considered valid only if it contains the stamp and signature of the authorized signatory from Saint-Gobain Glass India Ltd</t>
  </si>
  <si>
    <t>Fire Rated Glass - Vetrotech Saint-Gobain make considered.
Hardware - Gaze make considered.</t>
  </si>
  <si>
    <t>Size - 2000 X2400 mm</t>
  </si>
  <si>
    <t>Door size- 2000 X 2600  mm ( Double Shutter)</t>
  </si>
  <si>
    <t>Size - 1200 X2400 mm</t>
  </si>
  <si>
    <t>Door size- 1200 X 2600  mm ( Single  Shutter)</t>
  </si>
  <si>
    <t>QRO-Nos</t>
  </si>
  <si>
    <t>13</t>
  </si>
  <si>
    <t>120 MINUTES FULLY GLAZED VDS® FIRE RESISTANT FIXED NON LOAD BEARING PARTITION</t>
  </si>
  <si>
    <r>
      <t>120 MINUTES FULLY GLAZED VDS® FIRE RESISTANT FIXED NON LOAD BEARING PARTITION
SYSTEM PROVIDING INTEGRITY AND RADIATION CONTROL (EW)
Supply and installation of tested Vetrotech Saint-Gobain VDS® fully glazed fire rated fixed partition with 120 minutes of integrity and radiation control (EW 120) with symmetrical (bi-directional) fire protection. The frames shall be made with imported cold rolled profiles. The frames are cold rolled from 1.5 mm steel sheet to form a profile of 50 mm x 50 mm on all sides. The system shall be tested as per EN 1364-1 in an international accredited laboratory. The glass should be CONTRAFLAM LITE (14mm) clear, non-wired, toughened, interlayered, 120 minutes fire-rated glass for integrity and radiation control (EW 120) and insulation (I 20) with a light transmission of 86% and a sound reduction of 38 dB and manufactured in UL &amp; TUV audited facility and including UL-EU Certification (File number R38101) and compliant to class 1(B)1 category of Impact Resistance as per EN 12600. The glass shall be tested for 5000 hours of UV resistance as per EN ISO 12543-4. The glass shall be EPD (Environmental Production Declaration) verified in accordance to EN 15804 and ISO 14025 in which its life cycle assessment is performed considering Cradle to Gate system boundaries. The glass must produce a recycled content declaration committing to a pre-consumer cullet of up to 11% and post-consumer cullet less than 1%. The glass shall provide bi-directional (symmetrical) fire protection. The glass should be held in its place with the help of 1.5 mm cold rolled steel beading and Kerafix 2000 ceramic tape with cross section of 4 x 15 mm as per the test evidence. The beading shall be clipped on using stainless steel self-tapping screws fixed at a distance of 70 mm from the edges and 150 mm c/c henceforth. The glass panes are to be supported on noncombustible 6 mm thick calcium silicate setting blocks. The maximum glazing size shall be as per the test certification. The profile has to be fixed to the supporting construction by means of M10 or bigger steel bolts at every 150 mm from the edges and every 500 mm (approx.) c/c. The partitions shall offer C4 level of wind resistance when tested as per EN12211 and shall provide class 4 level of air permeability as per EN 1026. The partitions shall also be tested for class 5 of impact resistance when tested as per EN 13049. The partitions shall also be tested for class 4 level of mechanical strength when tested as per EN13115. The partitions shall have water tightness level of 8A when tested as per EN 1027. Test evidence: The test report will be considered valid only if it contains the stamp and signature of the authorized signatory from</t>
    </r>
    <r>
      <rPr>
        <b/>
        <sz val="12"/>
        <rFont val="Calibri"/>
        <family val="2"/>
        <scheme val="minor"/>
      </rPr>
      <t xml:space="preserve"> Vetrotech Saint-Gobain. </t>
    </r>
  </si>
  <si>
    <t>F</t>
  </si>
  <si>
    <t>CEILING WORKS</t>
  </si>
  <si>
    <t>Modular false ceiling - 0.5/0.6  NRC  ( Store rooms , Server, UPS , Battery , BMS )</t>
  </si>
  <si>
    <r>
      <t>Providing and fixing in true horizontal level modular false ceiling using hot dipped galvanised steel sections. Exposed surface chemically cleaned capping prefinished in baked polyester paint. Shallotte/ Black Reveal grids and approved Shadow line wall angle of size 3000mmx19mmx19mm used in the periphery of the ceiling fixed to the partition, R.C.C.columnand walls using screws at 600mm c/c. Main runner of size15mmx32mmx3000mm suspended at 1200 c/c, using 2mm/3mm dia.GI butterfly wire hanger safely fixed to the structural soffit of the RCC slab using 6mm anchor fastener at every 1200mm c/c (max.) and 1200mm long cross tee of size 15mmx27mmx1200mm to be interlocked between main runner at 600mm c/c (max.) to form a grid of 600mx600mm. Tile to have 0.55 / .6  NRC sound. Tile sample to be approved by ARCHITECT WHILE quoting.</t>
    </r>
    <r>
      <rPr>
        <sz val="12"/>
        <color rgb="FFFF0000"/>
        <rFont val="Calibri"/>
        <family val="2"/>
        <scheme val="minor"/>
      </rPr>
      <t xml:space="preserve"> Make - Armstrong- Dune max  / Eq in Daiken . </t>
    </r>
  </si>
  <si>
    <t>Modular false ceiling - 0.9 NRC</t>
  </si>
  <si>
    <r>
      <t>Providing and fixing in true horizontal level modular false ceiling using hot dipped galvanised steel sections. Exposed surface chemically cleaned capping prefinished in baked polyester paint. Shallotte/ Black Reveal grids and approved Shadow line wall angle of size 3000mmx19mmx19mm used in the periphery of the ceiling fixed to the partition, R.C.C.columnand walls using screws at 600mm c/c. Main runner of size15mmx32mmx3000mm suspended at 1200 c/c, using 2mm/3mm dia.GI butterfly wire hanger safely fixed to the structural soffit of the RCC slab using 6mm anchor fastener at every 1200mm c/c (max.) and 1200mm long cross tee of size 15mmx27mmx1200mm to be interlocked between main runner at 600mm c/c (max.) to form a grid of 600mx600mm. Tile to have .9  NRC sound. Tile sample to be approved by ARCHITECT WHILE quoting.</t>
    </r>
    <r>
      <rPr>
        <sz val="12"/>
        <color rgb="FFFF0000"/>
        <rFont val="Calibri"/>
        <family val="2"/>
        <scheme val="minor"/>
      </rPr>
      <t xml:space="preserve"> Make - Armstrong- 0.9 NRC - Mineral Fibre Tile - Sample to be submitted for Approval </t>
    </r>
  </si>
  <si>
    <t>Metal grid ceiling(Handwash and plate wash)</t>
  </si>
  <si>
    <r>
      <t>Providing and fixing 600X600 mm Aluminium perforated  false ceiling using 24 mm GI &amp; steel grid .  Basic Price -1800 / sqm</t>
    </r>
    <r>
      <rPr>
        <sz val="12"/>
        <color rgb="FFFF0000"/>
        <rFont val="Calibri"/>
        <family val="2"/>
        <scheme val="minor"/>
      </rPr>
      <t xml:space="preserve"> Nextior / Armstrong / Fameline</t>
    </r>
  </si>
  <si>
    <t xml:space="preserve">Gypsum false ceiling </t>
  </si>
  <si>
    <r>
      <t xml:space="preserve">Providing and fixing Gypsum False Ceiling which includes G.I.Perimeter Channels of size .55mm thick (having One Flange of 20mm. and another flange of 30mm and a web of 27mm) along with perimeter of ceiling, screw fixed to brick wall / partition with the help of Nylon sleeves and screws at 610mm centres. Then suspending G.I. intermediate channels of size 45mm (0.9mm thick with 2 flanges of 15mm each)  from the soffit at 1220mm centres with ceiling angle of width 25mm X 10mm X 0.55mm thick fixed to soffit with G.I. cleat and steel expansion fasteners. Ceiling section of 0.55mm thick having knurled web of 51.5mm and 2  flanges of 26mm each with lips of 10.5mm are then fixed to the intermediate channel with the help of connecting clips and in direction perpendicular to the intermediate channel at 450 mm centres </t>
    </r>
    <r>
      <rPr>
        <b/>
        <sz val="12"/>
        <rFont val="Calibri"/>
        <family val="2"/>
        <scheme val="minor"/>
      </rPr>
      <t>Cost inclusive of one coat of primer and 3 coats of emulsion paint</t>
    </r>
    <r>
      <rPr>
        <sz val="12"/>
        <rFont val="Calibri"/>
        <family val="2"/>
        <scheme val="minor"/>
      </rPr>
      <t>.</t>
    </r>
    <r>
      <rPr>
        <sz val="12"/>
        <color rgb="FFFF0000"/>
        <rFont val="Calibri"/>
        <family val="2"/>
        <scheme val="minor"/>
      </rPr>
      <t xml:space="preserve"> Make of Stud &amp; Channel - Gyproc /USG   . Make of gypsum - Gyproc/USG </t>
    </r>
    <r>
      <rPr>
        <sz val="12"/>
        <rFont val="Calibri"/>
        <family val="2"/>
        <scheme val="minor"/>
      </rPr>
      <t xml:space="preserve">  . Installation to be done as per manufacturers installation guidelines .  Cost includes 150 mm high vertical band and cove light provision.</t>
    </r>
  </si>
  <si>
    <t>Gyp false ceiling for Open ceiling area - (to be fixed at True ceiling to achieve smooth finish)</t>
  </si>
  <si>
    <t>Providing and fixing Gypsum False Ceiling which includes 12.5 mm thk gypsum board , GI Ceiling section  to be fixed to the  true ceiling with suitable frame work. sections to be fixed at  600 mm  c/c centre as per dwg . Cost inclusive of providing scaffolding for open office ceiling  and  one coat of primer and 3 coats of approved emulsion paint.  Note : Marking of Electrical, Fire Alarm &amp; Air-conditioning &amp; co-ordination with marking of fixtures to be considered. Necessary cut-outs shall be provided for taking of  light cables, Fire and safety cables which shall be neatly finished after fixing of equipment's thereby leaving no gaps, etc., complete Measurement to be along the horizontal surface of the ceiling Make Frames : Gyproc /USG ; make Gypsum - Gyproc /USG</t>
  </si>
  <si>
    <t xml:space="preserve">Knauf - Danoline- Random perforation ceiling </t>
  </si>
  <si>
    <r>
      <t>Providing and fixing suspended false ceiling-Knauf Danoline - Strato panel random dia perforated G8/15/20 of size 600x600x12.5mm: Regular round perforation  which includes providing and fixing GI perimeter channels of size 0.55 mm. Thk. having one flange of 20 mm and another flange of 30 mm and web of 27 mm along the perimeter of the ceiling, screw fixed to brick wall/ partition with help of nylon sleeves and screws, at 610 mm centers. The suspended GI intermediate channels of size 45 mm,0.9mm thk with two flanges of 15 mm each from the soffit at 900 mm centers  with ceiling angle of width 25mm x 10mm x 0.55mm thk fixed to soffit with GI cleat and steel expansion fasteners. Ceiling section of 0.55 mm thk  fixed to the intermediate channels with help of connecting clips and in direction perpendicular to the intermediate channel with centers of 333 mm perforated gypboard  is then screw fixed to ceiling section with 25 mm dry wall screws at 300 mm  centers. Screw fixing is done mechanically either with screw driver or drilling machine with suitable attachment. (Cost to be quoted inclusive of wastages- Pl refer Dwg) .</t>
    </r>
    <r>
      <rPr>
        <sz val="12"/>
        <color rgb="FFFF0000"/>
        <rFont val="Calibri"/>
        <family val="2"/>
        <scheme val="minor"/>
      </rPr>
      <t xml:space="preserve"> </t>
    </r>
    <r>
      <rPr>
        <b/>
        <sz val="12"/>
        <color rgb="FFFF0000"/>
        <rFont val="Calibri"/>
        <family val="2"/>
        <scheme val="minor"/>
      </rPr>
      <t>Make- Knauf</t>
    </r>
  </si>
  <si>
    <t>Axiom Trim</t>
  </si>
  <si>
    <r>
      <t xml:space="preserve">Providing &amp; fixing 100mm wide axiom - extruded aluminium trim in curved length, finished powder coated in approved shade, installed complete with connector clips and C/C grid suspension distance all as per  manufacturer's specifications. </t>
    </r>
    <r>
      <rPr>
        <sz val="12"/>
        <color rgb="FFFF0000"/>
        <rFont val="Calibri"/>
        <family val="2"/>
        <scheme val="minor"/>
      </rPr>
      <t>Make - USG, Arm strong, Daiken, Fameline</t>
    </r>
  </si>
  <si>
    <t>Rmt</t>
  </si>
  <si>
    <t>Baffle ceiling -  Made of 12mm thk Eco board</t>
  </si>
  <si>
    <t xml:space="preserve">Huddle Space - Plain Eco board </t>
  </si>
  <si>
    <t xml:space="preserve">12mm thk , 150 mm High  Eco board baffle ceiling , c/c gap 100 mm to be suspended from Gypsum ceiling / True ceiling with suitable frame support . Cost includes necessary black color GI frame support and ply backing on Gypsum ceiling to hold the frame work . </t>
  </si>
  <si>
    <t>Basic price Rs.980/Sft considered as per the query response.</t>
  </si>
  <si>
    <t xml:space="preserve">Huddle Space - Printed Eco board </t>
  </si>
  <si>
    <t xml:space="preserve">12mm thk , 200 mm High  Printed Eco board baffle ceiling , c/c gap 100 mm to be suspended from Gypsum ceiling / True ceiling with suitable frame support . Cost includes necessary black color GI frame support and ply backing on Gypsum ceiling to hold the frame work . </t>
  </si>
  <si>
    <t xml:space="preserve">Café - Printed Eco board </t>
  </si>
  <si>
    <t xml:space="preserve">12mm thk , 300 mm High  Printed  Eco board baffle ceiling , c/c gap 100 mm to be suspended from Gypsum ceiling / True ceiling with suitable frame support . Cost includes necessary black color GI frame support and ply backing on Gypsum ceiling to hold the frame work . </t>
  </si>
  <si>
    <t>Extruded Aluminium Baffle Ceilings of size 25mm (Base) x 100mm (Height) x 1 mm (Thickness) - Wood Finish -Reception</t>
  </si>
  <si>
    <r>
      <t xml:space="preserve">Supply and Installation of Baffle ceilings of size 100mm(Height) x Size 25mm(Base) x 1mm thick extruded aluminium 6063AA in Architect approved Wood Grain Finish suspended to a Multi-slotted baffle C Carrier made of 0.8mm thick Galvanised steel surface finished in Black colour powder Coated finish. The baffle is connected the Baffle Carrier at a centre to centre distance of 100 mm with a bolt/nut/Spring washer arrangement as per typical detail attached. The baffle C Carrier is suspended from the RCC True Ceiling at every 1m in general and at 150mm from Baffle Joints using an M6 Threaded Rod and suitable anchor fastener. The baffles come at a maximum size up to 6 m in length. The baffle end with an End Cap made in Aluminium and is with same finish as the baffle panel. Two baffle are connected by splice to make it run continuously or with a Gap of 20mm as per architect’s approval. The rate quoted for false ceiling system shall include providing necessary cut-outs/supports for all fixing light fixtures (all sizes) AC diffuser, AC dampers, AC linear grills, smoke detectors, speakers, etc. and any other openings to be made in false ceiling as directed. . </t>
    </r>
    <r>
      <rPr>
        <b/>
        <sz val="12"/>
        <color theme="1"/>
        <rFont val="Calibri"/>
        <family val="2"/>
        <scheme val="minor"/>
      </rPr>
      <t>Make: Armstrong / Hunter Douglas /Frameline / Nextior</t>
    </r>
  </si>
  <si>
    <t>Fameline make considered.</t>
  </si>
  <si>
    <t>Metal Ceiling (Triangular Aluminium cell ceiling)</t>
  </si>
  <si>
    <t>Providing and fixing of  triangle patent ceiling with tiles made of .8 mm thk, 60 mm height  aluminium with clip in system. Above ceiling services (ducts, tray, conduits) and true ceiling to be finished in black colour.  Make: Frameline</t>
  </si>
  <si>
    <t>Fameline make considered.
Aluminium Triangle cell ceilings with Cell ceilings sections A, B and C of size 25 mm (base) x 100 mm( Height) x 2500 mm ( Length ) , thickness 0.6mm. The sections are interlocked with each other to form a equilateral triangle cell of size 300 mm x 300 mm x 300 mm.</t>
  </si>
  <si>
    <t xml:space="preserve">Metal Ceiling (Square Aluminium cell ceiling) </t>
  </si>
  <si>
    <t xml:space="preserve">Providing and fixing Metal Open cell ceiling consisting of 0.5mm thick extruded aluminium metal of approved height in 'U' bends mounted using 6mm thk GI threaded rod suspended from true ceiling through anchor fasteners and hardware. The size of Openings will be 100 mm x 100 mm.   Tile size 600X600 mm .  Tiles to be fixed on 25X25 Al Grid . The System to be provided along the fleece backing with felt.Above ceiling services (ducts, tray, conduits) and true ceiling to be finished in black colour.  Complete as per drawing and as directed by Engineer. Rate shall also include providing of acoustic fleece above the ceiling.  Make: Armstrong / Hunter Douglas /Frameline/ Metal matrix is considered  </t>
  </si>
  <si>
    <t>True Ceiling  Treatment &amp; Paint finish</t>
  </si>
  <si>
    <t xml:space="preserve">Providing and Applying Acrylic emulsion Paint of approved colour on the true ceiling surfaces of approved make, colour and shade in three coats , including preparing existing surfaces by scraping away and loose particles, dust etc., by washing and scrubbing, filling up with crack filler, binder; cleaning and making the surface dust-free, applying approved lambi-putty / POP punning  and rubbing with sandpaper to make surface smooth to approval of the Project in-charge and applying a one primer coat and three coats of emulsion  paint as recommended by approved paint manufacturer, including required scaffolding, cleaning and protecting till the handing over of site etc. all complete at all hei ghts and leads as per specifications or as directed by the Project in-charge to entire his satisfaction.  All ceiling services  to be painted and  to be cleaned after completion of final coat  painting . </t>
  </si>
  <si>
    <t>Suspended  Acostical pet panel board - Type-1 ( Café)</t>
  </si>
  <si>
    <t xml:space="preserve">Providing and fixing of 50 mm thk eco panel boards in Honeydue shape of size 900x900 / 1200x1200mm approx. with necessary 18 mm thk ply  backing for rigidity suspended from ceiling with suitable clutch wire support system that are height adjustable.  Eco boards to be cut and installed to achieve the pattern as per detail dwg provided by Architect. Colour and other specifications are to be as per architects approval. Basic rate of Eco board - 1500/ sqm </t>
  </si>
  <si>
    <t>Quoted for 50mm thick eco board (BR: Rs.1,500/Sqm) with 18mm thick ply backing considered suspended from True ceiling.</t>
  </si>
  <si>
    <t>Suspended Cloud acoustical board ( Huddle space)</t>
  </si>
  <si>
    <t xml:space="preserve">Providing and fixing acoustical cloud panels -( 800 X800 mm) . Basic price- Rs-7,500 . Make: Art &amp; Design , Sensus, Rockworth </t>
  </si>
  <si>
    <t>Quoted based on the given basic price - Acoustic panel basic price Rs.7,500/Sqm.</t>
  </si>
  <si>
    <t>MS Work</t>
  </si>
  <si>
    <t>Supply, Fabrication and installation of MS Structural Works of approved size, sections and shape as per the detailed drawing.The cost should include painting the members with one coat of primer and two coats of enamel spray paint of colour approved by Architect. Huddle area- Ceiling . Refer 3D view and submit cost proposal.</t>
  </si>
  <si>
    <t>kg</t>
  </si>
  <si>
    <t>G</t>
  </si>
  <si>
    <t>FLOORING &amp; DADO</t>
  </si>
  <si>
    <t>LVT Flooring -</t>
  </si>
  <si>
    <t>Supply and laying of 5-6 mm thk LVT Flooring over on self levelled PCC Floor.  Basic rate LVT Floor - 300/ sqft .  LVT to be cut and installed as per the pattern given in the detail dwg /3D view.</t>
  </si>
  <si>
    <t>QRO-sqm</t>
  </si>
  <si>
    <t>Anti-Static Raised Access Flooring With 600x600mm tiles (300 mm Height) ) - Server room, UPS &amp; Battery room</t>
  </si>
  <si>
    <r>
      <t xml:space="preserve">Supply, fabricating and erection of 300mm  height Antistatic Raised access flooring of size of 600mm x 600mm above finished floor level to withstand load of 1260 Kg per Smt. and rolling loads with Snap Lock Grid System using Electro-galvanized adjustable jack made out of 25mm dia. bright bar and 2 hr fire rated removable flooring tiles made of steel with non-combustible cementious compound complete in all respect as per the specifications. b. Provision should made for satisfactory earthing for all floor tiles.Cost Inclusive of One tile Puller. </t>
    </r>
    <r>
      <rPr>
        <b/>
        <sz val="12"/>
        <rFont val="Calibri"/>
        <family val="2"/>
        <scheme val="minor"/>
      </rPr>
      <t>Make - Unitile</t>
    </r>
  </si>
  <si>
    <t>3M Recessed panel with Mat (Entrance, Cafeteria)</t>
  </si>
  <si>
    <t>Providing and fixing floor Mat in nomad range of 3M make  heavy duty Nomad range grey shade mat  be fixed with Velcro. Basic price- Rs-6500/ sqm</t>
  </si>
  <si>
    <t xml:space="preserve">Granite Jambs </t>
  </si>
  <si>
    <r>
      <t xml:space="preserve">Providing and fixing of granite jambs formed of 19mm thick &amp; 300mm to 350mm  wide pre polished granite jambs and jambs to be fixed using necessary 1:4 cement mortar or adhesive as per details. Rate to include nosing as per architects instruction. </t>
    </r>
    <r>
      <rPr>
        <b/>
        <sz val="12"/>
        <rFont val="Calibri"/>
        <family val="2"/>
        <scheme val="minor"/>
      </rPr>
      <t>Basic rate of Granite - 1800 per Sq.mt.</t>
    </r>
  </si>
  <si>
    <t xml:space="preserve">Vitrified Tile Flooring -Type-1 -1200X2400 mm </t>
  </si>
  <si>
    <t xml:space="preserve">Supply and laying of  1200 x 2400 mm Vitrified tiles  laid over adequate thickness of cement mortar 1:4(1cement:4 coarse sand)   without spacers , saint gobain weber epoxy grout , finished neat, allowing for necessary spacing for rubbing down the edges at corners..cost inclusive of  removal of  existing PCC screed floor and refill with PCC to match the tile floor level to Open office carpet floor . Includes protection with foam sheets  with 2 layer of plastic cover after installation, deep cleaning before handover . Actual laid area shall be measured and paid for this item.  Near door , Floor to be sunkened 12mm  and finished with tile to install 3M Matt.   Make- Kajaria / Asian - Basic price- 180 / sq ft . Make Epoxy Grout- Saint-Gobain Weber. </t>
  </si>
  <si>
    <t>Vinyl flooring</t>
  </si>
  <si>
    <r>
      <t xml:space="preserve">Providing &amp; Laying of Vinyl Flooring  over on cement plaster with smooth surface.  Cost includes Self-Levelling Sub-Floor Cementitious floors of approved make, in thickness not less than 3mm, in approved colour shade  with Surface preparation, Primer coat, Mixing, application, and properly designed joint treatment all as per manufacturer's specifications. </t>
    </r>
    <r>
      <rPr>
        <b/>
        <sz val="12"/>
        <rFont val="Calibri"/>
        <family val="2"/>
        <scheme val="minor"/>
      </rPr>
      <t>Make: Armstrong  Basic price- Rs-1500/ sqm.</t>
    </r>
  </si>
  <si>
    <t xml:space="preserve">Vitrified tiles flooring - Type-2 1200 x 600 mm  / 600X600  mm - Café Passage , Handwash , Platewash </t>
  </si>
  <si>
    <r>
      <t xml:space="preserve">Supply and laying of  1200 x 600 mm / 600X 600 mm  Vitrified tiles  laid over adequate thickness of cement mortar 1:4(1cement:4 coarse sand)   without spacers , saint gobain weber epoxy grout , finished neat, allowing for necessary spacing for rubbing down the edges at corners..cost inclusive of  removal of  existing PCC screed floor and refill with PCC to match the tile floor level to Open office carpet floor . Includes protection with foam sheets  with 2 layer of plastic cover after installation, deep cleaning before handover . Actual laid area shall be measured and paid for this item.     </t>
    </r>
    <r>
      <rPr>
        <b/>
        <sz val="12"/>
        <rFont val="Calibri"/>
        <family val="2"/>
        <scheme val="minor"/>
      </rPr>
      <t xml:space="preserve">Make- Kajaria - Basic price- 90 / sq ft . Make Epoxy Grout- Saintgobain Weber. </t>
    </r>
  </si>
  <si>
    <t xml:space="preserve">Vitrified tiles flooring - Type-3 300X 1200 mm - Cafeteria - Wooden Finish tile </t>
  </si>
  <si>
    <r>
      <t xml:space="preserve">Supply and laying of  1200 X 300 mm  Vitrified tiles  laid over adequate thickness of cement mortar 1:4(1cement:4 coarse sand)   without spacers , saint gobain weber epoxy grout , finished neat, allowing for necessary spacing for rubbing down the edges at corners..cost inclusive of  removal of  existing PCC screed floor and refill with PCC to match the tile floor level to Open office carpet floor . Includes protection with foam sheets  with 2 layer of plastic cover after installation, deep cleaning before handover . Actual laid area shall be measured and paid for this item.     </t>
    </r>
    <r>
      <rPr>
        <b/>
        <sz val="12"/>
        <rFont val="Calibri"/>
        <family val="2"/>
        <scheme val="minor"/>
      </rPr>
      <t xml:space="preserve">Make- Kajaria - Basic price- 100 / sq ft . Make Epoxy Grout- Saintgobain Weber. </t>
    </r>
  </si>
  <si>
    <t>Rug</t>
  </si>
  <si>
    <r>
      <t xml:space="preserve">Providing and fixing 13mm thk customised rug  as per selection. </t>
    </r>
    <r>
      <rPr>
        <b/>
        <sz val="12"/>
        <color theme="1"/>
        <rFont val="Calibri"/>
        <family val="2"/>
        <scheme val="minor"/>
      </rPr>
      <t>Basic price- Rs-6000/ sq m</t>
    </r>
  </si>
  <si>
    <t>H</t>
  </si>
  <si>
    <t>SKIRTING &amp; TRIMS</t>
  </si>
  <si>
    <t>Aluminium skirting</t>
  </si>
  <si>
    <r>
      <t xml:space="preserve">Providing and fixing 75mm high Aluminium skirting  </t>
    </r>
    <r>
      <rPr>
        <sz val="12"/>
        <rFont val="Calibri"/>
        <family val="2"/>
      </rPr>
      <t xml:space="preserve">of 1.5mm thick 75mm high extruded anodized aluminium skirting to be fixed with 12mm thk ply backing as per manufacture spec. as per Architects approval. </t>
    </r>
    <r>
      <rPr>
        <b/>
        <sz val="12"/>
        <rFont val="Calibri"/>
        <family val="2"/>
      </rPr>
      <t>(Make- Walline / Bottom Line/ Hysis )</t>
    </r>
  </si>
  <si>
    <t>rmt</t>
  </si>
  <si>
    <t>Make - Bottomline considered</t>
  </si>
  <si>
    <t>Granite threshold-300mm</t>
  </si>
  <si>
    <r>
      <t xml:space="preserve">Providing and installing 19mm thick polished Granite ledge of 300mm wide, the exposed edge of the ledge shall be ground to full round shall polished to gloss. The ledge formed shall be installed over a 1:3 cement mortar bedding of average 25mm thick set in cement slurry, the joints shall be grouted in approved matching colour epoxy grout. Price quoted shall be inclusive of lead, lift, required stagging, scaffolding etc., complete as per detail drawing.. </t>
    </r>
    <r>
      <rPr>
        <sz val="12"/>
        <rFont val="Calibri"/>
        <family val="2"/>
      </rPr>
      <t>Basic rate of Granite - 1800 per Sq.mt.</t>
    </r>
  </si>
  <si>
    <t>Granite threshold-100mm</t>
  </si>
  <si>
    <r>
      <t xml:space="preserve">Providing and installing 19mm thick polished Granite ledge of 100mm wide, the exposed edge of the ledge shall be ground to full round shall polished to gloss. The ledge formed shall be installed over a 1:3 cement mortar bedding of average 25mm thick set in cement slurry, the joints shall be grouted in approved matching colour epoxy grout. Price quoted shall be inclusive of lead, lift, required stagging, scaffolding etc., complete as per detail drawing.. </t>
    </r>
    <r>
      <rPr>
        <sz val="12"/>
        <rFont val="Calibri"/>
        <family val="2"/>
      </rPr>
      <t>Basic rate of Granite - 1800 per Sq.mt.</t>
    </r>
  </si>
  <si>
    <t>Aluminium corner guard</t>
  </si>
  <si>
    <r>
      <t xml:space="preserve">Providing and installing 18mm X 18mm corner guard installed using approved double side adhesive tape of 3M make, complete as per detailed drawing. Height - 2700 mm . </t>
    </r>
    <r>
      <rPr>
        <b/>
        <sz val="12"/>
        <rFont val="Calibri"/>
        <family val="2"/>
      </rPr>
      <t xml:space="preserve">Make: Wall Line/ Bottom line/ Hysys </t>
    </r>
  </si>
  <si>
    <t>Window sill in prelam board finish</t>
  </si>
  <si>
    <r>
      <t>Providing and fixing  150-300 mm wide and 150 mm high  factory made window sill made of 12mm thk ply and finished with approved 1mm thk Top . Cost inclusive of providing necessary wood / ply backing supports  as per site condition.</t>
    </r>
    <r>
      <rPr>
        <b/>
        <sz val="12"/>
        <rFont val="Calibri"/>
        <family val="2"/>
      </rPr>
      <t xml:space="preserve"> </t>
    </r>
    <r>
      <rPr>
        <sz val="12"/>
        <rFont val="Calibri"/>
        <family val="2"/>
      </rPr>
      <t xml:space="preserve">(Basic rate of the laminate is Rs 500/sqm). </t>
    </r>
    <r>
      <rPr>
        <b/>
        <sz val="12"/>
        <rFont val="Calibri"/>
        <family val="2"/>
      </rPr>
      <t xml:space="preserve">Make of Ply-Greenply, Archid ply, Century  (MR-IS:303 -1989) . Make of Laminate - Merino, Greenlam, Century </t>
    </r>
  </si>
  <si>
    <t>Aluminium transition profile</t>
  </si>
  <si>
    <r>
      <rPr>
        <sz val="12"/>
        <rFont val="Calibri"/>
        <family val="2"/>
      </rPr>
      <t xml:space="preserve">Providing &amp; fixing 8mm thk Aluminium Floor transition profile as per manufacturer specification. </t>
    </r>
    <r>
      <rPr>
        <b/>
        <sz val="12"/>
        <rFont val="Calibri"/>
        <family val="2"/>
      </rPr>
      <t>Sample to be submitted to Architect/Client for approval.  Make : Wall Line / Bottom Line</t>
    </r>
  </si>
  <si>
    <t>I</t>
  </si>
  <si>
    <t>FINISHES / PANELLING &amp; BOXING</t>
  </si>
  <si>
    <t>Laminate panelling</t>
  </si>
  <si>
    <t xml:space="preserve">Providing and fixing Commercial ply panelling, of 12mm thk. ply panelling finished in 1 mm thick. of approved shade laminate with 6X6mm Aluminium  U channel section to be inserted to achieve uniform groove between gypsum and panelling . (Basic rate of the laminate is Rs 550/sqm) Make of Ply-Greenply, Archidply, Greenply, Archid ply (MR-IS:303 -1989), Century  Make of Laminate - Merino , Greenlam, Century ( Excluding Frame work - Ply to be fixed over Gypsum partition / External wall ) </t>
  </si>
  <si>
    <t>Lacquered glass panelling ( 12 mm thk ply +  6mm thk lac. Glass)</t>
  </si>
  <si>
    <r>
      <t xml:space="preserve">Providing and fixing Commercial ply panelling,12 mm thk ply panelling finished with 6mm thk approved shade Lacquered Glass with suitable adhesive as per manufacturers specifications . 6X6 mm aluminium profile section to be inserted b.w lac glass and other finishes as per detail dwg. </t>
    </r>
    <r>
      <rPr>
        <b/>
        <sz val="12"/>
        <rFont val="Calibri"/>
        <family val="2"/>
      </rPr>
      <t xml:space="preserve">Make of Ply-Greenply, Archidply, Century (MR-IS 303 -1989). Make of Glass - Saint Gobain Ultra White Lac. Glass </t>
    </r>
  </si>
  <si>
    <t xml:space="preserve">Eco panel board - 12 mm thk. </t>
  </si>
  <si>
    <r>
      <t>Supply and Installation of Modular acoustic panels /Tile (Eco Panel board) of size 1200mmx 2400mm. 12 mm thk Eco board to be fixed over on gypsum partition / Wall. Cost inclusive of providing  6X6 mm Aluminium "U" channel section to achieve uniform groove between gypsum and Eco board panelling. Eco boards to be cut and installed as per detail dwg provided by Architect.</t>
    </r>
    <r>
      <rPr>
        <sz val="12"/>
        <rFont val="Calibri"/>
        <family val="2"/>
      </rPr>
      <t xml:space="preserve"> Basic Price - Rs.1650 / sqm. </t>
    </r>
    <r>
      <rPr>
        <b/>
        <sz val="12"/>
        <rFont val="Calibri"/>
        <family val="2"/>
      </rPr>
      <t>Make: Art &amp; Design / Senses / Rock worth</t>
    </r>
  </si>
  <si>
    <t xml:space="preserve">Eco panel board - 9 mm thk. </t>
  </si>
  <si>
    <r>
      <t>Supply and Installation of Modular acoustic panels /Tile (Eco Panel board) of size 1200mmx 2400mm. 9 mm thk Eco board to be fixed over on gypsum partition / Wall. Cost inclusive of providing  6X6 mm Aluminium "U" channel section to achieve uniform groove between gypsum and Eco board panelling. Eco boards to be cut and installed as per detail dwg provided by Architect.</t>
    </r>
    <r>
      <rPr>
        <sz val="12"/>
        <rFont val="Calibri"/>
        <family val="2"/>
      </rPr>
      <t xml:space="preserve"> Basic Price - Rs.1250 / sqm. </t>
    </r>
    <r>
      <rPr>
        <b/>
        <sz val="12"/>
        <rFont val="Calibri"/>
        <family val="2"/>
      </rPr>
      <t>Make: Art &amp; Design / Senses / Rock worth</t>
    </r>
  </si>
  <si>
    <t xml:space="preserve">CNC Eco panel board - 12 mm thk. </t>
  </si>
  <si>
    <r>
      <t>Supply and Installation of CNC engraved Modular acoustic panels /Tile (Eco Panel board) of size 1200mmx 2400mm. 12 mm thk Eco board to be fixed over on gypsum partition / Wall. Cost inclusive of providing  6X6 mm Aluminium "U" channel section to achieve uniform groove between gypsum and Eco board panelling. Eco boards to be cut in CNC  and installed to achieve the pattern as per detail dwg provided by Architect.</t>
    </r>
    <r>
      <rPr>
        <sz val="12"/>
        <rFont val="Calibri"/>
        <family val="2"/>
      </rPr>
      <t xml:space="preserve"> Basic Price - Rs.2300 / sqm. </t>
    </r>
    <r>
      <rPr>
        <b/>
        <sz val="12"/>
        <rFont val="Calibri"/>
        <family val="2"/>
      </rPr>
      <t>Make: Art &amp; Design / Senses / Rock worth</t>
    </r>
  </si>
  <si>
    <t>Printed  Eco board -12 mm thk</t>
  </si>
  <si>
    <r>
      <t xml:space="preserve">Supply and Installation of 9 mm thk Printed Eco Panel board of size 1200mmx 2400mm. 12 mm thk Eco board to be fixed over on gypsum partition / Wall as per manufacturers specification. Cost inclusive of providing 6X6 mm Aluminium "U" channel section to achieve uniform groove between gypsum and Eco board panelling. Eco boards to be cut and installed to achieve the pattern as per detail dwg provided by Architect. Make: Art &amp; Design </t>
    </r>
    <r>
      <rPr>
        <b/>
        <sz val="12"/>
        <rFont val="Calibri"/>
        <family val="2"/>
      </rPr>
      <t xml:space="preserve">Make: Art &amp; Design / Senses / Rock worth. </t>
    </r>
    <r>
      <rPr>
        <sz val="12"/>
        <rFont val="Calibri"/>
        <family val="2"/>
      </rPr>
      <t xml:space="preserve"> Basic Price - Rs.1800 / sqm</t>
    </r>
  </si>
  <si>
    <t>Ply boxing finished with Laminate</t>
  </si>
  <si>
    <r>
      <t xml:space="preserve">Providing and fixing 200-300 mm thk ply boxing made of 12mm thk Commercial ply fixed on suitable Aluminium / Ply wood frame work in intervals of 600mm horizontally and vertically, finished with 1mm thick approved shade  Laminate with grooves as directed.  </t>
    </r>
    <r>
      <rPr>
        <sz val="12"/>
        <rFont val="Calibri"/>
        <family val="2"/>
      </rPr>
      <t xml:space="preserve">(Basic price of Laminate is Rs 1000/sqm). Make of Ply-Greenply, Archidply, Greenply, Archid ply ( MR-IS:303 -1989), Century  Make of Laminate - Merino, Greenlam, Century </t>
    </r>
  </si>
  <si>
    <t>Pelmets</t>
  </si>
  <si>
    <r>
      <t xml:space="preserve">Providing and fixing pelmets made of 18mm Pre laminated ply of size 200X300 / 300 x 300mm wide along windows and glazed area and with  necessary  Aluminium frame work/ wood support, and also to mount the Blinds and Pull Down screens. The edges on the glazing side has to finished with enamel paint / Edge banding .  Vertical support Ply to be anchored to the structural beam. Fixing detail may vary as per site conditions.  </t>
    </r>
    <r>
      <rPr>
        <b/>
        <sz val="12"/>
        <rFont val="Calibri"/>
        <family val="2"/>
      </rPr>
      <t>Make of Ply- Archid ply, Green ply, Century</t>
    </r>
  </si>
  <si>
    <t>Ply backing for mineral fibre tiles</t>
  </si>
  <si>
    <r>
      <t>Providing and fixing 6mm thick commercial ply backing</t>
    </r>
    <r>
      <rPr>
        <sz val="12"/>
        <rFont val="Calibri"/>
        <family val="2"/>
      </rPr>
      <t xml:space="preserve">  of 600mm x 600mm on mineral fibre modular false ceiling tiles to support light fitting, speakers, CCTV cameras, diffuser of grid work size with necessary cut outs for the same. Make of Ply-Greenply,  Century, Archidply, Century (MR - IS : 303 - 1989).</t>
    </r>
  </si>
  <si>
    <t>Plywood panelling (Without frame work)</t>
  </si>
  <si>
    <t>6 mm thk</t>
  </si>
  <si>
    <t xml:space="preserve">Providing and fixing 6 mm thk comm. Ply panel over  on  Plywood/ Gypsum partition / Existing Wall </t>
  </si>
  <si>
    <t>12mm thk</t>
  </si>
  <si>
    <t xml:space="preserve">Providing and fixing 12 mm thk comm. Ply panel over  on  Plywood/ Gypsum partition / Existing Wall </t>
  </si>
  <si>
    <t>18 mm thk</t>
  </si>
  <si>
    <t xml:space="preserve">Providing and fixing 18 mm thk comm. Ply panel over  on  Plywood/ Gypsum partition / Existing Wall </t>
  </si>
  <si>
    <t>Logo ( Reception)</t>
  </si>
  <si>
    <t>Providing and fixing " Photon " Logo  with back lit LED -  made of 12 mm thk Imported Acrylic with laser cut and duly painted with ducco as per brand colour.   Logo Height- 450 mm . Warranty - 3 Years .</t>
  </si>
  <si>
    <t>Gypsum Boxing finished in paint</t>
  </si>
  <si>
    <r>
      <t xml:space="preserve">Providing and fixing  Gypsum Boxing </t>
    </r>
    <r>
      <rPr>
        <sz val="12"/>
        <rFont val="Calibri"/>
        <family val="2"/>
      </rPr>
      <t>of</t>
    </r>
    <r>
      <rPr>
        <b/>
        <sz val="12"/>
        <rFont val="Calibri"/>
        <family val="2"/>
      </rPr>
      <t xml:space="preserve"> </t>
    </r>
    <r>
      <rPr>
        <sz val="12"/>
        <rFont val="Calibri"/>
        <family val="2"/>
      </rPr>
      <t>12mm thk. Gypsum fixed to frame work &amp; level, Niches to be finished in plastic emulsion paint as per selection 8mm Aluminium channel section to achieve uniform groove between gypsum and wall. (Basic price of Gypsum is Rs 160/sqm) - Make of Gypsum - India Gypsum, La Gyp.</t>
    </r>
  </si>
  <si>
    <t>Steps</t>
  </si>
  <si>
    <r>
      <t xml:space="preserve">Providing and fixing Step </t>
    </r>
    <r>
      <rPr>
        <sz val="12"/>
        <rFont val="Calibri"/>
        <family val="2"/>
      </rPr>
      <t xml:space="preserve">for Hub room,UPS roomin </t>
    </r>
    <r>
      <rPr>
        <b/>
        <sz val="12"/>
        <rFont val="Calibri"/>
        <family val="2"/>
      </rPr>
      <t>18mm thick fire rated ply finished with anti-skid laminate</t>
    </r>
    <r>
      <rPr>
        <sz val="12"/>
        <rFont val="Calibri"/>
        <family val="2"/>
      </rPr>
      <t xml:space="preserve"> with necessary hardwood honeycomb framework with necessary related works. Includes 18X18 mm Aluminium Edge profile in edges .</t>
    </r>
  </si>
  <si>
    <t>Concealed corian marker holder</t>
  </si>
  <si>
    <r>
      <t>Providing and fixing concealed marker holder of size 150mm Ht  x 75mm D  x600mm  Length , made of 12 mm thk corian to be cladded over on Aluminium frame work with necessary ply backing as per detail dwg/ Ref Image.</t>
    </r>
    <r>
      <rPr>
        <sz val="12"/>
        <color indexed="12"/>
        <rFont val="Calibri"/>
        <family val="2"/>
      </rPr>
      <t xml:space="preserve"> </t>
    </r>
    <r>
      <rPr>
        <b/>
        <sz val="12"/>
        <rFont val="Calibri"/>
        <family val="2"/>
      </rPr>
      <t>Basic Rate of corian Rs. 500/ sq ft.</t>
    </r>
    <r>
      <rPr>
        <sz val="12"/>
        <rFont val="Calibri"/>
        <family val="2"/>
      </rPr>
      <t xml:space="preserve"> Make of Corian - Staron, Merino, LG </t>
    </r>
  </si>
  <si>
    <t xml:space="preserve">Suspended MS frame work with weld mesh finish </t>
  </si>
  <si>
    <t>40X20mm MS frame work with interconnector frames and weld mesh covering  to hold suspended artificial plants . Refer detail dwg and submit cost proposal for this item</t>
  </si>
  <si>
    <t>MS support works</t>
  </si>
  <si>
    <t xml:space="preserve">MS angle support works for special ceiling , MS frame planter frames ,etc.,Supply and Fabrication of MS angles , Box sections and MS plates . </t>
  </si>
  <si>
    <t>Kg</t>
  </si>
  <si>
    <t xml:space="preserve"> MDF  Grooved Fluted panel</t>
  </si>
  <si>
    <t xml:space="preserve">Providing and fixing 18mm thk Grooved MDF Fluted panel in Ducco paint finish. MDF to be fixed over on 600X600 mm Aluminium grid frame work and 12mm thk base ply . </t>
  </si>
  <si>
    <t>Veneer Panelling</t>
  </si>
  <si>
    <r>
      <rPr>
        <b/>
        <sz val="12"/>
        <rFont val="Calibri"/>
        <family val="2"/>
      </rPr>
      <t>Providing and fixing Commercial ply panelling</t>
    </r>
    <r>
      <rPr>
        <sz val="12"/>
        <rFont val="Calibri"/>
        <family val="2"/>
      </rPr>
      <t xml:space="preserve">, of 12mm thk. ply panelling finished in 4 mm thick. of approved shade veneer  with 6X6mm Aluminium  U channel section to be inserted to achieve uniform groove between two finishes (Basic rate of the laminate is Rs 1500/sqm) </t>
    </r>
    <r>
      <rPr>
        <b/>
        <sz val="12"/>
        <rFont val="Calibri"/>
        <family val="2"/>
      </rPr>
      <t xml:space="preserve">Make of Ply-Greenply, Archid ply, Century  (MR-IS:303 -1989) . </t>
    </r>
    <r>
      <rPr>
        <sz val="12"/>
        <rFont val="Calibri"/>
        <family val="2"/>
      </rPr>
      <t>Make Veneer- Century, Greenlam</t>
    </r>
  </si>
  <si>
    <t>Fabric Panelling</t>
  </si>
  <si>
    <r>
      <t xml:space="preserve">Providing and fixing Fabric Panelling with Jolly Board to be wrapped with approved Fabric to be fixed over on 12 mm thk commercial ply panelling . The rate should includes 3mm thk recron foam  and approved  gripper system. Cost inclusive of providing 6X6 mm Aluminium "U" channel section to achieve uniform groove between gypsum and Fabric panelling. </t>
    </r>
    <r>
      <rPr>
        <sz val="12"/>
        <color indexed="12"/>
        <rFont val="Calibri"/>
        <family val="2"/>
        <scheme val="minor"/>
      </rPr>
      <t xml:space="preserve">(Basic rate of fabric - Rs.750 / rmt) </t>
    </r>
    <r>
      <rPr>
        <b/>
        <sz val="12"/>
        <rFont val="Calibri"/>
        <family val="2"/>
        <scheme val="minor"/>
      </rPr>
      <t>Make of Fabric - D Decor</t>
    </r>
  </si>
  <si>
    <t>Green Moss wall</t>
  </si>
  <si>
    <t>Providing and fixing  Natural Green Moss wall  as per Architects selection. Basic price - Rs-2500 /sqft</t>
  </si>
  <si>
    <t>Artificial Green wall</t>
  </si>
  <si>
    <t>Providing and fixing   Artificial  Green wall  as per Architects selection. Basic price - Rs-500 /sqft</t>
  </si>
  <si>
    <t>Fire Clay Brick cladding</t>
  </si>
  <si>
    <t>Providing and fixing Fire clay Brick Cladded with Cerabond adhesive on to the  levelled surface of the wall / Column / Gyp partition. Cost inclusive of  levelling of wall surface and providing 12 mm thk Bison board backing on existing double skin Gyp partition / Wall / Aluminium frame work. Grooves to be spaced with the spacers and finished with cement grout material of approved colour.</t>
  </si>
  <si>
    <t>Fire clay brick Basic price Rs.160/Sqft. Considered as per the query response.</t>
  </si>
  <si>
    <t>Mdf Groove wood acostic perforated panel</t>
  </si>
  <si>
    <r>
      <t xml:space="preserve">Providing and fixing PAX- GROOWOOD Perforated panels of width 128mm, thickness of 15mm and length of 2440mm or as per detail dwg  , made of a High density moisture resistant fibre board substrate with laminated/Melamine facing as per the approved shade / species and finish and a melamine balancing layer over the reverse side. The board shall have  a special perforated pattern where the visible surface has a  “Helmholtz” fluted perforation of 2mm width and  15mm or 30mm each. The Back side of each panel  is being perforated with 8mm round hole for superior  acoustic performance. Installation : Installed on specially extruded aluminum sections of 25 mm duly fixed using screws and plugs spacing at 600mm c/c. Place the GROOWOOD clip to install the first set of wooden panels by inserting the clips for border and insert the groove of panel into projecting flange of aluminium clip. Continue installing rows of panels by inserting the
tongue into the groove of earlier inserted panel and  progressively installing clips for inside into the next keel till the actual height is achieved. Use clips for the border to finish off the installation. Edges should be finished using wooden moulding of matching colour.as per manufacturers specification . </t>
    </r>
    <r>
      <rPr>
        <b/>
        <sz val="12"/>
        <color indexed="8"/>
        <rFont val="Calibri"/>
        <family val="2"/>
      </rPr>
      <t>Make: Gyptech , Art&amp; Design - Groove wood panels</t>
    </r>
  </si>
  <si>
    <t>Quoted for the Basic price - Rs.600/sft. as per the query response.</t>
  </si>
  <si>
    <t>Bison board panelling</t>
  </si>
  <si>
    <t>Providing and fixing 12 mm thk bison board over on 600X600 mm Aluminium frame work.  ( Cost to be quoted excluding frame work)</t>
  </si>
  <si>
    <t>Pine wood planks cladding</t>
  </si>
  <si>
    <t>12mm thk pine wood planks to be cladded on café column with suitable ply backing support. Pine wood surface to be treated and finished with PU matt polish . Edges to be covered with 25X25 MS L angle frame in black enamel finish . Refer 3D view and submit cost proposal</t>
  </si>
  <si>
    <t>Architrave in corian finish</t>
  </si>
  <si>
    <t xml:space="preserve">50 mm thk and 300 mm deep architrave made of 12mm thk ply around main entrance door and finished with approved 12mm thk corian . Basic rare corian - 750 / sqft </t>
  </si>
  <si>
    <t>I-1</t>
  </si>
  <si>
    <t>COLUMN FINISHES</t>
  </si>
  <si>
    <t xml:space="preserve">Column Cladding </t>
  </si>
  <si>
    <t>Providing and fixing 25X25 Aluminium  Box sections all around column with suitable ply backing . Al sections to be fixed in  600X 600 mm grid form to make  align the column 90 Deg all 4  corners .  18X18 mm Al. corner guard to be fixed to all columns after following finishes . ( Height - 2800 mm)</t>
  </si>
  <si>
    <t xml:space="preserve"> laminate finish </t>
  </si>
  <si>
    <r>
      <t xml:space="preserve">With ref spec 20 -  12mm thk ply to be cladded to the Aluminium frame work and finished with 1mm thk approved laminate . </t>
    </r>
    <r>
      <rPr>
        <b/>
        <sz val="12"/>
        <rFont val="Calibri"/>
        <family val="2"/>
        <scheme val="minor"/>
      </rPr>
      <t xml:space="preserve">Make of Ply-Greenply, Archidply, Greenply, Archid ply ( MR-IS:303 -1989), Century  Make of Laminate - Merino, Greenlam, Century </t>
    </r>
  </si>
  <si>
    <t>Lac. Glass Finish</t>
  </si>
  <si>
    <r>
      <t xml:space="preserve">With ref spec 20 -  12mm thk ply to be cladded to the Aluminium frame work and finished withapproved 6mm thk lac. Glass </t>
    </r>
    <r>
      <rPr>
        <b/>
        <sz val="12"/>
        <rFont val="Calibri"/>
        <family val="2"/>
        <scheme val="minor"/>
      </rPr>
      <t xml:space="preserve">. Make of Ply-Greenply, Archidply, Century (MR-IS 303 -1989). Make of Glass - Saint Gobain Ultra White Lac. Glass </t>
    </r>
  </si>
  <si>
    <t>Eco board</t>
  </si>
  <si>
    <t>With ref spec 23 -  12mm thk ply + 9 mm thk  CNC cut engraved  Eco board  to be cladded to the ply panel . Basic price-2500/sqm .</t>
  </si>
  <si>
    <t>Vinyl Poster</t>
  </si>
  <si>
    <t>With ref spec20 -  12mm thk ply + 12.5 mm thk  plain gypsum board  to be cladded to the Aluminium frame work and finished with approved 3M vinyl poster with 5 years warranty  .  Make-3M</t>
  </si>
  <si>
    <t>Vinyl poster basic price Rs.190/Sft. considered as per the query response.</t>
  </si>
  <si>
    <t>J</t>
  </si>
  <si>
    <t>STORAGES &amp; SHUTTERS</t>
  </si>
  <si>
    <t>Trap door - Above ceiling services</t>
  </si>
  <si>
    <r>
      <t xml:space="preserve">Providing and fixing trap door of size 600 x 600mm - </t>
    </r>
    <r>
      <rPr>
        <b/>
        <sz val="12"/>
        <rFont val="Calibri"/>
        <family val="2"/>
      </rPr>
      <t>Make - Knauf.</t>
    </r>
  </si>
  <si>
    <t xml:space="preserve">Trap door in PVC - Ac units - 1800X900 mm </t>
  </si>
  <si>
    <r>
      <t xml:space="preserve">Providing and fixing PVC trap door for A/c units  in </t>
    </r>
    <r>
      <rPr>
        <b/>
        <sz val="12"/>
        <rFont val="Calibri"/>
        <family val="2"/>
        <scheme val="minor"/>
      </rPr>
      <t>PVC</t>
    </r>
    <r>
      <rPr>
        <sz val="12"/>
        <rFont val="Calibri"/>
        <family val="2"/>
        <scheme val="minor"/>
      </rPr>
      <t xml:space="preserve"> of Elgi or equivalent make with all hardware's, locks etc. complete.  Cost includes providing necessaey Ply wood frame work support from true ceiling . Size -1800X900 mm</t>
    </r>
  </si>
  <si>
    <t>Junction box cover</t>
  </si>
  <si>
    <r>
      <t>Providing and fixing junction box cover</t>
    </r>
    <r>
      <rPr>
        <sz val="12"/>
        <rFont val="Calibri"/>
        <family val="2"/>
      </rPr>
      <t xml:space="preserve"> in  Various size from 150x150mm to 600mmx600mm of 19mm thick. commercial ply with necessary  seasoned wood framework to prepare  levelled surface for carpet. Including of civil work neatly finished and levelled around the  junction box. Cost includes deep cleaning the junction box before start of carpet installation as per PM directions .</t>
    </r>
  </si>
  <si>
    <r>
      <t xml:space="preserve">Low Height. Storage in </t>
    </r>
    <r>
      <rPr>
        <b/>
        <sz val="12"/>
        <rFont val="Calibri"/>
        <family val="2"/>
      </rPr>
      <t xml:space="preserve">Laminate </t>
    </r>
    <r>
      <rPr>
        <sz val="12"/>
        <rFont val="Calibri"/>
        <family val="2"/>
      </rPr>
      <t xml:space="preserve">Finish (600 Deep) </t>
    </r>
  </si>
  <si>
    <r>
      <rPr>
        <b/>
        <sz val="12"/>
        <rFont val="Calibri"/>
        <family val="2"/>
      </rPr>
      <t>Providing and fixing factory made Low height storag</t>
    </r>
    <r>
      <rPr>
        <sz val="12"/>
        <rFont val="Calibri"/>
        <family val="2"/>
      </rPr>
      <t xml:space="preserve">e made of 19mm ply finished with 1mm thk  laminate of approved shade . Storage Sides, front, bottom, intermediates, &amp; shutters to be formed of 19mm ply finished with approved 1mm thk laminate . Shutter to be fixed with all necessary accessories like SS soft close hinges, tower bolts, locks (multi-purpose), Brushed SS handle, ball catches all complete., as directed by Architect / PM. Provide 5 Nos adjustable shelf made of 19mm ply finished with 1mm laminate. To have 12mm ply backing finished with laminate of approved colour as per details.  </t>
    </r>
    <r>
      <rPr>
        <b/>
        <sz val="12"/>
        <rFont val="Calibri"/>
        <family val="2"/>
      </rPr>
      <t xml:space="preserve">Make of Ply -  Century, Green Ply, Archid Ply; Make of  Laminate- Merino, Greenlam. Basic price Laminate - 550/ sqm . make Fittings - Hettich / Hafele </t>
    </r>
  </si>
  <si>
    <r>
      <t xml:space="preserve">Low Height. Storage in </t>
    </r>
    <r>
      <rPr>
        <b/>
        <sz val="12"/>
        <rFont val="Calibri"/>
        <family val="2"/>
      </rPr>
      <t xml:space="preserve">Laminate </t>
    </r>
    <r>
      <rPr>
        <sz val="12"/>
        <rFont val="Calibri"/>
        <family val="2"/>
      </rPr>
      <t>Finish 450 Deep - Height - 900 +150 mm planter box .</t>
    </r>
  </si>
  <si>
    <r>
      <rPr>
        <b/>
        <sz val="12"/>
        <rFont val="Calibri"/>
        <family val="2"/>
      </rPr>
      <t>Providing and fixing factory made Low height storag</t>
    </r>
    <r>
      <rPr>
        <sz val="12"/>
        <rFont val="Calibri"/>
        <family val="2"/>
      </rPr>
      <t xml:space="preserve">e made of 19mm ply finished with 1mm thk  laminate of approved shade . Storage Sides, front, bottom, intermediates, &amp; shutters to be formed of 19mm ply finished with approved 1mm thk laminate . Shutter to be fixed with all necessary accessories like SS soft close hinges, tower bolts, locks (multi-purpose), Brushed SS handle, ball catches all complete., as directed by Architect / PM. Provide 5 Nos adjustable shelf made of 19mm ply finished with 1mm laminate. To have 12mm ply backing finished with laminate of approved colour as per details.  </t>
    </r>
    <r>
      <rPr>
        <b/>
        <sz val="12"/>
        <rFont val="Calibri"/>
        <family val="2"/>
      </rPr>
      <t xml:space="preserve">Make of Ply -  Century, Green Ply, Archid Ply; Make of  Laminate- Merino, Greenlam. Basic price Laminate - 550/ sqm . make Fittings - Hettich / Hafele . Storage Height- 900+150 mm . </t>
    </r>
  </si>
  <si>
    <t>DB shutters</t>
  </si>
  <si>
    <r>
      <t>Providing and fixing</t>
    </r>
    <r>
      <rPr>
        <sz val="12"/>
        <rFont val="Calibri"/>
        <family val="2"/>
      </rPr>
      <t xml:space="preserve"> 25mm thick laminated shutter Size - 600 - 750mm finished with approved laminate shade, inside face of shutter to be finished in </t>
    </r>
    <r>
      <rPr>
        <b/>
        <sz val="12"/>
        <rFont val="Calibri"/>
        <family val="2"/>
      </rPr>
      <t xml:space="preserve"> 1mm thick laminate</t>
    </r>
    <r>
      <rPr>
        <sz val="12"/>
        <rFont val="Calibri"/>
        <family val="2"/>
      </rPr>
      <t xml:space="preserve"> of approved shade inclusive of providing &amp; fixing of  300X200 mm Aluminium Grill finished in approved shade powder coating for ventilation, approved 200mm high SS concealed  handle  etc complete as directed. Cost includes providing necessary frame work in Ply wood and Alu. Frame support as per site condition .</t>
    </r>
    <r>
      <rPr>
        <sz val="12"/>
        <rFont val="Calibri"/>
        <family val="2"/>
        <scheme val="minor"/>
      </rPr>
      <t xml:space="preserve">  </t>
    </r>
    <r>
      <rPr>
        <b/>
        <sz val="12"/>
        <rFont val="Calibri"/>
        <family val="2"/>
        <scheme val="minor"/>
      </rPr>
      <t xml:space="preserve">Make of Ply-Greenply, Archidply, Greenply, Archid ply ( MR-IS:303 -1989), Century  Make of Laminate - Merino, Greenlam, Century </t>
    </r>
  </si>
  <si>
    <t>K</t>
  </si>
  <si>
    <t>LOOSE FURNITURES</t>
  </si>
  <si>
    <t xml:space="preserve">Reception Table </t>
  </si>
  <si>
    <t xml:space="preserve">Providing and fixing of Security table of size 2400 (L) x 900 (D) X 1050 (H)mm, as per detail drawing. Table made up of  18mm thk ply finished with laminate and solid acrylic surface. Table front fascia 2400mm X 1050 mm, side 900 mm X 1050 mm and Top surface 200 x 2400 mm to be finished with approved Solid acrylic surface  with thermoforming  and veneer as per detail dwg. Table inner surface to be finished with frosty white unicolor laminate, inclusive of 1 No 3 drawer mobile Pedestal (1P+2F), 25 mm thk laminated top, Wire manager, Slow Close hinges and drawers (Basic rate of the laminate is Rs 550/sqm)  Make of Ply-Greenply, Sharon,  Archidply. Make of Laminate - Merino, Greenlam, Century. Make of Corian - Staron / LG/ Merino . Basic price - 900 / sq ft ; Make of Uni color Laminate- Merino. Basic price - 1000/Sqm . </t>
  </si>
  <si>
    <t>Slotted Angle rack</t>
  </si>
  <si>
    <t>Providing and fixing heavy duty slotted angle full height storages of 450mm wide and 2100 high with four equal portion with covering partition on the top, with construction of 6 bend on its profile with thickness of 1.6 - 1.8mm. it should be rolled form single piece without any bend.Vertical member -  it should have flexibily for adjustment. Horizontal menber - It should be roll form with 2 profile with height of 85mm and 1.6 mm thickness , The beam should not exceed deflection of tan/200. Panel should be roll form with 6 bends. the material should be .8 thk or 1mm thk design to carry uniformly distributed load with MS Powder coated as per the colour selected by the architect/ client.</t>
  </si>
  <si>
    <t>IT Store rack</t>
  </si>
  <si>
    <t>Providing and fixing heavy duty  full height storages made of ply and finished with the approved laminate of 600mm wide and 2100 high with four equal portions with covering partition on the top.</t>
  </si>
  <si>
    <t>450+450  mm high raised platform  ( 450 &amp; 900 mm  = 2Levels )</t>
  </si>
  <si>
    <t>Raised platform to be made by using  50X50 MS square box sections in 600X600 mm Grid frame finished with 25mm thk ply to form a 2 level step seating . Ply surface to be finished with approved 12mm thk rubber wood panels and finished with PU matt polish . Cost includes providing seat cushion and throw pillows - 6 Nos  . cost includes providing cove light provision in vertical boxing - 75+75mm . basic price throw pillows - Rs-2,000 . make- D'Decor</t>
  </si>
  <si>
    <t>L</t>
  </si>
  <si>
    <t>PARTITION / WALL FINISHES</t>
  </si>
  <si>
    <t>Asian Royal Matt  emulsion</t>
  </si>
  <si>
    <r>
      <t>Providing &amp; applying  Asian Royal Matt  Paint</t>
    </r>
    <r>
      <rPr>
        <sz val="12"/>
        <color indexed="8"/>
        <rFont val="Calibri"/>
        <family val="2"/>
      </rPr>
      <t xml:space="preserve"> of approved shade and colour of </t>
    </r>
    <r>
      <rPr>
        <b/>
        <sz val="12"/>
        <color indexed="8"/>
        <rFont val="Calibri"/>
        <family val="2"/>
      </rPr>
      <t>Asian Paints</t>
    </r>
    <r>
      <rPr>
        <sz val="12"/>
        <color indexed="8"/>
        <rFont val="Calibri"/>
        <family val="2"/>
      </rPr>
      <t xml:space="preserve"> in minimum three coat,  including preparation of surface, scrapping, sand papering, scaffolding, Putty, Primer etc complete.</t>
    </r>
    <r>
      <rPr>
        <b/>
        <sz val="12"/>
        <color theme="1"/>
        <rFont val="Calibri"/>
        <family val="2"/>
        <scheme val="minor"/>
      </rPr>
      <t xml:space="preserve"> Make : Asian / Dulex </t>
    </r>
  </si>
  <si>
    <t>Concrete texture paint finish - Cabin</t>
  </si>
  <si>
    <r>
      <t xml:space="preserve">Providing and fixing cement texture paint with buttons as per the following specification.
* Providing and applying / installing one coat of primer (as per manufacture recommendations)
* Providing and applying / installing of micro concrete in a desired shade.
* Sanding with 120 &amp; 180 grit.
* Providing and applying / installing multiple coats of GFS sealer system for stain protection. </t>
    </r>
    <r>
      <rPr>
        <sz val="10"/>
        <color indexed="8"/>
        <rFont val="Arial Narrow"/>
        <family val="2"/>
      </rPr>
      <t xml:space="preserve">Basic Price of cement texture finish is Rs - 150/sft
</t>
    </r>
  </si>
  <si>
    <t>M</t>
  </si>
  <si>
    <t>FILM / POSTERS/ ART WALLS</t>
  </si>
  <si>
    <t>Printed UV Frost Film</t>
  </si>
  <si>
    <t>Printed UV Film - Supply and fixing of dots pattern printed with UV white ink on ultra clear film - basic price Rs. 1800 / smt</t>
  </si>
  <si>
    <t>Frost Film</t>
  </si>
  <si>
    <t>Providing and fixing 3M make  frost film- 7725</t>
  </si>
  <si>
    <t>Basic price Rs.180/Sft considered as per the query response.</t>
  </si>
  <si>
    <t>Wall paper</t>
  </si>
  <si>
    <r>
      <t>Providing and fixing Commercial grade Wall Paper</t>
    </r>
    <r>
      <rPr>
        <sz val="12"/>
        <rFont val="Calibri"/>
        <family val="2"/>
      </rPr>
      <t xml:space="preserve"> of approved shade with recommended Adhesive of approved make  which have 100% washable, Scratch resistance, Peel proof, &amp; fire retardant properties. Cost to include preparation with Primer and 1 coat of emulsion on the punned surface/partition for receiving the wall paper as per the manufacturer specification</t>
    </r>
    <r>
      <rPr>
        <b/>
        <sz val="12"/>
        <rFont val="Calibri"/>
        <family val="2"/>
      </rPr>
      <t>. (Basic Price - 1000 / Sq.mt )</t>
    </r>
  </si>
  <si>
    <t>Vinyl poster</t>
  </si>
  <si>
    <r>
      <t>Providing and fixing</t>
    </r>
    <r>
      <rPr>
        <sz val="12"/>
        <rFont val="Calibri"/>
        <family val="2"/>
      </rPr>
      <t xml:space="preserve"> 3M Vinyl graphics on wall with 5 yrs warranty as per the manufacturer specification. Cost to include preparation with Primer and 1 coat of emulsion on the punned surface/partition for receiving the vinyl poster as per the manufacturer specification.  Cost including design charges as per Architect / Client instructions . </t>
    </r>
    <r>
      <rPr>
        <b/>
        <sz val="12"/>
        <rFont val="Calibri"/>
        <family val="2"/>
      </rPr>
      <t>Make:3M</t>
    </r>
  </si>
  <si>
    <t>Basic price Rs.190/Sft considered as per the query response.</t>
  </si>
  <si>
    <t xml:space="preserve">Artwork </t>
  </si>
  <si>
    <r>
      <t xml:space="preserve">Handmade mural /painting on high quality oil canvas and pigment as back drop as per the approved Theme and size , to be done by a professional artist. Artworks to be done directly on masontry wall / Gypsum partition  , the base wall surface to be finish properly as free from oil, dust, stayings etc.. Cost to include installation and any incidentals required to complete the work.. Sample to be approved by the Architect/ client.  . </t>
    </r>
    <r>
      <rPr>
        <b/>
        <sz val="12"/>
        <rFont val="Calibri"/>
        <family val="2"/>
        <scheme val="minor"/>
      </rPr>
      <t>Basic rate- 500/sq ft.</t>
    </r>
  </si>
  <si>
    <t>Sun control Film -</t>
  </si>
  <si>
    <t>Providing &amp; fixing 3M Suncontrol 3M Scotchtint NV-15 Night Vision Series Films Solar Heat Reduction: 69%, Glare Reduction: 83%, UV Blocked: 99%, Visible light transmitted: 15%, Total Solar Energy Rejected: 77%, Color: Brownish.</t>
  </si>
  <si>
    <t>Basic price Rs.250/Sft considered as per the query response.</t>
  </si>
  <si>
    <t>3M  White board Sticker</t>
  </si>
  <si>
    <r>
      <t xml:space="preserve">Supply and fixing of 3m WH11 Writing vinyl with bubble free application on the wall prepared with smooth finish and oil based primer. </t>
    </r>
    <r>
      <rPr>
        <b/>
        <sz val="12"/>
        <rFont val="Calibri"/>
        <family val="2"/>
        <scheme val="minor"/>
      </rPr>
      <t>Make:3M</t>
    </r>
  </si>
  <si>
    <t>Basic price Rs.320/Sft considered as per the query response.</t>
  </si>
  <si>
    <t>N</t>
  </si>
  <si>
    <t>BLINDS</t>
  </si>
  <si>
    <t>Block out roller blinds</t>
  </si>
  <si>
    <r>
      <rPr>
        <b/>
        <sz val="12"/>
        <rFont val="Calibri"/>
        <family val="2"/>
        <scheme val="minor"/>
      </rPr>
      <t>Providing and fixing Block out  roller blinds</t>
    </r>
    <r>
      <rPr>
        <sz val="12"/>
        <rFont val="Calibri"/>
        <family val="2"/>
        <scheme val="minor"/>
      </rPr>
      <t xml:space="preserve"> with drive unit end plug support brackets roller tube bottom rail ball chains all described as below but with fabric of approved shade color and sample. Drive unit to be of moulded plastic with straight rectangle support pin and inserted into the tube end. It shall be driven by a ball chain pully and can be positioned at right or left side of the shade. The shade when lowering or raising shall automatically be lockable from release of the ball chain by means  of friction lock. End plug shall  be moulded to plastic locking pin. The plug shall be inserted into the tube end. Support brackets shall be of zinc plated steel and provided with moulded plastic covers and used in right of left hand positions differentiated by acceptance of the rectangular drive unit support or the ground idler plug pin. Roller tube shall  be made out of roll formed steel of thickness suitably protected against corrosion and keyway integrated with the tube to accommodate the spline, outside diameter of the roller tube shall be 25mm. Bottom rail  shall be stiffening element inserted into the bottom rod pocket. Tube to be of the material as approved out of timber, PVC, Steel of VB Bottom rail. Ball chain shall be of 2mm dia cord with actual balls moulded coaxially to it on 6mm pitch to form ball chain. Gap above pelmet to be covered and finished with Approved Gypsum cladding  .</t>
    </r>
    <r>
      <rPr>
        <b/>
        <sz val="12"/>
        <rFont val="Calibri"/>
        <family val="2"/>
        <scheme val="minor"/>
      </rPr>
      <t>Make - Vista  EP 001 /Eq in  Hunter Douglas .</t>
    </r>
  </si>
  <si>
    <t>Vista make considered.</t>
  </si>
  <si>
    <t>0</t>
  </si>
  <si>
    <t>SIGNAGES</t>
  </si>
  <si>
    <t>Room indicator</t>
  </si>
  <si>
    <t>Supply and fixing of room signage made of 2m thick acrylic laser cut with fine edges and installed on the door with 3m double sided tape basic price- Rs. 4000/no</t>
  </si>
  <si>
    <t>Pull push signage (1 set)</t>
  </si>
  <si>
    <r>
      <t>Supply and fixing of push / pull signage of size 4"x1" formed of SS plate with engraved letter fixed onto the door with suitable adhesive.</t>
    </r>
    <r>
      <rPr>
        <b/>
        <sz val="12"/>
        <rFont val="Calibri"/>
        <family val="2"/>
      </rPr>
      <t xml:space="preserve"> </t>
    </r>
  </si>
  <si>
    <t>No entry to unauthorised persons</t>
  </si>
  <si>
    <t>Providing and fixing 3mm Room signage in Acrylic with ducco paint, the names will be on 2mm acrylic laser cut, signages will be fixed on 3m double sided tape.</t>
  </si>
  <si>
    <t>P</t>
  </si>
  <si>
    <t>CAFETARIA FINISHES</t>
  </si>
  <si>
    <t>Water proofing</t>
  </si>
  <si>
    <t>Providing, supplying, mixing and applying two coats of ready-to-use two-component acrylic polymer, modified cement base, flexible water-proofing slurry or approved equivalent to a thickness of 2 mm over the bottom and sides of the slab / sunken slab. Water proofing to extend upto 600 on the preiphery walls. Cost to include checking of water proofing for 48 hours with 300mm high water logged floor. Method Statement of water proofing to be submitted before execution. Only floor area shall be measured and paid for this item.</t>
  </si>
  <si>
    <t xml:space="preserve">Wash basins - Counter Sunk </t>
  </si>
  <si>
    <r>
      <t xml:space="preserve">Providing  and fixing  rectangular below counter wash basins, waste coupling. Cost incl. of  providing and fixing of bottle traps, Teflon tape etc.. </t>
    </r>
    <r>
      <rPr>
        <b/>
        <u/>
        <sz val="12"/>
        <rFont val="Calibri"/>
        <family val="2"/>
      </rPr>
      <t>Make Wash basin</t>
    </r>
    <r>
      <rPr>
        <b/>
        <sz val="12"/>
        <rFont val="Calibri"/>
        <family val="2"/>
      </rPr>
      <t xml:space="preserve"> - Parryware - Rectangular wash basin .</t>
    </r>
    <r>
      <rPr>
        <sz val="12"/>
        <rFont val="Calibri"/>
        <family val="2"/>
        <scheme val="minor"/>
      </rPr>
      <t xml:space="preserve"> </t>
    </r>
    <r>
      <rPr>
        <b/>
        <sz val="12"/>
        <rFont val="Calibri"/>
        <family val="2"/>
        <scheme val="minor"/>
      </rPr>
      <t>PARRYWARE Havana N Series Under Counter WASH Basin</t>
    </r>
  </si>
  <si>
    <t>Sink with Sink cock</t>
  </si>
  <si>
    <t>Providing and fixing 550X450 mm SS Sink with Long body pillar cock. Make Parryware new coral -WPC854899 . Sink cock- Parryware PRUNO Swan Neck Pillar Cock for basins | Single-Lever Deck Mounted with Honeycomb Type Aerator | T5803A1</t>
  </si>
  <si>
    <t>Piller cock for wash basins</t>
  </si>
  <si>
    <r>
      <t xml:space="preserve">Providing and fixing in position Toilet </t>
    </r>
    <r>
      <rPr>
        <b/>
        <sz val="12"/>
        <rFont val="Calibri"/>
        <family val="2"/>
      </rPr>
      <t>Piller cock</t>
    </r>
    <r>
      <rPr>
        <sz val="12"/>
        <rFont val="Calibri"/>
        <family val="2"/>
      </rPr>
      <t xml:space="preserve"> . Make: </t>
    </r>
    <r>
      <rPr>
        <b/>
        <sz val="12"/>
        <rFont val="Calibri"/>
        <family val="2"/>
      </rPr>
      <t xml:space="preserve">Parryware - Sensor Tap -Parryware G541PA1 E-Taps Deck Mounted Pillar Cock </t>
    </r>
  </si>
  <si>
    <t>Wash basin counter- Corian finish</t>
  </si>
  <si>
    <t xml:space="preserve">600 mm wide, 800 mm high wash basin counter made of 18mm thk WPC / PVC integral board , MS angle support finished with 12mm thk corian . Cost includes 100 mm high band above counter and 300 mm high front fascia as per detail dwg. Necessary cutout to be made in counter top to fix the counter sunk washbasins and sink  . Basic price corian - 900/sqft . </t>
  </si>
  <si>
    <t>Corian top  storage counter                ( Café) - Vending machine counter,Juice counter.</t>
  </si>
  <si>
    <r>
      <t xml:space="preserve">Providing and fixing storage unit with 600mm wide 50 mm thk Corian counter top of approved shade corian to be fixed over on storage made of 18mm thk WPC / PVC integral board. Storage inner surface to be finished with white laminate and shutters to be in laminate finish with finger groove profile handle as per detailed drawing. Cost inclusive of 200mm high Corian band above storage unit to mount powet / data sockets as per detail dwg . </t>
    </r>
    <r>
      <rPr>
        <b/>
        <sz val="12"/>
        <rFont val="Calibri"/>
        <family val="2"/>
      </rPr>
      <t>Make of Ply - Greenply,  Archidply . Make of Laminate - Merino, Greenlam, Century . Make of Corian - Staron, LG, Dupont . Basic rate of corian - 900 / sqft</t>
    </r>
  </si>
  <si>
    <t xml:space="preserve">Over head   Storage in Laminate Finish (450 Deep) - Cafeteria </t>
  </si>
  <si>
    <r>
      <rPr>
        <b/>
        <sz val="12"/>
        <rFont val="Calibri"/>
        <family val="2"/>
      </rPr>
      <t xml:space="preserve">Providing and fixing Above Storage of  600 mm high and 450mm deep with 18mm thk  finger groove laminated shutters  </t>
    </r>
    <r>
      <rPr>
        <sz val="12"/>
        <rFont val="Calibri"/>
        <family val="2"/>
      </rPr>
      <t xml:space="preserve">-  made of 18mm thk Ply and finished in 1mm thk Laminate (Inner &amp; External Surface to be finished in approved 1mm thk Laminate). Storage top to be finished with 50mm thk corian top. Rate to include  Hafele /Hettich  make locks, one number Adjustable Intermediate shelf, Soft Close hinges - 2 Nos for shutters, Finger Groove on handle , magnetic ball-catch, Tower Bolt  etc complete as directed. </t>
    </r>
    <r>
      <rPr>
        <b/>
        <sz val="12"/>
        <rFont val="Calibri"/>
        <family val="2"/>
      </rPr>
      <t xml:space="preserve">Make of Ply -  Century, Green Ply, Archid Ply; Make of  Laminate- Merino, Greenlam. Basic price Laminate - 550/ sqm </t>
    </r>
    <r>
      <rPr>
        <sz val="12"/>
        <rFont val="Calibri"/>
        <family val="2"/>
        <scheme val="minor"/>
      </rPr>
      <t xml:space="preserve">
</t>
    </r>
    <r>
      <rPr>
        <b/>
        <sz val="12"/>
        <rFont val="Calibri"/>
        <family val="2"/>
        <scheme val="minor"/>
      </rPr>
      <t>FSC CERTIFICATION TO BE PROVIDED</t>
    </r>
  </si>
  <si>
    <r>
      <t>Low ht partition for Coffee Shop Counter - 1050mm Hight -</t>
    </r>
    <r>
      <rPr>
        <b/>
        <u/>
        <sz val="10"/>
        <color indexed="15"/>
        <rFont val="Arial Narrow"/>
        <family val="2"/>
      </rPr>
      <t xml:space="preserve"> </t>
    </r>
    <r>
      <rPr>
        <u/>
        <sz val="10"/>
        <rFont val="Arial Narrow"/>
        <family val="2"/>
      </rPr>
      <t xml:space="preserve">300 wide corian top -  Bison board box with Solid wood+ Tile finish </t>
    </r>
  </si>
  <si>
    <r>
      <t xml:space="preserve">Providing and fixing 100 mm thk, </t>
    </r>
    <r>
      <rPr>
        <b/>
        <sz val="12"/>
        <rFont val="Calibri"/>
        <family val="2"/>
        <scheme val="minor"/>
      </rPr>
      <t>1050 mm high</t>
    </r>
    <r>
      <rPr>
        <sz val="12"/>
        <rFont val="Calibri"/>
        <family val="2"/>
        <scheme val="minor"/>
      </rPr>
      <t xml:space="preserve">  boxing made of 10 mm thk Bison board . Bison board to be cladded over on 50X25 mm MS  box section grid frame  grouted to the floor.  Internal and External surface of the boxing to be cladded with approved wall tiles of basic price-150/ sq ft  .  with  3mm spaces and  Tile adhesive  . </t>
    </r>
    <r>
      <rPr>
        <b/>
        <sz val="12"/>
        <rFont val="Calibri"/>
        <family val="2"/>
        <scheme val="minor"/>
      </rPr>
      <t xml:space="preserve">Cost includes providing 300 mm wide and 50 mm thk Corian top  as per detail the detail dwg provided by the Architect. Basic price of Corian : 750/ sqft . Basic price Tile - 150 / sqft ; Make- Asian / kajaria . Make adhesive and grout  - Weber ( Saint gobain) </t>
    </r>
  </si>
  <si>
    <t xml:space="preserve">Low ht partition for Bainmarie - 850mm Hight  - 150 wide corian top - Bison board box  + Tile finish on either sides </t>
  </si>
  <si>
    <r>
      <t xml:space="preserve">Providing and fixing 100 mm thk, </t>
    </r>
    <r>
      <rPr>
        <b/>
        <sz val="12"/>
        <rFont val="Calibri"/>
        <family val="2"/>
        <scheme val="minor"/>
      </rPr>
      <t>850 mm high</t>
    </r>
    <r>
      <rPr>
        <sz val="12"/>
        <rFont val="Calibri"/>
        <family val="2"/>
        <scheme val="minor"/>
      </rPr>
      <t xml:space="preserve">  boxing made of 10 mm thk Bison board . Bison board to be cladded over on 50X25 mm MS  box section grid frame  grouted to the floor.  Internal and External surface of the boxing to be cladded with approved wall tiles of basic price-150/ sq ft  .  with  3mm spaces and  Tile adhesive  . </t>
    </r>
    <r>
      <rPr>
        <b/>
        <sz val="12"/>
        <rFont val="Calibri"/>
        <family val="2"/>
        <scheme val="minor"/>
      </rPr>
      <t xml:space="preserve">Cost includes providing 300 mm wide and 50 mm thk Corian top  as per detail the detail dwg provided by the Architect. Basic price of Corian : 750/ sqft . Basic price Tile - 150 / sqft ; Make- Asian / kajaria . Make adhesive and grout  - Weber ( Saint gobain) </t>
    </r>
  </si>
  <si>
    <t>Wall tile- 600X600 mm / 600X300 mm - Platewash , Handwash</t>
  </si>
  <si>
    <t>Providing and fixing wall tile 600X600  / 300X600 mm . Fixed with 3mm spacers, adhesive and epoxy grout . Basic price tile - 80/ sqft .</t>
  </si>
  <si>
    <t>Wall tile- 300X100 mm / 300X300 mm / 600X300  - Servering counter , Juice counter rear wall</t>
  </si>
  <si>
    <t>Providing and fixing decorative  wall tile 300X100 /300X300 / 300X600 mm . Fixed with 3mm spacers, adhesive and epoxy grout . Basic price tile - 120/ sqft .</t>
  </si>
  <si>
    <t>Architrave Jamb in Granite finish (Café wash area entrance )</t>
  </si>
  <si>
    <r>
      <t xml:space="preserve">Providing &amp; fixing Granite architrave of size 200mm wide 19mm thk  on café Hand wash </t>
    </r>
    <r>
      <rPr>
        <b/>
        <sz val="10"/>
        <rFont val="Arial Narrow"/>
        <family val="2"/>
      </rPr>
      <t xml:space="preserve"> </t>
    </r>
    <r>
      <rPr>
        <sz val="12"/>
        <rFont val="Calibri"/>
        <family val="2"/>
        <scheme val="minor"/>
      </rPr>
      <t>Basic Price 19mm thk Granite - INR 1800 / Sqmt.</t>
    </r>
  </si>
  <si>
    <t xml:space="preserve">Running counter - Café- Corian finish </t>
  </si>
  <si>
    <t xml:space="preserve">Providing and fixing running counter in corian finish , wide 600 mm, thickness 50 mm.corian panel to be  be fixed to the wall and floor  with suitable MS bracket . Cost includes providing 200 mm high , 25 mm thk corian  band above the running counter . MS brackets to be finished with approved ducco paint . Basic price of Corian  - 800/ sqft . Make of Marine ply- Century, Green, Archid </t>
  </si>
  <si>
    <t>Core cutting</t>
  </si>
  <si>
    <t>150 mm dia core cut . Includes  Slab structural scanning  and cover the gaps with fire sealent after completing the works</t>
  </si>
  <si>
    <t xml:space="preserve">Suspedned MS frame work with weld mesh finish </t>
  </si>
  <si>
    <t>50X25mm MS frame work with interconnector frames to hold suspended artificial plants . Refer detail dwg and submit cost proposal for this item</t>
  </si>
  <si>
    <r>
      <rPr>
        <b/>
        <sz val="14"/>
        <color theme="1"/>
        <rFont val="Times New Roman"/>
        <family val="1"/>
      </rPr>
      <t>SS 304 Food Bainmerry - 4 holes With Acrylic Sneeze Guard (Without Railing)</t>
    </r>
    <r>
      <rPr>
        <sz val="14"/>
        <color theme="1"/>
        <rFont val="Times New Roman"/>
        <family val="1"/>
      </rPr>
      <t xml:space="preserve">
</t>
    </r>
  </si>
  <si>
    <t>1/1-150mm depth GN Pan with lid- 4 nos,
Size: 1850X 750 MM
Unit Top Made Out Of 16 Swg Ss Sheet 1 Under Shelf And Three Sides Covering Made Out Of 18 Swg SS Sheet. Unit Legs Made Out Of 16 Swg 1.5" Sq Pipe.  Bain Marie Tank Made Out Of 16 Swg Ss Sheet With Proper Argan-Arch Welding With 0.75" Drain Outlet Valve With Fittings. 1 set Electrical Load 3Kw Make Water Heater With On/Off Switch, 0 To 110 Degree Thermostat Control With Indicator Lamps</t>
  </si>
  <si>
    <t xml:space="preserve">SS Chute Table </t>
  </si>
  <si>
    <t>SS 304 Grade Materials 1300 X 450 MM</t>
  </si>
  <si>
    <t>SS Plate rack</t>
  </si>
  <si>
    <t>SS 304 Grade  plate rack - 300mm (D) X 900 mm(W) X 2100 mm ( Ht). With Adj.shelves</t>
  </si>
  <si>
    <t xml:space="preserve">SS Loading Table </t>
  </si>
  <si>
    <t>Sink Size: 850 X 600 MM
SS 304 Grade Materials</t>
  </si>
  <si>
    <t>2 SS Holes Spoon sterilizer 50+50 Spoon</t>
  </si>
  <si>
    <t>storage-Material Of Construction : Made
Out Of 304 Quality 16g Thickness Stainless
Steel Sheet.
Holder : 2nos sqaure Perforated Spoon
Holder Will Be Provided.
Control Panel : Toggle On /0ff Switch With
Pilot Lamp Indicator.</t>
  </si>
  <si>
    <t>Q</t>
  </si>
  <si>
    <t>MISCELLANEOUS</t>
  </si>
  <si>
    <t>FRP Planter box</t>
  </si>
  <si>
    <t xml:space="preserve">
Supply and placing of FRP planter box </t>
  </si>
  <si>
    <t>Type-1 . Basic Price - Rs-2,500</t>
  </si>
  <si>
    <t>Type-2 . Basic Price - Rs-3,500</t>
  </si>
  <si>
    <t>Type-3 . Basic Price - Rs-4,500</t>
  </si>
  <si>
    <t>Plants - Artificial</t>
  </si>
  <si>
    <t>Supply and installation of Imported Artificial plants as per design and selection .</t>
  </si>
  <si>
    <t>Type-1 . Basic Price - Rs-5,000</t>
  </si>
  <si>
    <t>Type-2 . Basic Price - Rs-7,000</t>
  </si>
  <si>
    <t>Type-3 . Basic Price - Rs-12,000</t>
  </si>
  <si>
    <t>Type-4- Basic Price - Rs- 500</t>
  </si>
  <si>
    <t>Plants - Natural</t>
  </si>
  <si>
    <t>Supply and installation of  Natural plants as per design and selection .</t>
  </si>
  <si>
    <t>Type-1 . Basic Price - Rs-6,000</t>
  </si>
  <si>
    <t>Type-3 . Basic Price - Rs-8,000</t>
  </si>
  <si>
    <t>Type-3 . Basic Price - Rs-550</t>
  </si>
  <si>
    <t>Throw pillows</t>
  </si>
  <si>
    <t>Supply of throw pillows of size 600X600 mm size . Fabric Make - D'Décor . Basic Price - 600 / sqm</t>
  </si>
  <si>
    <t>R</t>
  </si>
  <si>
    <t>HOUSE KEEPING &amp; DEBRIS REMOVAL</t>
  </si>
  <si>
    <t>House Keeping &amp; Debris removal</t>
  </si>
  <si>
    <r>
      <rPr>
        <b/>
        <sz val="12"/>
        <color rgb="FF000000"/>
        <rFont val="Calibri"/>
        <family val="2"/>
        <scheme val="minor"/>
      </rPr>
      <t xml:space="preserve"> House Keeping / Debris removal</t>
    </r>
    <r>
      <rPr>
        <sz val="12"/>
        <color rgb="FF000000"/>
        <rFont val="Calibri"/>
        <family val="2"/>
        <scheme val="minor"/>
      </rPr>
      <t xml:space="preserve"> </t>
    </r>
    <r>
      <rPr>
        <sz val="12"/>
        <color indexed="8"/>
        <rFont val="Calibri"/>
        <family val="2"/>
        <scheme val="minor"/>
      </rPr>
      <t xml:space="preserve">- Keeping the site reasonably clean and removal of debris from the site every day. Should also provide for thorough cleaning of site before handover .Should also include final cleaning of site before handover to client. Cost inclusive of Cleaning the Existing Glazing Internally, Thresholds, Existing Doors Internally and cleaning , Existing AHU , Lobby, Electrical room cleaning . All existing finished surfaces in the floor.
</t>
    </r>
    <r>
      <rPr>
        <b/>
        <sz val="12"/>
        <color rgb="FF000000"/>
        <rFont val="Calibri"/>
        <family val="2"/>
        <scheme val="minor"/>
      </rPr>
      <t>Housekeeping :</t>
    </r>
    <r>
      <rPr>
        <sz val="12"/>
        <color indexed="8"/>
        <rFont val="Calibri"/>
        <family val="2"/>
        <scheme val="minor"/>
      </rPr>
      <t xml:space="preserve"> Dedicated collection and storage area with individual bins to be provided for collection of different type of waste as per Construction and Demolition Waste Management Plan. Collected waste to be disposed out of the site on regular basis (daily or alternative days).  Vendor should ensure that debris, dust, dirt created by each and every vendor to be cleared by Housekeeping workers. There should be at least one vacuum cleaner of industrial type  to be given for Housekeeping workers. Shifting of debris from site to designated area outside of site by trucks or tempo is also in the scope of House keeping works.  Providing housekeeping agency for general housekeeping works . Please note that this house keeping people would be responsible for only general housekeeping and monitored and controlled by Project Managers at site.  Should also provide for thorough cleaning of site before laying of carpets. Should also include final deep cleaning of site before handover to client. Man power not less 7 Person along with a supervisor for 18 Hours per day (two shifts), one dedicated qualified site engineer to be allocated for monitoring the safety measures.  </t>
    </r>
    <r>
      <rPr>
        <b/>
        <sz val="12"/>
        <color rgb="FF000000"/>
        <rFont val="Calibri"/>
        <family val="2"/>
        <scheme val="minor"/>
      </rPr>
      <t>Debris removal :</t>
    </r>
    <r>
      <rPr>
        <sz val="12"/>
        <color indexed="8"/>
        <rFont val="Calibri"/>
        <family val="2"/>
        <scheme val="minor"/>
      </rPr>
      <t xml:space="preserve"> Removal of debris in truck from the specific location in the site and disposing the same from building premises on daily basis as per the instruction given by the  PM / Base builder.  Lumsum cost to be quoted for this item. </t>
    </r>
  </si>
  <si>
    <t>LS</t>
  </si>
  <si>
    <t xml:space="preserve">Total </t>
  </si>
  <si>
    <t>Grand Total  ( EXCLUSIVE OF TAX)</t>
  </si>
  <si>
    <t>RESTROOM BOQ</t>
  </si>
  <si>
    <t>Item</t>
  </si>
  <si>
    <t>Make</t>
  </si>
  <si>
    <t>Unit</t>
  </si>
  <si>
    <t>Rate</t>
  </si>
  <si>
    <t>Amount</t>
  </si>
  <si>
    <t>1</t>
  </si>
  <si>
    <t xml:space="preserve">150mm thick Aerocon wall </t>
  </si>
  <si>
    <t xml:space="preserve">Making 150mm thick wall of  Aerocon Block in 1:4 cement mortar, inclusive of  12 mm thick single coat rough  Cement Plaster on both sides of wall in 1:6  Cement Mortar,with 2 nos. of 8 mm diameter steel reinforcement in every 4 layer &amp; 2 nos. of hoop iron strips 25mm x 1.6mm, painted with anti-corrosive paint, RCC Lintel at  2400 mm Ht, properly bent and bonded at the end, inclusive of shuttering, scaffolding, Raking of joints and proper curing etc complete. The joints between the RCC and masonry will have hold fasts @ 600mm c/c, with joints finished in chicken mesh 20 gauge and finished with cement plaster </t>
  </si>
  <si>
    <t>2</t>
  </si>
  <si>
    <t xml:space="preserve">100mm thick Aerocon wall </t>
  </si>
  <si>
    <t xml:space="preserve">Making 100mm thick wall of  Aerocon Block in 1:4 cement mortar, inclusive of  12 mm thick single coat rough  Cement Plaster on both sides of wall in 1:6  Cement Mortar,with 2 nos. of 8 mm diameter steel reinforcement in every 4 layer &amp; 2 nos. of hoop iron strips 25mm x 1.6mm, painted with anti-corrosive paint, RCC Lintel at  2400 mm Ht, properly bent and bonded at the end, inclusive of shuttering, scaffolding, Raking of joints and proper curing etc complete. The joints between the RCC and masonry will have hold fasts @ 600mm c/c, with joints finished in chicken mesh 20 gauge and finished with cement plaster </t>
  </si>
  <si>
    <t>3</t>
  </si>
  <si>
    <t>Aerocon light weight blocks filling</t>
  </si>
  <si>
    <t>Aerocon Light weight  blocks  filling up to  200-300 mm depth. cost inclusive of Providing top layer in 50 mm thk Grano Flooring.to receive tile floor</t>
  </si>
  <si>
    <t>4</t>
  </si>
  <si>
    <t>Cinder filling</t>
  </si>
  <si>
    <t>Providing and laying of raised floor 300mm deep with necessary cinder with 25-50mm thk 1:2:4 grade PCC concrete, curing 2 days and then finishing the surface with 10mm thk of 1:6 mortar to proper level and slope. Rate to include necessary steps and ramp as per architects instructions.</t>
  </si>
  <si>
    <t>5</t>
  </si>
  <si>
    <t xml:space="preserve">Water proofing </t>
  </si>
  <si>
    <t>Providing, supplying, mixing and applying two coats of ready-to-use two-component acrylic polymer, modified cement base, flexible water-proofing slurry or approved equivalent to a thickness of 2 mm over the bottom and sides of the slab / sunken slab. Waterproofing to extend upto 600 on the preiphery walls. Cost to include checking of waterproofing for 48 hours with 300mm high water logged floor.Method Statement of water proofing to be submitted before execution.</t>
  </si>
  <si>
    <t>6</t>
  </si>
  <si>
    <t>150mm thick Ledge wall</t>
  </si>
  <si>
    <t>Making 150mm thick ledge wall of  Aerocon Block in 1:4 cement mortar, inclusive of  12 mm thick single coat rough  Cement Plaster  in 1:6  Cement Mortar</t>
  </si>
  <si>
    <t>7</t>
  </si>
  <si>
    <t>Vitrified tiles flooring 1200x600 MM  for toilet</t>
  </si>
  <si>
    <t xml:space="preserve">Supply and laying of  1200X600  mm Vitrified tiles  laid over adequate thickness of cement mortar 1:4(1cement:4 coarse sand)   with 3mm thk  spacers , saint gobain weber epoxy grout , finished neat, allowing for necessary spacing for rubbing down the edges at corners.. Includes protection with foam sheets  with 2 layer of plastic cover after installation, deep cleaning before handover . Actual laid area shall be measured and paid for this item. Make- Kajaria / Asian. Basic price - 900/ sqm .  Make Epoxy Grout- Saintgobain Weber. </t>
  </si>
  <si>
    <t>Tile: Kajaria / Johnson / Somany/ Asian ; Epoxy Grout, Adhesive - Weber-Saintgobain</t>
  </si>
  <si>
    <t>8</t>
  </si>
  <si>
    <t>Vitrified tiles wall dado 600 x 600 / 300X600</t>
  </si>
  <si>
    <t xml:space="preserve">Supply and laying of  600X600mm  / 300X600 mm Vitrified tiles  laid over adequate thickness of cement mortar 1:4(1cement:4 coarse sand)   with 2mm thk spacers filled with epoxy grout  .  Cost includes corner beading and ancillary works , Actual laid area shall be measured and paid for this item. Make- Kajaria / Asian. Basic price - 900/ sqm .  Make Epoxy Grout- Saintgobain Weber. </t>
  </si>
  <si>
    <t xml:space="preserve">Tile: Kajaria / Johnson / Somany/ Asian ; Epoxy Grout,Adhesive - Weber-Saintgobain </t>
  </si>
  <si>
    <t>9</t>
  </si>
  <si>
    <t>Cement plastering</t>
  </si>
  <si>
    <t>Existing wall to be finished with 12 mm thick cement plaster in CM 1:5 to walls Internal in single coat at all levels to correct line to a maximum of 50 mm and level including scaffolding, if any, and rounding off or champhering of corners, cleaning of surface, raking out joints,  chiseling the undulated surface wherever necessary and curing, etc., all materials and labour complete in all respects including all lead, lift and descent and  as directed</t>
  </si>
  <si>
    <t>Make- Ultratech / Ramco</t>
  </si>
  <si>
    <t>10</t>
  </si>
  <si>
    <t>Granite Ledge</t>
  </si>
  <si>
    <t>Providing and fixing thresholds of 18mm thick pre-polished granite slab of approved shade fixed along the doors (it shall be provided flush with finished edges of the wall as per the wall thickness) on a bed of average 35mm thick cement mortar 1:4, as per detailed design the width 100 to 300mm and as directed and shall be provided flush with adjoining flooring levels, with all exposed edges finished as per details and with machine mirror polishing. (Basic Cost of Granite - Rs. 250/- per sq.ft)  All complete as per instruction &amp; satisfaction of Project Managers.</t>
  </si>
  <si>
    <t>11</t>
  </si>
  <si>
    <t>Washbasin counter - Granite finish</t>
  </si>
  <si>
    <t>600 mm wide counter for wash basin in 19mm thk granite finish . Powder coated MS angle frame support to be fixed to the brick wall and covered with 18mm thk  PVC integral board. 19mm thk granite to be cladded over on PVC integral board as per the detail dwg . Includes   300 mm fascia  below counter and 10 mm band above counter granite finish , c . Necessary cutouts to be taken in the counter to insert  wash basin and  trash bin .</t>
  </si>
  <si>
    <t>12</t>
  </si>
  <si>
    <t>False Ceiling - Metal</t>
  </si>
  <si>
    <t>Providing &amp; Fixing MetalWorks Lay in Perforated metal ceiling System consisting of 600mm x 600mm Lay in tiles of pre coated galvanized steel in 0.5 mm thickness in approved color with perforation of 2.5mm dia, 5.5mm square pitch &amp; open area of 16% with Freudenberg Soundtex/ Owens Corning Acoustimax S acoustical fleece on the back of the tile to be laid on grid systems with black silhouette 15mm wide T - section flanges.   The tiles should have Humidity Resistance (RH) of 95%, NRC of 0.70 (Soundtex C1986SP of Freudenberg or Acoustimax S of Owens Corning fleece inlay or as per detail drawing), Fire Performance A2-s1.d0 in module size of 600 X 600 mm, suitable for Green Building application, with Recycled content of 25%. Cross tees shall have staked XL clips that ensure a minimum pull off strength of 100 Kgs/joint.   
The Tile &amp; Grid system used together should carry a 10 year warrantee. 
The rate should be inclusive of necessary cutouts for Services etc.
Load test as per manufactures to be carried out on site and test certificate to be provided..   Make- Fameline / Daiken. Basic price - 1800 /Sqm</t>
  </si>
  <si>
    <t>Daiken / Fameline</t>
  </si>
  <si>
    <t>Gypsum Ceiling</t>
  </si>
  <si>
    <t>Providing &amp; Fixing of 12.5mm thk MR Gypsum board false ceiling to G.I. framing in perfect level.  Necessary offsets and grooves  to be provided  at the junction of ceiling &amp; walls/columns/partitions etc., Cut out for light fittings A/C grills etc. Rate to include providing &amp; fixing of necessary G.I./wooden/MS frame supports for the above fixtures &amp; additional suspenders &amp; the ceiling in AC duct area as per architects instructions. G.I.frame to consist of proprietary supplied frames &amp; as per manufacturers recommendations suspended from dash fasteners anchored to structural slab by  means of G.I.angles. Gypsum board fixed with proprietary supplied fixing devices &amp; finished. The joint between the sheets of plasterboard are to be covered with jointing paper tape and flushed with UB 888 (all purposes jointing compound) to provide a smooth durable and professional finish. Suspension points and clips shall be able to take a minimum safe load of 50 kgs. including making grooves at the junction of ceiling &amp; walls/columns/partitions etc. Cut-outs for light fittings, A/C grills etc. to be left wherever necessary. the ceiling profile shall be as per Architects instructions. The rate shall be inclusive of preparing the surface, providing and applying 2 coats of proper putty and primer and 3 coats of paint, roller applied Acrylic emulsion paint of approved quality / colour to Architect's approval. All complete including return air slits etc. &amp; A/C boxing wherever indicated. Note : Marking of Electrical , Fire Alarm &amp; Air-conditioning &amp; co-ordination with marking of fixtures to be considered. Gypsum ceiling to be installed as per IGL specifications. Note : Marking of Electrical , Fire Alarm &amp; Air-conditioning &amp; co-ordination with marking of fixtures to be considered. Note: Measurement to be along the horizontal surface of the ceiling and the verticals (till 200mm ht) shall be included in arriving at cost. Rate quoted to include vertical drops (till 200mm ht) and all cut-outs required for light fixtures, smoke detectors and other services cut-outs complete as directed by Architect. Verticals above 200mm ht will be measured separately. Rate to include cove lighting provision as per detail drawings</t>
  </si>
  <si>
    <t>USG / Gyproc</t>
  </si>
  <si>
    <t>14</t>
  </si>
  <si>
    <t>Rest room Signage</t>
  </si>
  <si>
    <t>6 x 9 inch Restroom Sign in Stainless Steel Metal, Engraved, Door / Wall Mount  Sign, Silver and Black</t>
  </si>
  <si>
    <t>SS</t>
  </si>
  <si>
    <t>15</t>
  </si>
  <si>
    <t>Rest room Cubicles- Top hung cubicle - Merino / Greenlam /Stylam</t>
  </si>
  <si>
    <t>Providing &amp; fixing SS Top Hung module 12mm HPL partition with SS 304 Hardware &amp; SS finish sections. standard dimension 1050/1200mm (Width)  x1650 mm (L) X  2000mm Ht . -Thickness of Compact Laminate :12 mm Thick
Size of Cubicle : Pl refer Rest room Floor plan and submit shop dwg 
Door Size for Cubicle : 600mm
Bottom Gap - 100 mm .  Cost includes taking necessary supports for the top hung cubicle from true ceiling .</t>
  </si>
  <si>
    <t xml:space="preserve">Greenlam Air collction  Wind / Eq in Merino / I Space </t>
  </si>
  <si>
    <t>16</t>
  </si>
  <si>
    <t xml:space="preserve">HD - 1200 x 2400mm (For Handicap Toilet Entrance) - Sliding Door </t>
  </si>
  <si>
    <t xml:space="preserve">Providing and constructing single shutter sliding door of 1200 mm size made of  38mm thick blockboard of approved make with Haffle / Hettich  sliding track profile , Shutter to be finished in 1mm thk glossy  laminate of approved shade, inclusive of all hardwares ,  Recessed SS handle ,  Vaccant / Engaged lock ,  door floor stoppr as per detailed drawing complete. (Make Fittings - Haffle / Hettich)    . Blockboard : Prestige/Greenply / Century , Make of  Laminate - Merino, Greenlam, Century.Basic Price - Rs- 750 / sqm . Cost includes 200X400 mm powder coated ventilation grill and laminated  pelmet above sliding track .               </t>
  </si>
  <si>
    <t xml:space="preserve">(Make Fittings - Haffle / Hettich)    . Blockboard : Prestige/Greenply / Century , Make of  Laminate - Merino, Greenlam, Century.Basic Price - Rs- 750 / sqm                                  </t>
  </si>
  <si>
    <t>17</t>
  </si>
  <si>
    <t>1200 x 2400   mm Aluminium Door Frame  &amp; Flush door with Full Ht (Toilet)</t>
  </si>
  <si>
    <r>
      <rPr>
        <b/>
        <sz val="12"/>
        <color indexed="8"/>
        <rFont val="Calibri"/>
        <family val="2"/>
      </rPr>
      <t xml:space="preserve">Door Jamb : </t>
    </r>
    <r>
      <rPr>
        <sz val="12"/>
        <color indexed="8"/>
        <rFont val="Calibri"/>
        <family val="2"/>
      </rPr>
      <t xml:space="preserve">100mm X 25mm Proprietary anodised aluminium section with black powder coated finish.. Black anodised 
</t>
    </r>
    <r>
      <rPr>
        <b/>
        <sz val="12"/>
        <color rgb="FF000000"/>
        <rFont val="Calibri"/>
        <family val="2"/>
      </rPr>
      <t>Action :</t>
    </r>
    <r>
      <rPr>
        <sz val="12"/>
        <color indexed="8"/>
        <rFont val="Calibri"/>
        <family val="2"/>
      </rPr>
      <t xml:space="preserve"> Single Swing . 100X25X2400 mm Ht  . Door frame to be grouted to the PCC Floor with suitable Brackets as per manufacturers specification.   Black anodised 
</t>
    </r>
    <r>
      <rPr>
        <b/>
        <sz val="12"/>
        <color indexed="8"/>
        <rFont val="Calibri"/>
        <family val="2"/>
      </rPr>
      <t>Shutter Construction :</t>
    </r>
    <r>
      <rPr>
        <sz val="12"/>
        <color indexed="8"/>
        <rFont val="Calibri"/>
        <family val="2"/>
      </rPr>
      <t xml:space="preserve"> 32mm thk Flush door in laminate finish  with vision panel as per detail dwg . Cost includes 200X400 mm powder coated ventilation grill .  Make - Greenply / Century
</t>
    </r>
    <r>
      <rPr>
        <b/>
        <sz val="12"/>
        <color indexed="8"/>
        <rFont val="Calibri"/>
        <family val="2"/>
      </rPr>
      <t xml:space="preserve">Hinge Type : </t>
    </r>
    <r>
      <rPr>
        <sz val="12"/>
        <color indexed="8"/>
        <rFont val="Calibri"/>
        <family val="2"/>
      </rPr>
      <t xml:space="preserve"> 4 Nos Hinges . Dorma / Gaze 5" Flush suitable to style shutter
</t>
    </r>
    <r>
      <rPr>
        <b/>
        <sz val="12"/>
        <color indexed="8"/>
        <rFont val="Calibri"/>
        <family val="2"/>
      </rPr>
      <t xml:space="preserve">Lockset :  </t>
    </r>
    <r>
      <rPr>
        <sz val="12"/>
        <color indexed="8"/>
        <rFont val="Calibri"/>
        <family val="2"/>
      </rPr>
      <t xml:space="preserve">Dorma 952 Narrow style lock / GEZE 8134002
</t>
    </r>
    <r>
      <rPr>
        <b/>
        <sz val="12"/>
        <color indexed="8"/>
        <rFont val="Calibri"/>
        <family val="2"/>
      </rPr>
      <t>Door Handle :</t>
    </r>
    <r>
      <rPr>
        <sz val="12"/>
        <color indexed="8"/>
        <rFont val="Calibri"/>
        <family val="2"/>
      </rPr>
      <t xml:space="preserve"> D Type offset handle 450 mm high   . Black anodised 
</t>
    </r>
    <r>
      <rPr>
        <b/>
        <sz val="12"/>
        <color indexed="8"/>
        <rFont val="Calibri"/>
        <family val="2"/>
      </rPr>
      <t>Door Closer:</t>
    </r>
    <r>
      <rPr>
        <sz val="12"/>
        <color indexed="8"/>
        <rFont val="Calibri"/>
        <family val="2"/>
      </rPr>
      <t xml:space="preserve"> - Dorma TS 71 Door Closer  / Eq GEZE 
</t>
    </r>
    <r>
      <rPr>
        <b/>
        <sz val="12"/>
        <color indexed="8"/>
        <rFont val="Calibri"/>
        <family val="2"/>
      </rPr>
      <t>Door Stopper :</t>
    </r>
    <r>
      <rPr>
        <sz val="12"/>
        <color indexed="8"/>
        <rFont val="Calibri"/>
        <family val="2"/>
      </rPr>
      <t xml:space="preserve"> Dorma / Geze                                                                                                                                    </t>
    </r>
    <r>
      <rPr>
        <b/>
        <sz val="12"/>
        <color indexed="8"/>
        <rFont val="Calibri"/>
        <family val="2"/>
      </rPr>
      <t xml:space="preserve">                                                                                                                                                                                                                                               </t>
    </r>
    <r>
      <rPr>
        <sz val="12"/>
        <color indexed="8"/>
        <rFont val="Calibri"/>
        <family val="2"/>
      </rPr>
      <t xml:space="preserve">  </t>
    </r>
    <r>
      <rPr>
        <b/>
        <sz val="12"/>
        <color indexed="8"/>
        <rFont val="Calibri"/>
        <family val="2"/>
      </rPr>
      <t xml:space="preserve">Door frame make: Alloy / Geze / JEB Glass- Saint Gobain . </t>
    </r>
  </si>
  <si>
    <t>GEZE / Alloy / JEB . Glass - Saintgobain</t>
  </si>
  <si>
    <t>Door Frame - Alloy make considered.
Door Hardwares - Geze make considered.</t>
  </si>
  <si>
    <t>18</t>
  </si>
  <si>
    <t>900 x 2100   mm Aluminium Door Frame  &amp; Flush door with Full Ht Restrooms)</t>
  </si>
  <si>
    <r>
      <rPr>
        <b/>
        <sz val="12"/>
        <color indexed="8"/>
        <rFont val="Calibri"/>
        <family val="2"/>
      </rPr>
      <t xml:space="preserve">Door Jamb : </t>
    </r>
    <r>
      <rPr>
        <sz val="12"/>
        <color indexed="8"/>
        <rFont val="Calibri"/>
        <family val="2"/>
      </rPr>
      <t xml:space="preserve">100mm X 25mm Proprietary anodised aluminium section with black powder coated finish.. Black anodised 
</t>
    </r>
    <r>
      <rPr>
        <b/>
        <sz val="12"/>
        <color rgb="FF000000"/>
        <rFont val="Calibri"/>
        <family val="2"/>
      </rPr>
      <t>Action :</t>
    </r>
    <r>
      <rPr>
        <sz val="12"/>
        <color indexed="8"/>
        <rFont val="Calibri"/>
        <family val="2"/>
      </rPr>
      <t xml:space="preserve"> Single Swing . 100X25X2400 mm Ht  . Door frame to be grouted to the PCC Floor with suitable Brackets as per manufacturers specification.   Black anodised 
</t>
    </r>
    <r>
      <rPr>
        <b/>
        <sz val="12"/>
        <color indexed="8"/>
        <rFont val="Calibri"/>
        <family val="2"/>
      </rPr>
      <t>Shutter Construction :</t>
    </r>
    <r>
      <rPr>
        <sz val="12"/>
        <color indexed="8"/>
        <rFont val="Calibri"/>
        <family val="2"/>
      </rPr>
      <t xml:space="preserve"> 32mm thk Flush door in laminate finish  with vision panel as per detail dwg . Cost includes 200X400 mm powder coated ventilation grill .  Make - Greenply / Century
</t>
    </r>
    <r>
      <rPr>
        <b/>
        <sz val="12"/>
        <color indexed="8"/>
        <rFont val="Calibri"/>
        <family val="2"/>
      </rPr>
      <t xml:space="preserve">Hinge Type : </t>
    </r>
    <r>
      <rPr>
        <sz val="12"/>
        <color indexed="8"/>
        <rFont val="Calibri"/>
        <family val="2"/>
      </rPr>
      <t xml:space="preserve"> 4 Nos Hinges . Dorma / Gaze 5" Flush suitable to style shutter
</t>
    </r>
    <r>
      <rPr>
        <b/>
        <sz val="12"/>
        <color indexed="8"/>
        <rFont val="Calibri"/>
        <family val="2"/>
      </rPr>
      <t xml:space="preserve">Lockset :  </t>
    </r>
    <r>
      <rPr>
        <sz val="12"/>
        <color indexed="8"/>
        <rFont val="Calibri"/>
        <family val="2"/>
      </rPr>
      <t xml:space="preserve">Dorma 952 Narrow style lock / GEZE 8134002
</t>
    </r>
    <r>
      <rPr>
        <b/>
        <sz val="12"/>
        <color indexed="8"/>
        <rFont val="Calibri"/>
        <family val="2"/>
      </rPr>
      <t>Door Handle :</t>
    </r>
    <r>
      <rPr>
        <sz val="12"/>
        <color indexed="8"/>
        <rFont val="Calibri"/>
        <family val="2"/>
      </rPr>
      <t xml:space="preserve"> D Type offset handle 450 mm high   . Black anodised 
</t>
    </r>
    <r>
      <rPr>
        <b/>
        <sz val="12"/>
        <color indexed="8"/>
        <rFont val="Calibri"/>
        <family val="2"/>
      </rPr>
      <t>Door Closer:</t>
    </r>
    <r>
      <rPr>
        <sz val="12"/>
        <color indexed="8"/>
        <rFont val="Calibri"/>
        <family val="2"/>
      </rPr>
      <t xml:space="preserve"> - Dorma TS 71 Door Closer  / Eq GEZE 
</t>
    </r>
    <r>
      <rPr>
        <b/>
        <sz val="12"/>
        <color indexed="8"/>
        <rFont val="Calibri"/>
        <family val="2"/>
      </rPr>
      <t>Door Stopper :</t>
    </r>
    <r>
      <rPr>
        <sz val="12"/>
        <color indexed="8"/>
        <rFont val="Calibri"/>
        <family val="2"/>
      </rPr>
      <t xml:space="preserve"> Dorma / geze                                                                                                                                    
 </t>
    </r>
    <r>
      <rPr>
        <b/>
        <sz val="12"/>
        <color indexed="8"/>
        <rFont val="Calibri"/>
        <family val="2"/>
      </rPr>
      <t xml:space="preserve">Door frame make: Alloy / Geze / JEB Glass- Saint Gobain . </t>
    </r>
  </si>
  <si>
    <t>19</t>
  </si>
  <si>
    <t>750 x 2100   mm Aluminium Door Frame  &amp; Flush door with Full Ht (Shower room)</t>
  </si>
  <si>
    <r>
      <rPr>
        <b/>
        <sz val="12"/>
        <color indexed="8"/>
        <rFont val="Calibri"/>
        <family val="2"/>
      </rPr>
      <t xml:space="preserve">Door Jamb : </t>
    </r>
    <r>
      <rPr>
        <sz val="12"/>
        <color indexed="8"/>
        <rFont val="Calibri"/>
        <family val="2"/>
      </rPr>
      <t xml:space="preserve">100mm X 25mm Proprietary anodised aluminium section with black powder coated finish.. Black anodised 
</t>
    </r>
    <r>
      <rPr>
        <b/>
        <sz val="12"/>
        <color rgb="FF000000"/>
        <rFont val="Calibri"/>
        <family val="2"/>
      </rPr>
      <t>Action :</t>
    </r>
    <r>
      <rPr>
        <sz val="12"/>
        <color indexed="8"/>
        <rFont val="Calibri"/>
        <family val="2"/>
      </rPr>
      <t xml:space="preserve"> Single Swing . 100X25X2100 mm Ht  . Door frame to be grouted to the PCC Floor with suitable Brackets as per manufacturers specification.  Black anodised 
</t>
    </r>
    <r>
      <rPr>
        <b/>
        <sz val="12"/>
        <color indexed="8"/>
        <rFont val="Calibri"/>
        <family val="2"/>
      </rPr>
      <t>Shutter Construction :</t>
    </r>
    <r>
      <rPr>
        <sz val="12"/>
        <color indexed="8"/>
        <rFont val="Calibri"/>
        <family val="2"/>
      </rPr>
      <t xml:space="preserve"> 32mm thk Flush door in laminate finish  with vision panel as per detail dwg . Cost includes 200X400 mm powder coated ventilation grill . Make - Greenply / Century
</t>
    </r>
    <r>
      <rPr>
        <b/>
        <sz val="12"/>
        <color indexed="8"/>
        <rFont val="Calibri"/>
        <family val="2"/>
      </rPr>
      <t xml:space="preserve">Hinge Type : </t>
    </r>
    <r>
      <rPr>
        <sz val="12"/>
        <color indexed="8"/>
        <rFont val="Calibri"/>
        <family val="2"/>
      </rPr>
      <t xml:space="preserve"> 4 Nos Hinges . Dorma / Gaze 5" Flush suitable to style shutter
</t>
    </r>
    <r>
      <rPr>
        <b/>
        <sz val="12"/>
        <color indexed="8"/>
        <rFont val="Calibri"/>
        <family val="2"/>
      </rPr>
      <t xml:space="preserve">Lockset :  </t>
    </r>
    <r>
      <rPr>
        <sz val="12"/>
        <color indexed="8"/>
        <rFont val="Calibri"/>
        <family val="2"/>
      </rPr>
      <t xml:space="preserve">Dorma 952 Narrow style lock / GEZE 8134002
</t>
    </r>
    <r>
      <rPr>
        <b/>
        <sz val="12"/>
        <color indexed="8"/>
        <rFont val="Calibri"/>
        <family val="2"/>
      </rPr>
      <t>Door Handle :</t>
    </r>
    <r>
      <rPr>
        <sz val="12"/>
        <color indexed="8"/>
        <rFont val="Calibri"/>
        <family val="2"/>
      </rPr>
      <t xml:space="preserve"> D Type offset handle 450 mm high   . Black anodised 
</t>
    </r>
    <r>
      <rPr>
        <b/>
        <sz val="12"/>
        <color indexed="8"/>
        <rFont val="Calibri"/>
        <family val="2"/>
      </rPr>
      <t>Door Closer:</t>
    </r>
    <r>
      <rPr>
        <sz val="12"/>
        <color indexed="8"/>
        <rFont val="Calibri"/>
        <family val="2"/>
      </rPr>
      <t xml:space="preserve"> - Dorma TS 71 Door Closer  / Eq GEZE 
</t>
    </r>
    <r>
      <rPr>
        <b/>
        <sz val="12"/>
        <color indexed="8"/>
        <rFont val="Calibri"/>
        <family val="2"/>
      </rPr>
      <t>Door Stopper :</t>
    </r>
    <r>
      <rPr>
        <sz val="12"/>
        <color indexed="8"/>
        <rFont val="Calibri"/>
        <family val="2"/>
      </rPr>
      <t xml:space="preserve"> Dorma / Geze                                                                                                                                    
 </t>
    </r>
    <r>
      <rPr>
        <b/>
        <sz val="12"/>
        <color indexed="8"/>
        <rFont val="Calibri"/>
        <family val="2"/>
      </rPr>
      <t xml:space="preserve">Alloy / Geze / JEB Glass- Saint Gobain . </t>
    </r>
  </si>
  <si>
    <t>20</t>
  </si>
  <si>
    <t xml:space="preserve">Shaft Door </t>
  </si>
  <si>
    <t>Providing and fixing Metal powder coated shaft door of size - 750 mm (W) X 1500 mm(Ht) . With Door frame , Recessed handle, Lock  etc.,</t>
  </si>
  <si>
    <t>21</t>
  </si>
  <si>
    <t>Luster paint</t>
  </si>
  <si>
    <t>Providing &amp; applying of  Luster painting for walls. Shall be applied with oil based primer coat after rubbing with sand paper onto the existing wall surface. Surface to be smoothened using chalk putty as directed. Uneven surfaces to be finished with 2 coats of chalk powder putty on the primer. Surfaces are then sandpapered to achieve a smooth surface and 3 coats of luster Paint of approved shade to be applied. The top coat should be 3 coats of 'Superfine' roller matt finish. The colour should be approved by Architect. Note : Rate should be inclusive of Masking for fixtures &amp; wooden frames.</t>
  </si>
  <si>
    <t>Asian /Dulex</t>
  </si>
  <si>
    <t>22</t>
  </si>
  <si>
    <t>Mirror</t>
  </si>
  <si>
    <t>Providing and fixing of 6mm thick float mirror of approved make edge polished and without any defects, waves etc., shall be mounted on 12mm thick  Marine ply (IS 710)  backing with approved 3M Double sided tape / Adhesive as per details. To have aluminium U channel on Top and bottom to hold mirror as per details. Modiguard float mirror shall be considered. Rate including cove light provision and LED strip light all around mirror.</t>
  </si>
  <si>
    <t xml:space="preserve">Marine ply - Archid /Century . 3M </t>
  </si>
  <si>
    <t>23</t>
  </si>
  <si>
    <t xml:space="preserve">Wash basin counter in corian finish </t>
  </si>
  <si>
    <t>24</t>
  </si>
  <si>
    <t>Vacant / non Vacant Knob</t>
  </si>
  <si>
    <t xml:space="preserve">Providing and fixing in position Vacant / non Vacant Indicator in toilets </t>
  </si>
  <si>
    <t>Kich</t>
  </si>
  <si>
    <t>25</t>
  </si>
  <si>
    <t>SS Grab bar</t>
  </si>
  <si>
    <t>Supply and Fixing of foldable type SS Grab bar for differently abled person toilet.</t>
  </si>
  <si>
    <t>Jaquar</t>
  </si>
  <si>
    <t>Mode - AHS-CHR-1503 - As per the query response.</t>
  </si>
  <si>
    <t>26</t>
  </si>
  <si>
    <t>Supply and Fixing of fixed type SS Grab bar for differently abled person toilet.</t>
  </si>
  <si>
    <t>27</t>
  </si>
  <si>
    <t>Cockroach trap</t>
  </si>
  <si>
    <t xml:space="preserve">Providing and fixing in position of Cockroach trap </t>
  </si>
  <si>
    <t>Make : Chilli / ACO - As per the query response.</t>
  </si>
  <si>
    <t>28</t>
  </si>
  <si>
    <t>Janitor storage</t>
  </si>
  <si>
    <t>Providing and fixing janitor storage made of 18mm thk WPC / PVC integral board and finished with approved 1mm thk laminate . Height- 2100 mm . Depth- 450 mm. Cost includes adjustable vertical and horizontal shelves  , Laminated shutters with finger groove handle , Lock etc.,</t>
  </si>
  <si>
    <t xml:space="preserve">Greenply / Century </t>
  </si>
  <si>
    <t>TOTAL COST PER FLOOR ( EXCLUSIVE OF TAXES)</t>
  </si>
  <si>
    <t>HVAC BOQ SUMMARY</t>
  </si>
  <si>
    <t>S.No</t>
  </si>
  <si>
    <t>Description</t>
  </si>
  <si>
    <t>Supply Amount in INR</t>
  </si>
  <si>
    <t>Installation Amount in INR</t>
  </si>
  <si>
    <t>Total Amount INR</t>
  </si>
  <si>
    <t>PHASE-1</t>
  </si>
  <si>
    <t xml:space="preserve">HVAC LOW SIDE WORKS </t>
  </si>
  <si>
    <t>VAV SYSTEM</t>
  </si>
  <si>
    <t xml:space="preserve">VRF SYSTEM </t>
  </si>
  <si>
    <t>GRAND TOTAL (excluding taxes)</t>
  </si>
  <si>
    <t xml:space="preserve">HVAC BOQ </t>
  </si>
  <si>
    <t>DESCRIPTION</t>
  </si>
  <si>
    <t>UNIT</t>
  </si>
  <si>
    <t>1F</t>
  </si>
  <si>
    <t>TOTAL QTY</t>
  </si>
  <si>
    <t>IN INR</t>
  </si>
  <si>
    <t>SUPPLY RATE</t>
  </si>
  <si>
    <t>INSTALLATION RATE</t>
  </si>
  <si>
    <t>SUPPLY AMOUNT</t>
  </si>
  <si>
    <t>INSTALLATION AMOUNT</t>
  </si>
  <si>
    <t>MECHANICAL SYSTEM</t>
  </si>
  <si>
    <t>AIR CONDITIONING WORKS</t>
  </si>
  <si>
    <t>DOUBLE SKIN PLENUM for AHU's</t>
  </si>
  <si>
    <t xml:space="preserve">All Sheet metal cabinet type double skin air plenum section for air handling units supplied by Developer.The plenum shall be constructed using double-skinned acoustic panels with minimum 0.6 mm thick pre-coated GSS sheet for outer skin and &amp; minimum 0.6 mm plain GSS sheet for inner skin of the unit. All the panels shall incorporate 50 mm thick PUF insulation sandwiched in between inner &amp; outer skin. </t>
  </si>
  <si>
    <t>a</t>
  </si>
  <si>
    <t>Double skin Plenum with all supports suiting to site conditions. Plenum colour shall be similar to the existing AHU.</t>
  </si>
  <si>
    <t>OUTDOOR MOUNT TYPE EXHAUST FAN' S</t>
  </si>
  <si>
    <t>All fans shall have minimum 70% total efficiency.</t>
  </si>
  <si>
    <r>
      <t>600 Cfm</t>
    </r>
    <r>
      <rPr>
        <b/>
        <sz val="11"/>
        <rFont val="Calibri"/>
        <family val="2"/>
        <scheme val="minor"/>
      </rPr>
      <t xml:space="preserve"> - 35 mm external static double skin cabinet type </t>
    </r>
    <r>
      <rPr>
        <sz val="11"/>
        <rFont val="Calibri"/>
        <family val="2"/>
        <scheme val="minor"/>
      </rPr>
      <t xml:space="preserve">Inline fan with all necessary supports. (café  exhaust). Fan shall be provided with in built fan regulator. </t>
    </r>
    <r>
      <rPr>
        <b/>
        <sz val="11"/>
        <rFont val="Calibri"/>
        <family val="2"/>
        <scheme val="minor"/>
      </rPr>
      <t>Outdoor Mount type</t>
    </r>
  </si>
  <si>
    <t>b</t>
  </si>
  <si>
    <r>
      <t>300 Cfm</t>
    </r>
    <r>
      <rPr>
        <b/>
        <sz val="11"/>
        <rFont val="Calibri"/>
        <family val="2"/>
        <scheme val="minor"/>
      </rPr>
      <t xml:space="preserve"> - 10 mm external static Double skin </t>
    </r>
    <r>
      <rPr>
        <sz val="11"/>
        <rFont val="Calibri"/>
        <family val="2"/>
        <scheme val="minor"/>
      </rPr>
      <t xml:space="preserve">cabinet type explosion proof fan with all necessary supports. (Battery room exhaust). </t>
    </r>
  </si>
  <si>
    <t>c</t>
  </si>
  <si>
    <t xml:space="preserve">Supply fixing testing &amp; commissioning of Hyderogen sensor with sequential timer  suitable control panel to operate Battery room exhaust fan at regular 2hrs interval fan run 5.0 minutes and when increse the Hyderagen level above 1% switch ON the fan. Controller shall have bypass mode to switch ON / OFF manually with necessary control wiring. </t>
  </si>
  <si>
    <t>d</t>
  </si>
  <si>
    <t>500 Cfm -15mm external static cabinet type fresh air fan with prefilter &amp; necessary supports Outdoor Mount type</t>
  </si>
  <si>
    <t xml:space="preserve">Nos </t>
  </si>
  <si>
    <t>e</t>
  </si>
  <si>
    <r>
      <t>1300 Cfm</t>
    </r>
    <r>
      <rPr>
        <b/>
        <sz val="11"/>
        <rFont val="Calibri"/>
        <family val="2"/>
        <scheme val="minor"/>
      </rPr>
      <t xml:space="preserve"> - 15 mm external static double skin cabinet type </t>
    </r>
    <r>
      <rPr>
        <sz val="11"/>
        <rFont val="Calibri"/>
        <family val="2"/>
        <scheme val="minor"/>
      </rPr>
      <t xml:space="preserve">Inline fan with all necessary supports. (Toilet  exhaust). Fan shall be provided with in built fan regulator. </t>
    </r>
  </si>
  <si>
    <t>Note: All Exhaust, Scrubber &amp; Fresh air units should be compatible of third party BMS system integration &amp; fire trippig should be consider in part Electrical vendor scope. HVAC vendor should be coordinate with Electrical &amp; BMS vendor.</t>
  </si>
  <si>
    <t>Sheet Metal Work using  with Ductmate(TDF) Flanges for all sizes of the duct. Fabrication as per SMACNA Standards</t>
  </si>
  <si>
    <t>Galvanizing shall be Class VIII – light coating of zinc, nominal 120 gm / sqm surface area and Lock Forming Quality prime material alongwith mill test certificates.  In addition, if deemed necessary, samples of raw material, selected at random by owner’s site representative shall be subject to approval  and tested for thickness and zinc coating at contractor’s expense.</t>
  </si>
  <si>
    <t>All duct construction and installation shall be in accordance with SMACNA standards.  In addition ducts shall be factory fabricated utilizing the following machines to provide the requisite quality of ducts.</t>
  </si>
  <si>
    <t>All ducts shall be fabricated and installed in workmanlike manner, conforming to relevant SMACNA codes.</t>
  </si>
  <si>
    <t>Above 1000mm width duct bends Vanes to be considered every 300mm once cost inclusive of this items.</t>
  </si>
  <si>
    <r>
      <t xml:space="preserve">The Duct shall be supported with specified Supports at regular intervalas as mentioned in the technical specifications. </t>
    </r>
    <r>
      <rPr>
        <b/>
        <sz val="11"/>
        <rFont val="Calibri"/>
        <family val="2"/>
        <scheme val="minor"/>
      </rPr>
      <t xml:space="preserve"> </t>
    </r>
    <r>
      <rPr>
        <sz val="11"/>
        <rFont val="Calibri"/>
        <family val="2"/>
        <scheme val="minor"/>
      </rPr>
      <t>(To ensure the air tightness, (</t>
    </r>
    <r>
      <rPr>
        <b/>
        <sz val="11"/>
        <rFont val="Calibri"/>
        <family val="2"/>
        <scheme val="minor"/>
      </rPr>
      <t>All ducts shall be checked with third party Pressure test after completion of installation but before applying insulation) Report should be submit</t>
    </r>
  </si>
  <si>
    <t>Rectangular ducting</t>
  </si>
  <si>
    <r>
      <t xml:space="preserve">Sheet Metal Ducting As per Specification. Pressure </t>
    </r>
    <r>
      <rPr>
        <sz val="11"/>
        <color indexed="10"/>
        <rFont val="Calibri"/>
        <family val="2"/>
        <scheme val="minor"/>
      </rPr>
      <t>500 Pa</t>
    </r>
    <r>
      <rPr>
        <sz val="11"/>
        <rFont val="Calibri"/>
        <family val="2"/>
        <scheme val="minor"/>
      </rPr>
      <t xml:space="preserve"> </t>
    </r>
  </si>
  <si>
    <t>26 G Ducting with TDF flanges(0-550mm)</t>
  </si>
  <si>
    <t>24 G Ducting with TDF flanges(551-900mm)</t>
  </si>
  <si>
    <t>22 G Ducting with TDF flanges(901-1200mm)</t>
  </si>
  <si>
    <t>20 G Ducting with TDF flanges(1201-1600mm)</t>
  </si>
  <si>
    <t>18 G Ducting with TDF flanges(1601 &amp; above)</t>
  </si>
  <si>
    <t>Supply &amp; applying of spray painting for exposed rectangular ducts(colour to confirmed by PMC/ARCH)  -2 coats of primer to be considered as first level. Further based on finalized color one set of painting to be done. And final coat to be applied</t>
  </si>
  <si>
    <t>Sqmt</t>
  </si>
  <si>
    <t>ELLIPTICAL DUCT</t>
  </si>
  <si>
    <r>
      <t>Supply and installations of factory made S</t>
    </r>
    <r>
      <rPr>
        <b/>
        <sz val="11"/>
        <rFont val="Calibri"/>
        <family val="2"/>
        <scheme val="minor"/>
      </rPr>
      <t>heet metal Flat oval Spiral ducting</t>
    </r>
    <r>
      <rPr>
        <sz val="11"/>
        <rFont val="Calibri"/>
        <family val="2"/>
        <scheme val="minor"/>
      </rPr>
      <t xml:space="preserve"> with (factory made internal thermal insulation -9 mm thick closed cell material to be considered cost of this shall be inclusive of this item) fittings, Wire supports, The factor of wire to suit to duct weight, with necessary anchor fasteners and hook arrangements with suitable rod thickness,etc., confirming SMACNA standards. Duct should be fabricated by using CNC machines, Including necessary civil works as per site condition. Exposed ducts color to match interior requirement. Colour shall be confirmed by Architect. The joints shall be 100% leak proof. The duct should be factory made internally insulated with 9mm thick antimicrobial nitrile rubber.  </t>
    </r>
    <r>
      <rPr>
        <b/>
        <sz val="11"/>
        <rFont val="Calibri"/>
        <family val="2"/>
        <scheme val="minor"/>
      </rPr>
      <t>(Light test need to considered for elliptical ducts)</t>
    </r>
  </si>
  <si>
    <t>24 G ( With Ductmate Flanges)</t>
  </si>
  <si>
    <t>22 G ( With Ductmate Flanges)</t>
  </si>
  <si>
    <t>20 G (With Ductmate Flanges)</t>
  </si>
  <si>
    <t>18 G (With Ductmate Flanges)</t>
  </si>
  <si>
    <t>Air Terminal Devices</t>
  </si>
  <si>
    <t>Linear Slot Diffusers - to be fixed in techzone ceiling</t>
  </si>
  <si>
    <t>Adjustable curved slot diffuser with aesthetically shaped face section, suitable for installation in false ceiling system.  Comprising face section  with 1-4 slots, either with integral or additional slide on flanges, end caps (plates or angles) and with inset air control blades which can be used to provide any direction of air discharge.  These blades are factory set but can be site adjusted by others to alter air discharge direction to meet local requirements.  Complete with rear mounted plenum box fitted with side entry spigot and four suspension brackets to hang complete assembly from the ceiling.  The slot diffuser has a variable neck length and depending on construction, the diffuser face section can be factory fitted to the plenum box or suplied superately for second fix on site. (colour to be confirmed by Architect before placing the order.</t>
  </si>
  <si>
    <t>3- Slot  Linear Diffuser (16 mm wide Slot) - 150 mm wide</t>
  </si>
  <si>
    <t>Slot Diffuser as per specification but without plenum box &amp; End Flanges</t>
  </si>
  <si>
    <t>RMT</t>
  </si>
  <si>
    <t>End Flanges suitable for above size</t>
  </si>
  <si>
    <t>Set</t>
  </si>
  <si>
    <t>Hit &amp; Miss Damper for above size</t>
  </si>
  <si>
    <t>Circular Diffusers (with out collar damper)</t>
  </si>
  <si>
    <t xml:space="preserve">Powder coated, extruded aluminium, removable center core type, supply / return air diffusers without volume control dampers of aluminium construction of the following neck sizes.  The diffuser shall be mounted in the GI box (not in scope), with inlet connector suitable for flexible duct. GI Box &amp; Flexible duct quantified seperately.   Measurement shall be based on outer to outer size of the air terminal device  ( colour for the grill to b confirmed by Arch/ PMC team before placing the  order) </t>
  </si>
  <si>
    <t>250mm dia</t>
  </si>
  <si>
    <t>315mm dia</t>
  </si>
  <si>
    <t>Circular Diffusers (with collar damper)</t>
  </si>
  <si>
    <t xml:space="preserve">Powder coated, extruded aluminium, removable center core type, supply / return air diffusers without volume control dampers of aluminium construction of the following neck sizes.Measurement shall be based on outer to outer size of the air terminal device (colour for the grill to b confirmed by Arch/ PMC team before placing the  order) </t>
  </si>
  <si>
    <r>
      <t xml:space="preserve">Powder coated, extruded aluminium, removable center core type, </t>
    </r>
    <r>
      <rPr>
        <b/>
        <sz val="11"/>
        <rFont val="Calibri"/>
        <family val="2"/>
        <scheme val="minor"/>
      </rPr>
      <t xml:space="preserve">square tegular type diffusers </t>
    </r>
    <r>
      <rPr>
        <sz val="11"/>
        <rFont val="Calibri"/>
        <family val="2"/>
        <scheme val="minor"/>
      </rPr>
      <t xml:space="preserve">of aluminium construction of the following neck sizes.  The diffuser shall be mounted in the GI box (not in scope), with inlet connector suitable for flexible duct. GI Box &amp; Flexible duct quantified seperately. ( colour to be confirmed by Arch/ PMC team before placing the  order) </t>
    </r>
  </si>
  <si>
    <t>(All are of 600 x 600 MM Outer to Outer Size)</t>
  </si>
  <si>
    <t xml:space="preserve">450 x 450 MM  (Neck Size) </t>
  </si>
  <si>
    <t>375 x 375 MM  (Neck Size)</t>
  </si>
  <si>
    <t>300 x 300 MM  (Neck Size)</t>
  </si>
  <si>
    <r>
      <t xml:space="preserve">Powder Coated grilles </t>
    </r>
    <r>
      <rPr>
        <sz val="11"/>
        <rFont val="Calibri"/>
        <family val="2"/>
        <scheme val="minor"/>
      </rPr>
      <t>for supply and return distribution     ( colour for the grill to b confirmed by Arch/ PMC team before placing the  order) . Deflection of the grille shall be 0 / 15 / 30. same will be confirmed later. Single / 2 way / 4 way deflection shall be confirmed later.</t>
    </r>
  </si>
  <si>
    <r>
      <t xml:space="preserve">Collar Dampers </t>
    </r>
    <r>
      <rPr>
        <sz val="11"/>
        <rFont val="Calibri"/>
        <family val="2"/>
        <scheme val="minor"/>
      </rPr>
      <t>of opposed blade type made out of Aluminium alloy extrusion with anodised matt black finish (quantity including for diffusers &amp; grills)</t>
    </r>
  </si>
  <si>
    <t xml:space="preserve">Powder Coated Curved grilles with collar damper for supply distribution  in Oval duct   ( colour for the grill to b confirmed by Arch/ PMC team before placing the  order) . Deflection of the grille shall be 0 / 15 / 30. same will be confirmed later. </t>
  </si>
  <si>
    <r>
      <t xml:space="preserve">Volume Control Dampers </t>
    </r>
    <r>
      <rPr>
        <sz val="11"/>
        <rFont val="Calibri"/>
        <family val="2"/>
        <scheme val="minor"/>
      </rPr>
      <t>made out of 100 x 40 x 1.55 mm thick galavanised steel frame and blades of 1.55 mm galavanised sheet steel. For Rectangular &amp; elliptical duct.</t>
    </r>
  </si>
  <si>
    <r>
      <t xml:space="preserve">Motorised On/off type volume  Control Dampers </t>
    </r>
    <r>
      <rPr>
        <sz val="11"/>
        <rFont val="Calibri"/>
        <family val="2"/>
        <scheme val="minor"/>
      </rPr>
      <t>made out of 100 x 40 x 1.55 mm thick galavanised steel frame and blades of 1.55 mm galavanised sheet steel</t>
    </r>
  </si>
  <si>
    <t>QRO</t>
  </si>
  <si>
    <t xml:space="preserve">Actuators with control panel, panel should be compatible for third party BMS integration .necessary fire integrator should be consider in part HVA Cvendor scope </t>
  </si>
  <si>
    <r>
      <t xml:space="preserve">Motorized Modulating type low leakage air dampers for fresh air modulation  with actuator </t>
    </r>
    <r>
      <rPr>
        <sz val="11"/>
        <rFont val="Calibri"/>
        <family val="2"/>
        <scheme val="minor"/>
      </rPr>
      <t>complete with all accessories like Actuator,control panel etc and any necessary requirement which can perform the controlling the Damper. It shall be integrated with Co2 sensor and based on CO2 levels, damper shall be modulate.</t>
    </r>
  </si>
  <si>
    <t>SQM</t>
  </si>
  <si>
    <t>Supply &amp; fixing of CO2 sensor for above fresh air same should be integrate with BMS system.</t>
  </si>
  <si>
    <t>NOS</t>
  </si>
  <si>
    <t xml:space="preserve">ACTUATORS with control panel should be compatible for third party BMS integration .necessary fire integrator should be consider in part HVACvendor scope </t>
  </si>
  <si>
    <t>Insulated Flexible Ducting</t>
  </si>
  <si>
    <t xml:space="preserve">Factory Fabricated Insulated Flexible made out aluminium for connecting from main duct to diffuser box. The length of the flexible duct shall be around 1.0 to 1.5 mtr </t>
  </si>
  <si>
    <r>
      <t xml:space="preserve">The flexible duct shall me made of double lamination of aluminium foil, polyester and metalised polyester film permanently bonded to a coated spring steel wire helix.  The exterior shal be wrapped with 25mm thick 16 kg / cum fibreglass insulation.  The outer insulation jacket / vapour barrier made of fibreglass reinforced metalised polyester film laminate.  </t>
    </r>
    <r>
      <rPr>
        <b/>
        <sz val="11"/>
        <rFont val="Calibri"/>
        <family val="2"/>
        <scheme val="minor"/>
      </rPr>
      <t>(jubilee clamp at both end need to provide)</t>
    </r>
  </si>
  <si>
    <r>
      <t xml:space="preserve">150 mm dia </t>
    </r>
    <r>
      <rPr>
        <b/>
        <sz val="11"/>
        <rFont val="Calibri"/>
        <family val="2"/>
        <scheme val="minor"/>
      </rPr>
      <t>( uninsulated flexible duct)</t>
    </r>
  </si>
  <si>
    <t>200 mm dia</t>
  </si>
  <si>
    <t>250 mm dia</t>
  </si>
  <si>
    <t>300 mm dia</t>
  </si>
  <si>
    <t>350 mm dia</t>
  </si>
  <si>
    <t>f</t>
  </si>
  <si>
    <t>150 mm dia uninsulated flexible duct</t>
  </si>
  <si>
    <t>Butterfly Dampers-22 Guage</t>
  </si>
  <si>
    <t>150 mm dia</t>
  </si>
  <si>
    <t>Rigid round ducts fabricated out of 22 G sheets to be used as extention pieces at the diffuser boxes.</t>
  </si>
  <si>
    <t>300mm dia</t>
  </si>
  <si>
    <t>SPILL AIR BOXES</t>
  </si>
  <si>
    <r>
      <t xml:space="preserve">Supply,installation,testing &amp; comissioning of  </t>
    </r>
    <r>
      <rPr>
        <b/>
        <u/>
        <sz val="11"/>
        <rFont val="Calibri"/>
        <family val="2"/>
        <scheme val="minor"/>
      </rPr>
      <t>525 x 525 x 450 mm High Sheet Metal Spill air boxes</t>
    </r>
    <r>
      <rPr>
        <sz val="11"/>
        <rFont val="Calibri"/>
        <family val="2"/>
        <scheme val="minor"/>
      </rPr>
      <t xml:space="preserve"> made out of 26 GI sheet for connecting the diffuser outlet &amp; flexible connection from the main duct. (10 mm internal acoustic insullation to be provided) cost inclusive of the item</t>
    </r>
  </si>
  <si>
    <r>
      <rPr>
        <sz val="11"/>
        <rFont val="Calibri"/>
        <family val="2"/>
        <scheme val="minor"/>
      </rPr>
      <t>Supply,installation,testing &amp; comissioning of</t>
    </r>
    <r>
      <rPr>
        <b/>
        <sz val="11"/>
        <rFont val="Calibri"/>
        <family val="2"/>
        <scheme val="minor"/>
      </rPr>
      <t xml:space="preserve"> </t>
    </r>
    <r>
      <rPr>
        <b/>
        <u/>
        <sz val="11"/>
        <rFont val="Calibri"/>
        <family val="2"/>
        <scheme val="minor"/>
      </rPr>
      <t xml:space="preserve"> 1200 x 150 x 450x250dia mm High Sheet Metal Spill air boxes</t>
    </r>
    <r>
      <rPr>
        <b/>
        <sz val="11"/>
        <rFont val="Calibri"/>
        <family val="2"/>
        <scheme val="minor"/>
      </rPr>
      <t xml:space="preserve"> </t>
    </r>
    <r>
      <rPr>
        <sz val="11"/>
        <rFont val="Calibri"/>
        <family val="2"/>
        <scheme val="minor"/>
      </rPr>
      <t>made out of</t>
    </r>
    <r>
      <rPr>
        <b/>
        <sz val="11"/>
        <rFont val="Calibri"/>
        <family val="2"/>
        <scheme val="minor"/>
      </rPr>
      <t xml:space="preserve"> 26 GI </t>
    </r>
    <r>
      <rPr>
        <sz val="11"/>
        <rFont val="Calibri"/>
        <family val="2"/>
        <scheme val="minor"/>
      </rPr>
      <t>sheet for connecting the diffuser outlet &amp; flexible connection from the main duct.(10 mm internal acoustic insullation to be provided) cost inclusive of the item</t>
    </r>
  </si>
  <si>
    <r>
      <rPr>
        <sz val="11"/>
        <rFont val="Calibri"/>
        <family val="2"/>
        <scheme val="minor"/>
      </rPr>
      <t>Supply,installation,testing &amp; comissioning of</t>
    </r>
    <r>
      <rPr>
        <b/>
        <sz val="11"/>
        <rFont val="Calibri"/>
        <family val="2"/>
        <scheme val="minor"/>
      </rPr>
      <t xml:space="preserve"> </t>
    </r>
    <r>
      <rPr>
        <b/>
        <u/>
        <sz val="11"/>
        <rFont val="Calibri"/>
        <family val="2"/>
        <scheme val="minor"/>
      </rPr>
      <t xml:space="preserve"> 300 x 300 x 450mm High Sheet Metal Spill air boxes</t>
    </r>
    <r>
      <rPr>
        <b/>
        <sz val="11"/>
        <rFont val="Calibri"/>
        <family val="2"/>
        <scheme val="minor"/>
      </rPr>
      <t xml:space="preserve"> </t>
    </r>
    <r>
      <rPr>
        <sz val="11"/>
        <rFont val="Calibri"/>
        <family val="2"/>
        <scheme val="minor"/>
      </rPr>
      <t>made out of</t>
    </r>
    <r>
      <rPr>
        <b/>
        <sz val="11"/>
        <rFont val="Calibri"/>
        <family val="2"/>
        <scheme val="minor"/>
      </rPr>
      <t xml:space="preserve"> 26 GI </t>
    </r>
    <r>
      <rPr>
        <sz val="11"/>
        <rFont val="Calibri"/>
        <family val="2"/>
        <scheme val="minor"/>
      </rPr>
      <t>sheet for connecting the diffuser outlet &amp; flexible connection from the main duct.(10 mm internal acoustic insullation to be provided) cost inclusive of the item</t>
    </r>
  </si>
  <si>
    <r>
      <rPr>
        <sz val="11"/>
        <rFont val="Calibri"/>
        <family val="2"/>
        <scheme val="minor"/>
      </rPr>
      <t>Supply,installation,testing &amp; comissioning of</t>
    </r>
    <r>
      <rPr>
        <b/>
        <sz val="11"/>
        <rFont val="Calibri"/>
        <family val="2"/>
        <scheme val="minor"/>
      </rPr>
      <t xml:space="preserve"> 6</t>
    </r>
    <r>
      <rPr>
        <b/>
        <u/>
        <sz val="11"/>
        <rFont val="Calibri"/>
        <family val="2"/>
        <scheme val="minor"/>
      </rPr>
      <t>00 x 150 x 450 mm High Sheet Metal Spill air boxes</t>
    </r>
    <r>
      <rPr>
        <b/>
        <sz val="11"/>
        <rFont val="Calibri"/>
        <family val="2"/>
        <scheme val="minor"/>
      </rPr>
      <t xml:space="preserve"> </t>
    </r>
    <r>
      <rPr>
        <sz val="11"/>
        <rFont val="Calibri"/>
        <family val="2"/>
        <scheme val="minor"/>
      </rPr>
      <t>made out of</t>
    </r>
    <r>
      <rPr>
        <b/>
        <sz val="11"/>
        <rFont val="Calibri"/>
        <family val="2"/>
        <scheme val="minor"/>
      </rPr>
      <t xml:space="preserve"> 26 GI </t>
    </r>
    <r>
      <rPr>
        <sz val="11"/>
        <rFont val="Calibri"/>
        <family val="2"/>
        <scheme val="minor"/>
      </rPr>
      <t>sheet for connecting the diffuser outlet &amp; flexible connection from the main duct.</t>
    </r>
  </si>
  <si>
    <t>Fire Sealent: Make: Hilit/3M</t>
  </si>
  <si>
    <r>
      <t>Supply and installation of  Acrylic fire stop sealant  CP606 or Approved Equivalent )with minimum 2 hours fire rating when tested in accordance with UL 1479 standards, shall be used along the periphery of ducts &amp; chiller pipes without insulation  passing through fire rated walls and floors made of concrete, masonry, metal, gypsum construction to provide up to 2 hours insulation and integrity when subject to the test conditions of UL 1479 standards. The product shall also be age tested as per DafStb guidelines. Sealant to provide sufficient MAF, water and gas tight seal apart from providing an airborne sound transmission reduction (STC of 50) and shall be tested as per DIN 52210 for sound insulation . The product should be tested for mold resistance rating of 0 as determined by ASTM G21-96 and should have a VOC content of approx. 75 g/</t>
    </r>
    <r>
      <rPr>
        <b/>
        <sz val="11"/>
        <rFont val="Calibri"/>
        <family val="2"/>
        <scheme val="minor"/>
      </rPr>
      <t>l as per LEED 2009</t>
    </r>
    <r>
      <rPr>
        <sz val="11"/>
        <rFont val="Calibri"/>
        <family val="2"/>
        <scheme val="minor"/>
      </rPr>
      <t>. The sealant shall be FM approved. All installations to be in full accordance with the manufacturer. The sealant should be tested in accordance with IEC 60068-2-57:1999-11 (Environmental Testing) as per Part 2-57: Test for Vibration-Time-history method and VERTEQII for seismic zone 4. The product shall bear the UL and FM approval logo on the packing where applicable. The rate shall include the mineral wool backing material and other miscellaneous items etc.., Assumed 15% Penetrants Ocupancy. Firestop installation should be done by HAFSC ( Accredated Firestop Speciality Contractor by providing complete installation report using CFS DM). Or using FIT (Firestop Installer Training) Program. As per IFC Guideliness EJ is recomended for non standard openings.-( supply &amp; return air ducts.)</t>
    </r>
  </si>
  <si>
    <r>
      <t xml:space="preserve">Fire dampers </t>
    </r>
    <r>
      <rPr>
        <b/>
        <sz val="11"/>
        <rFont val="Calibri"/>
        <family val="2"/>
        <scheme val="minor"/>
      </rPr>
      <t>CBRI APPROVED</t>
    </r>
    <r>
      <rPr>
        <sz val="11"/>
        <rFont val="Calibri"/>
        <family val="2"/>
        <scheme val="minor"/>
      </rPr>
      <t xml:space="preserve">  for AHU supply &amp; return air ducts.16 Guage -frame &amp; 16 Guage Blade to be considered.Interlocking of fire dampers using  copper control  wiring and requisite relays with existing AHU starter panel shall be affected as required. The dampers shall be BMS compatible as per the specifications. Damper shall be Multi-blade type damper with 2.0 hours  fire rating</t>
    </r>
  </si>
  <si>
    <t xml:space="preserve">Actuators with Control Panel for above fire dampers- HIGH TORQUE TYPE-10/15 NM (Actuators shall be spring return type. 24 / 230 VAC) Panel should be compatible for third party BMS integration .necessary fire integrator should be consider in part HVACvendor scope </t>
  </si>
  <si>
    <t xml:space="preserve">Actuators with Control Panel for critical room fire dampers- MEDIUM TORQUE TYPE 5 NM (Actuators shall be spring return type. 24 / 230 VAC)  Panel should be compatible for third party BMS integration .necessary fire integrator should be consider in part HVACvendor scope </t>
  </si>
  <si>
    <t xml:space="preserve">Supply, installation, testing and commissioning of  Fusible link type Fire Damper of 90 minutes fire resistant complete with all standard accessories. Fire damper as per UL 555-S, outer shell constructed with 1.6mm thick galvanized steel frame  and the blade/Leaf with 1.6mm thick GSS  in accordance with the GFC/ shop drawings </t>
  </si>
  <si>
    <t xml:space="preserve"> CABLES and END TERMINATIONS.</t>
  </si>
  <si>
    <t>Supply, laying, testing &amp; commissioning of MS insulated MS sheathed, steel armoured ,aluminium conductors 1100 V grade power cables.  The cables shall be laid in tray built up trench etc.,  Rate shall exclude the cost of tray</t>
  </si>
  <si>
    <r>
      <t xml:space="preserve">3 runs of 2.5 sq.mm </t>
    </r>
    <r>
      <rPr>
        <sz val="11"/>
        <rFont val="Calibri"/>
        <family val="2"/>
        <scheme val="minor"/>
      </rPr>
      <t xml:space="preserve"> HFLS Cu Wire in 19 mm dia MS Conduit  for  damper panel to </t>
    </r>
    <r>
      <rPr>
        <b/>
        <sz val="11"/>
        <rFont val="Calibri"/>
        <family val="2"/>
        <scheme val="minor"/>
      </rPr>
      <t xml:space="preserve">Fire dampers </t>
    </r>
  </si>
  <si>
    <r>
      <t xml:space="preserve">3 runs of 2.5 sq.mm </t>
    </r>
    <r>
      <rPr>
        <sz val="11"/>
        <rFont val="Calibri"/>
        <family val="2"/>
        <scheme val="minor"/>
      </rPr>
      <t xml:space="preserve"> HFLS Cu Wire in 19 mm dia MS Conduit  for AHU panel to </t>
    </r>
    <r>
      <rPr>
        <b/>
        <sz val="11"/>
        <rFont val="Calibri"/>
        <family val="2"/>
        <scheme val="minor"/>
      </rPr>
      <t xml:space="preserve">Fire damper </t>
    </r>
  </si>
  <si>
    <t>Supply  Fabrication , and erection  of  Double canvas connection made out of fire retardent canvas cloth with Zip required necessary fixing arrangements including nuts &amp; bolts Etc</t>
  </si>
  <si>
    <t>DUCT INSULATION MATERIALS</t>
  </si>
  <si>
    <r>
      <t xml:space="preserve">Supply and installation of (Accoustic) Duct liner (Insulation) of specified thickness of  Elastromeric Rubber Insulation </t>
    </r>
    <r>
      <rPr>
        <sz val="11"/>
        <rFont val="Calibri"/>
        <family val="2"/>
        <scheme val="minor"/>
      </rPr>
      <t>manafactured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 Class "1" Material-</t>
    </r>
    <r>
      <rPr>
        <b/>
        <sz val="11"/>
        <rFont val="Calibri"/>
        <family val="2"/>
        <scheme val="minor"/>
      </rPr>
      <t>.All joints of the Insulation material should be further covered with 50 mm wide 3 mm thick self adhesive tape made of similar material &amp; Black Cotton Tape shall not be used.  FM APPROVED</t>
    </r>
  </si>
  <si>
    <t xml:space="preserve">10 mm thick- </t>
  </si>
  <si>
    <t xml:space="preserve">13 mm thick With aluminium foil </t>
  </si>
  <si>
    <r>
      <t>Supply and installation Thermal (Insulation) of specified thickness of  Elastomeric Rubber Insulation manufactured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Joints should be sealed with 100 mm wide 3mm thick self adhesive tape (Black Cotton Tape not acceptable).   Class "O" Material-Material should be FM approved. For internal ducts ,insulation should be provided without any patches . For under deck  insulation, surface should be dust free .One coat adhesive to be provide on surface &amp; material should be provided.</t>
    </r>
    <r>
      <rPr>
        <b/>
        <sz val="11"/>
        <rFont val="Calibri"/>
        <family val="2"/>
        <scheme val="minor"/>
      </rPr>
      <t>(Green color)</t>
    </r>
  </si>
  <si>
    <t xml:space="preserve">9 mm thick </t>
  </si>
  <si>
    <t>AHU Room walls where ever indicated as per the drawings to be acoustically lined with 50 mm thick factory fabricated fibre glass 32 kg/m3 denstiy acoustic panels of 1200 x 1200 mm or 600 x 600 mm in size.  Air Gap of 50  mm to be provided behind the panels as shown in the drawings</t>
  </si>
  <si>
    <t>Sound Attenuators (for supply and return air ducts)</t>
  </si>
  <si>
    <t>Sound attenuator qty shall be measured on cross section and not on the surface area</t>
  </si>
  <si>
    <t>COMPUTER SELECTION SHOULD BE ATTACHED</t>
  </si>
  <si>
    <t>Sound Attenuators of dissipative type to be provided on the supply &amp; Return air duct entering the AHU Room.</t>
  </si>
  <si>
    <t>Sound Attenuators shall consist of outer casing, sound absorbing material and internal baffles, splitters and supports as expalined in the technical specifications.</t>
  </si>
  <si>
    <t xml:space="preserve">Casing shall be of galavanised steel of not less than 20G in thickness. Casings shall be tested to 150mmwg and shall show no leakage or distortion in this condition. </t>
  </si>
  <si>
    <t>Sound absorbing material shall be high density fibre glass held in place with at least 5% compression to prevent voids due to settling.  Absorption material density shall be minimum 48 kg/cum.  Fibreglass faced with minimum 26 g perforated galvanised sheet metal of minimum 40% open area.   Combustion ratings shall be as expalined in the tender specifications</t>
  </si>
  <si>
    <t>Supply,Installation &amp; commissioning</t>
  </si>
  <si>
    <t>Acoustic Louvers (Z Pieces) - to be installed for all rooms &amp; closed cabins</t>
  </si>
  <si>
    <t>Sound attenuator qty shall be measured on surface area</t>
  </si>
  <si>
    <t>Supply and installation of RA intake with acoustic duct Z pieces of 450 / 600 / 900 mm length to suit site requirements &amp; as shown on the approved drawing complete with:</t>
  </si>
  <si>
    <t>a)  Sheet steel enclosure</t>
  </si>
  <si>
    <t xml:space="preserve">b)  Acoustic Z  piece duct (inside of duct sheets with both sides lining  &amp; a centre baffle sheet also lined on both sides with 15 mm thk Armasound Nitrile acoustic insulation- with Thermal conductivity 0.045 W/m deg.K / density 140~180 kg/m3, with manufacturer recommended adhesive 520 bonding.  </t>
  </si>
  <si>
    <t>c) Z piece sample to be approved at site beforehand.</t>
  </si>
  <si>
    <t>SEQUENTIAL CONTROL PANNEL</t>
  </si>
  <si>
    <t>Supply installation , testing &amp; commissioning of sequential control panel  all necessary supporting materials</t>
  </si>
  <si>
    <t>Auto sequnetial controller for UPS and Battery rooms (it shall be with timer control as well as temperature based operational sequence). Temperature sensor shall be provided with digital display on the panel</t>
  </si>
  <si>
    <t>A/C units should be able to restart automatically after power failure/Interruption</t>
  </si>
  <si>
    <t>Automatic fault chnageover based on AHU operation, when Ahu ON both the VRF indoor unit will be switch OFF, and when AHU is switched OFF automatically switch ON the VRF unit and operated based on sequece basis with necessary controller and cable's considered from VRF indoor unit to AHU starter panel. 
Supply and return air MVCD will be open and closed based respective unit operation.</t>
  </si>
  <si>
    <t>Automatic fault chnageover in case working unit fault.</t>
  </si>
  <si>
    <t xml:space="preserve">Sequential changeover of operating units with specified timings </t>
  </si>
  <si>
    <t>Monitoring of high and low temperature conditions</t>
  </si>
  <si>
    <t xml:space="preserve">The panel should be provided with potential free contact for fire integration </t>
  </si>
  <si>
    <t>it Should generate an alarm if the unit trips or the room temperature goes beyond the set point ,power fail,HP,LP trip</t>
  </si>
  <si>
    <t xml:space="preserve">Panel should be SMS module option </t>
  </si>
  <si>
    <t xml:space="preserve">Panel should be compatible for 2 Nos of MCB's status </t>
  </si>
  <si>
    <t xml:space="preserve">It should give Alarm in form of audible buzzer and indication light and SMS </t>
  </si>
  <si>
    <t>This controller should monitor low pressure and high pressure of Units</t>
  </si>
  <si>
    <t>Control cabling of  50 mtr to be considered fror each controller.</t>
  </si>
  <si>
    <t xml:space="preserve">All units should be compatible for third party BMS integration .necessary fire integrator should be consider in part HVACvendor scope </t>
  </si>
  <si>
    <t>Unit configuration &amp; No of unit to be follow as per approved shop drawing</t>
  </si>
  <si>
    <t>Associated Civil Works</t>
  </si>
  <si>
    <r>
      <rPr>
        <b/>
        <u/>
        <sz val="11"/>
        <rFont val="Calibri"/>
        <family val="2"/>
        <scheme val="minor"/>
      </rPr>
      <t xml:space="preserve">Pedestals </t>
    </r>
    <r>
      <rPr>
        <sz val="11"/>
        <rFont val="Calibri"/>
        <family val="2"/>
        <scheme val="minor"/>
      </rPr>
      <t>: Providing &amp; Laying of Reinforced cement concrete of M20 grade at the level given below, using river sand, 20 mm as down size coarse aggregates, application of necessary admixtures as specified by consultants inclding all leads and lifst, scaffolding wheever necessary, curing as directed, including the cost of shuttering, centering and staging for required height.</t>
    </r>
  </si>
  <si>
    <t xml:space="preserve"> cum</t>
  </si>
  <si>
    <t>Chipping, chassing &amp; Plastering the wall openings in cement mortor 1:6 of 15 mm thick finishing to line and level with sand faced finshing at all levels, including all leads &amp; lifts, scaffolding, curing etc complete (for SA &amp; RA openings in ahu rooms, opgs for CHW pipes etc)</t>
  </si>
  <si>
    <t>AIR BALANCING WORKS</t>
  </si>
  <si>
    <t>Third party Air balancing as per the approved shop drawing using valid calibrated instruments, including Air Flow HOOD which has capability to measure volumetric flow rate with digital manometer, multi point averaging air flow sensor, airflow measurement station. Documentation ,representation &amp; Carrying on Air balancing using digital HOOD. Cost including of applying Sealent/Tightening of duct joints to reduce the air leakages with necessary tool to be considered.</t>
  </si>
  <si>
    <t>Lot</t>
  </si>
  <si>
    <t>IAQ TESTING</t>
  </si>
  <si>
    <t>Indoor Air quality test to be conducted after refurbishment works considering below parameters</t>
  </si>
  <si>
    <t xml:space="preserve">Inside Temperature &amp; RH, Air movement velocity, CO2 levels, Suspended Particulate Matter Microgram /M3) (Pm 2.5 &amp; Pm 10), Total VOC content, Formaldehyde, Nitrogen dioxide content, Ammonia content, Sulphur Dioxide content, Oxygen (O2), Bacterial and Fungal count, Hydrogen Sulfide (H2S), Ammonia (NH3), Carbon Monoxide (CO), Ozone (O3) </t>
  </si>
  <si>
    <t>Total 4 points - 1 points in Board Room, 1 in Meeting room and 2 in open office area with sampling at each location 4 times during the day</t>
  </si>
  <si>
    <t>GRAND TOTAL EXCLUDING TAXES</t>
  </si>
  <si>
    <t xml:space="preserve">VAF SYSTEM BOQ </t>
  </si>
  <si>
    <t>Supply , Installation,testing &amp; commsitioning  of following including frieght, local transportation upto site , handing over</t>
  </si>
  <si>
    <t>VARIABLE AIR VOLUME BOXES (Damper Actuator Type)</t>
  </si>
  <si>
    <t>Supply , Installation,testing &amp; commsitioning Variable Air Volume (VAV) Units are fabricated out of heavy gauge steel, mechanically sealed with gasketed &amp; leak resistance construction.  Both supply &amp; discharge shall be suitable for  duct connections.  VAV Boxes Shall be self addressable type.  Temperature sensor for the Cabins should be provided with selector swtich which has a selection range from 18 deg C till 30 deg C &amp; for workstations / open office areas, it shall be thermostat without any selector switch</t>
  </si>
  <si>
    <t xml:space="preserve">Boxes shall be of variable air volume at the inlet and variable at outlet and shall be fitted with air volume regulator of the fully proportional type. </t>
  </si>
  <si>
    <t xml:space="preserve">The boxes shall be supplied with all internal attenuation treatment and acoustical damped casing necessary to achieve the required noise criteria.  Casing shall be 20 BG minimum fitted with a completely sealed, easily removable means of access to all internal parts.  Access to all boxes must be from the underside only.  </t>
  </si>
  <si>
    <t xml:space="preserve">Maximum allowable static pressure to the boxes for its satisfactory operation shall not exceed 0.20” WG </t>
  </si>
  <si>
    <t>Boxes shall be able to reset any air flow between zero and the maximum air quantity that the boxes can handle without changing orifices or other parts.  Air quantity limiters will not be accepted.</t>
  </si>
  <si>
    <t>A suitable device shall be provided for the field adjustment of minimum air flow.  All boxes shall be intially factory set at minimum air quantity of 50% of the design requirements.  Under shut-off conditions, all boxes shall not have air leakage more than 20% of the maximum air quantity.</t>
  </si>
  <si>
    <t xml:space="preserve">VAV Unit shall be ceiling suspended with hanger brackets &amp; vibration isolators.  </t>
  </si>
  <si>
    <t>All accessories listed under specifications should be considered for pricing VAVs</t>
  </si>
  <si>
    <t xml:space="preserve">Direct Output temperature sensor comprising of high quality thermistor or platinum sensing element should be supplied with VAVs.  </t>
  </si>
  <si>
    <t>The look of the sensor should be rectangular in shape as shown in our schedule drawings showing vav box quantities.  Projection of the sensor should not exceed 27 mm .</t>
  </si>
  <si>
    <t>Necessary Hardware/ software for integrating the VAV Boxes to the third party system which shall be capable of transferring 4 points as specified in the technical specification for the quantity indicated below shall also be considered in the scope. BAcent protocol to be considered for VAV centralized integrator and cost of the same to be inclusive</t>
  </si>
  <si>
    <t>All thermostats shall be digital type.</t>
  </si>
  <si>
    <t>Cat 6 - Communication cable between VAV and thermostat to be considered along with 19 mm dia PVC conduits @ 12 mtr per VAV as part of this scope. Flexible conduits of 19 mm dia  to be considered for either end conection</t>
  </si>
  <si>
    <t>In Open ceiling area powder coated tray support to be provided from ceiling 600mm for thermostat fixing coordinate with PMC before installations with necessary supporting materials.</t>
  </si>
  <si>
    <t>Rectangular/Elliptical Unit shall be of the following sizes : Cost shold be quote accordinling as per tender drawing</t>
  </si>
  <si>
    <t>0-250 CFM</t>
  </si>
  <si>
    <t>Supply &amp; Installation of VAV boxes</t>
  </si>
  <si>
    <t>251-500 CFM</t>
  </si>
  <si>
    <t>501-750 CFM</t>
  </si>
  <si>
    <t>751-1000Cfm</t>
  </si>
  <si>
    <t>1001-1250Cfm</t>
  </si>
  <si>
    <t>1251-1500Cfm</t>
  </si>
  <si>
    <t>g</t>
  </si>
  <si>
    <t>1501-1750Cfm</t>
  </si>
  <si>
    <t>h</t>
  </si>
  <si>
    <t>1751-2000Cfm</t>
  </si>
  <si>
    <t>i</t>
  </si>
  <si>
    <t>2001-2250Cfm</t>
  </si>
  <si>
    <t>j</t>
  </si>
  <si>
    <t>2251-2500Cfm</t>
  </si>
  <si>
    <t>k</t>
  </si>
  <si>
    <t>2501-2750Cfm</t>
  </si>
  <si>
    <t>l</t>
  </si>
  <si>
    <t>2751-3000Cfm</t>
  </si>
  <si>
    <t>m</t>
  </si>
  <si>
    <t>3001-3250Cfm</t>
  </si>
  <si>
    <t>n</t>
  </si>
  <si>
    <t>3251-3500Cfm</t>
  </si>
  <si>
    <t>o</t>
  </si>
  <si>
    <t>3501-3750Cfm</t>
  </si>
  <si>
    <t>s</t>
  </si>
  <si>
    <t>Supply , Installation,testing &amp; commsitioning of  2core, 1.5 Sqmm, screened ATC/sheathed cable communication cable in PVC Conduit of 19 mm dia for looping between VAV’S &amp; BMS necessary supporting materials link clamp &amp; screw to be considered</t>
  </si>
  <si>
    <t>NOTE:Looping all VAV's with communication cable &amp; leaving the cable inside BMS room and coordinating with BMS vendor is part of HVAC vendor scope</t>
  </si>
  <si>
    <t>t</t>
  </si>
  <si>
    <t xml:space="preserve">Suplly, installation testing &amp; commissioning of duct pressure sensor in the rang of 0 to 500 Pascal. </t>
  </si>
  <si>
    <t>u</t>
  </si>
  <si>
    <t xml:space="preserve">Supply, laying &amp; Termincation of 2C X 1sq.mm copper sheiled Control cable between VFD and Duct Temperature sensor </t>
  </si>
  <si>
    <t>v</t>
  </si>
  <si>
    <t xml:space="preserve">Supply &amp; fixing of 16G M.S.Conduit for cable laid between VFD and Duct Temperature sensor </t>
  </si>
  <si>
    <t>y</t>
  </si>
  <si>
    <t xml:space="preserve">All necessary Network controller or Router, Interface to connect the proposed floor BACNET MS/TP VAV with the main BMS system via Native BACnet / IP. Network controller or Router - Shall automatic rout BACnet messages between BACnet IP, BACnet Ethernet, BACnet PTP, and BACnet MS/TP ports and sub-lan networks. It shall conformance to ANSI/ASHRAE standard 135-2008 for designated “router” functions. The controller shall support foreign device registration with BACnet Broadcast Management Devices (BBMD). Total no. of network controller shall be based on manufacturer requirement. 1 network controller / router panel shall not exceed integrating / connecting 30 VAV boxes. The Network controller or Router shall be housed in a suitable metal enclosure with proper power protection. Integrator to have necessary convertors for taking into BOS system </t>
  </si>
  <si>
    <t>Note1: VAV quantity will vary if any changes in architectural drawings</t>
  </si>
  <si>
    <t>SUB TOTAL</t>
  </si>
  <si>
    <t xml:space="preserve">VRF SYSTEM BOQ </t>
  </si>
  <si>
    <t>SL NO</t>
  </si>
  <si>
    <t>Remarks</t>
  </si>
  <si>
    <t>Supply, Installation, Testing &amp; Commissioning &amp; Handing over of the following:</t>
  </si>
  <si>
    <t>VRF AIR-CONDITIONING EQUIPMENTS:(100% INVERTER TYPE ONLY TO BE QUOTED) - R410A refrigerant</t>
  </si>
  <si>
    <t>Supply &amp; Installation of VRF airconditioning system comprising of Modular type high efficiency Twin Rotary Multiple  Compressor with inverter, High efficiency heat transfer Cooling Coil suitable for Environment friendly R410a refrigerant,Air cooled propeller type condenser fan with DC motor drive,interconnecting piping, suction line insulation etc., Micro-processor control panel suitable for automatic operation,High speed calculation inverter control, active oil control mechanism incorporating all safety functions as per equipment specifications &amp; other points as listed below:</t>
  </si>
  <si>
    <t>The unit mounted starter panel shall be complete with IP-55 protection consisting of power disconnecting switches with fuses, soft starters, for compressor motors, under/over voltage trip, single phase preventers, communication card which can accept 4-20 mA or 2-10 Vdc analog signal.</t>
  </si>
  <si>
    <t>All components shall be mounted on welded steel base frame, structural steel profiles/panels made out of galvanized sheet steel, protected with primary coat &amp; finished with epoxy paint.</t>
  </si>
  <si>
    <t xml:space="preserve">Modular type outdoor units equipped with highly efficient scroll compressors, with  inverter  type compressor(s),special acryl precoated heat exchanger,low noise condenser fan,auto check function for connection error, auto address &amp; UNIT Price shall be inclusive of outdoor stand price.Shifting &amp; Installing of ODU as per shop drawing is part VRV vendor scope.(ODU Location &amp; Capacity mentioned below).Shifting of Out door units from GF to Terrace floor is part of VRF vendor scope </t>
  </si>
  <si>
    <t>The unit shall be sized to deliver following rated capacities minimum including de-rated capacity due to ambient temperature of 36 Deg C DB</t>
  </si>
  <si>
    <t xml:space="preserve">All VRV units should be compatible for third party BMS integration .necessary fire and BMS integrator should be consider in part HVAC/VRF vendor scope </t>
  </si>
  <si>
    <t>Outdoor Unit(ODU) : Cooling Capacity    : 6HP SIDE/TOP DISCHARGE Based on site condition (Café)</t>
  </si>
  <si>
    <t>Outdoor Unit(ODU) : Cooling Capacity    : 8HP SIDE/TOP DISCHARGE Based on site condition(Crtical room working)</t>
  </si>
  <si>
    <t>Outdoor Unit(ODU) : Cooling Capacity    : 10HP SIDE/TOP DISCHARGE Based on site condition (critical room standby)</t>
  </si>
  <si>
    <t xml:space="preserve">INDOOR UNITS </t>
  </si>
  <si>
    <r>
      <t xml:space="preserve">Indoor Unit(IDU):  Cooling  type : 
</t>
    </r>
    <r>
      <rPr>
        <sz val="11"/>
        <rFont val="Calibri "/>
      </rPr>
      <t>All the units should be supplied with Cordless remote control. The following Indoor unit capacities are required for each type of Room.Drycontact should be considered for Auto change over,failure status,overload sequencing etc..</t>
    </r>
  </si>
  <si>
    <r>
      <t>Serving Area: CAFETERIA
4.1</t>
    </r>
    <r>
      <rPr>
        <sz val="11"/>
        <rFont val="Calibri "/>
      </rPr>
      <t xml:space="preserve"> TR  Ductable unit</t>
    </r>
  </si>
  <si>
    <r>
      <t>Serving Area: UPS &amp; BATTERY ROOM
3.0</t>
    </r>
    <r>
      <rPr>
        <sz val="11"/>
        <rFont val="Calibri "/>
      </rPr>
      <t xml:space="preserve"> TR  Ductable unit</t>
    </r>
  </si>
  <si>
    <r>
      <t>Serving Area: SERVER ROOM
3.0</t>
    </r>
    <r>
      <rPr>
        <sz val="11"/>
        <rFont val="Calibri "/>
      </rPr>
      <t xml:space="preserve"> TR  Ductable unit</t>
    </r>
  </si>
  <si>
    <r>
      <t>Serving Area: 
2.0</t>
    </r>
    <r>
      <rPr>
        <sz val="11"/>
        <rFont val="Calibri "/>
      </rPr>
      <t xml:space="preserve"> TR  Hi-wall unit </t>
    </r>
  </si>
  <si>
    <r>
      <t>Serving Area: 
1.5</t>
    </r>
    <r>
      <rPr>
        <sz val="11"/>
        <rFont val="Calibri "/>
      </rPr>
      <t xml:space="preserve"> TR  Hi-wall unit </t>
    </r>
  </si>
  <si>
    <r>
      <t>Serving Area: 
1.0</t>
    </r>
    <r>
      <rPr>
        <sz val="11"/>
        <rFont val="Calibri "/>
      </rPr>
      <t xml:space="preserve"> TR  Hi-wall unit </t>
    </r>
  </si>
  <si>
    <r>
      <t>Serving Area: BMS ROOM
1.65</t>
    </r>
    <r>
      <rPr>
        <sz val="11"/>
        <rFont val="Calibri "/>
      </rPr>
      <t xml:space="preserve"> TR  Compact cassette unit</t>
    </r>
  </si>
  <si>
    <r>
      <t>Serving Area: 
2.0</t>
    </r>
    <r>
      <rPr>
        <sz val="11"/>
        <rFont val="Calibri "/>
      </rPr>
      <t xml:space="preserve"> TR  cassette unit</t>
    </r>
  </si>
  <si>
    <r>
      <t>Serving Area: Visitors meeting room
1</t>
    </r>
    <r>
      <rPr>
        <sz val="11"/>
        <rFont val="Calibri "/>
      </rPr>
      <t xml:space="preserve"> TR  Compact cassette unit</t>
    </r>
  </si>
  <si>
    <t>REFRIGERANT PIPING</t>
  </si>
  <si>
    <t>Interconnecting copper refrigerant pipe work duly insulated with elastomeric nitrile rubber type  tubular insulation between  indoor &amp; outdoor units as per specifications . All piping inside the room shall be properly supported with hanger and all piping should be run in perforated cably tray.Cable tray qty specified seperately.. MS supports for refrigerant piping &amp; cables, using angles, channels, Tees, flats, etc should be considered as part of scope.All MS supports shall be given a coat of red-oxide primer and two coats of synthetic enamel paint of approved colour.</t>
  </si>
  <si>
    <t>Quantity updated as per builder input ODU located at terrace level.</t>
  </si>
  <si>
    <t>41.3mm OD (insulation =19 mm thick)</t>
  </si>
  <si>
    <t>34.3mm OD (insulation =19 mm thick)</t>
  </si>
  <si>
    <t>28.6mm OD (insulation =19 mm thick)</t>
  </si>
  <si>
    <t>22.2mm OD (insulation =13 mm thick)</t>
  </si>
  <si>
    <t>19.1mm OD (insulation =13 mm thick)</t>
  </si>
  <si>
    <t>15.9mm OD (insulation =13 mm thick)</t>
  </si>
  <si>
    <t>12.7mm OD (insulation =13 mm thick)</t>
  </si>
  <si>
    <t>9.5mm OD (insulation =13 mm thick)</t>
  </si>
  <si>
    <t>6.4mm OD (insulation =13 mm thick)</t>
  </si>
  <si>
    <t>DRAIN PIPE</t>
  </si>
  <si>
    <t>Insulated Condensate Drain Piping</t>
  </si>
  <si>
    <r>
      <t>Supply Insulated PVC Condensate Drain piping  as per specification as mentioned in the document insulated same as chilled water piping but without polyshield covering.Consider drip pans with drian pipe .Entire draine pipe needs to be insulated with Nitrile rubber.</t>
    </r>
    <r>
      <rPr>
        <b/>
        <sz val="14"/>
        <rFont val="Calibri"/>
        <family val="2"/>
      </rPr>
      <t/>
    </r>
  </si>
  <si>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</si>
  <si>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</si>
  <si>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</si>
  <si>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</si>
  <si>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</si>
  <si>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Note:Cable from Electrical panel to isolator excluded in VRV vendor scope.same should capture in Electrical vendor scope. Cable from Isolator to ODU is part of VRV Vendorscope.</t>
  </si>
  <si>
    <t>Imported fittings like Y-Joints and headers etc as per the layout( additional supports should consider for both ends of the Y joint)</t>
  </si>
  <si>
    <t>Supply &amp; providing of MS stand for VRV ODU along with proper supports-suitable for above configuration</t>
  </si>
  <si>
    <t>Filling, testing, commissioning  including topping up of R410 A Refrigerant.</t>
  </si>
  <si>
    <t>CABLE TRAY</t>
  </si>
  <si>
    <t xml:space="preserve">Supply &amp; providing of GI Powder coaded cable tray (perforated type) of for routing copper pipes at terrace level. </t>
  </si>
  <si>
    <t>size:150x 50mm(14 SWG grade)-2mm thick</t>
  </si>
  <si>
    <t>size:300x 100mm with cover (14 SWG grade)-2mm thick Only for Exposed  &amp; Vertical shaft area</t>
  </si>
  <si>
    <t>size:450x 100mm with cover (14 SWG grade)-2mm thick Only for Exposed area</t>
  </si>
  <si>
    <t>size:600x 100mm with cover (14 SWG grade)-2mm thick Only for Exposed area</t>
  </si>
  <si>
    <t>DRIP TRAY</t>
  </si>
  <si>
    <t>Supply &amp; installation,testing &amp; comissioning of Drip Tray with inner nitrile rubber insulation with necesssary supports</t>
  </si>
  <si>
    <t>CENTRAL CONTROLLER &amp; REMOTE SYSTEM</t>
  </si>
  <si>
    <t>Supply &amp; installation,testing &amp; comissioning of Centarl controller integrating all floor Indoor units with necessary software &amp; spare parts</t>
  </si>
  <si>
    <t>DRAIN PUMP</t>
  </si>
  <si>
    <t>Supply installation testing  &amp; commissioning of 2 litre  drain pump with all necessary supports</t>
  </si>
  <si>
    <t>2 Litre SS storage tank with 2 inbuilt drain pumps (1W+1S). Tank and pumps shall be housed in a tray and supported to wall/ceiling as per site conditions sholud be BMS compactabilit</t>
  </si>
  <si>
    <t>LIST OF APPROVED MAKES - HVAC</t>
  </si>
  <si>
    <t>Sl.No</t>
  </si>
  <si>
    <t xml:space="preserve">Makes </t>
  </si>
  <si>
    <t xml:space="preserve">EAU / VAUs  / Ceiling Suspended units/ AHU’s </t>
  </si>
  <si>
    <t>VTS</t>
  </si>
  <si>
    <t xml:space="preserve">Zeco </t>
  </si>
  <si>
    <t>Flakwoods</t>
  </si>
  <si>
    <t>Systemair</t>
  </si>
  <si>
    <t>Double Skin Plenum</t>
  </si>
  <si>
    <t>Zeco</t>
  </si>
  <si>
    <t>Seven star</t>
  </si>
  <si>
    <t>Shree venus</t>
  </si>
  <si>
    <t>Wester air dcut</t>
  </si>
  <si>
    <t>Sound Attenuators</t>
  </si>
  <si>
    <t>VRF System</t>
  </si>
  <si>
    <t>Daikin</t>
  </si>
  <si>
    <t>Blue Star</t>
  </si>
  <si>
    <t>Dx-units</t>
  </si>
  <si>
    <t>Low Noise Exhaust Fans / Kitchen Exhaust Fans / Online Fans</t>
  </si>
  <si>
    <t>Green heck</t>
  </si>
  <si>
    <t>Dyanair</t>
  </si>
  <si>
    <t xml:space="preserve">Kruger </t>
  </si>
  <si>
    <t>Combined Smoke &amp; Fire Dampers</t>
  </si>
  <si>
    <t>Airmaster</t>
  </si>
  <si>
    <t>Cosmic</t>
  </si>
  <si>
    <t>Carriyare</t>
  </si>
  <si>
    <t>Grilles ,diffusers &amp; Disc valves</t>
  </si>
  <si>
    <t>Air Master</t>
  </si>
  <si>
    <t>Caryaire</t>
  </si>
  <si>
    <t>Galvanised Sheet Steel</t>
  </si>
  <si>
    <t>SAIL</t>
  </si>
  <si>
    <t>Jindal</t>
  </si>
  <si>
    <t>Tata</t>
  </si>
  <si>
    <t>MS Pipes</t>
  </si>
  <si>
    <t xml:space="preserve">Jindal </t>
  </si>
  <si>
    <t>Tata steel</t>
  </si>
  <si>
    <t>Sail</t>
  </si>
  <si>
    <t>Wire support</t>
  </si>
  <si>
    <t>Hilti</t>
  </si>
  <si>
    <t>3M</t>
  </si>
  <si>
    <t>Duct Insulation / Acoustic Lining / Under Deck Insulation / Chilled Water Pipe Insulation</t>
  </si>
  <si>
    <t xml:space="preserve">Armaflex </t>
  </si>
  <si>
    <t>Aeroflex</t>
  </si>
  <si>
    <t xml:space="preserve">K flex </t>
  </si>
  <si>
    <t>VAV</t>
  </si>
  <si>
    <t>JCI</t>
  </si>
  <si>
    <t>Honey well</t>
  </si>
  <si>
    <t xml:space="preserve">Siemens </t>
  </si>
  <si>
    <t>Belimo</t>
  </si>
  <si>
    <t>Duct Fabrication</t>
  </si>
  <si>
    <t>Sevenstar</t>
  </si>
  <si>
    <t>Air Q</t>
  </si>
  <si>
    <t>Butterfly Dampers</t>
  </si>
  <si>
    <t>Expansion Plenums (Acoustically Lined with ARMAFLEX Insulation) fabricated using CNC Machines</t>
  </si>
  <si>
    <t>Vedha duct</t>
  </si>
  <si>
    <t xml:space="preserve">Airmaster </t>
  </si>
  <si>
    <t>Fire Damper Actuators with Control Panel</t>
  </si>
  <si>
    <t>Siemens</t>
  </si>
  <si>
    <t>Sauter</t>
  </si>
  <si>
    <t>Airtech</t>
  </si>
  <si>
    <t>Cable Trays</t>
  </si>
  <si>
    <t xml:space="preserve">Patni </t>
  </si>
  <si>
    <t>Profab</t>
  </si>
  <si>
    <t>Puspak</t>
  </si>
  <si>
    <t>Supaflex</t>
  </si>
  <si>
    <t>Uptwiga</t>
  </si>
  <si>
    <t>Vibration isolators</t>
  </si>
  <si>
    <t>Dunlop</t>
  </si>
  <si>
    <t>Resistoflex</t>
  </si>
  <si>
    <t>Sound attenuators</t>
  </si>
  <si>
    <t>Drain pipe</t>
  </si>
  <si>
    <t>Ashirvad</t>
  </si>
  <si>
    <t>Supreme</t>
  </si>
  <si>
    <t>Astral</t>
  </si>
  <si>
    <t>Duct Supports</t>
  </si>
  <si>
    <t>Gripple</t>
  </si>
  <si>
    <t>Fire sealent</t>
  </si>
  <si>
    <t>Spiral duct</t>
  </si>
  <si>
    <t>Spiral Tubes</t>
  </si>
  <si>
    <t>Karthila</t>
  </si>
  <si>
    <t>Acoustic insullation</t>
  </si>
  <si>
    <t>UP Twiga</t>
  </si>
  <si>
    <t>Copper pipes</t>
  </si>
  <si>
    <t>Nippon</t>
  </si>
  <si>
    <t>Rajco</t>
  </si>
  <si>
    <t>Mehta</t>
  </si>
  <si>
    <t>Uniflow</t>
  </si>
  <si>
    <t>variable frequency drive</t>
  </si>
  <si>
    <t>Danfoss</t>
  </si>
  <si>
    <t>ABB</t>
  </si>
  <si>
    <t>Bipolar Ionizers</t>
  </si>
  <si>
    <t>Plasma air</t>
  </si>
  <si>
    <t>ELECTRICAL BOQ SUMMARY</t>
  </si>
  <si>
    <t>DETAILS OF SPECIFICATION</t>
  </si>
  <si>
    <t>AMOUNT in INR</t>
  </si>
  <si>
    <t>SUPPLY</t>
  </si>
  <si>
    <t>ERECTION</t>
  </si>
  <si>
    <t>Total</t>
  </si>
  <si>
    <t xml:space="preserve">SUPPLY &amp; INSTALLATION OF LUMINAIRES </t>
  </si>
  <si>
    <t>WIRING FOR LUMINAIRES</t>
  </si>
  <si>
    <t>POWER OUTLETS (SOCKETS)</t>
  </si>
  <si>
    <t>CABLING FOR POWER OUTLETS</t>
  </si>
  <si>
    <t>UNDER FLOOR CABLE MANAGEMENT SYSTEM</t>
  </si>
  <si>
    <t>UNDER FLOOR JUNCTION BOXES</t>
  </si>
  <si>
    <t>SECONDARY DISTRIBUTION SYSTEMS</t>
  </si>
  <si>
    <t xml:space="preserve">PRIMARY DISTRIBUTION SYSTEM </t>
  </si>
  <si>
    <t>POWER CABLES AND CABLE TERMINATION</t>
  </si>
  <si>
    <t>CEILING CABLE MANAGEMENT SYSTEM</t>
  </si>
  <si>
    <t>EARTHING</t>
  </si>
  <si>
    <t>EARTH FLAT BUS</t>
  </si>
  <si>
    <t>SAFETY EQUIPMENTS</t>
  </si>
  <si>
    <t>ASSOCIATED ACCESSORIES</t>
  </si>
  <si>
    <t>SHOP DRAWINGS, INSPECTION AND APPROVALS</t>
  </si>
  <si>
    <t>Sub total</t>
  </si>
  <si>
    <t>Grand Total</t>
  </si>
  <si>
    <t>QTY</t>
  </si>
  <si>
    <t>RATE in INR</t>
  </si>
  <si>
    <t>SUPPLY &amp; INSTALLATION OF LUMINAIRES (UGR should be less than19), Warranty for LED light fixture  should be 5 years.  LED CCT and Luminaire Colour as per architect/client selection &amp; CRI &gt;80, THD &lt;10    (CCT 4500K)</t>
  </si>
  <si>
    <r>
      <t xml:space="preserve">Supply, Installation, Testing &amp; Commissioning of LED Suspended Continous LED Linear Profile Light. Minimum Guaranteed Technical Parameters should be: UGR &lt;19 , System Luminous efficacy &gt;90Lm/W, CRI &gt;80, THD &lt;10, SDCM&lt;5, IP20. Wattage: ≈40W, LED CCT options: 5700/4000/3000 K. SPD should be provided with 3.5kV, Luminaire Dimension:  L = 2385 mm X Width  = 50 mm  And its should be EXTRUDED AL Housing with Special grade low glare MPO diffuser. The supply of accessories like clamps, supporting brackets and hardwares as required and interconnecting with 3 core 1.5 sqmm PVC insulated FRLS copper wire with all accessories required as per site conditions, similar to </t>
    </r>
    <r>
      <rPr>
        <b/>
        <sz val="11"/>
        <color theme="1"/>
        <rFont val="Calibri"/>
        <family val="2"/>
        <scheme val="minor"/>
      </rPr>
      <t>Arraystorm Lighting Model No: ASCL5285SFXXIN040-8FT</t>
    </r>
  </si>
  <si>
    <r>
      <t xml:space="preserve">Supply, Installation, Testing &amp; Commissioning of LED Suspended Continous LED Linear Profile Light. Minimum Guaranteed Technical Parameters should be: UGR &lt;19 , System Luminous efficacy &gt;90Lm/W, CRI &gt;80, THD &lt;10, SDCM&lt;5, IP20. Wattage: ≈20W, LED CCT options: 5700/4000/3000 K. SPD should be provided with 3.5kV, Luminaire Dimension:  L = 1195 mm X Width  = 50 mm  And its should be EXTRUDED AL Housing with Special grade low glare MPO diffuser. The supply of accessories like clamps, supporting brackets and hardwares as required and interconnecting with 3 core 1.5 sqmm PVC insulated FRLS copper wire with all accessories required as per site conditions similar to </t>
    </r>
    <r>
      <rPr>
        <b/>
        <sz val="11"/>
        <color theme="1"/>
        <rFont val="Calibri"/>
        <family val="2"/>
        <scheme val="minor"/>
      </rPr>
      <t>Arraystorm Lighting Model No: ASCL5285SFXXIN020-4FT</t>
    </r>
  </si>
  <si>
    <r>
      <t xml:space="preserve">Supply, Installation, Testing &amp; Commissioning of LED Suspended Continous LED Linear Profile Light. Minimum Guaranteed Technical Parameters should be: UGR &lt;19 , System Luminous efficacy &gt;90Lm/W, CRI &gt;80, THD &lt;10, SDCM&lt;5, IP20. Wattage: </t>
    </r>
    <r>
      <rPr>
        <sz val="11"/>
        <color theme="1"/>
        <rFont val="Calibri"/>
        <family val="2"/>
      </rPr>
      <t>≈30</t>
    </r>
    <r>
      <rPr>
        <sz val="11"/>
        <color theme="1"/>
        <rFont val="Calibri"/>
        <family val="2"/>
        <scheme val="minor"/>
      </rPr>
      <t xml:space="preserve">W, LED CCT options: </t>
    </r>
    <r>
      <rPr>
        <sz val="11"/>
        <color theme="1"/>
        <rFont val="Calibri"/>
        <family val="2"/>
      </rPr>
      <t xml:space="preserve">5700/4000/3000 K. SPD should be provided with 3.5kV, Luminaire Dimension:  L = 1790 mm X Width  = 50 mm  And its should be EXTRUDED AL Housing with Special grade low glare MPO diffuser. The supply of accessories like clamps, supporting brackets and hardwares as required and interconnecting with 3 core 1.5 sqmm PVC insulated FRLS copper wire with all accessories required as per site conditions similar to </t>
    </r>
    <r>
      <rPr>
        <b/>
        <sz val="11"/>
        <color theme="1"/>
        <rFont val="Calibri"/>
        <family val="2"/>
      </rPr>
      <t>Arraystorm Lighting Model No: ASCL5285SFXXIN030-6FT</t>
    </r>
  </si>
  <si>
    <r>
      <t xml:space="preserve">Supply, Installation, Testing &amp; Commissioning of LED Recessed /Surface Troffer Light (2X2)  Luminaire with a nominal system luminous efficacy &gt;100 Lm/W and a Luminaire Wattage ≈  30W with Electronic driver. Also Operating voltage of 140-270V with cut off and auto restart feature @325V. Power factor should be &gt;0.95 &amp; THD should be &lt;10% &amp; CRI&gt;80. LED CCT options: 5700/4000/3000 K. LED Life should be 50,000Hrs. The luminaire should have Special low glare MPO diffuser. "Dimension :Length = 595 mm , Width = 595mm.The supply of accessories like clamps, supporting brackets and hardwares as required and interconnecting with 3 core 1.5 sqmm PVC insulated FRLS copper wire with all accessories required as per site conditions similiar to Arraystorm Lighting Model No: </t>
    </r>
    <r>
      <rPr>
        <b/>
        <sz val="11"/>
        <color theme="1"/>
        <rFont val="Calibri"/>
        <family val="2"/>
        <scheme val="minor"/>
      </rPr>
      <t>ASGL2016RFXXIN030</t>
    </r>
  </si>
  <si>
    <r>
      <t xml:space="preserve">Supply, Installation, Testing &amp; Commissioning of LED Recessed /Surface Troffer Light (2X2)  Luminaire with a nominal system luminous efficacy &gt;100 Lm/W and a Luminaire Wattage ≈  30W .   </t>
    </r>
    <r>
      <rPr>
        <b/>
        <sz val="11"/>
        <color theme="1"/>
        <rFont val="Calibri"/>
        <family val="2"/>
        <scheme val="minor"/>
      </rPr>
      <t>Provided with Analogue dimmable driver.</t>
    </r>
    <r>
      <rPr>
        <sz val="11"/>
        <color theme="1"/>
        <rFont val="Calibri"/>
        <family val="2"/>
        <scheme val="minor"/>
      </rPr>
      <t xml:space="preserve"> Also Operating voltage of 140-270V with cut off and auto restart feature @325V. Power factor should be &gt;0.95 &amp; THD should be &lt;10% &amp; CRI&gt;80. LED CCT options: 5700/4000/3000 K. LED Life should be 50,000Hrs. The luminaire should have Special low glare MPO diffuser. "Dimension :Length = 595 mm , Width = 595mm, Height= 50mm .The supply of accessories like clamps, supporting brackets and hardwares as required and interconnecting with 3 core 1.5 sqmm PVC insulated FRLS copper wire with all accessories required as per site conditions similiar to Arraystorm Lighting Model No: </t>
    </r>
    <r>
      <rPr>
        <b/>
        <sz val="11"/>
        <color theme="1"/>
        <rFont val="Calibri"/>
        <family val="2"/>
        <scheme val="minor"/>
      </rPr>
      <t>ASGL2015RFXXIN030</t>
    </r>
    <r>
      <rPr>
        <sz val="11"/>
        <color theme="1"/>
        <rFont val="Calibri"/>
        <family val="2"/>
        <scheme val="minor"/>
      </rPr>
      <t>-ANA</t>
    </r>
  </si>
  <si>
    <r>
      <t xml:space="preserve">Switching PIR Sensors Ceiling Mount 360 degree. Recess/Surface Mounting. </t>
    </r>
    <r>
      <rPr>
        <b/>
        <sz val="11"/>
        <color theme="1"/>
        <rFont val="Calibri"/>
        <family val="2"/>
        <scheme val="minor"/>
      </rPr>
      <t>Micro Detection - High Sensitivity Range 10 m Dia at height of 2.5 meter ( 7 m dia Micro Sensitivity 3 m macro) and Current Capacity 10A.</t>
    </r>
    <r>
      <rPr>
        <sz val="11"/>
        <color theme="1"/>
        <rFont val="Calibri"/>
        <family val="2"/>
        <scheme val="minor"/>
      </rPr>
      <t xml:space="preserve"> Digital Remote IR based Commissioning with hand held programmer for following Programmable features: OFF delay time 10 Sec - 96 hrs, photocell and power up (status of luminaires when power is applied). It shall have provision to manually override luminary ON/OFF status using hand held remote control. </t>
    </r>
    <r>
      <rPr>
        <b/>
        <sz val="11"/>
        <color theme="1"/>
        <rFont val="Calibri"/>
        <family val="2"/>
        <scheme val="minor"/>
      </rPr>
      <t>5 years Standard Warranty. Reference Model No. Honeywell LS3200RF (on/off)</t>
    </r>
  </si>
  <si>
    <r>
      <t>Digital PIR Regulating presence detection sensor. Recess/Surface Mounting</t>
    </r>
    <r>
      <rPr>
        <b/>
        <sz val="11"/>
        <color theme="1"/>
        <rFont val="Calibri"/>
        <family val="2"/>
        <scheme val="minor"/>
      </rPr>
      <t xml:space="preserve">. Micro Detection - High Sensitivity Range 10 m Dia at height of 2.5 meter ( 7 m dia Micro Sensitivity 3 m macro) to control 10A lighting load .  </t>
    </r>
    <r>
      <rPr>
        <sz val="11"/>
        <color theme="1"/>
        <rFont val="Calibri"/>
        <family val="2"/>
        <scheme val="minor"/>
      </rPr>
      <t xml:space="preserve">Capable of dimming 15 dimmable (1-10 V Analogue Dimmable )  ballast. To be commissioned by hand held programmer with programmable features of delay time 10sec-96 hrs, photocell and power up (status of luminaires when power is applied). It shall have provision to manually override the luminaires’ ON / OFF / regulate lighting level status using hand held remote control and wired input for One switch control (push switch) to ON / OFF / regulate the lighting level. </t>
    </r>
    <r>
      <rPr>
        <b/>
        <sz val="11"/>
        <color theme="1"/>
        <rFont val="Calibri"/>
        <family val="2"/>
        <scheme val="minor"/>
      </rPr>
      <t xml:space="preserve">5 years Standard Warranty. Reference Model No. Honeywell LS3000ARF (Analogue dimmable) </t>
    </r>
  </si>
  <si>
    <r>
      <t xml:space="preserve">Supply, Installation, Testing &amp; Commissioning of LED Recessed Downlighter with a nominal system luminous efficacy of &gt;90Lm/W and Luminaire wattage of ≈ 15W. Also Safe operating voltage 140-270V AC. Power factor should be &gt;0.95 &amp; THD should be &lt;10% &amp; CRI&gt;80. LED CCT Options 5700/4000/3000 K. LED Life should be 50,000Hrs with 2.5KV Surge Protection. Dimension:  ø = 140 mm  Cutout ø = 120 mm  , H=40mm. Housing should be aluminium with special low glare MPO diffuser.The supply of accessories like clamps, supporting brackets and hardwares as required and interconnecting with 3 core 1.5 sqmm PVC insulated FRLS copper wire with all accessories required as per site conditions similar to  </t>
    </r>
    <r>
      <rPr>
        <b/>
        <sz val="11"/>
        <color theme="1"/>
        <rFont val="Calibri"/>
        <family val="2"/>
        <scheme val="minor"/>
      </rPr>
      <t>Arraystorm Lighting Model No: ASDL1003RFXXIN015</t>
    </r>
  </si>
  <si>
    <r>
      <t xml:space="preserve">Supply, Installation, Testing &amp; Commissioning of LED Recessed Downlighter with a nominal system luminous efficacy of &gt;90Lm/W and Luminaire wattage of ≈ 15W. </t>
    </r>
    <r>
      <rPr>
        <b/>
        <sz val="11"/>
        <color theme="1"/>
        <rFont val="Calibri"/>
        <family val="2"/>
        <scheme val="minor"/>
      </rPr>
      <t>Provided with Analogue dimmable driver</t>
    </r>
    <r>
      <rPr>
        <sz val="11"/>
        <color theme="1"/>
        <rFont val="Calibri"/>
        <family val="2"/>
        <scheme val="minor"/>
      </rPr>
      <t xml:space="preserve">. Also Safe operating voltage 140-270V AC. Power factor should be &gt;0.95 &amp; THD should be &lt;10% &amp; CRI&gt;80. LED CCT Options 5700/4000/3000 K. LED Life should be 50,000Hrs with 2.5KV Surge Protection. Dimension:  ø = 140 mm  Cutout ø = 120 mm  , H=40mm. Housing should be aluminium with special low glare MPO diffuser.The supply of accessories like clamps, supporting brackets and hardwares as required and interconnecting with 3 core 1.5 sqmm PVC insulated FRLS copper wire with all accessories required as per site conditions similar to  </t>
    </r>
    <r>
      <rPr>
        <b/>
        <sz val="11"/>
        <color theme="1"/>
        <rFont val="Calibri"/>
        <family val="2"/>
        <scheme val="minor"/>
      </rPr>
      <t>Arraystorm Lighting Model No: ASDL1003RFXXIN015-</t>
    </r>
    <r>
      <rPr>
        <sz val="11"/>
        <color theme="1"/>
        <rFont val="Calibri"/>
        <family val="2"/>
        <scheme val="minor"/>
      </rPr>
      <t>ANA</t>
    </r>
  </si>
  <si>
    <t xml:space="preserve">Supplying, erecting, connecting and commissioning of 1 x 5watts per Mtrs 24V LED light fitting of  approved make with necessary standard accessories. The supply of accessories like clamps, supporting brackets and hardwares as required and interconnecting with 3 core 1.5 sqmm PVC insulated FRLS copper wire with all accessories required as per site conditions </t>
  </si>
  <si>
    <t>mtrs</t>
  </si>
  <si>
    <t>Supplying, erecting, connecting and commissioning of LED light fitting of  with necessary standard accessories Continuous Profile based lighting using Extruded aluminium deep profile of 17mm width with frosted diffuser. 24V LED short pitch strip light having power of 12W and 1200lm per metre to be used inside profile neatly pasted using high quality self-adhesive tape of 3M. 24V non integral driver to be used for the LED strip light. The profile and LED Strip should be cuttable as per site requirements. also. The supply of accessories like clamps, supporting brackets and hardwares as required and interconnecting with 3 core 1.5 sqmm PVC insulated FRLS copper wire with all accessories required as per site conditions</t>
  </si>
  <si>
    <r>
      <t xml:space="preserve">Supplying, erecting, connecting and commissioning of LED light fitting of  with necessary standard accessories Continuous Profile based lighting using Extruded aluminium deep profile of 17mm width with frosted diffuser. 24V LED short pitch strip light having power of 12W and 1200lm per metre to be used inside profile neatly pasted using high quality self-adhesive tape of 3M. 24V non integral driver to be used for the LED strip light. The profile and LED Strip should be cuttable as per site requirements. also. The supply of accessories like clamps, supporting brackets and hardwares as required and interconnecting with 3 core 1.5 sqmm PVC insulated FRLS copper wire with all accessories required as per site conditions </t>
    </r>
    <r>
      <rPr>
        <b/>
        <sz val="11"/>
        <color theme="1"/>
        <rFont val="Calibri"/>
        <family val="2"/>
        <scheme val="minor"/>
      </rPr>
      <t>(Weather Proof)</t>
    </r>
  </si>
  <si>
    <r>
      <t xml:space="preserve">Supply, Installation, Testing &amp; Commissioning of </t>
    </r>
    <r>
      <rPr>
        <b/>
        <sz val="11"/>
        <color theme="1"/>
        <rFont val="Calibri"/>
        <family val="2"/>
        <scheme val="minor"/>
      </rPr>
      <t xml:space="preserve">LED  Surface/Suspended Cylindrical </t>
    </r>
    <r>
      <rPr>
        <sz val="11"/>
        <color theme="1"/>
        <rFont val="Calibri"/>
        <family val="2"/>
        <scheme val="minor"/>
      </rPr>
      <t xml:space="preserve">Downlighter with a nominal system luminous efficacy &gt;90Lm/W and Luminaire wattage ≈  15W. Also Safe operating voltage 140-270V AC. Power factor should be &gt;0.95 &amp; THD should be &lt;10% &amp; CRI&gt;80. SPD Should be 2.5KV Surge Protection. Dia : 100MM , Height ; 165MM And its should be Extruded Al.Housing with low glare MPO diffuser.The supply of accessories like clamps, supporting brackets and hardwares as required and interconnecting with 3 core 1.5 sqmm PVC insulated FRLS copper wire with all accessories required as per site conditions similiar to </t>
    </r>
    <r>
      <rPr>
        <b/>
        <sz val="11"/>
        <color theme="1"/>
        <rFont val="Calibri"/>
        <family val="2"/>
        <scheme val="minor"/>
      </rPr>
      <t xml:space="preserve"> Arraystorm Lighting Model No: ASDL100SFXXIN015-165H</t>
    </r>
  </si>
  <si>
    <r>
      <t xml:space="preserve">Supply, Installation, Testing &amp; Commissioning of </t>
    </r>
    <r>
      <rPr>
        <b/>
        <sz val="11"/>
        <color theme="1"/>
        <rFont val="Calibri"/>
        <family val="2"/>
        <scheme val="minor"/>
      </rPr>
      <t xml:space="preserve">LED  Surface/Suspended Cylindrical </t>
    </r>
    <r>
      <rPr>
        <sz val="11"/>
        <color theme="1"/>
        <rFont val="Calibri"/>
        <family val="2"/>
        <scheme val="minor"/>
      </rPr>
      <t xml:space="preserve">Downlighter with a nominal system luminous efficacy &gt;90Lm/W and Luminaire wattage ≈  15W. Also Safe operating voltage 140-270V AC. Power factor should be &gt;0.95 &amp; THD should be &lt;10% &amp; CRI&gt;80. SPD Should be 2.5KV Surge Protection. Dia : 100MM , Height ; 165MM And its should be Extruded Al.Housing with low glare MPO diffuser.The supply of accessories like clamps, supporting brackets and hardwares as required and interconnecting with 3 core 1.5 sqmm PVC insulated FRLS copper wire with all accessories required as per site conditions similiar to </t>
    </r>
    <r>
      <rPr>
        <b/>
        <sz val="11"/>
        <color theme="1"/>
        <rFont val="Calibri"/>
        <family val="2"/>
        <scheme val="minor"/>
      </rPr>
      <t xml:space="preserve"> Arraystorm Lighting Model No: ASDL100SFXXIN015-165H - (with Dali Dimmable)</t>
    </r>
  </si>
  <si>
    <r>
      <t xml:space="preserve">Supply,Installation, Testing and Commisioining of single 4 feet ceiling/surface mount 18/20W LED batten type fittings with electronic driver and all accessories as per the site conditions (Including the earthing of fixture) similar to </t>
    </r>
    <r>
      <rPr>
        <b/>
        <sz val="11"/>
        <color theme="1"/>
        <rFont val="Calibri"/>
        <family val="2"/>
        <scheme val="minor"/>
      </rPr>
      <t>Arraystorm Lighting Model No: ASTB9002FFXXIN020</t>
    </r>
  </si>
  <si>
    <t>p</t>
  </si>
  <si>
    <t>Decorative Lights</t>
  </si>
  <si>
    <t>Supply, Installation, Testing and Commisioining  of 450mm dia  60w decorative type fittings.  The supply of accessories like clamps, supporting brackets and hardwares as required and interconnecting with 3 core 1.5 sqmm PVC insulated FRLS copper wire with all accessories required as per site conditions approved by archeitech/consultant.Approx. Value of the fittings.Rs-5,000</t>
  </si>
  <si>
    <t>Supply, Installation, Testing and Commisioining  of 450mm dia  60w decorative type fittings.  The supply of accessories like clamps, supporting brackets and hardwares as required and interconnecting with 3 core 1.5 sqmm PVC insulated FRLS copper wire with all accessories required as per site conditions approved by archeitech/consultant.Approx. Value of the fittings.Rs-10,000</t>
  </si>
  <si>
    <t xml:space="preserve">Supply, Installation, Testing &amp; Commissioning of LED Suspended Continous LED Linear Profile Light. Minimum Guaranteed Technical Parameters should be: UGR &lt;19 , System Luminous efficacy &gt;90Lm/W, CRI &gt;80, THD &lt;10, SDCM&lt;5, IP20. Wattage: ≈20W/meter, LED CCT options: 5700/4000/3000 K. SPD should be provided with 3.5kV, Luminaire Dimension:  L = 1000 mm X Width  = 75 mm  And its should be EXTRUDED AL Housing with Special grade low glare MPO diffuser. The supply of accessories like clamps, supporting brackets and hardwares as required and interconnecting with 3 core 1.5 sqmm PVC insulated FRLS copper wire with all accessories required as per site conditions, </t>
  </si>
  <si>
    <t>Mtr</t>
  </si>
  <si>
    <t>Supply, Installation, Testing and Commisioining  of 4500 X 300mm Panel type fittings.  The supply of accessories like clamps, supporting brackets and hardwares as required and interconnecting with 3 core 1.5 sqmm PVC insulated FRLS copper wire with all accessories required as per site conditions approved by archeitech/consultant.Approx. Value of the fittings is Rs 20,000</t>
  </si>
  <si>
    <t xml:space="preserve">Supply, Installation, Testing and Commisioining  of Linear type decarartive  LED fittings.  The supply of accessories like clamps, supporting brackets and hardwares as required and interconnecting with 3 core 1.5 sqmm PVC insulated FRLS copper wire with all accessories required as per site conditions approved by archeitech/consultant.Approx. Value of the fittings  Minimum Guaranteed Technical Parameters should be: UGR &lt;19 , System Luminous efficacy &gt;90Lm/W, CRI &gt;80, THD &lt;10, SDCM&lt;5, IP20. Wattage: ≈20W/meter, LED CCT options: 5700/4000/3000 K. SPD should be provided with 3.5kV, Luminaire Dimension:  L = 5500 mm X Width  = 75 mm </t>
  </si>
  <si>
    <t>Supply, Installation, Testing and Commisioining  of 12w twin light fittings.  The supply of accessories like clamps, supporting brackets and hardwares as required and interconnecting with 3 core 1.5 sqmm PVC insulated FRLS copper wire with all accessories required as per site conditions approved by archeitech/consultant.</t>
  </si>
  <si>
    <t>Sub Total</t>
  </si>
  <si>
    <t>MS Conduits only for the closed ceiling only, open office area wiring through powder coated closed tray</t>
  </si>
  <si>
    <t>MAIN LIGHT WIRING (PP)</t>
  </si>
  <si>
    <t>Supply, Laying, Testing and Commissioning of 3R 1.5Sq.mm PVC insulated FRLS copper wire with 20mm dia MS conduit along with Modular  6A one way  switch with moulded front plate GI anodized enclosure and other associated accessories as required as per the site conditions.</t>
  </si>
  <si>
    <t>Supply, Laying, Testing and Commisiosning of 3C 1.5sqmm PVC insulated  unarmoured sheathed FRLS flexible multistrand copper cable(BLACK) in existing trays/raceways with Modular  6A one way  switch with moulded front plate GI anodised enclosure and other associated accessories as required as per the site conditions.</t>
  </si>
  <si>
    <t>II</t>
  </si>
  <si>
    <t>SECONDARY LIGHT WIRING (SP)</t>
  </si>
  <si>
    <t>Supply, Laying, Testing and Commissioning of 3R 1.5Sqmm PVC insulated FRLS copper wire with 20mm dia MS conduit along with other associated accessories as required as per the site conditions.</t>
  </si>
  <si>
    <t>Supply, Laying, Testing and Commissioning of 2R 2.5Sqmm + 1R 1.5Sq.mm PVC insulated FRLS multistrand copper wire with 20mm dia MS conduit with all accessories as required as per site conditions.(lighting circuit mains)</t>
  </si>
  <si>
    <t>Mtrs</t>
  </si>
  <si>
    <t>Supply, Laying, Testing and Commissioning of 2R 2.5Sqmm + 1R 1.5S.mm PVC insulated FRLS multistrand copper wire in existing MS conduit with all accessories as required as per site conditions.</t>
  </si>
  <si>
    <t>Supply, Laying, Testing and Commissioning of 2R 1.5Sqmm + 1R 1.5Sq.mm PVC insulated FRLS  Grey color multistrand copper wire with 25mm dia MS conduit with all accessories as required as per site conditions.(EL lighting circuit )</t>
  </si>
  <si>
    <t xml:space="preserve">Supply, Laying, Testing and Commissioning of 2C 1.5sqmm PVC insulated unarmored sheathed FRLS flexible multistrand copper cable with MS conduit with all suitable accessories as reqd. </t>
  </si>
  <si>
    <r>
      <t xml:space="preserve">POWER OUTLETS (SOCKETS)  </t>
    </r>
    <r>
      <rPr>
        <sz val="11"/>
        <color theme="1"/>
        <rFont val="Calibri"/>
        <family val="2"/>
        <scheme val="minor"/>
      </rPr>
      <t>The UPS Modular are with white colour front plate &amp; Black/Grey colour for rawpower</t>
    </r>
  </si>
  <si>
    <t>Supply, Fixing, Testing and Commisiosning of 3 nos 16A socket and 1 no 16A switch with moulded front  plate GI  anodised enclosure and other associated accessories in the work station as required as per the site conditions.(for UPS POWER)</t>
  </si>
  <si>
    <t>Supply, Fixing, Testing and Commisiosning of 2 nos 16A  socket and 1 no 16A switch with moulded front  plate GI  anodised enclosure and other associated accessories in the work station as required as per the site conditions.</t>
  </si>
  <si>
    <t>Supply, Fixing, Testing and Commisiosning of 1 nos 6A 3/5 pin shurtred Type socket and 1 no 6A switch with moulded front  plate GI  anodised enclosure and other associated accessories in the work station as required as per the site conditions.(for RAW POWER)</t>
  </si>
  <si>
    <t>Supply, Fixing, Testing and Commisiosning of 1 no 16/6A switched socket with moulded front  plate GI  anodised enclosure  and other associated accessories as per the site conditions.</t>
  </si>
  <si>
    <t>Supply, Fixing, Testing and Commisiosning of 1 no 16/6A switched socket with  moulded front  plate GI  anodised enclosure and  other associated accessories including chasing embedding  rough plastering as required as per the site conditions. (with indicator)</t>
  </si>
  <si>
    <t>Supply, Fixing, Testing and Commisiosning of  1 no 16/6A spalsh proof switched socket with moulded front  plate GI  anodised enclosure  and other associated accessories as per the site conditions.(for RAW POWER)</t>
  </si>
  <si>
    <t>Supply, Fixing, Testing and Commissioning of 1 no 6A switched socket with moulded front  plate GI  anodized enclosure  and other associated accessories as per the site conditions.(for RAW POWER)</t>
  </si>
  <si>
    <t>Supply, Fixing, Testing and Commissioning of 32A, 3 pin industrial type interlocked switched socket outlet with  32A DP MCB- D Curve and accessories and surface mounting box of IP 44 degree of protection with plug top  and  other associated accessories  as required as per the site conditions. To be fixed in Ceiling trays or in the floor near server/hub rack</t>
  </si>
  <si>
    <t xml:space="preserve">Supply, Fixing, Testing and Commissioning of 32A, 5 pin industrial type interlocked switched socket outlet with 32A TP+2N  RCBO  with supporting accessories and surface mounting box of IP 44 degree of protection with plug top  and  other associated accessories  as required as per the site conditions. </t>
  </si>
  <si>
    <t>Supply, Fixing, Testing and Commissioning of 32A, 3pin industrial type metal socket outlet controlled by a 32A DP RCBO enclosed in MS Enclosure with plug top and  other associated accessories as required as per the site conditions.</t>
  </si>
  <si>
    <t>Supply, Fixing, Testing and Commissioning of 63A 4P 100mA RCBO enclosed in weather proof Enclosure with and  other associated accessories as required as per the site conditions.</t>
  </si>
  <si>
    <t>Supply, Fixing, Testing and Commissioning of 40A 4P 100mA RCBO enclosed in weather proof Enclosure with and  other associated accessories as required as per the site conditions.</t>
  </si>
  <si>
    <t>Supply, Fixing, Testing and Commissioning of 63A TPN MCB enclosed in weather proof Enclosure with and  other associated accessories as required as per the site conditions.</t>
  </si>
  <si>
    <t>Supply, Fixing, Testing and Commissioning of 40A TPN MCB enclosed in weather proof Enclosure with and  other associated accessories as required as per the site conditions.</t>
  </si>
  <si>
    <t>Supply, Fixing, Testing and Commissioning of 20/32A DP MCB enclosed in  Enclosure with and  other associated accessories  as required as per the site conditions.</t>
  </si>
  <si>
    <t>Supply and Fixing of 3Module Data/Voice PVC Enclosure box  with  other associated accessories as required as per the site conditions.</t>
  </si>
  <si>
    <t>q</t>
  </si>
  <si>
    <t>Supply and Fixing of 250A 4PMCCB with MFM along with suitable CTs Breaker In the Exisitng Panel   with  other all associated accessories as required as per the site conditions.</t>
  </si>
  <si>
    <t>UPS/RAW POWER WIRING</t>
  </si>
  <si>
    <t>Supply, Laying, Testing and Commissioning of 3C 2.5sqmm PVC insulated  unarmored sheathed FRLS flexible multistrand copper cable(WHITE) in  trays / raceways  with all accessories as reqd.(6/16A Ups socket)</t>
  </si>
  <si>
    <t>Supply, Laying, Testing and Commissioning of 3C 2.5sqmm PVC insulated   unarmored sheathed FRLS flexible multistrand copper cable (WHITE) with suitable MS  conduits with all accessories as reqd.(16A Ups socket)</t>
  </si>
  <si>
    <t>Supply, Laying, Testing and Commissioning of 3C 2.5sqmm PVC insulated  unarmored sheathed FRLS flexible multistrand copper cable(BLACK) in trays/raceways with all suitable accessories as reqd. (Raw power socket)</t>
  </si>
  <si>
    <t>Supply, Laying, Testing and Commissioning of 3C 2.5sqmm PVC insulated unarmored sheathed FRLS flexible multistrand copper cable(BLACK) with MS conduit with all suitable accessories as reqd.( 6A Raw power socket)</t>
  </si>
  <si>
    <t>Supply, Laying, Testing and Commissioning of 3C 4sqmm PVC insulated unarmored sheathed FRLS flexible multistrand copper cable with MS conduit with all suitable accessories as reqd.</t>
  </si>
  <si>
    <t>Supply, Laying, Testing and Commissioning of 3C4sqmm PVC insulated  unarmored sheathed FRLS flexible multistrand copper cable in  trays / raceways  with all accessories as reqd.</t>
  </si>
  <si>
    <t>Supply, Laying, Testing and Commissioning of 3C 1.5sqmm PVC insulated unarmored sheathed FRLS flexible multistrand copper cable with FR PVC conduit with all suitable accessories as reqd.</t>
  </si>
  <si>
    <t>Supply, Fixing of  Aluminium Trunking box of 1.6mm thick and should be earthed every 3meters with 2.5sqmm copper wire, 60MM floor cutting, removing the debris, plastering with propoer checkan mesh Clamps and all other accessories as required as per the site condition for fixing the same. (the proper couplers to be used in between the joining of raceways)</t>
  </si>
  <si>
    <t>50 x 25 mm Aluminium Channel</t>
  </si>
  <si>
    <t>100 x 45mm Aluminium Channel</t>
  </si>
  <si>
    <t>Supply, Fixing, Erection of  Powder coated MS Junction box of following sizes.The MS junction box shall be earthed with 2.5sqmm copper wire with all hard wares and accessories as required including all clamps and hard wares for fixing the same. The proper supporting to be provided in the centre of the Junction Boxes. The Junction to be covered all other sides, excluding the entry side. The junction thickness is 2mm and top cover 3mm.</t>
  </si>
  <si>
    <t xml:space="preserve">150 x 150 x 50mm </t>
  </si>
  <si>
    <t>250 x 250 x 50mm</t>
  </si>
  <si>
    <t>350 x 350 x 50mm</t>
  </si>
  <si>
    <t>450 x 450 x 50mm</t>
  </si>
  <si>
    <r>
      <t xml:space="preserve">Supply, Fixing, Erection of  following size </t>
    </r>
    <r>
      <rPr>
        <b/>
        <sz val="11"/>
        <color theme="1"/>
        <rFont val="Calibri"/>
        <family val="2"/>
        <scheme val="minor"/>
      </rPr>
      <t>EGA</t>
    </r>
    <r>
      <rPr>
        <sz val="11"/>
        <color theme="1"/>
        <rFont val="Calibri"/>
        <family val="2"/>
        <scheme val="minor"/>
      </rPr>
      <t xml:space="preserve"> Junction box with all hard wares and accessories as required including all clamps and hard wares for fixing the same.  the unused side of the junction box to  be covered with 14SWG sheet.</t>
    </r>
  </si>
  <si>
    <r>
      <t xml:space="preserve">Supply, Installation, Testing and Commissioning of  three phase, phase segregated, compartmentalized 8 way MCBDB  Double door type, IP 42 powder coated comprising of </t>
    </r>
    <r>
      <rPr>
        <b/>
        <sz val="11"/>
        <color theme="1"/>
        <rFont val="Calibri"/>
        <family val="2"/>
        <scheme val="minor"/>
      </rPr>
      <t>"C"</t>
    </r>
    <r>
      <rPr>
        <sz val="11"/>
        <color theme="1"/>
        <rFont val="Calibri"/>
        <family val="2"/>
        <scheme val="minor"/>
      </rPr>
      <t xml:space="preserve"> curve MCB's for</t>
    </r>
    <r>
      <rPr>
        <b/>
        <sz val="11"/>
        <color theme="1"/>
        <rFont val="Calibri"/>
        <family val="2"/>
        <scheme val="minor"/>
      </rPr>
      <t xml:space="preserve"> LIGHTING DB.</t>
    </r>
  </si>
  <si>
    <t>Incommer               -  40A TPN  MCB       -   1 No</t>
  </si>
  <si>
    <t>Phase Incommer  - 40A 30mA  DP RCBO-  3Nos</t>
  </si>
  <si>
    <t>Outgoings             -  6A  SP MCB  -  24 Nos</t>
  </si>
  <si>
    <t>Blank Plates         -  0</t>
  </si>
  <si>
    <t>Including all interconnections and other associated fixing accessories etc as reqd as per the site conditions.</t>
  </si>
  <si>
    <r>
      <t xml:space="preserve">Supply, Installation, Testing and Commissioning of  three phase, phase segregated, compartmentalized 12way MCBDB  Double door type, IP 42 powder coated comprising of </t>
    </r>
    <r>
      <rPr>
        <b/>
        <sz val="11"/>
        <color theme="1"/>
        <rFont val="Calibri"/>
        <family val="2"/>
        <scheme val="minor"/>
      </rPr>
      <t>"C"</t>
    </r>
    <r>
      <rPr>
        <sz val="11"/>
        <color theme="1"/>
        <rFont val="Calibri"/>
        <family val="2"/>
        <scheme val="minor"/>
      </rPr>
      <t xml:space="preserve"> curve MCB's for</t>
    </r>
    <r>
      <rPr>
        <b/>
        <sz val="11"/>
        <color theme="1"/>
        <rFont val="Calibri"/>
        <family val="2"/>
        <scheme val="minor"/>
      </rPr>
      <t xml:space="preserve"> LIGHTING DB.</t>
    </r>
  </si>
  <si>
    <t>Outgoings             -  6A  SP MCB  -  36 Nos</t>
  </si>
  <si>
    <r>
      <t xml:space="preserve">Supply, Installation, Testing and Commissioning of  three phase, phase segregated, compartmentalized 8 way MCBDB  Double door type, IP 42 powder coated comprising of </t>
    </r>
    <r>
      <rPr>
        <b/>
        <sz val="11"/>
        <color theme="1"/>
        <rFont val="Calibri"/>
        <family val="2"/>
        <scheme val="minor"/>
      </rPr>
      <t>"C"</t>
    </r>
    <r>
      <rPr>
        <sz val="11"/>
        <color theme="1"/>
        <rFont val="Calibri"/>
        <family val="2"/>
        <scheme val="minor"/>
      </rPr>
      <t xml:space="preserve"> curve MCB's for</t>
    </r>
    <r>
      <rPr>
        <b/>
        <sz val="11"/>
        <color theme="1"/>
        <rFont val="Calibri"/>
        <family val="2"/>
        <scheme val="minor"/>
      </rPr>
      <t xml:space="preserve"> POWER DB</t>
    </r>
    <r>
      <rPr>
        <b/>
        <i/>
        <sz val="11"/>
        <color theme="1"/>
        <rFont val="Calibri"/>
        <family val="2"/>
        <scheme val="minor"/>
      </rPr>
      <t>.</t>
    </r>
  </si>
  <si>
    <t>Incommer             -  63A TPN  MCB       -   1 No</t>
  </si>
  <si>
    <t>Phase Incommer  -63A 30mA  DP RCBO -  3Nos</t>
  </si>
  <si>
    <t>Outgoings             -  16A  SP MCB  -  24Nos</t>
  </si>
  <si>
    <t>Blank Plates          -  0</t>
  </si>
  <si>
    <r>
      <t xml:space="preserve">Supply, Installation, Testing and Commissioning of  three phase, phase segregated, compartmentalized 12 way MCBDB  Double door type, IP 42 powder coated comprising of </t>
    </r>
    <r>
      <rPr>
        <b/>
        <sz val="11"/>
        <color theme="1"/>
        <rFont val="Calibri"/>
        <family val="2"/>
        <scheme val="minor"/>
      </rPr>
      <t>"C"</t>
    </r>
    <r>
      <rPr>
        <sz val="11"/>
        <color theme="1"/>
        <rFont val="Calibri"/>
        <family val="2"/>
        <scheme val="minor"/>
      </rPr>
      <t xml:space="preserve"> curve MCB's for</t>
    </r>
    <r>
      <rPr>
        <b/>
        <sz val="11"/>
        <color theme="1"/>
        <rFont val="Calibri"/>
        <family val="2"/>
        <scheme val="minor"/>
      </rPr>
      <t xml:space="preserve"> POWER DB</t>
    </r>
    <r>
      <rPr>
        <b/>
        <i/>
        <sz val="11"/>
        <color theme="1"/>
        <rFont val="Calibri"/>
        <family val="2"/>
        <scheme val="minor"/>
      </rPr>
      <t>.</t>
    </r>
  </si>
  <si>
    <t>Outgoings             -  16A  SP MCB  -  36 Nos</t>
  </si>
  <si>
    <r>
      <t xml:space="preserve">Supply, Installation, Testing and Commissioning of  three phase, phase segregated, compartmentalized 12way MCBDB  Double door type, IP 42 powder coated comprising of </t>
    </r>
    <r>
      <rPr>
        <b/>
        <sz val="11"/>
        <color theme="1"/>
        <rFont val="Calibri"/>
        <family val="2"/>
        <scheme val="minor"/>
      </rPr>
      <t>"D"</t>
    </r>
    <r>
      <rPr>
        <sz val="11"/>
        <color theme="1"/>
        <rFont val="Calibri"/>
        <family val="2"/>
        <scheme val="minor"/>
      </rPr>
      <t xml:space="preserve"> curve MCB's  for</t>
    </r>
    <r>
      <rPr>
        <b/>
        <sz val="11"/>
        <color theme="1"/>
        <rFont val="Calibri"/>
        <family val="2"/>
        <scheme val="minor"/>
      </rPr>
      <t xml:space="preserve"> UPS DB.</t>
    </r>
  </si>
  <si>
    <t>Incommer               -  63A TP+2N  MCB - 1 No</t>
  </si>
  <si>
    <t>Phase Incommer  -   63A DP SI TYPE 30mA RCBO -  3Nos</t>
  </si>
  <si>
    <t>Outgoings              -  16A  SP MCB  -  36 Nos</t>
  </si>
  <si>
    <r>
      <t xml:space="preserve">Supply, Installation, Testing and Commissioning of  three phase, phase segregated, compartmentalized 8way MCBDB  Double door type, IP 42 powder coated comprising of </t>
    </r>
    <r>
      <rPr>
        <b/>
        <sz val="11"/>
        <color theme="1"/>
        <rFont val="Calibri"/>
        <family val="2"/>
        <scheme val="minor"/>
      </rPr>
      <t>"D"</t>
    </r>
    <r>
      <rPr>
        <sz val="11"/>
        <color theme="1"/>
        <rFont val="Calibri"/>
        <family val="2"/>
        <scheme val="minor"/>
      </rPr>
      <t xml:space="preserve"> curve MCB's for</t>
    </r>
    <r>
      <rPr>
        <b/>
        <sz val="11"/>
        <color theme="1"/>
        <rFont val="Calibri"/>
        <family val="2"/>
        <scheme val="minor"/>
      </rPr>
      <t xml:space="preserve"> UPS DB.( LV DB)</t>
    </r>
  </si>
  <si>
    <t>Outgoings              -  16A  SP MCB  -  24 Nos</t>
  </si>
  <si>
    <r>
      <t>Supply, Installation, Testing and Commissioning of  single phase, 16 way MCBDB Double door type, IP 42 powder coated comprising of "</t>
    </r>
    <r>
      <rPr>
        <b/>
        <sz val="11"/>
        <color theme="1"/>
        <rFont val="Calibri"/>
        <family val="2"/>
        <scheme val="minor"/>
      </rPr>
      <t>C</t>
    </r>
    <r>
      <rPr>
        <sz val="11"/>
        <color theme="1"/>
        <rFont val="Calibri"/>
        <family val="2"/>
        <scheme val="minor"/>
      </rPr>
      <t xml:space="preserve">" curve MCB's for </t>
    </r>
    <r>
      <rPr>
        <b/>
        <sz val="11"/>
        <color theme="1"/>
        <rFont val="Calibri"/>
        <family val="2"/>
        <scheme val="minor"/>
      </rPr>
      <t>EMERGENCY LDB.</t>
    </r>
  </si>
  <si>
    <t>Incommer             -25A DP 30mA RCBO      -   1 No</t>
  </si>
  <si>
    <t>Outgoings             -  6A  SP MCB  -  14 Nos</t>
  </si>
  <si>
    <t xml:space="preserve"> Blank Plates          -  0</t>
  </si>
  <si>
    <r>
      <t>Supply, Installation, Testing and Commissioning of  single phase, 16 way MCBDB Double door type, IP 42 powder coated comprising of "</t>
    </r>
    <r>
      <rPr>
        <b/>
        <sz val="11"/>
        <color theme="1"/>
        <rFont val="Calibri"/>
        <family val="2"/>
        <scheme val="minor"/>
      </rPr>
      <t>C</t>
    </r>
    <r>
      <rPr>
        <sz val="11"/>
        <color theme="1"/>
        <rFont val="Calibri"/>
        <family val="2"/>
        <scheme val="minor"/>
      </rPr>
      <t xml:space="preserve">" curve MCB's for </t>
    </r>
    <r>
      <rPr>
        <b/>
        <sz val="11"/>
        <color theme="1"/>
        <rFont val="Calibri"/>
        <family val="2"/>
        <scheme val="minor"/>
      </rPr>
      <t xml:space="preserve"> M LDB.</t>
    </r>
  </si>
  <si>
    <t>Incommer             -32A DP  MCB      -   1 No</t>
  </si>
  <si>
    <t>Outgoings             -  25A  DP MCB  -  4 Nos</t>
  </si>
  <si>
    <r>
      <t xml:space="preserve">Supply, Installation, Testing and Commissioning of Three phase, 4way </t>
    </r>
    <r>
      <rPr>
        <b/>
        <sz val="11"/>
        <color theme="1"/>
        <rFont val="Calibri"/>
        <family val="2"/>
        <scheme val="minor"/>
      </rPr>
      <t>TPN MCBDB</t>
    </r>
    <r>
      <rPr>
        <sz val="11"/>
        <color theme="1"/>
        <rFont val="Calibri"/>
        <family val="2"/>
        <scheme val="minor"/>
      </rPr>
      <t xml:space="preserve"> Double door type, IP 42 powder coated comprising of "</t>
    </r>
    <r>
      <rPr>
        <b/>
        <sz val="11"/>
        <color theme="1"/>
        <rFont val="Calibri"/>
        <family val="2"/>
        <scheme val="minor"/>
      </rPr>
      <t>D</t>
    </r>
    <r>
      <rPr>
        <sz val="11"/>
        <color theme="1"/>
        <rFont val="Calibri"/>
        <family val="2"/>
        <scheme val="minor"/>
      </rPr>
      <t xml:space="preserve">" curve MCB's for  </t>
    </r>
    <r>
      <rPr>
        <b/>
        <sz val="11"/>
        <color theme="1"/>
        <rFont val="Calibri"/>
        <family val="2"/>
        <scheme val="minor"/>
      </rPr>
      <t>HUB  UDB.</t>
    </r>
  </si>
  <si>
    <t>Incommer             -63A TP+2N  MCB       -   1 No</t>
  </si>
  <si>
    <t>Phase Incommer  -63A 30mA  DP RCBO si type -  3Nos</t>
  </si>
  <si>
    <t>Outgoings             -25/32A  SP MCB  - 12Nos</t>
  </si>
  <si>
    <r>
      <t xml:space="preserve">Supply, Installation, Testing and Commissioning of  three phase, phase segregated, compartmentalized 8 way MCBDB  Double door type, IP 42 powder coated comprising of </t>
    </r>
    <r>
      <rPr>
        <b/>
        <sz val="11"/>
        <color theme="1"/>
        <rFont val="Calibri"/>
        <family val="2"/>
        <scheme val="minor"/>
      </rPr>
      <t>"C"</t>
    </r>
    <r>
      <rPr>
        <sz val="11"/>
        <color theme="1"/>
        <rFont val="Calibri"/>
        <family val="2"/>
        <scheme val="minor"/>
      </rPr>
      <t xml:space="preserve"> curve MCB's for</t>
    </r>
    <r>
      <rPr>
        <b/>
        <sz val="11"/>
        <color theme="1"/>
        <rFont val="Calibri"/>
        <family val="2"/>
        <scheme val="minor"/>
      </rPr>
      <t xml:space="preserve">  AC DB</t>
    </r>
    <r>
      <rPr>
        <b/>
        <i/>
        <sz val="11"/>
        <color theme="1"/>
        <rFont val="Calibri"/>
        <family val="2"/>
        <scheme val="minor"/>
      </rPr>
      <t>.</t>
    </r>
  </si>
  <si>
    <r>
      <t xml:space="preserve">Supply, Installation, Testing and Commissioning of  three phase, IP 42 powder coated comprising of </t>
    </r>
    <r>
      <rPr>
        <b/>
        <sz val="11"/>
        <color theme="1"/>
        <rFont val="Calibri"/>
        <family val="2"/>
        <scheme val="minor"/>
      </rPr>
      <t xml:space="preserve"> FABRICATED KITCHEN DB</t>
    </r>
  </si>
  <si>
    <t>Incommer               -  100A 4P  MCCB - 1 No</t>
  </si>
  <si>
    <t>Outgoings              -  40A  TPN RCBO  30mA RCBO  -4 Nos</t>
  </si>
  <si>
    <t>Outgoings              -  32A  DP RCBO  30mA RCBO  -8Nos</t>
  </si>
  <si>
    <r>
      <t xml:space="preserve">PRIMARY DISTRIBUTION SYSTEM (Note: </t>
    </r>
    <r>
      <rPr>
        <sz val="11"/>
        <color theme="1"/>
        <rFont val="Calibri"/>
        <family val="2"/>
        <scheme val="minor"/>
      </rPr>
      <t>All the breakers should be Ics = 100% Icu and with pad lock arrangement for handles</t>
    </r>
    <r>
      <rPr>
        <b/>
        <sz val="11"/>
        <color theme="1"/>
        <rFont val="Calibri"/>
        <family val="2"/>
        <scheme val="minor"/>
      </rPr>
      <t>)</t>
    </r>
  </si>
  <si>
    <t xml:space="preserve"> CTs shall be with dual ratio  and cast resin type only
 All doors to have rubber gasket with shutter assembly &amp; door seating frame.
All  MCCBs  of 250A and above for non-ups loads will  be  microprocessor based  only and for UPS panels shall be with thermal releases.</t>
  </si>
  <si>
    <t>POWER PANEL &amp; UPS O/G PANELS  cable Entry  Top &amp; bottam. Other panels will be top</t>
  </si>
  <si>
    <t>• The ATS system  should be a  4 pole switch  version AC23duty  of required ratings with fail proof mechanical interlocking  and certified   to IEC60947-6-1&amp;60947-3 having CE marking  and with 3 distinct positions I -0-II.The ATS rating shall be confirming to  AC31B category of IEC60947-6-1  when used  close to incomers and shall be AC32B when used as incomers  for mixed loads and AC33B when used directly for motor loads. The combination of Motorised Switch + ATS controller should be certified  and supplied by the manufacturer as compliant to IEC 60947-6-1,
• It should come with aseparate ATS controller wired to motorized Switch unit,with LED’s mimic  display of 2 sources, to sense loss of power , single phasing,overvoltage,under voltage ,over  frequency and under frequency and send commands for changeover to the stable source for this conditions..It should have required timers for the time delays  for transfer from Source 1 to source 2 and vice versa.The controller shall be mounted on the door of the panel .
• Motor mechanism when used in the ATS should be  field  replaceable at site without disturbing power cables and power supply.Motor mechanism should be capable of operating between 166V- 332 V AC  for  a normal  control supply of 230V AC
• The  Motor Mechanism should have independent Watch dog relay to monitor healthiness of the same and indicate thro Alarm contact in case of a fault
• It should have a manual on load changeover capability at  full load with the emergency handle to be supplied. It should be possible to padlock in Zero position for safety purpose in order to have a safe maintenance facility on the load side.</t>
  </si>
  <si>
    <t>a) The Cost to include Supply, Installation  Testing &amp; Commissioning of 3 kg Automatic Direct pressure Release LPCB (LPS 1666) approved System for Electrical Panel application utilising 2Kg or 3kg Novec 1230/ FK5-1-12/ FK5-1-12 clean agent for Electrical Panels panels. The tested system must be approved for Enclosed and Ventilated (Natural and Forced Airlflow) Electrical Panels. The cylinder made of mild steel TPED approved along with sturdy metal bracket having direct low pressure dual discharge valve having safety brust disc for over pressurization and ball valve with open and closed option. The DLP valve having push in connector for tube to be connected with double push mechanism. The pressure guage having integrated pressure switch for visual and automatic monitoring of system pressure . The clean agent Novec 1230/ FK5-1-12/ FK5-1-12 to be filled in approved filling plant. The heart of the system linear heat sensing tube made of special polymer red colour 4mm I.D. 6mm O.D. pressurized with Nitrogen to be installed as per the OEM Manual. All the tube fittings to be OEM supplied .The system to be designed,installed and commisioned as per system manual approved by LPCB. The system installer to be trained and certiifed by OEM of the system activation during gas discharge with Complete heat-sensitive tubing throughout panels as required, Fire Alarm &amp; Control Unit (Direct System)
b) The required Floor Stands &amp; other accessories to mount the panel to be considered in Costing]</t>
  </si>
  <si>
    <t>POWER PANEL</t>
  </si>
  <si>
    <r>
      <t xml:space="preserve">Supply, Erection, Testing and Commissioning of  Indoor type Floor Power panel floor mounting type, dust and vermin proof by construction of 14 SWG CRCA sheets Compartmentalised,all </t>
    </r>
    <r>
      <rPr>
        <b/>
        <sz val="11"/>
        <color theme="1"/>
        <rFont val="Calibri"/>
        <family val="2"/>
        <scheme val="minor"/>
      </rPr>
      <t>MCCB</t>
    </r>
    <r>
      <rPr>
        <sz val="11"/>
        <color theme="1"/>
        <rFont val="Calibri"/>
        <family val="2"/>
        <scheme val="minor"/>
      </rPr>
      <t xml:space="preserve"> shall have inbuilt </t>
    </r>
    <r>
      <rPr>
        <b/>
        <sz val="11"/>
        <color theme="1"/>
        <rFont val="Calibri"/>
        <family val="2"/>
        <scheme val="minor"/>
      </rPr>
      <t>shunt trip coil</t>
    </r>
    <r>
      <rPr>
        <sz val="11"/>
        <color theme="1"/>
        <rFont val="Calibri"/>
        <family val="2"/>
        <scheme val="minor"/>
      </rPr>
      <t xml:space="preserve"> arrangement and All  MCCBs  of 250A and above for non-ups loads will  be  microprocessor based  , CTs shall be with dual ratio  and cast resin type only.with modular type IP 42 Protection with powder coated panel as specification below</t>
    </r>
  </si>
  <si>
    <r>
      <t>Incomer</t>
    </r>
    <r>
      <rPr>
        <sz val="11"/>
        <color theme="1"/>
        <rFont val="Calibri"/>
        <family val="2"/>
        <scheme val="minor"/>
      </rPr>
      <t xml:space="preserve">: </t>
    </r>
  </si>
  <si>
    <t>1Nos -250A 4P  ATS WITH CONTROLLER  &amp; 36kA 250A 4P MCCB BMS integriation for status monitering</t>
  </si>
  <si>
    <t>1 Set of Current transformer rated 250/5A, 10VA/CI  1.0 for metering.</t>
  </si>
  <si>
    <t xml:space="preserve">1 No –   Digital Multi data Meter with RS 485 </t>
  </si>
  <si>
    <t xml:space="preserve">1 Set –  LED type RYB indication lamps with control fuses,In coming breakers shall have LED  'ON / OFF / TRIP' </t>
  </si>
  <si>
    <t>1 Set - ELR with CBCT.(500mA S)</t>
  </si>
  <si>
    <t>1 No of TVSS 36kA  connected to the Bus Bar.</t>
  </si>
  <si>
    <t xml:space="preserve">Outgoing: </t>
  </si>
  <si>
    <t xml:space="preserve">2Nos - 125A TPN MCCB </t>
  </si>
  <si>
    <t xml:space="preserve">1Nos - 63A TPN MCCB </t>
  </si>
  <si>
    <t xml:space="preserve">10Nos - 40A TPN MCCB </t>
  </si>
  <si>
    <r>
      <t xml:space="preserve">1No- 63A TPN MCCB 
</t>
    </r>
    <r>
      <rPr>
        <b/>
        <sz val="11"/>
        <color theme="1"/>
        <rFont val="Calibri"/>
        <family val="2"/>
      </rPr>
      <t xml:space="preserve">Sub Outgoings:
</t>
    </r>
    <r>
      <rPr>
        <sz val="11"/>
        <color theme="1"/>
        <rFont val="Calibri"/>
        <family val="2"/>
      </rPr>
      <t>a) 25A DP MCB-3Nos.</t>
    </r>
  </si>
  <si>
    <t>250A Aluminium Bus Bar and Associated Accessories as required.</t>
  </si>
  <si>
    <r>
      <t>Incoming and outgoing cables shall be of</t>
    </r>
    <r>
      <rPr>
        <b/>
        <sz val="11"/>
        <color theme="1"/>
        <rFont val="Calibri"/>
        <family val="2"/>
        <scheme val="minor"/>
      </rPr>
      <t xml:space="preserve"> Top</t>
    </r>
    <r>
      <rPr>
        <sz val="11"/>
        <color theme="1"/>
        <rFont val="Calibri"/>
        <family val="2"/>
        <scheme val="minor"/>
      </rPr>
      <t xml:space="preserve"> entry only.</t>
    </r>
  </si>
  <si>
    <t>Sets</t>
  </si>
  <si>
    <t>W/S UPS O/P PANEL</t>
  </si>
  <si>
    <t>Supply, Erection, Testing and Commissioning of  Indoor type  UPS OUTGOING PANEL, Floor/Wall mounting type, dust and vermin proof by construction of 14 SWG CRCA sheets Compartmentalized, cable entry shall be in both top and bottom,All  MCCBs  of 250A and above for non-ups loads will  be  microprocessor based  only and for UPS panels shall be with thermal releases. , CTs shall be with dual ratio  and cast resin type only.with modular type IP 42 Protection with powder coated panel as specification below and it CT should connected in common main bus.All MCB should be 'D' curve.</t>
  </si>
  <si>
    <t>2Nos -100A TP+2N  MCCB (Neutral should be 200% of the Phase Current)</t>
  </si>
  <si>
    <t>2Set of Current transformer rated 100/5A, 10VA/CI  1.0 for metering at common bus.</t>
  </si>
  <si>
    <t>2Nos –  Digital Multi data Meter with RS 485 (suitable to measure harmonics) at common bus.</t>
  </si>
  <si>
    <t xml:space="preserve">2Sets –  LED type RYB indication lamps with control fuses,In coming breakers shall have LED  'ON / OFF / TRIP' </t>
  </si>
  <si>
    <t>6Nos - 63A TP+2N MCB</t>
  </si>
  <si>
    <t>200A TP+2N Copper Bus Bar and Associated Accessories as required. (Neutral should be 200% of the Phase Current)</t>
  </si>
  <si>
    <r>
      <t>Incoming and outgoing cables shall be of</t>
    </r>
    <r>
      <rPr>
        <b/>
        <sz val="11"/>
        <color theme="1"/>
        <rFont val="Calibri"/>
        <family val="2"/>
        <scheme val="minor"/>
      </rPr>
      <t xml:space="preserve"> Top&amp; Bottom</t>
    </r>
    <r>
      <rPr>
        <sz val="11"/>
        <color theme="1"/>
        <rFont val="Calibri"/>
        <family val="2"/>
        <scheme val="minor"/>
      </rPr>
      <t xml:space="preserve"> entry.</t>
    </r>
  </si>
  <si>
    <r>
      <t xml:space="preserve">Supply, Laying, Testing and Commissioning of </t>
    </r>
    <r>
      <rPr>
        <b/>
        <sz val="11"/>
        <color theme="1"/>
        <rFont val="Calibri"/>
        <family val="2"/>
        <scheme val="minor"/>
      </rPr>
      <t>1100V PVC insulated</t>
    </r>
    <r>
      <rPr>
        <sz val="11"/>
        <color theme="1"/>
        <rFont val="Calibri"/>
        <family val="2"/>
        <scheme val="minor"/>
      </rPr>
      <t xml:space="preserve"> </t>
    </r>
    <r>
      <rPr>
        <b/>
        <sz val="11"/>
        <color theme="1"/>
        <rFont val="Calibri"/>
        <family val="2"/>
        <scheme val="minor"/>
      </rPr>
      <t>XLPE</t>
    </r>
    <r>
      <rPr>
        <sz val="11"/>
        <color theme="1"/>
        <rFont val="Calibri"/>
        <family val="2"/>
        <scheme val="minor"/>
      </rPr>
      <t xml:space="preserve"> and sheathed Armoured/Unarmoured Copper / Aluminium Conductor cables laid over  MS supports / Cable racks /fixing of walls including clamping the cable to the support in all approved manner as all complete required. End cable termination lugs shall be as per the respected cable size with respected gland and also double compression gland shall be provide for the 25Sqmm above cable size with double gland earthing to be considered and other accessories to be provided as required as per the site condition.  </t>
    </r>
  </si>
  <si>
    <t>Aluminium Armoured cable XLPE</t>
  </si>
  <si>
    <t xml:space="preserve">3.5C 240 sq.mm XLPE AR AL Cable  </t>
  </si>
  <si>
    <t>And it terminations</t>
  </si>
  <si>
    <t xml:space="preserve">3.5C 185 sq.mm XLPE AR AL Cable  </t>
  </si>
  <si>
    <t xml:space="preserve">3.5C 120 sq.mm XLPE AR AL Cable  </t>
  </si>
  <si>
    <t xml:space="preserve">3.5C70 sq.mm XLPE AR AL Cable  </t>
  </si>
  <si>
    <t xml:space="preserve">3.5C 50 sq.mm XLPE AR AL Cable </t>
  </si>
  <si>
    <t xml:space="preserve">3.5C 25 sq.mm XLPE AR AL Cable </t>
  </si>
  <si>
    <t>4C 16 sq.mm AR Aluminium Cable</t>
  </si>
  <si>
    <t xml:space="preserve">4C 10 sq.mm AR Aluminium Cable </t>
  </si>
  <si>
    <t>Copper Armoured cable (UPS AND INVERTER DB'S)</t>
  </si>
  <si>
    <t xml:space="preserve">4C 70 sq.mm Ar. Copper Cable YFY </t>
  </si>
  <si>
    <t xml:space="preserve">4C25 sq.mm Ar. Copper Cable YFY </t>
  </si>
  <si>
    <t xml:space="preserve">4C 16 sq.mm Ar. Copper Cable YFY </t>
  </si>
  <si>
    <t xml:space="preserve">4C10 sq.mm Ar. Copper Cable YFY  </t>
  </si>
  <si>
    <t>4C6 sq.mm Ar. Copper Cable YFY</t>
  </si>
  <si>
    <t xml:space="preserve">3C6 sq.mm Ar. Copper Cable YFY </t>
  </si>
  <si>
    <t xml:space="preserve">3C4 sq.mm Ar. Copper Cable YFY </t>
  </si>
  <si>
    <t xml:space="preserve">3C2.5 sq.mm Ar. Copper Cable YFY </t>
  </si>
  <si>
    <t>Copper Unarmoured cable (UPS SYSTEM and EARTHING)</t>
  </si>
  <si>
    <t xml:space="preserve">1C 185 sq.mm Copper Cable YY </t>
  </si>
  <si>
    <t>r</t>
  </si>
  <si>
    <t xml:space="preserve">1C 150 sq.mm Copper Cable YY </t>
  </si>
  <si>
    <t xml:space="preserve">1C 120 sq.mm Copper Cable YY </t>
  </si>
  <si>
    <t xml:space="preserve">1C 95 sq.mm Copper Cable YY </t>
  </si>
  <si>
    <t xml:space="preserve">1C 70 sq.mm Copper Cable YY </t>
  </si>
  <si>
    <t xml:space="preserve">1C 50 sq.mm Copper Cable YY </t>
  </si>
  <si>
    <t>w</t>
  </si>
  <si>
    <t xml:space="preserve">1C 35 sq.mm Copper Cable YY </t>
  </si>
  <si>
    <t>x</t>
  </si>
  <si>
    <t xml:space="preserve">1C 25 sq.mm Copper Cable YY </t>
  </si>
  <si>
    <t xml:space="preserve">1C 16 sq.mm Copper Cable YY </t>
  </si>
  <si>
    <t>z</t>
  </si>
  <si>
    <t xml:space="preserve">1C 10 sq.mm Copper Cable YY  </t>
  </si>
  <si>
    <t>aa</t>
  </si>
  <si>
    <t>1C 6 sq.mm Copper Cable YY</t>
  </si>
  <si>
    <t>ab</t>
  </si>
  <si>
    <t>1C 4 sq.mm Copper Cable YY</t>
  </si>
  <si>
    <t>Supply and fixing of Profile design Perforated Cable tray  with horizontal &amp; vertical bends, reducers, Tee's, cross over , suitable supports and brackets and other accessories as required confirming to IS / IEC-61537. The Tray shall be galvanized for corrosion protection as per ISO 1461.  .The trays should be tested for a safe working load  as per the standard with a span distance of 1.5 meters and the deflection should be within the limits as per NEMA standards.  The tray covers  shall be snap fitted. The perforated tray shall be supplied with the standard length of 3 Mtr .  The Bottom tray thickness shall be 1.6 mm  &amp; Cover  thickness shall be 1.6mm.  .The trays shall include necessary couplers.</t>
  </si>
  <si>
    <t>600 mm width x 75mm Height with cover</t>
  </si>
  <si>
    <t>ii</t>
  </si>
  <si>
    <t>500 mm width x 75mm Height with cover</t>
  </si>
  <si>
    <t>iii</t>
  </si>
  <si>
    <t>450 mm width x 75mm Height  with cover</t>
  </si>
  <si>
    <t>iv</t>
  </si>
  <si>
    <t>400 mm width x 75mm Height with cover</t>
  </si>
  <si>
    <t>300 mm width x 75mm Height with cover</t>
  </si>
  <si>
    <t>vi</t>
  </si>
  <si>
    <t>200 mm width x 75mm Height with cover</t>
  </si>
  <si>
    <t>vii</t>
  </si>
  <si>
    <t>150 mm width x 75mm Height with cover</t>
  </si>
  <si>
    <t>100 mm width x 75mm Height with cover</t>
  </si>
  <si>
    <t>Supply and fixing of Profile design  Non Perforated  Powder coated Cable tray  / Ceiling Raceways with horizontal &amp; vertical bends, reducers, Tee's, cross over , suitable supports and brackets and other accessories as required confirming to IS / IEC-61537. The Tray shall be galvanized for corrosion protection as per IS 277.  .The trays should be tested for a safe working load  as per the standard with a span distance of 1.5 meters and the deflection should be within the limits as per NEMA standards.  The tray covers  shall be snap fitted. The trays shall be supplied with the standard length of 3 Mtr .  The Bottom tray thickness shall be 1.2 mm upto 200 mm W Trays &amp; 1.5 mm  from 300 mm and above widths &amp; Cover  thickness shall be 1.2mm. .The trays shall include necessary couplers and proper angle supports from ceiling</t>
  </si>
  <si>
    <t xml:space="preserve">c </t>
  </si>
  <si>
    <t>Supply  and  fixing of Cable Ladder with horizontal &amp; vertical bends, reducers, Tee's,Cross over, supports, brackets and other accessories as required confirming to IS/IEC-61537.The Cable Ladder shall be made of 1.5mm thick sheet steel upto 600mm &amp; 2.0mm thick upto 1000mm.The cable Ladder shall be 275 GSM strip galvanized sheet steel for corrosion protection confirming to  DIN EN 10346 .The cable ladder should be tested for safe working load of 225 Kg/ Mtr with a span distance of 2 Mtr the deflection should be within the limits as per standard. The cable ladder shall be supplied in standard length of 3000 mm. The rung size shall be of 30x15mmm size suitable for fixing the cable clamps the space between the rungs shall be 300mm.</t>
  </si>
  <si>
    <t xml:space="preserve">1000 mm Width 75 mm Height </t>
  </si>
  <si>
    <t xml:space="preserve">750 mm Width 75 mm Height </t>
  </si>
  <si>
    <t xml:space="preserve">600 mm Width 75 mm Height </t>
  </si>
  <si>
    <t>450 mm Width 75 mm Height</t>
  </si>
  <si>
    <t xml:space="preserve">300 mm Width 75 mm Height </t>
  </si>
  <si>
    <t xml:space="preserve">200 mm Width 75 mm Height </t>
  </si>
  <si>
    <t xml:space="preserve">Supply and fixing of Perforated Cable tray  with horizontal &amp; vertical bends, reducers, Tee's, cross over , suitable supports and brackets and other accessories as required confirming to IS/IEC-61537.  The Tray should be 275 GSM Strip  galvanized sheet steel for corrosion protection confirming to DIN EN 10346.  The trays should be tested for a safe working load of 185 Kgs with a span distance of 1.5 meters and the deflection should be within the limits as per standard. The safety factor shall be 1.7 times of the safe working load. The perforated tray shall be supplied with the standard length of 3 Mtr </t>
  </si>
  <si>
    <t xml:space="preserve">500 mm width x 100mm Height x 3000 mm Length </t>
  </si>
  <si>
    <t xml:space="preserve">400 mm width x 100mm Height x 3000 mm Length </t>
  </si>
  <si>
    <t xml:space="preserve">300 mm width x 100mm Height x 3000 mm Length </t>
  </si>
  <si>
    <t xml:space="preserve">200 mm width x 100mm Height x 3000 mm Length </t>
  </si>
  <si>
    <t xml:space="preserve">150 mm width x 100mm Height x 3000 mm Length </t>
  </si>
  <si>
    <t>Providing and Fixing of Cableoffill wire mesh cable tray system made outof stainless stell wires [316L AS PER NF 10-088-2] and bent into final shape , All cable trays, shall be manufactured with a longitudinal ‘T-welded’ safety edge and Trays shall be constructed with a 50 mm x 100 mm mesh configuration complete with couplers,C mountings and all accessories as required.</t>
  </si>
  <si>
    <t>600 x 200mm Size</t>
  </si>
  <si>
    <t>450 x 100mm Size</t>
  </si>
  <si>
    <r>
      <t>Designing, S I T &amp; C of earth station as per</t>
    </r>
    <r>
      <rPr>
        <b/>
        <sz val="11"/>
        <color theme="1"/>
        <rFont val="Calibri"/>
        <family val="2"/>
        <scheme val="minor"/>
      </rPr>
      <t xml:space="preserve"> IS 3043</t>
    </r>
    <r>
      <rPr>
        <sz val="11"/>
        <color theme="1"/>
        <rFont val="Calibri"/>
        <family val="2"/>
        <scheme val="minor"/>
      </rPr>
      <t xml:space="preserve">, with proper earth lead connection arrangements. Rate shall include all materials excavation, refilling, compacting providing </t>
    </r>
    <r>
      <rPr>
        <b/>
        <sz val="11"/>
        <color theme="1"/>
        <rFont val="Calibri"/>
        <family val="2"/>
        <scheme val="minor"/>
      </rPr>
      <t>2' dia/ 450 x 450mm 9" thick brick masonry</t>
    </r>
    <r>
      <rPr>
        <sz val="11"/>
        <color theme="1"/>
        <rFont val="Calibri"/>
        <family val="2"/>
        <scheme val="minor"/>
      </rPr>
      <t>, GI funnel, salt and char coal, hinged cover thick brick masonry, GI funnel, salt and char coal, hinged cover fabricated out of angle iron frame and 7mm thick chequered plate etc., complete. The GI funnel and tapping connection shall not be greater than 10" from the finished floor level.</t>
    </r>
  </si>
  <si>
    <t>With 600 x 600 x 3mm Copper plate electrode</t>
  </si>
  <si>
    <t>With 100mm dia 3M long CI Pipe electrode</t>
  </si>
  <si>
    <t>Chemical Earthing Copper Coated: T-39 Cu. (80mm dia) - 3 mtrs with Back Fill Compund (25 kgs per Bag) includes Providing of RCC Chamber and Civil finishing including painting.</t>
  </si>
  <si>
    <t>Chemical Earthing Copper Coated: T-39 Cu. (40mm dia) - 3 mtrs with Back Fill Compund (25 kgs per Bag) includes Providing of RCC Chamber and Civil finishing including painting.</t>
  </si>
  <si>
    <t>Supply &amp; Laying of 25x3mm GI. Flat</t>
  </si>
  <si>
    <t>Supply &amp; Laying of 25x6mm GI. Flat</t>
  </si>
  <si>
    <t>Supply &amp; Laying of 50x6mm GI. Flat</t>
  </si>
  <si>
    <t>Supply &amp; Laying of 25x3mm cu. Flat</t>
  </si>
  <si>
    <t>Supply &amp; Laying of 25x1.3mm cu. Flat</t>
  </si>
  <si>
    <t>Supply &amp; Laying of 10 SWG bare Cu. Wire</t>
  </si>
  <si>
    <t>Supply and Installation of 12 way 25x6mm copper earth bus in powder coated box with vision sheet and all accessories as required.</t>
  </si>
  <si>
    <t>Supply and Installation of 12 way 25x3mm copper earth bus in powder coated box with vision sheet and all accessories as required.</t>
  </si>
  <si>
    <t>1100V Rubber mat as per latest IS 15652/2006 non skid rubber mat 2mm thick and  900 mm width.</t>
  </si>
  <si>
    <t>First Aid  Box</t>
  </si>
  <si>
    <t>First Aid Chart (English &amp; Local language)</t>
  </si>
  <si>
    <r>
      <t>Supply and fixing of</t>
    </r>
    <r>
      <rPr>
        <b/>
        <sz val="11"/>
        <color theme="1"/>
        <rFont val="Calibri"/>
        <family val="2"/>
        <scheme val="minor"/>
      </rPr>
      <t xml:space="preserve"> 2mm thick PVC/MS conduit</t>
    </r>
    <r>
      <rPr>
        <sz val="11"/>
        <color theme="1"/>
        <rFont val="Calibri"/>
        <family val="2"/>
        <scheme val="minor"/>
      </rPr>
      <t xml:space="preserve"> of various dia., exposed or concealed, with all accessories and fish wire.</t>
    </r>
  </si>
  <si>
    <t>Supply and Fixing of  1" PVC Conduits</t>
  </si>
  <si>
    <t>Supply and Fixing of 1 1/4" PVC Conduits</t>
  </si>
  <si>
    <t>Supply and Fixing of 2" PVC Conduits</t>
  </si>
  <si>
    <t>Supply and Fixing of  1" MS Conduits</t>
  </si>
  <si>
    <t>Supply and Fixing of 2" MS Conduits</t>
  </si>
  <si>
    <t>Supply and Fixing of 1" GI hose</t>
  </si>
  <si>
    <t>Power coated pole with junction box for Sensor mounting as per site condutions</t>
  </si>
  <si>
    <t xml:space="preserve">Supply and Installation of M.S. Material for SB, DB's supports, iron embeded in the wall,  steel structure in open Area painted with two coats of primer and two coats of enamel  paint.  </t>
  </si>
  <si>
    <t>Kgs</t>
  </si>
  <si>
    <t>TEMPORARY LIGHTING AND POWER</t>
  </si>
  <si>
    <r>
      <t>Temporary Lighting &amp; Power arrangement</t>
    </r>
    <r>
      <rPr>
        <sz val="11"/>
        <color theme="1"/>
        <rFont val="Calibri"/>
        <family val="2"/>
        <scheme val="minor"/>
      </rPr>
      <t xml:space="preserve"> with sufficient temporary Lighting ( Min 200Lux Ave. ) &amp; power shall be provided to all agencies during execution with the following requirements ( Electrician to  be required for 2 shifts)</t>
    </r>
  </si>
  <si>
    <t>L.S</t>
  </si>
  <si>
    <t>Considering 24/7 lighting  for all the equal distance (minimum 15 feet ) 4feet (36w)Patti light fittings, all the  passage with the 4feet tube fittings on equal distance and all the enclosed area  to be provided with light fixtures until the project works are completed.</t>
  </si>
  <si>
    <t xml:space="preserve">The main power shall be tapped from builder source will have the respected range of energy meter with, each and every Distribution board/Panel incoming cable shall have proper type of gland and its earthing, also body earthing and RCCB to be provided. </t>
  </si>
  <si>
    <t xml:space="preserve">All  office area to be provided with sufficiant distribution board in equal distance, each should be equipped with the required industrial plug top socket with all the safety protection features. ( minimum 2nos of 3phase socket &amp; 5Nos single sockets required) </t>
  </si>
  <si>
    <t>All the entry/temporary toilets/ path ways ,staircases,  vendor store area, material stacking place to be provided with adequate lighting with 4feet Patti fitting on the equal distance (minimum 4.5meter).</t>
  </si>
  <si>
    <t>Patty fitings will cover to be provided.  Cost to include associated cabling and replacements.
Emergency lights to be provided on the main passages and near exit doors.</t>
  </si>
  <si>
    <t>Preparation of Shop drawings as per site conditions based the GFC drawings, the same shall be approved by client / consultant / architects. Obtaining approval from Statutory Authorities, Preparation of statutory drawings, completion Report, Arranging for Inspection, attending defects report and obtaining safety certificate from Safety Authorities for commissioning of the electrical system.(including all required statutory Norms ). Five sets as built drawings with soft copy shall be Submitted.</t>
  </si>
  <si>
    <t>Job</t>
  </si>
  <si>
    <t xml:space="preserve"> Sub TOTAL</t>
  </si>
  <si>
    <t xml:space="preserve">GRAND TOTAL(GST EXTRA) </t>
  </si>
  <si>
    <t xml:space="preserve">LIST OF APPROVED MAKES </t>
  </si>
  <si>
    <t>SL. NO.</t>
  </si>
  <si>
    <t>BRAND 1</t>
  </si>
  <si>
    <t>BRAND 2</t>
  </si>
  <si>
    <t>BRAND 3</t>
  </si>
  <si>
    <t>BRAND CONSIDERED BY THE CONTRACTOR</t>
  </si>
  <si>
    <t>DISTRIBUTION BOARDS</t>
  </si>
  <si>
    <t>SCHNEIDER</t>
  </si>
  <si>
    <t>LEGRAND/L&amp;T/ABB</t>
  </si>
  <si>
    <t>HAGER/HAVELLS</t>
  </si>
  <si>
    <t>MCB / ELCB/RCBO</t>
  </si>
  <si>
    <t xml:space="preserve">LIGHT FITTINGS </t>
  </si>
  <si>
    <t>ARRAY STORM/WIPRO</t>
  </si>
  <si>
    <t>REGENT/DIVINITY</t>
  </si>
  <si>
    <t>PHILIPS/LT/PANASONIC</t>
  </si>
  <si>
    <t>LIGHT FITTINGS ( Decorative)</t>
  </si>
  <si>
    <t>RIPPL Lighting /POLORIS</t>
  </si>
  <si>
    <t>Radical/NEXUS</t>
  </si>
  <si>
    <t>PURPLE-TURTLE/LUNARK</t>
  </si>
  <si>
    <t>SWITCHES &amp; SOCKETS</t>
  </si>
  <si>
    <t>LEGRAND/HONEYWELL/ANCHOR ROMA</t>
  </si>
  <si>
    <t>GREATWHITE/SCHNEIDER</t>
  </si>
  <si>
    <t>CRABTREE/NORTHWEST</t>
  </si>
  <si>
    <t xml:space="preserve">LT CABLES </t>
  </si>
  <si>
    <t>POLYCAB</t>
  </si>
  <si>
    <t>HAVELLS</t>
  </si>
  <si>
    <t>KEI</t>
  </si>
  <si>
    <t>WIRES</t>
  </si>
  <si>
    <t>HAVELLS/POLYCAB</t>
  </si>
  <si>
    <t>POWER FLEX/ASMON</t>
  </si>
  <si>
    <t>KEI/ANCHOR</t>
  </si>
  <si>
    <t xml:space="preserve">GLANDS </t>
  </si>
  <si>
    <t>COMET</t>
  </si>
  <si>
    <t>DOWELL’s</t>
  </si>
  <si>
    <t>TERMINAL BLOCKS</t>
  </si>
  <si>
    <t>ELMAX</t>
  </si>
  <si>
    <t>WAGO</t>
  </si>
  <si>
    <t>MCCB's</t>
  </si>
  <si>
    <t>LEGRAND</t>
  </si>
  <si>
    <t>SCHNEIDER / L&amp;T</t>
  </si>
  <si>
    <t>HAGER/ABB</t>
  </si>
  <si>
    <t>ISOLATOR / STARTERS</t>
  </si>
  <si>
    <t>LT PANEL FABRICATION</t>
  </si>
  <si>
    <t>CPRI APPROVED VENDORS</t>
  </si>
  <si>
    <t>CT/PT'S</t>
  </si>
  <si>
    <t>AE</t>
  </si>
  <si>
    <t>KAPPA/KALAIVANI</t>
  </si>
  <si>
    <t>TRANSTECH</t>
  </si>
  <si>
    <t>INSTRUMENTS &amp; PQA</t>
  </si>
  <si>
    <t>EL MEASURE</t>
  </si>
  <si>
    <t>RISHUB/L&amp;T</t>
  </si>
  <si>
    <t>BUS BAR SUPPORTS</t>
  </si>
  <si>
    <t>POWERMAT</t>
  </si>
  <si>
    <t>SARAVANA</t>
  </si>
  <si>
    <t>LMAX</t>
  </si>
  <si>
    <t>INDICATION LAMPS (LED)</t>
  </si>
  <si>
    <t>TECHNIC</t>
  </si>
  <si>
    <t>L &amp; T</t>
  </si>
  <si>
    <t>ALTOS</t>
  </si>
  <si>
    <t>SELECTOR SWITCHES</t>
  </si>
  <si>
    <t>SALZER</t>
  </si>
  <si>
    <t>INDUSTRIAL SOCKETS</t>
  </si>
  <si>
    <t>SCAME / LEGRAND</t>
  </si>
  <si>
    <t>HENSEL / MK/CAPE</t>
  </si>
  <si>
    <t>MENNEKES/BALS</t>
  </si>
  <si>
    <t>CRIMPING SOCKETS</t>
  </si>
  <si>
    <t>HEX/HMI</t>
  </si>
  <si>
    <t>MS CONDUITS</t>
  </si>
  <si>
    <t>VIMCO</t>
  </si>
  <si>
    <t>BEC / JAVERI</t>
  </si>
  <si>
    <t>GUPTA (GB)</t>
  </si>
  <si>
    <t>PVC CONDUITS</t>
  </si>
  <si>
    <t>VASIVI/ANCHOR/SUN</t>
  </si>
  <si>
    <t>AVONPLAST</t>
  </si>
  <si>
    <t>PRECISION</t>
  </si>
  <si>
    <t>GI ANODISED METAL BOX</t>
  </si>
  <si>
    <t xml:space="preserve">MK </t>
  </si>
  <si>
    <t>CRABTREE</t>
  </si>
  <si>
    <t>CABLE TRAYS / RACEWAYS</t>
  </si>
  <si>
    <t>OBO</t>
  </si>
  <si>
    <t>PROFAB/CLASSIC/AEROSTAR</t>
  </si>
  <si>
    <t>NIEDAX/JKR</t>
  </si>
  <si>
    <t>BALLASTS</t>
  </si>
  <si>
    <t>PHILIPS</t>
  </si>
  <si>
    <t>WIPRO</t>
  </si>
  <si>
    <t>BAJAJ/ARRAY STORM</t>
  </si>
  <si>
    <t xml:space="preserve">EARTHING </t>
  </si>
  <si>
    <t>ASHLOK</t>
  </si>
  <si>
    <t>GRAVIN</t>
  </si>
  <si>
    <t>EXHAUST FANS</t>
  </si>
  <si>
    <t>GEC</t>
  </si>
  <si>
    <t>ALMONARD</t>
  </si>
  <si>
    <t>USHA</t>
  </si>
  <si>
    <t>SENSORS</t>
  </si>
  <si>
    <t>HONEYWELL/GRIDSENSE</t>
  </si>
  <si>
    <t>LUTRON</t>
  </si>
  <si>
    <t>CRESTRON</t>
  </si>
  <si>
    <t>EGA BOX</t>
  </si>
  <si>
    <t>HONEYWELL/CONNECTWELL</t>
  </si>
  <si>
    <t>MG/CJ INFRA</t>
  </si>
  <si>
    <t>UPS System &amp; conveters</t>
  </si>
  <si>
    <t>APC/FUJI</t>
  </si>
  <si>
    <t>NUMERIC/ABB</t>
  </si>
  <si>
    <t>SOCOMEC/RELIO</t>
  </si>
  <si>
    <t>BATTERY</t>
  </si>
  <si>
    <t>AMARRAJ</t>
  </si>
  <si>
    <t>ROCKET</t>
  </si>
  <si>
    <t>HBL</t>
  </si>
  <si>
    <t>FAS AND PA SUMMARY</t>
  </si>
  <si>
    <t xml:space="preserve">TOTAL </t>
  </si>
  <si>
    <t>AMOUNT INR</t>
  </si>
  <si>
    <t>ADDRESSABLE FIRE ALARM SYSTEM</t>
  </si>
  <si>
    <t>PUBLIC ADDRESS SYSTEM</t>
  </si>
  <si>
    <t>SPRINKLER SYSTEM</t>
  </si>
  <si>
    <t>SIGNAGE SYSTEM</t>
  </si>
  <si>
    <t>FIRE EXTINGUISHER SYSTEM</t>
  </si>
  <si>
    <t>ACCESS CONTROL SYSTEM</t>
  </si>
  <si>
    <t>CCTV SYSTEM</t>
  </si>
  <si>
    <t>RODENT REPELLENT SYSTEM</t>
  </si>
  <si>
    <t>WATER LEAK DETECTION SYSTEM</t>
  </si>
  <si>
    <t>GAS SUPPRESSION SYSTEM</t>
  </si>
  <si>
    <t>TOTAL WITHOUT TAX</t>
  </si>
  <si>
    <t>ADDRESSABLE FIRE ALARAM SYSTEM BOQ</t>
  </si>
  <si>
    <t>SI.No</t>
  </si>
  <si>
    <t>Descriptions</t>
  </si>
  <si>
    <t>Makes</t>
  </si>
  <si>
    <t>RATE INR</t>
  </si>
  <si>
    <t>SITC OF ADDRESSABLE FIRE ALARM SYSTEM</t>
  </si>
  <si>
    <r>
      <t>Analogue Addressable Intelligent</t>
    </r>
    <r>
      <rPr>
        <sz val="11"/>
        <color indexed="10"/>
        <rFont val="Calibri "/>
      </rPr>
      <t xml:space="preserve"> 2</t>
    </r>
    <r>
      <rPr>
        <b/>
        <sz val="11"/>
        <color indexed="10"/>
        <rFont val="Calibri "/>
      </rPr>
      <t xml:space="preserve"> loop Fire alarm control panel including loop card</t>
    </r>
    <r>
      <rPr>
        <b/>
        <sz val="11"/>
        <rFont val="Calibri "/>
      </rPr>
      <t xml:space="preserve">,  </t>
    </r>
    <r>
      <rPr>
        <sz val="11"/>
        <rFont val="Calibri "/>
      </rPr>
      <t xml:space="preserve">provision to make with a minimum capacity of 125 devices + 125 modules  per loop, with battery back up for 48 Hrs during normal operation and 15 minutes alarm operation, with minimum 160 Character LCD display, necessary interface card to connect a repeater panel and all hardware &amp; software as per specification. </t>
    </r>
  </si>
  <si>
    <t xml:space="preserve">NOTIFIER </t>
  </si>
  <si>
    <t>SITC of Bacnet card for BMS integration</t>
  </si>
  <si>
    <r>
      <t xml:space="preserve">Supply Installation Testing &amp; Commissioning of </t>
    </r>
    <r>
      <rPr>
        <b/>
        <sz val="11"/>
        <rFont val="Calibri "/>
      </rPr>
      <t>multi sensor detector (photo+heat)</t>
    </r>
    <r>
      <rPr>
        <sz val="11"/>
        <rFont val="Calibri "/>
      </rPr>
      <t xml:space="preserve"> with base,powder coated back box and other accessories as required and Detectors shall be UL listed, - (ABOVE FALSE CEILING &amp; FALSE FLOOR) with dust level indication</t>
    </r>
  </si>
  <si>
    <r>
      <t xml:space="preserve">Supply Installation Testing &amp; Commissioning of  </t>
    </r>
    <r>
      <rPr>
        <b/>
        <sz val="11"/>
        <rFont val="Calibri "/>
      </rPr>
      <t>multi sensor detector (photo+heat)</t>
    </r>
    <r>
      <rPr>
        <sz val="11"/>
        <rFont val="Calibri "/>
      </rPr>
      <t xml:space="preserve"> with base and other accessories as required and Detectors shall be UL listed, - (BELOW FALSE CEILING)with dust level indication</t>
    </r>
  </si>
  <si>
    <r>
      <t xml:space="preserve">Supply Installation Testing &amp; Commissioning of Analog Addressable </t>
    </r>
    <r>
      <rPr>
        <b/>
        <sz val="11"/>
        <rFont val="Calibri "/>
      </rPr>
      <t>Smoke Detector</t>
    </r>
    <r>
      <rPr>
        <sz val="11"/>
        <rFont val="Calibri "/>
      </rPr>
      <t xml:space="preserve"> with programmable for timed automatic sensitivity selection with Standard base, powder coated backbox and other accessories as required and Detectors shall be UL Listed.</t>
    </r>
    <r>
      <rPr>
        <b/>
        <sz val="11"/>
        <rFont val="Calibri "/>
      </rPr>
      <t xml:space="preserve">  </t>
    </r>
    <r>
      <rPr>
        <sz val="11"/>
        <rFont val="Calibri "/>
      </rPr>
      <t>(TRUE CEILING / ABOVE FALSE CEILING)with dust level indication</t>
    </r>
  </si>
  <si>
    <r>
      <t xml:space="preserve">Supply Installation Testing &amp; Commissioning of Analog Addressable </t>
    </r>
    <r>
      <rPr>
        <b/>
        <sz val="11"/>
        <rFont val="Calibri "/>
      </rPr>
      <t>Smoke Detector</t>
    </r>
    <r>
      <rPr>
        <sz val="11"/>
        <rFont val="Calibri "/>
      </rPr>
      <t xml:space="preserve"> with programmable for timed automatic sensitivity selection with Standard base and other accessories as required and Detectors shall be UL Listed.</t>
    </r>
    <r>
      <rPr>
        <b/>
        <sz val="11"/>
        <rFont val="Calibri "/>
      </rPr>
      <t xml:space="preserve">  </t>
    </r>
    <r>
      <rPr>
        <sz val="11"/>
        <rFont val="Calibri "/>
      </rPr>
      <t>(BELOW FALSE CEILING)with dust level indication</t>
    </r>
  </si>
  <si>
    <r>
      <rPr>
        <sz val="11"/>
        <rFont val="Calibri "/>
      </rPr>
      <t>Analogue Addressable</t>
    </r>
    <r>
      <rPr>
        <b/>
        <sz val="11"/>
        <rFont val="Calibri "/>
      </rPr>
      <t xml:space="preserve"> Duct sensor detector </t>
    </r>
    <r>
      <rPr>
        <sz val="11"/>
        <rFont val="Calibri "/>
      </rPr>
      <t>with multiple sensitivity levels, programmable for timed automatic sensitivity selection and with base, UL listed,with dust level indication</t>
    </r>
  </si>
  <si>
    <r>
      <t>Supply Installation Testing &amp; Commissioning</t>
    </r>
    <r>
      <rPr>
        <b/>
        <sz val="11"/>
        <rFont val="Calibri "/>
      </rPr>
      <t xml:space="preserve"> of heat detector</t>
    </r>
    <r>
      <rPr>
        <sz val="11"/>
        <rFont val="Calibri "/>
      </rPr>
      <t xml:space="preserve"> with base, Junction box and other accessories as required and Detectors shall be UL listed,</t>
    </r>
  </si>
  <si>
    <t xml:space="preserve">SITC of Response indicator </t>
  </si>
  <si>
    <t>RAVEL/C SYSTEM/AGNI</t>
  </si>
  <si>
    <r>
      <t xml:space="preserve">Analogue Addressable </t>
    </r>
    <r>
      <rPr>
        <b/>
        <sz val="11"/>
        <rFont val="Calibri "/>
      </rPr>
      <t>Fault isolator module</t>
    </r>
    <r>
      <rPr>
        <sz val="11"/>
        <rFont val="Calibri "/>
      </rPr>
      <t xml:space="preserve"> capable of monitoring shorted loop circuit and automatically restore communications when shorted conditions are corrected. (FIM's are used for every 20 detectors/devices)</t>
    </r>
  </si>
  <si>
    <r>
      <t xml:space="preserve">Supply, installation, fixing, testing and commissioning of  </t>
    </r>
    <r>
      <rPr>
        <b/>
        <sz val="11"/>
        <rFont val="Calibri "/>
      </rPr>
      <t xml:space="preserve">Analogue Addressable Monitor module </t>
    </r>
    <r>
      <rPr>
        <sz val="11"/>
        <rFont val="Calibri "/>
      </rPr>
      <t xml:space="preserve">with  back box(1.6mm thick RED colour) </t>
    </r>
    <r>
      <rPr>
        <b/>
        <sz val="11"/>
        <rFont val="Calibri "/>
      </rPr>
      <t xml:space="preserve"> </t>
    </r>
    <r>
      <rPr>
        <sz val="11"/>
        <rFont val="Calibri "/>
      </rPr>
      <t>operating at 24V DC, 2A, rated at 230V, provided with DPDT contact. 
(FLOW SWITCH#1
BB INTEGRATION#1
WLD#2,
GSS#2,
FIRE DOOR#2) with required fixing accessories</t>
    </r>
  </si>
  <si>
    <r>
      <t xml:space="preserve">Supply, installation, fixing, testing and commissioning of  </t>
    </r>
    <r>
      <rPr>
        <b/>
        <sz val="11"/>
        <rFont val="Calibri "/>
      </rPr>
      <t>Analogue Addressable Control module</t>
    </r>
    <r>
      <rPr>
        <sz val="11"/>
        <rFont val="Calibri "/>
      </rPr>
      <t xml:space="preserve"> with  back box (1.6mm thick RED colour) operating at 24V DC, 2A, rated at 230V, provided with DPDT contact,with required fixing accessories
Access Control #1
BB INTEGRATION#1
PA INTEGRATION#1,
Hooter#1</t>
    </r>
  </si>
  <si>
    <r>
      <t xml:space="preserve">Supply, installation, fixing, testing and commissioning of  </t>
    </r>
    <r>
      <rPr>
        <b/>
        <sz val="11"/>
        <rFont val="Calibri "/>
      </rPr>
      <t>Analogue Addressable Control relay module</t>
    </r>
    <r>
      <rPr>
        <sz val="11"/>
        <rFont val="Calibri "/>
      </rPr>
      <t xml:space="preserve"> with  back box(1.6mm thick RED colour) operating at 24V DC, 2A, rated at 230V, provided with DPDT contact. with required fixing accessories, AC/FD/UPS/BAT/SERV/ELE TRIPPING</t>
    </r>
  </si>
  <si>
    <r>
      <t xml:space="preserve">Addressable Electronic </t>
    </r>
    <r>
      <rPr>
        <b/>
        <sz val="11"/>
        <rFont val="Calibri "/>
      </rPr>
      <t>Hooter cum Strobe</t>
    </r>
    <r>
      <rPr>
        <sz val="11"/>
        <rFont val="Calibri "/>
      </rPr>
      <t xml:space="preserve"> ceiling mounted. The hooters shall be made of ABS plastic, and have a DB level of 65dbA and a multi tone facility. Addressable Control Module shall be fitted in a junction box.</t>
    </r>
  </si>
  <si>
    <r>
      <t xml:space="preserve">SITC of Addressable </t>
    </r>
    <r>
      <rPr>
        <b/>
        <sz val="11"/>
        <rFont val="Calibri "/>
      </rPr>
      <t xml:space="preserve">Manual call point </t>
    </r>
    <r>
      <rPr>
        <sz val="11"/>
        <rFont val="Calibri "/>
      </rPr>
      <t>having an integrally mounted addressable module that monitors and reports contact status. (PULL TYPE) with  back box(1.6mm thick RED colour) along with required fixing accessories. The device shall have an LED which shall blink in normal state &amp; get steady on activation to monitor the heath status of the device.</t>
    </r>
  </si>
  <si>
    <t xml:space="preserve">2C x 1.5 mm2, Stranded Copper conductor,Type A ST1 PVC insulated,Armoured FRLS CU Cable 1100 V as per IS 1554, with GI saddle spacers every 0.3 mtr with Single compression Cable Glands,ABS Junction Boxes (wherever required), terminals,Ferruling complete. </t>
  </si>
  <si>
    <t>POLYCAB / VARSHA/ KEI/DATA FLEX</t>
  </si>
  <si>
    <t>Supplying, installing, testing and commissioning of approved make FRLS  PVC conduits on ceiling / wall / floor etc. complete with accessories like, Junction boxes, Collars, Bends, clamps, saddles etc. (for MCP)</t>
  </si>
  <si>
    <t>VIP/ PRECISION/ASTRA/ANCHOR</t>
  </si>
  <si>
    <t>25 mm dia.</t>
  </si>
  <si>
    <t>Supply and  laying of   MS Powder coated Trunking 300 x 50 mm x 1.6mm with cover &amp;  fixing suppports etc as required (Cable dressing for Fire &amp; PA panel )</t>
  </si>
  <si>
    <t>REPUTED</t>
  </si>
  <si>
    <t>Supply and  laying of   GI  enclosed raceway  300 x 50 mm x 1.6mm with cover &amp;  fixing suppports etc as required (Cable dressing inside the shaft )</t>
  </si>
  <si>
    <t>RO</t>
  </si>
  <si>
    <t>SITC of PSU for hooters &amp; AHU tripping (inclusive of Battery ckt &amp; battery)</t>
  </si>
  <si>
    <t>Battery : Panasonic/Exide/Amaron
PSU : CTEC/CSYSTEM/INSYIN</t>
  </si>
  <si>
    <t>PUBLIC ADDRESS SYSTEM BOQ</t>
  </si>
  <si>
    <t xml:space="preserve">SITC of 6W RMS False Ceiling Mount Speakers with inbuilt 100V Line Matching Transformer, wide opening angle, optimized for music &amp; speech applications with mounting clamps as per specifications 
</t>
  </si>
  <si>
    <t>Honeywell</t>
  </si>
  <si>
    <t>SITC of 6W RMS True Ceiling Mount Speakers with inbuilt 100V Line Matching Transformer, wide opening angle, optimized for music &amp; speech applications with powder coated back box, supports as per specifications 
Speakers shll have the tappings at 1.5/3/6 watts</t>
  </si>
  <si>
    <t xml:space="preserve">SITC of 6 W Wall Mounted Speakers with line matching transformers as specified  as per specifications  </t>
  </si>
  <si>
    <r>
      <t xml:space="preserve">SITC of System Controller complete with Microprocessor based 4 Zone Call Station, Stem Type Microphone,  </t>
    </r>
    <r>
      <rPr>
        <sz val="11"/>
        <rFont val="Calibri"/>
        <family val="2"/>
      </rPr>
      <t xml:space="preserve"> Dual Tone Control for Speech &amp; Music,etc. </t>
    </r>
  </si>
  <si>
    <t>Nos.</t>
  </si>
  <si>
    <t>SITC of 6 zone call station keypad with accessories</t>
  </si>
  <si>
    <t xml:space="preserve">SITC of Rack Mounted  120 W Power Amplifier   </t>
  </si>
  <si>
    <t xml:space="preserve">SITC of Rack Mounted  240 W Power Amplifier  </t>
  </si>
  <si>
    <t xml:space="preserve">SITC of Rack Mounted  480 W Power Amplifier  </t>
  </si>
  <si>
    <t xml:space="preserve">2C x 1.5 mm2, Stranded Copper conductor,Type A ST1 PVC insulated,Armoured FRLS Cable 1100 V as per IS 1554, with GI saddle spacers every 0.3 mtr with Single compression Cable Glands,ABS Junction Boxes (wherever required), terminals,Ferruling complete. </t>
  </si>
  <si>
    <t>Rmt.</t>
  </si>
  <si>
    <t>SITC of Volume controller  for  one speaker (near reciption)</t>
  </si>
  <si>
    <t>Heinrich/ Bosch / Honeywell</t>
  </si>
  <si>
    <t>SITC OF Suitable size 9U rack as per following specification,
Conforms to DIN 41494 Or Equivalent EIA/ISO/EN/CEA Standard
Finish - Powder coated finish with Seven tank pretreatment process meeting ASTM standard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
Number of racks shall be as per the design requirement. vendor to consider required number of racks as per their requirement</t>
  </si>
  <si>
    <t>VALL RACK / MASS RACK</t>
  </si>
  <si>
    <t>TOTAL</t>
  </si>
  <si>
    <t>FIRE PROTECTION SYSTEM BOQ</t>
  </si>
  <si>
    <t>SPRINKLER SYSTEM:</t>
  </si>
  <si>
    <r>
      <t>Supplying, installing,hydraulic testing and commissioning  of Heavy grade MS  Pipes confirming to IS :1239 part - I with malleable specials confirming to IS:1239 part - II, such as Tees, elbows, check nuts, unions, flanges, nipples etc. Including cutting, fixing in / on walls / on Floors, ceiling by using suitable supports such as MS channels ,angles,flats,rods as required at site with anchor fasteners,clamps,threaded rods,nuts,bolts,washers etc...complete. Painting the exposed with one coat of metal zinc chromate primer with two coats of synthetic enamel paint of approved colour / shade etc., complete.</t>
    </r>
    <r>
      <rPr>
        <b/>
        <sz val="11"/>
        <color theme="1"/>
        <rFont val="Calibri"/>
        <family val="2"/>
        <scheme val="minor"/>
      </rPr>
      <t>The pipe fittings shall be welded type up to 50 mm dia and grooved type for 65 mm dia &amp; above.</t>
    </r>
  </si>
  <si>
    <t>PIPE:JINDAL STAR / TATA  
SOCKET FITTINGS:  B&amp;M/ VS/ BHARATH FORGE</t>
  </si>
  <si>
    <t>25mm nominal dia</t>
  </si>
  <si>
    <t>32mm nominal dia</t>
  </si>
  <si>
    <t>40mm nominal dia</t>
  </si>
  <si>
    <t>50mm nominal dia</t>
  </si>
  <si>
    <t>65mm nominal dia</t>
  </si>
  <si>
    <t>80mm nominal dia</t>
  </si>
  <si>
    <t>100mm nominal dia</t>
  </si>
  <si>
    <t>150mm nominal dia</t>
  </si>
  <si>
    <r>
      <rPr>
        <sz val="11"/>
        <color theme="1"/>
        <rFont val="Calibri"/>
        <family val="2"/>
        <scheme val="minor"/>
      </rPr>
      <t>Supply testing and commissioning of</t>
    </r>
    <r>
      <rPr>
        <b/>
        <sz val="11"/>
        <color theme="1"/>
        <rFont val="Calibri"/>
        <family val="2"/>
        <scheme val="minor"/>
      </rPr>
      <t xml:space="preserve"> 15 mm gunmetal/chrome quartzoid bulb, quick  response sprinkler heads suitable for 68 deg. C, K 80 </t>
    </r>
  </si>
  <si>
    <t>TYCO/ VIKING/ VICTUALIC</t>
  </si>
  <si>
    <t>a) Pendent- 68deg C</t>
  </si>
  <si>
    <t xml:space="preserve">a) Pendent- 79deg C </t>
  </si>
  <si>
    <t>b) Upright -  68deg C</t>
  </si>
  <si>
    <t>c)Upright -  79deg C</t>
  </si>
  <si>
    <t>Dial type  pressure guage for (0-16 Kg/cm2)  with necessary nipple &amp; other fittings,  mounting arrangements and with a 15 mm ball valve</t>
  </si>
  <si>
    <t xml:space="preserve">H. GURU / WAREE / FIEBIG </t>
  </si>
  <si>
    <t>Supply, Installation, Testing &amp; Commissioning of 25mm Ball valve with sight glass for Sprinkler test line</t>
  </si>
  <si>
    <t>ZOLOTO/ LEADER/ LB</t>
  </si>
  <si>
    <t>Supply, Installation, Testing &amp; Commissioning of 25mm Ball valve with sprinkler bulb for Sprinkler test line</t>
  </si>
  <si>
    <t>Supply, Installation, Testing &amp; Commissioning of 50mm Ball valve  for Sprinkler drain line</t>
  </si>
  <si>
    <r>
      <t xml:space="preserve">Supply, Installation, Testing &amp; Commissioning of Flow Switches with two NO and two NC contacts with necessary nipple &amp; other fittings, Flow switch shall be suitable for </t>
    </r>
    <r>
      <rPr>
        <b/>
        <sz val="11"/>
        <color theme="1"/>
        <rFont val="Calibri"/>
        <family val="2"/>
        <scheme val="minor"/>
      </rPr>
      <t xml:space="preserve">150 dia </t>
    </r>
  </si>
  <si>
    <t>SYSTEM SENSOR/ HONEYWELL/ POTER</t>
  </si>
  <si>
    <t>Providing and fixing C.I. butterfly valves to IS:13095 with operating lever, bolts, nuts, washers and companion flanges complete. (PN-16)</t>
  </si>
  <si>
    <t xml:space="preserve">AUDCO/ KEYSTONE/ INTTERVALVE </t>
  </si>
  <si>
    <t>50mm dia</t>
  </si>
  <si>
    <t>80mm dia</t>
  </si>
  <si>
    <t>100mm dia</t>
  </si>
  <si>
    <t>150mm dia</t>
  </si>
  <si>
    <t>Supply, installation, testing &amp; commissioning of Non Return Valve of 150mm dia IS:5312( PN 16) along with connection flanges, bolts / nuts etc.</t>
  </si>
  <si>
    <t>INTERVALVE / ADUCO / ZOLOTO</t>
  </si>
  <si>
    <t xml:space="preserve">Supply &amp; fixing of approved type rosette plates ( Recessed type, in two piece) for Sprinklers below false ceiling area. </t>
  </si>
  <si>
    <t>FABRICATED(SAMPLE APPROVAL TO BE TAKEN)</t>
  </si>
  <si>
    <t>The Rosette shall be fabricated by M.S. plate of 2mm thick and the finish shall be powder coated and color shall be as approved by architects / clients.</t>
  </si>
  <si>
    <r>
      <t xml:space="preserve">Stainless steel corrugated flexible pipe(hose) for dropping sprinklers below false ceiling, pipe shall be UL Listed, 16 bar pressure rating and 1800 mm long 25 mm dia with union / reducer collar, clamps etc. as required. (BRAIDED)
</t>
    </r>
    <r>
      <rPr>
        <b/>
        <sz val="12"/>
        <rFont val="Calibri"/>
        <family val="2"/>
      </rPr>
      <t/>
    </r>
  </si>
  <si>
    <r>
      <t xml:space="preserve">Stainless steel corrugated flexible pipe(hose) for dropping sprinklers below false ceiling, pipe shall be UL Listed, 16 bar pressure rating and 1500 mm long 25 mm dia with union / reducer collar, clamps etc. as required. (BRAIDED)
</t>
    </r>
    <r>
      <rPr>
        <b/>
        <sz val="12"/>
        <rFont val="Calibri"/>
        <family val="2"/>
      </rPr>
      <t/>
    </r>
  </si>
  <si>
    <t xml:space="preserve">Stainless steel corrugated flexible pipe(hose) for dropping sprinklers below false ceiling, pipe shall be UL Listed, 16 bar pressure rating and 1000 mm long 25 mm dia with union / reducer collar, clamps etc. as required.(BRAIDED)
 </t>
  </si>
  <si>
    <t>Air Release Valve - 15mm</t>
  </si>
  <si>
    <t>ZOLOTO / NEWAGE / HAWA</t>
  </si>
  <si>
    <t>Removing of existing Upright sprinkler from the existing location and refixing the same in proposed location with required accessories.</t>
  </si>
  <si>
    <t>Testing &amp; commissioning of sprinkler system 24hr at 12 bar pressure for both existing and new pipes</t>
  </si>
  <si>
    <t>Removing of exisiting Pendent sprinklers from the existing sprinkler network and refixing the same on the proposed/same location.
necessary costing for removing,welding(if required), refixing to be included in cost.
(vendor is responsible for safe handling of sprinklers, if any damage occurs during removing , same shall be procured by vendor and install without extra cost)</t>
  </si>
  <si>
    <t>Cutting , removing, rerouting / providing dummy of existing fire fighting pipes, sizes from 25 to 150mm dia from various places or reroute the existing pipes as per the site requirement ( SERVER ROOM/UPS &amp; BATTERY ROOM)
Vendor to visit the site, analyse the quantum of works involved  &amp; quote accordingly and also refer the layout</t>
  </si>
  <si>
    <t>Painting of existing  pipes where ever modification done</t>
  </si>
  <si>
    <t>ASIAN/ BERGER/ NIPPON</t>
  </si>
  <si>
    <t>Modification in existing sprinkler network as per the drawing attached
Work involves cutting the existing entier branch from main header and relocate as per the drawing item shall inclusive of removing the existing branch with bulbs and refixing the same with required supports.</t>
  </si>
  <si>
    <t>SIGNAGE SYSTEM BOQ</t>
  </si>
  <si>
    <r>
      <rPr>
        <b/>
        <sz val="11"/>
        <rFont val="Calibri"/>
        <family val="2"/>
        <scheme val="minor"/>
      </rPr>
      <t>" FIRE EXIT "</t>
    </r>
    <r>
      <rPr>
        <b/>
        <sz val="11"/>
        <color rgb="FFFF0000"/>
        <rFont val="Calibri"/>
        <family val="2"/>
        <scheme val="minor"/>
      </rPr>
      <t xml:space="preserve"> (AUTOGLOW)</t>
    </r>
    <r>
      <rPr>
        <sz val="11"/>
        <rFont val="Calibri"/>
        <family val="2"/>
        <scheme val="minor"/>
      </rPr>
      <t xml:space="preserve"> - SINGLE SIDE -  FOR FIRE EXIT DOORS - 150*300mm</t>
    </r>
  </si>
  <si>
    <t>PROLITE/AUTOGLOW/BRIGHTONICS</t>
  </si>
  <si>
    <r>
      <rPr>
        <b/>
        <sz val="11"/>
        <rFont val="Calibri"/>
        <family val="2"/>
        <scheme val="minor"/>
      </rPr>
      <t>""DIRECTIONAL EMERGENCY EXIT " (AUTOGLOW)</t>
    </r>
    <r>
      <rPr>
        <sz val="11"/>
        <rFont val="Calibri"/>
        <family val="2"/>
        <scheme val="minor"/>
      </rPr>
      <t xml:space="preserve"> - DOUBLE SIDE - 150*300mm - FOR INTERNAL AREAS</t>
    </r>
  </si>
  <si>
    <r>
      <rPr>
        <b/>
        <sz val="11"/>
        <rFont val="Calibri"/>
        <family val="2"/>
        <scheme val="minor"/>
      </rPr>
      <t>" EXTINGUISHER</t>
    </r>
    <r>
      <rPr>
        <sz val="11"/>
        <rFont val="Calibri"/>
        <family val="2"/>
        <scheme val="minor"/>
      </rPr>
      <t xml:space="preserve"> Signages - Autoglow, with suspension chains (Autoglo signages, size 150 x 300) - double side with suspension chains (SS)</t>
    </r>
  </si>
  <si>
    <r>
      <rPr>
        <b/>
        <sz val="11"/>
        <rFont val="Calibri"/>
        <family val="2"/>
        <scheme val="minor"/>
      </rPr>
      <t>" MCP Signages</t>
    </r>
    <r>
      <rPr>
        <sz val="11"/>
        <rFont val="Calibri"/>
        <family val="2"/>
        <scheme val="minor"/>
      </rPr>
      <t xml:space="preserve"> - Autoglow, with suspension chains (Autoglo signages, size 150 x 300 - double side with suspension chains (SS)</t>
    </r>
  </si>
  <si>
    <t xml:space="preserve">Fire Evacuation Route Map as per following specification
Preparation of drawing and providing,  Autoglow Fire escape route map  in clear acrylic glass and required glass studs supports etc. Indicating direction, Key plan, contact numbers etc. (The sample of the same need to be presented for approval before execution)…. (Maximum size of the board A3) 
Evacuation plan shall be glow in dark.
A3 size with 5mm thick rear &amp; 3mm thick front acrylic cover including wall mount supports. </t>
  </si>
  <si>
    <t>FIRE EXTINGUISHER SYSTEM BOQ</t>
  </si>
  <si>
    <t xml:space="preserve">SITC OF FIRE EXTINGUISHER </t>
  </si>
  <si>
    <r>
      <rPr>
        <b/>
        <sz val="11"/>
        <rFont val="Calibri"/>
        <family val="2"/>
      </rPr>
      <t>CO2</t>
    </r>
    <r>
      <rPr>
        <sz val="11"/>
        <rFont val="Calibri"/>
        <family val="2"/>
      </rPr>
      <t xml:space="preserve"> type Fire Extinguisher ISI marked confirming to IS:15683 latest. Capacity </t>
    </r>
    <r>
      <rPr>
        <b/>
        <sz val="11"/>
        <rFont val="Calibri"/>
        <family val="2"/>
      </rPr>
      <t>4.5 Kg</t>
    </r>
    <r>
      <rPr>
        <sz val="11"/>
        <rFont val="Calibri"/>
        <family val="2"/>
      </rPr>
      <t>.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floor stand  or Wall Mount Bracket including accessories as required as per site condition</t>
    </r>
  </si>
  <si>
    <t>KANEX/CEASEFIRE/MINIMAX</t>
  </si>
  <si>
    <r>
      <t>Powder Fire Extinguisher (Stored Pressure type) (Powder pressurized with dry nitrogen gas at 15 bar.) capacity:</t>
    </r>
    <r>
      <rPr>
        <b/>
        <sz val="11"/>
        <rFont val="Calibri"/>
        <family val="2"/>
      </rPr>
      <t xml:space="preserve"> 6kg</t>
    </r>
    <r>
      <rPr>
        <sz val="11"/>
        <rFont val="Calibri"/>
        <family val="2"/>
      </rPr>
      <t xml:space="preserve"> duly ISI marked conforming to IS: 15683:2006/latest, with IS 14609 ISI marked </t>
    </r>
    <r>
      <rPr>
        <b/>
        <sz val="11"/>
        <rFont val="Calibri"/>
        <family val="2"/>
      </rPr>
      <t>ABC</t>
    </r>
    <r>
      <rPr>
        <sz val="11"/>
        <rFont val="Calibri"/>
        <family val="2"/>
      </rPr>
      <t xml:space="preserve">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r>
  </si>
  <si>
    <t>Wet chemical stored pressure 6Ltr capacity including accessories, pressure guage and floor mounting accessories (kitchen -  preparation area)</t>
  </si>
  <si>
    <t>FE36 Automatic ceiling Mounted Clean agent Extinguisher - 5 Kg  with Ceiling mount accessories including nozzle(57 deg), pressure guage. ISI approved - batttery (1)</t>
  </si>
  <si>
    <t>Supply, Installation, Testing and Commssioining of  2 reader controller, power supply unit, TCP IP connectivity with  tamper detection provision as per the tender specifications.Cost shall inclusive of enclosure and power supply unit for controller/EM locks (power supply unit shall inclusive of battery backup 8 hrs). Controller Should Support global Antipass back.</t>
  </si>
  <si>
    <t>SPECTRA</t>
  </si>
  <si>
    <r>
      <rPr>
        <sz val="11"/>
        <rFont val="Calibri"/>
        <family val="2"/>
        <scheme val="minor"/>
      </rPr>
      <t>Supply, installation, testing &amp; commissioning of</t>
    </r>
    <r>
      <rPr>
        <b/>
        <sz val="11"/>
        <rFont val="Calibri"/>
        <family val="2"/>
      </rPr>
      <t xml:space="preserve"> Smart card readers</t>
    </r>
    <r>
      <rPr>
        <sz val="11"/>
        <rFont val="Calibri"/>
        <family val="2"/>
      </rPr>
      <t xml:space="preserve"> with 2.5mm thick SS front plate  as per specification suitable for mounting on metal surface/metal frames or wooden frames wall or as required based on site conditions including all accessories.</t>
    </r>
    <r>
      <rPr>
        <sz val="11"/>
        <color rgb="FFFF0000"/>
        <rFont val="Calibri"/>
        <family val="2"/>
      </rPr>
      <t xml:space="preserve">
</t>
    </r>
  </si>
  <si>
    <r>
      <t xml:space="preserve">Supply, Installation, Testing and Commssioining of </t>
    </r>
    <r>
      <rPr>
        <b/>
        <sz val="11"/>
        <color theme="1"/>
        <rFont val="Calibri"/>
        <family val="2"/>
        <scheme val="minor"/>
      </rPr>
      <t>Biometric  with card Reader</t>
    </r>
    <r>
      <rPr>
        <sz val="11"/>
        <color theme="1"/>
        <rFont val="Calibri"/>
        <family val="2"/>
        <scheme val="minor"/>
      </rPr>
      <t xml:space="preserve">  as per specification suitable for mounting on metal surface/metal frames or wooden frames wall or as required based on site conditions including all accessories.</t>
    </r>
    <r>
      <rPr>
        <sz val="11"/>
        <color indexed="8"/>
        <rFont val="Calibri"/>
        <family val="2"/>
      </rPr>
      <t xml:space="preserve">
</t>
    </r>
  </si>
  <si>
    <t xml:space="preserve">Supply, installation, testing and commissioning of Smart Access Cards  with Lanyard to hold the  cards  as per specification.
</t>
  </si>
  <si>
    <t>HID</t>
  </si>
  <si>
    <r>
      <t>Supply, Installation, Testing and Commssioining of Electromagnetic Lock with required mounting brackets for</t>
    </r>
    <r>
      <rPr>
        <b/>
        <sz val="11"/>
        <color indexed="8"/>
        <rFont val="Calibri"/>
        <family val="2"/>
      </rPr>
      <t xml:space="preserve"> </t>
    </r>
    <r>
      <rPr>
        <b/>
        <sz val="11"/>
        <rFont val="Calibri"/>
        <family val="2"/>
      </rPr>
      <t>single door</t>
    </r>
    <r>
      <rPr>
        <sz val="11"/>
        <color indexed="8"/>
        <rFont val="Calibri"/>
        <family val="2"/>
      </rPr>
      <t xml:space="preserve"> as per the tender specifications</t>
    </r>
  </si>
  <si>
    <t>Bell, SDC, ASSA ABLOY</t>
  </si>
  <si>
    <r>
      <t>Supply, Installation, Testing and Commssioining of Electromagnetic Lock with required mounting brackets for</t>
    </r>
    <r>
      <rPr>
        <b/>
        <sz val="11"/>
        <color indexed="8"/>
        <rFont val="Calibri"/>
        <family val="2"/>
      </rPr>
      <t xml:space="preserve"> double</t>
    </r>
    <r>
      <rPr>
        <b/>
        <sz val="11"/>
        <rFont val="Calibri"/>
        <family val="2"/>
      </rPr>
      <t xml:space="preserve"> door</t>
    </r>
    <r>
      <rPr>
        <sz val="11"/>
        <color indexed="8"/>
        <rFont val="Calibri"/>
        <family val="2"/>
      </rPr>
      <t xml:space="preserve"> as per the tender specifications</t>
    </r>
  </si>
  <si>
    <r>
      <t xml:space="preserve">Supply, Installation, Testing and Commssioining of surface / flush mounted (as required at site) </t>
    </r>
    <r>
      <rPr>
        <b/>
        <sz val="11"/>
        <color indexed="8"/>
        <rFont val="Calibri"/>
        <family val="2"/>
      </rPr>
      <t>Magnetic Contact</t>
    </r>
    <r>
      <rPr>
        <sz val="11"/>
        <color indexed="8"/>
        <rFont val="Calibri"/>
        <family val="2"/>
      </rPr>
      <t xml:space="preserve"> (Door position sensor)  for access controlled doors as per the tender specifications</t>
    </r>
  </si>
  <si>
    <t>Sentrol, Secoalarm,  Ademco</t>
  </si>
  <si>
    <r>
      <t>Supply,Installation, Testing and Commssioining of the   Security Management   Server software  and  liscence also proivde  Integrated  Access Management 1 Master  Software  for Access Control  monitoring  as per the tender specifications</t>
    </r>
    <r>
      <rPr>
        <sz val="11"/>
        <color indexed="10"/>
        <rFont val="Calibri"/>
        <family val="2"/>
      </rPr>
      <t xml:space="preserve"> </t>
    </r>
    <r>
      <rPr>
        <sz val="11"/>
        <rFont val="Calibri"/>
        <family val="2"/>
      </rPr>
      <t>Vendor shall consider as per OEM recommendations.</t>
    </r>
  </si>
  <si>
    <t>Supply, Installation, Testing and Commssioining  of security Management  Software  PC Server Station with minimum  
Intel i8 3.1 Ghz processor, 
16 GB RAM, 
Graphics card with 1GB,
500 GB HDD,  
24" Color flat panel LED  Monitor,500TVL, 
1080P HD Resolution, 
100/1000Mbps network card with original Microsoft Windows 8 Operating System or higher, antivirus softwares,MS softwares.Vendor shall consider as per OEM recommendations
These PC (1#) will be loaded with Security Management   Server software  Master  Software, Access Control &amp; Alarm Monitoring</t>
  </si>
  <si>
    <t>Lenovo/ Dell/ Samsung</t>
  </si>
  <si>
    <r>
      <t xml:space="preserve">Supply, Installation, Testing and Commssioining of  </t>
    </r>
    <r>
      <rPr>
        <b/>
        <sz val="11"/>
        <color indexed="8"/>
        <rFont val="Calibri"/>
        <family val="2"/>
      </rPr>
      <t>Local scare alarm</t>
    </r>
    <r>
      <rPr>
        <sz val="11"/>
        <color indexed="8"/>
        <rFont val="Calibri"/>
        <family val="2"/>
      </rPr>
      <t xml:space="preserve"> with required wiring between LCA &amp; door contacts (For fire exit doors). Rate shall inclusive of door contacts</t>
    </r>
  </si>
  <si>
    <t>LSA:C SYSTEM/INSYIN</t>
  </si>
  <si>
    <t>Supply, Installation, Testing and Commssioining of  panic bar for fire exit doors (Single leaf) as per  Specification (For fire exit doors, panic BAR shall be RED in color).</t>
  </si>
  <si>
    <t>PANIC BAR:DORMA</t>
  </si>
  <si>
    <t>Supply, Installation, Testing and Commssioining of  panic bar for fire exit doors (double leaf) as per  Specification (For fire exit doors, Panic BAR shall be RED in color).</t>
  </si>
  <si>
    <t>Supply and  laying of 4 core 1.0 Sq mm Un Armoured Shielded, Multistanded Copper Conductor, PVC sheathed Cable with accessories for connecting controller to Lock &amp; door position sensors, Buzzer,BGU,Pushbutton as per the tender specifications</t>
  </si>
  <si>
    <t>Varsha / Ravicab / Deepanjan</t>
  </si>
  <si>
    <t>Supply and  laying of 8 core  x 1 Sq mm Un Armoured Shielded, Multistanded Copper Conductor, PVC sheathed Cable with  accessories for connecting controller to  readers   as per the tender specifications</t>
  </si>
  <si>
    <t>Supply and  laying of 2 core  x 1 Sq mm Un Armoured Shielded, Multistanded Copper Conductor, PVC sheathed Cable with accessories</t>
  </si>
  <si>
    <t>Supply and  laying of  CAT6 UTP 23AWG solid Unarmoured POE cable 
Cable shall inclusive of connectors, patch chord and complete with crimping. The cable shall be  considered with connectors on both th ends inclusive of necessary accessories</t>
  </si>
  <si>
    <t>MOLEX / D Link</t>
  </si>
  <si>
    <t xml:space="preserve">Supply and  laying of  1" - 2 mm thick FRLS - PVC  Conduits,JB's in wall, columns, ceiling etc., including associated civil works   </t>
  </si>
  <si>
    <t>VIP / AVANPLAST / ISI Marked equivalent</t>
  </si>
  <si>
    <t xml:space="preserve">Supply, Installation, Testing and Commissioning of Buzzer  for access controlled  doors    as specified in  the Tender Specifications </t>
  </si>
  <si>
    <t>VAISHNO /LOTO</t>
  </si>
  <si>
    <t>Supply installation, testing, commissioning of EDR (EMERGENCY BREAK GLASS  )</t>
  </si>
  <si>
    <t>MAG/AUTO COP/ALAGAT/Agni</t>
  </si>
  <si>
    <t>Supply installation, testing, commissioning of Egress Switch Units with back box and accessories</t>
  </si>
  <si>
    <t>KAC, Europlex, Sentrol, Honeywell</t>
  </si>
  <si>
    <t xml:space="preserve">Supply installation, testing, commissioning of back box </t>
  </si>
  <si>
    <t>Supply and  laying of   MS Powder coated Trunking 300 x 50 mm x 2mm with cover &amp;  fixing suppports etc as required for panel dressing</t>
  </si>
  <si>
    <t>LOCAL APPROVED</t>
  </si>
  <si>
    <r>
      <t xml:space="preserve">16 port 10/100/1000 </t>
    </r>
    <r>
      <rPr>
        <sz val="11"/>
        <color indexed="8"/>
        <rFont val="Calibri"/>
        <family val="2"/>
      </rPr>
      <t xml:space="preserve">layer 2 , LAN switches with  IP multicast snooping and data-driven IGMP support and with minimum two 1000baseT RJ45 uplink ports and two 1000 baseT Fiber uplink ports, patch cords, patch panel and enclosure/rack for switch with mounting supports and  all accessories. </t>
    </r>
  </si>
  <si>
    <t>R0</t>
  </si>
  <si>
    <t>D-Link,TP Link,Netgear</t>
  </si>
  <si>
    <t>IP CCTV SYSTEM</t>
  </si>
  <si>
    <r>
      <rPr>
        <b/>
        <sz val="11"/>
        <rFont val="Calibri"/>
        <family val="2"/>
        <scheme val="minor"/>
      </rPr>
      <t>IP based IR Dome Indoor Camera:</t>
    </r>
    <r>
      <rPr>
        <sz val="11"/>
        <rFont val="Calibri"/>
        <family val="2"/>
        <scheme val="minor"/>
      </rPr>
      <t xml:space="preserve">
Supply, Installation, Testing &amp; Commissioning of  IP Network TDN, </t>
    </r>
    <r>
      <rPr>
        <b/>
        <sz val="11"/>
        <rFont val="Calibri"/>
        <family val="2"/>
        <scheme val="minor"/>
      </rPr>
      <t>IR Dome Camera</t>
    </r>
    <r>
      <rPr>
        <sz val="11"/>
        <rFont val="Calibri"/>
        <family val="2"/>
        <scheme val="minor"/>
      </rPr>
      <t xml:space="preserve">, 1/3" 2 MP CMOS , 2 MP @25fps or better , triple stream,  Min. Illumination required 0.002ux/F1.5(color, 30IRE) 0Lux/F1.5(IR on), 120dB True WDR, Min. Pixels 1920 × 1080 (2 MP), 2.7mm~13.5mm, MFZ, motorized focus lens Backlight Compensation, Audio Input/Output, Alarm IN/OUT, 3DNR, Privacy Mask, 256GB SD Card support, IR Distance with upto 40m, with inbuilt analtycis Motion Detection, Video Tampering, Scene Changing, Tripwire Intrusion, Compression Technolgy H.265 / H.264 / Smart Codec / MJPEG, 128GB SD card support, IP67 , IK10+B1 , PoE, H.264, MJPEG, PoE IEEE 802.3af Class 0, 12 VDC,  Die-Cast Aluminium Construction, Having Operating temp range : –30°C to 60° C. Certifications: ONVIF Profile S, G, Q, T compliant, UL, CE, FCC,EN compliant.  Required wall / ceiling  mounting accessories as specified in  the Tender Specifications .  The camera shall be capable of operating on POE/12VDC/24VAC . The camera shall be certified with CE, FCC, UL and ROHS certifications. Camera shall be supplied along with Suitable adaptor with 3 meter cable and suitable mounting support/back box/MS powder coated pole for suspended cameras. </t>
    </r>
    <r>
      <rPr>
        <b/>
        <sz val="11"/>
        <rFont val="Calibri"/>
        <family val="2"/>
        <scheme val="minor"/>
      </rPr>
      <t>Upto 20 meter Coverage</t>
    </r>
    <r>
      <rPr>
        <sz val="11"/>
        <rFont val="Calibri"/>
        <family val="2"/>
        <scheme val="minor"/>
      </rPr>
      <t xml:space="preserve">
</t>
    </r>
  </si>
  <si>
    <t>JLL Considered Model : HONEYWELL - I-HIE2PI-EL</t>
  </si>
  <si>
    <r>
      <rPr>
        <b/>
        <sz val="11"/>
        <rFont val="Calibri"/>
        <family val="2"/>
        <scheme val="minor"/>
      </rPr>
      <t xml:space="preserve">SITC of Network Video Recorder: </t>
    </r>
    <r>
      <rPr>
        <sz val="11"/>
        <rFont val="Calibri"/>
        <family val="2"/>
        <scheme val="minor"/>
      </rPr>
      <t xml:space="preserve">
Supply , Installation , Testing and commissioning  of </t>
    </r>
    <r>
      <rPr>
        <b/>
        <sz val="11"/>
        <rFont val="Calibri"/>
        <family val="2"/>
        <scheme val="minor"/>
      </rPr>
      <t>16 Channel NVR</t>
    </r>
    <r>
      <rPr>
        <sz val="11"/>
        <rFont val="Calibri"/>
        <family val="2"/>
        <scheme val="minor"/>
      </rPr>
      <t xml:space="preserve"> (Network Video Recorder), Up to 8-ch  IP cameras can be connected,  Incoming Bandwidth 320 Mbps, ,  SATA Hard Disks with interfaces, ANR Technology, H.265/H.264/MPEG4 video compression, 3 × USB at least  1 × USB with 3.0, upport H.265, MJPEG,Supports RAID0, RAID1, RAID5, RAID6 and RAID10 ,Supports HDD hot swap, Supports Dual Power-Redundant, Alarm I/O 16/4, RS-485, RS-232, 2 RJ-45 10 /100/1000 Mbps self-adaptive Ethernet interface,  Multiple network monitoring: Web viewer, CE, FCC, UL certified, including fixing accessories and cable termination with required connectors/Jack, complete in all respect as per instruction of engineer in-charge.
</t>
    </r>
    <r>
      <rPr>
        <sz val="11"/>
        <color indexed="10"/>
        <rFont val="Calibri"/>
        <family val="2"/>
        <scheme val="minor"/>
      </rPr>
      <t xml:space="preserve">Storage to be considered at 720P, 15FPS, 60days Storage and 70% motion based recording . </t>
    </r>
    <r>
      <rPr>
        <sz val="11"/>
        <rFont val="Calibri"/>
        <family val="2"/>
        <scheme val="minor"/>
      </rPr>
      <t>HDD Calculation to be submitted &amp; should be approved by consultant. 
Rate shall be inclusive of required survveillance hard disk  (make: Seagate, Western digital)</t>
    </r>
  </si>
  <si>
    <r>
      <rPr>
        <b/>
        <sz val="11"/>
        <rFont val="Calibri"/>
        <family val="2"/>
      </rPr>
      <t xml:space="preserve">SITC of Network Video Recorder: </t>
    </r>
    <r>
      <rPr>
        <sz val="11"/>
        <rFont val="Calibri"/>
        <family val="2"/>
      </rPr>
      <t xml:space="preserve">
Supply , Installation , Testing and commissioning  of </t>
    </r>
    <r>
      <rPr>
        <b/>
        <sz val="11"/>
        <rFont val="Calibri"/>
        <family val="2"/>
      </rPr>
      <t>32 Channel NVR</t>
    </r>
    <r>
      <rPr>
        <sz val="11"/>
        <rFont val="Calibri"/>
        <family val="2"/>
      </rPr>
      <t xml:space="preserve"> (Network Video Recorder), Up to 32-ch  IP cameras can be connected,  Incoming Bandwidth 320 Mbps, ,  SATA Hard Disks with interfaces, ANR Technology, H.265/H.264/MPEG4 video compression, 3 × USB at least  1 × USB with 3.0, upport H.265, MJPEG,Supports RAID0, RAID1, RAID5, RAID6 and RAID10 ,Supports HDD hot swap, Supports Dual Power-Redundant, Alarm I/O 16/4, RS-485, RS-232, 2 RJ-45 10 /100/1000 Mbps self-adaptive Ethernet interface,  Multiple network monitoring: Web viewer, CE, FCC, UL certified, including fixing accessories and cable termination with required connectors/Jack, complete in all respect as per instruction of engineer in-charge.
</t>
    </r>
    <r>
      <rPr>
        <sz val="11"/>
        <color indexed="10"/>
        <rFont val="Calibri"/>
        <family val="2"/>
      </rPr>
      <t xml:space="preserve">Storage to be considered at 720P, 15FPS, 90days Storage and 70% motion based recording . </t>
    </r>
    <r>
      <rPr>
        <sz val="11"/>
        <rFont val="Calibri"/>
        <family val="2"/>
      </rPr>
      <t xml:space="preserve">HDD Calculation to be submitted &amp; should be approved by consultant. 
Rate shall be inclusive of required survveillance hard disk  (make: Seagate, Western digital)
</t>
    </r>
  </si>
  <si>
    <t>JLL Considered Model : HONEYWELL - I-HNVR-1240</t>
  </si>
  <si>
    <t>Supply, Installation, Testing and Commssioining  of Monitoing PC Station with the following specification 
Intel i8 3.4 Ghz processor, 
16GB RAM 
Graphics card with 2GB,
1000 GB HDD,  
Dual HDMI Output, 4USB ports,
100/1000Mbps network card with original Microsoft Windows 10 Operating System, antivirus softwares,MS softwares,Wire less Keyboard &amp; Mouse etc.or If the above specification is not match the vendor requirement. request vendor to consider as per OEM recommendation</t>
  </si>
  <si>
    <t>Supply, Installation, Testing and Commssioining of   min 40" LED TV with 24" diagonal screen size, Contrast ratio min. 6000:1, Native Resolution : 1080P FULL HD Aspect  ration- 16:9, color system - PAL/NTSC, Data signals - 2#HDMI,VGA,2#USB, SVGA, XGA, S-Video input, inbuilt speakers, required nos of HDMI cables for connectivity, wall mount kit with PC Connectivity for Multi screen video display and with anti reflectiver screen coating. TV shall be industrial grade and suitable for 24/7 operation.</t>
  </si>
  <si>
    <r>
      <rPr>
        <b/>
        <sz val="11"/>
        <rFont val="Calibri"/>
        <family val="2"/>
        <scheme val="minor"/>
      </rPr>
      <t>SITC OF12U RACKS for CCTV Equipments as per following specification,</t>
    </r>
    <r>
      <rPr>
        <sz val="11"/>
        <rFont val="Calibri"/>
        <family val="2"/>
        <scheme val="minor"/>
      </rPr>
      <t xml:space="preserve">
Conforms to DIN 41494 Or Equivalent EIA/ISO/EN/CEA Standard
Finish - Powder coated finish with Seven tank pretreatment process meeting ASTM standard
Color - Black/off white/grey
Fan module Mount Provision on top Cover
Welded frame with vented top cover with fan mounting provision, Associated Front Glass or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
Number of racks shall be as per the design requirement for switches locations and main cctv equipents. vendor to consider required number of racks as per their requirement</t>
    </r>
    <r>
      <rPr>
        <b/>
        <sz val="11"/>
        <rFont val="Calibri"/>
        <family val="2"/>
        <scheme val="minor"/>
      </rPr>
      <t xml:space="preserve"> </t>
    </r>
  </si>
  <si>
    <t>Netrack/Val rack/equivalent</t>
  </si>
  <si>
    <t>POE SWITCHES, CABLING, CABLE TRAY and  CONDUITS</t>
  </si>
  <si>
    <r>
      <t xml:space="preserve">8 port 10/100/1000 </t>
    </r>
    <r>
      <rPr>
        <sz val="11"/>
        <color indexed="8"/>
        <rFont val="Calibri"/>
        <family val="2"/>
        <scheme val="minor"/>
      </rPr>
      <t xml:space="preserve">layer 2 , POE switches with  IP multicast snooping and data-driven IGMP support and with minimum two 1000baseT RJ45 uplink ports and two 1000 baseT Fiber uplink ports, patch cords, patch panel and enclosure/rack for switch with mounting supports and  all accessories. </t>
    </r>
  </si>
  <si>
    <r>
      <t xml:space="preserve">32 port 10/100/1000 </t>
    </r>
    <r>
      <rPr>
        <sz val="11"/>
        <color indexed="8"/>
        <rFont val="Calibri"/>
        <family val="2"/>
        <scheme val="minor"/>
      </rPr>
      <t xml:space="preserve">layer 2 , POE switches with  IP multicast snooping and data-driven IGMP support and with minimum two 1000baseT RJ45 uplink ports and two 1000 baseT Fiber uplink ports,patch cords, patch panel  and enclosure/rack for switch with mounting supports and  all accessories. </t>
    </r>
  </si>
  <si>
    <t xml:space="preserve">Mtrs </t>
  </si>
  <si>
    <t>COMMSCOPE/MOLEX</t>
  </si>
  <si>
    <t>ANCHOR/VIP/PRECISION</t>
  </si>
  <si>
    <t>RODENT REPELLENT SYSTEM BOQ</t>
  </si>
  <si>
    <t>SERVER ROOM</t>
  </si>
  <si>
    <t>UPS ROOM</t>
  </si>
  <si>
    <t>BATTERY  ROOM</t>
  </si>
  <si>
    <r>
      <t xml:space="preserve">Supply, Installation, Testing and Commissioning of  Master Console panel including support bracket </t>
    </r>
    <r>
      <rPr>
        <b/>
        <sz val="11"/>
        <rFont val="Calibri"/>
        <family val="2"/>
        <scheme val="minor"/>
      </rPr>
      <t>(12 TRANSDUCER PER CONSOLE) with modbus for BMS integration</t>
    </r>
  </si>
  <si>
    <t xml:space="preserve">Rscat,Csystems </t>
  </si>
  <si>
    <r>
      <t xml:space="preserve">SITC of Transducer capable of Emitting Ultrasonic sound of frequencies 20 Khz and higher, with blinking LED Indication &amp; shall capable to covering area of </t>
    </r>
    <r>
      <rPr>
        <b/>
        <sz val="11"/>
        <rFont val="Calibri"/>
        <family val="2"/>
        <scheme val="minor"/>
      </rPr>
      <t>150 Sq ft in floor  &amp;  ceiling void and  300Sqft in Room void.
Rate shall inclusive of MS backbox</t>
    </r>
  </si>
  <si>
    <t>SITC of 1 pair flexible 14/40 SWG Specially coated wire, PVC sheathed Cable</t>
  </si>
  <si>
    <t>Rscat,Csystems or recommended by manufacturer</t>
  </si>
  <si>
    <t>Supply and surface laying of 25mm dia 2mm thick PVC  FRLS Conduit with GI Saddels and spacers at every 0.3 meter</t>
  </si>
  <si>
    <t>BEC/GB</t>
  </si>
  <si>
    <t>Supply and  laying of   MS Powder coated Trunking 300 x 50 mm x 1.6mm with cover &amp;  fixing suppports etc as required (Cable dressing)</t>
  </si>
  <si>
    <t>WATER LEAK DETECTION SYSTEM BOQ</t>
  </si>
  <si>
    <t>Water Leak Detection sensing cables with end of line connectors along with Hold-down clips at every 1M interval.</t>
  </si>
  <si>
    <t>Synopsys ,Csystems</t>
  </si>
  <si>
    <t xml:space="preserve"> 4 ZONE Water leak detection panel including battery backup (12 hr) as per the below specification inclusive of all necessary accessories
Inbuilt with Modbus for BMS integration
Relay output for Alarm and fault
230V AC 5A
LED Indications (power ON, Alarm, fault etc)
100 event log
wall mount type with enclosure and PSU with battery backup </t>
  </si>
  <si>
    <t xml:space="preserve">Sounder - 75 db @ 1 mtr </t>
  </si>
  <si>
    <t>RAVEL / REPUTED</t>
  </si>
  <si>
    <t xml:space="preserve"> 2C x 1.5 mm2, Stranded Copper conductor,Type A ST1 PVC insulated, Armoured FRLS Cable 1100 V as per IS 1554, with GI saddle spacers every 0.3 mtr with Single compression Cable metal Glands, MS POWDER COATED Junction Boxes (wherever required), terminals, Ferruling complete.</t>
  </si>
  <si>
    <t>GAS SUPPRESSION SYSTEM WORKS BOQ</t>
  </si>
  <si>
    <t>Server room</t>
  </si>
  <si>
    <t>UPS&amp;BATTERY room</t>
  </si>
  <si>
    <t>MAKES</t>
  </si>
  <si>
    <t>80 Lt FK 5-1-12 (Fluoro Ketone) approved Cylinder assembly</t>
  </si>
  <si>
    <t>TYCO/UTC/HONEYWELL/CRYPTZO</t>
  </si>
  <si>
    <t>120 Lt FK 5-1-12 (Fluoro Ketone) approved Cylinder assembly</t>
  </si>
  <si>
    <t>Pressure Guage +Low pressure supervisory switch</t>
  </si>
  <si>
    <t>Agent - FK 5- 1- 12 (Fluoro Ketone) - FK 1230®</t>
  </si>
  <si>
    <t>Electromagnetic Actuator</t>
  </si>
  <si>
    <t>Manual Actuator</t>
  </si>
  <si>
    <t>Pneumatic actuator</t>
  </si>
  <si>
    <t>SITC of Flexible Discharge Hose with NRV for cylinders</t>
  </si>
  <si>
    <t>Flexible Actuation Hose with ELBOW/TEE connector &amp; adopter kit</t>
  </si>
  <si>
    <t>SITC of Nozzles, 360 Deg / 180 Deg Throw, selection as per approved hydraulic flow calculations.</t>
  </si>
  <si>
    <t xml:space="preserve">Wall mount kit for ABOVE cylinders </t>
  </si>
  <si>
    <t xml:space="preserve"> SITC of  Warning Plate "THIS ROOM IS PROTECTED BY NOVEC1230" (for use outside room)</t>
  </si>
  <si>
    <t>SITC of  Warning Plate   "THIS ROOM IS PROTECTED BY NOVEC1230" (for use inside room)</t>
  </si>
  <si>
    <t>SITC of NOVAC Piping,  Sch 40 MS Seamless ; ASTM A106 Gr B, as per flow calculations for the specific hazard volume.
Including necessary pressure tests for pipes</t>
  </si>
  <si>
    <t>LOT</t>
  </si>
  <si>
    <t xml:space="preserve">TATA / JINDAL </t>
  </si>
  <si>
    <t xml:space="preserve">SITC of Manual Abort Station 
</t>
  </si>
  <si>
    <t>RAVEL</t>
  </si>
  <si>
    <t xml:space="preserve">SITC of Manual Gas Release Station (Multi action)
</t>
  </si>
  <si>
    <t xml:space="preserve">SITC of Gas Release and builtin conventional fire alarm panel (CE APPROVED)With monitored Power supply and FittingsPower supply units shall be with battery backup of 12hrs for gas release panel &amp; Hooter </t>
  </si>
  <si>
    <t xml:space="preserve">RAVEL, </t>
  </si>
  <si>
    <t xml:space="preserve">SITC of  Smoke cum Heat  Detector 
</t>
  </si>
  <si>
    <t>SITC of Response Indicator</t>
  </si>
  <si>
    <t>RAVEL, C SYSTEM</t>
  </si>
  <si>
    <t>SITC of Manual Call point</t>
  </si>
  <si>
    <t>SITC of 24 VDC operated Signages for "Evacuation" and "No entry" inside and outside the protected enclosure, 1 no. each type for every room. Shall be Powered from Gas Release Panel.</t>
  </si>
  <si>
    <t>SET</t>
  </si>
  <si>
    <t>RAVEL, GE</t>
  </si>
  <si>
    <t xml:space="preserve">SITC of Electronic Hooter cum Flasher </t>
  </si>
  <si>
    <t xml:space="preserve"> 2C x 1.5 mm2, Stranded Copper conductor,Type A ST1 PVC insulated, Armoured FRLS Cable 1100 V as per IS 1554, with GI saddle spacers every 0.3 mtr with Single compression Cable Glands, MS POWDER COATED Junction Boxes (wherever required), terminals, Ferruling complete.</t>
  </si>
  <si>
    <t>Conducting 'room integrity' test using door fan test methodology. This test should use small pressure differentials between the enclosure and surrounding areas by locating the fan equipment in ups and battery rooms  doorway. Pressure and airflow measurements to be taken, from which the leakage characteristics of the enclosure to be established. The predicted retention time to be calculated from these leakage characteristics and the enclosure and extinguishing system data. The door fan test methodology should be in accordance with the general requirements specified in BS 5306, BS:ISO 14520, NFPA 12A, NFPA 2001 and the BFPSA Code of Practice for Gaseous Extinguishing Systems. Vendor to conduct detailed visual check to ascertain readiness of the room for test. During test, if any leak found the same shall be attended by Civil vendor. After rectification, the test has to be repeated till successful completion.</t>
  </si>
  <si>
    <t>JOB</t>
  </si>
  <si>
    <t>Providing fire sealant all around the room for the services entry</t>
  </si>
  <si>
    <t>Hilti/Promat/3M</t>
  </si>
  <si>
    <t>NOTE:-</t>
  </si>
  <si>
    <t>PROVIDE SEALANTS FOR ALL THE SERVICE CROSSOVERS. ROOM HAS TO BE COMPELTELY SEALED.</t>
  </si>
  <si>
    <t xml:space="preserve">UL Listed - NOVAC (Fluoro Ketone) Suppression System - Design </t>
  </si>
  <si>
    <t>Client</t>
  </si>
  <si>
    <t>E Sollutions Consultancy Pvt Ltd., Chennai.</t>
  </si>
  <si>
    <t>Hazard Type</t>
  </si>
  <si>
    <t>Class</t>
  </si>
  <si>
    <t>A / C</t>
  </si>
  <si>
    <t>Des. Concentration</t>
  </si>
  <si>
    <t>% V / V</t>
  </si>
  <si>
    <t>Project</t>
  </si>
  <si>
    <t>CMRL</t>
  </si>
  <si>
    <t>Des. Temperature</t>
  </si>
  <si>
    <t>Deg.° C</t>
  </si>
  <si>
    <t>Des. Pressure</t>
  </si>
  <si>
    <t>Bar</t>
  </si>
  <si>
    <t>Width in M./ Area  Sq.m.</t>
  </si>
  <si>
    <t>S.No.</t>
  </si>
  <si>
    <t>Room Protected</t>
  </si>
  <si>
    <t>Dimensions</t>
  </si>
  <si>
    <t>Cylinder in Ltrs.</t>
  </si>
  <si>
    <t>Cylinder Qty</t>
  </si>
  <si>
    <t>Fill Density Kg/Ltr.</t>
  </si>
  <si>
    <t>Area  Sq.m.</t>
  </si>
  <si>
    <t>Height in M.</t>
  </si>
  <si>
    <r>
      <t>Volume in M</t>
    </r>
    <r>
      <rPr>
        <b/>
        <vertAlign val="superscript"/>
        <sz val="11"/>
        <rFont val="Calibri"/>
        <family val="2"/>
      </rPr>
      <t>3</t>
    </r>
  </si>
  <si>
    <t>Nozzles</t>
  </si>
  <si>
    <t>Gas Qty Kgs.</t>
  </si>
  <si>
    <t>CV</t>
  </si>
  <si>
    <t>RV</t>
  </si>
  <si>
    <t>FV</t>
  </si>
  <si>
    <t>Actual</t>
  </si>
  <si>
    <t>Stored</t>
  </si>
  <si>
    <t>Server Room</t>
  </si>
  <si>
    <t xml:space="preserve"> UPS &amp; Battery Room</t>
  </si>
  <si>
    <t>Sl. No.</t>
  </si>
  <si>
    <t>System</t>
  </si>
  <si>
    <t>Remark</t>
  </si>
  <si>
    <t>SANITARY WARES AND ACCESSORIES</t>
  </si>
  <si>
    <t>INTERNAL DRAINAGE &amp; WATER SUPPLY PIPES &amp; FITTINGS</t>
  </si>
  <si>
    <t>GRAND TOTAL</t>
  </si>
  <si>
    <t>Qty</t>
  </si>
  <si>
    <t>Rate (INR)</t>
  </si>
  <si>
    <t>Amount (INR)</t>
  </si>
  <si>
    <t>Supply</t>
  </si>
  <si>
    <t>Installation</t>
  </si>
  <si>
    <t xml:space="preserve">TOILET - SANITARY WARES AND ACCESSORIES </t>
  </si>
  <si>
    <t>The work shall include cutting making of walls and floors etc. The rates quoted shall include cost of necessary consumables like brass screws, CP extension nipple of approved make, dia and length, wooden plugs, white cement, sealants etc. Only drilling machines shall be used for making the holes in the walls for fixing, no wall jumper and hammer will be allowed.</t>
  </si>
  <si>
    <t xml:space="preserve">   </t>
  </si>
  <si>
    <r>
      <t xml:space="preserve">Supply ,Installing, testing and commissioning of White color </t>
    </r>
    <r>
      <rPr>
        <b/>
        <sz val="11"/>
        <rFont val="Calibri"/>
        <family val="2"/>
        <scheme val="minor"/>
      </rPr>
      <t>wall mounted European water closet with concealed dual flush tank</t>
    </r>
    <r>
      <rPr>
        <sz val="11"/>
        <rFont val="Calibri"/>
        <family val="2"/>
        <scheme val="minor"/>
      </rPr>
      <t xml:space="preserve"> with necessary pan connecter, bend,checknut,  angle cock, solid seat cover with polythene buffer and flap, CP flanges etc.,complete. </t>
    </r>
  </si>
  <si>
    <t>Make : Jaquar</t>
  </si>
  <si>
    <t>Model : Closet - CNS - WHT - 963SPP</t>
  </si>
  <si>
    <t>Concealed flush tank - JCS-WHT-2400FS</t>
  </si>
  <si>
    <t>Flush plates - JCP-CHR-152415</t>
  </si>
  <si>
    <r>
      <t xml:space="preserve">Supply, Installing, testing and commissioning of </t>
    </r>
    <r>
      <rPr>
        <b/>
        <sz val="11"/>
        <rFont val="Calibri"/>
        <family val="2"/>
        <scheme val="minor"/>
      </rPr>
      <t>handicapped toilet including water closet, flush valve for closet, rectangular wall hung wash basin, 15mm dia Pillar cock</t>
    </r>
    <r>
      <rPr>
        <sz val="11"/>
        <rFont val="Calibri"/>
        <family val="2"/>
        <scheme val="minor"/>
      </rPr>
      <t xml:space="preserve"> with waste coupling, CP angle cock, 32mm dia CP bottle trap with extension pipe, </t>
    </r>
    <r>
      <rPr>
        <b/>
        <sz val="11"/>
        <rFont val="Calibri"/>
        <family val="2"/>
        <scheme val="minor"/>
      </rPr>
      <t>grab bar</t>
    </r>
    <r>
      <rPr>
        <sz val="11"/>
        <rFont val="Calibri"/>
        <family val="2"/>
        <scheme val="minor"/>
      </rPr>
      <t xml:space="preserve">, supporting bracket with necessary steel to support basin, 450mm long CP connection pipe and CP wall flanges all of approved make etc.,complete. </t>
    </r>
  </si>
  <si>
    <r>
      <t xml:space="preserve">Supply, fixing,  testing and commissioning of 15 mm CP </t>
    </r>
    <r>
      <rPr>
        <b/>
        <sz val="11"/>
        <rFont val="Calibri"/>
        <family val="2"/>
        <scheme val="minor"/>
      </rPr>
      <t xml:space="preserve">health faucet  </t>
    </r>
    <r>
      <rPr>
        <sz val="11"/>
        <rFont val="Calibri"/>
        <family val="2"/>
        <scheme val="minor"/>
      </rPr>
      <t>of approved make with necessary CP flexible hose 1000 mm flexible tube, 15mm  dia  brass  C.P.  Angle  stop  cock  with flange, CP wall flange etc.,  complete.</t>
    </r>
  </si>
  <si>
    <t>Make / Model : Jaquar / Health faucet -ALD- CHR- 573</t>
  </si>
  <si>
    <t>Angle cock - 5053 N</t>
  </si>
  <si>
    <r>
      <t xml:space="preserve">Supplying, installing, testing and commissioning White Vitreous large flat back </t>
    </r>
    <r>
      <rPr>
        <b/>
        <sz val="11"/>
        <rFont val="Calibri"/>
        <family val="2"/>
        <scheme val="minor"/>
      </rPr>
      <t>urinal with sensor</t>
    </r>
    <r>
      <rPr>
        <sz val="11"/>
        <rFont val="Calibri"/>
        <family val="2"/>
        <scheme val="minor"/>
      </rPr>
      <t xml:space="preserve"> flush valve supported by CI/GI bracket duly painted, including CP brass waste with dome type grating, CP cast brass bottle trap with extension piece, wall flanges, automatic flushing systems for urinal to ensure flushing only immediately after use, comprising of all plumbing, electronic and electrical items. , CP wall flange, infrared photo cells (Sensor), eyes electrically operated solenoid valve, step down transformer/equipment and any other item required to provide satisfactory functioning. </t>
    </r>
  </si>
  <si>
    <t>Make / Model : Jaquar / Urinal - URS-WHT-13263</t>
  </si>
  <si>
    <t>sensor flush valve - SNR-CHR-51097</t>
  </si>
  <si>
    <r>
      <t xml:space="preserve">Fixing &amp; testing of curved shaped </t>
    </r>
    <r>
      <rPr>
        <b/>
        <sz val="11"/>
        <rFont val="Calibri"/>
        <family val="2"/>
        <scheme val="minor"/>
      </rPr>
      <t>urinal partition</t>
    </r>
    <r>
      <rPr>
        <sz val="11"/>
        <rFont val="Calibri"/>
        <family val="2"/>
        <scheme val="minor"/>
      </rPr>
      <t xml:space="preserve"> with frosted glass including providing &amp; fixing concealed CI bracket, cutting and making good.</t>
    </r>
  </si>
  <si>
    <t>8mm thick glass considered - as per the query response.</t>
  </si>
  <si>
    <t>Make / Model : Jaquar / Urinal partition- 1810-UC/1110UC</t>
  </si>
  <si>
    <r>
      <t xml:space="preserve">Supply, Installing, testing and commissioning of under counter </t>
    </r>
    <r>
      <rPr>
        <b/>
        <sz val="11"/>
        <rFont val="Calibri"/>
        <family val="2"/>
        <scheme val="minor"/>
      </rPr>
      <t>wash basin</t>
    </r>
    <r>
      <rPr>
        <sz val="11"/>
        <rFont val="Calibri"/>
        <family val="2"/>
        <scheme val="minor"/>
      </rPr>
      <t xml:space="preserve">, 15mm dia sensor Pillar cock and waste coupling, 32mm dia CP bottle trap with extension pipe, supporting bracket with necessary steel to support basin 1 No.15mm CP angle valve with 450mm long CP connection pipe and CP wall flanges all of approved make etc.,complete. </t>
    </r>
  </si>
  <si>
    <t>Model : Wash Basin -  FNS-WHT-40701</t>
  </si>
  <si>
    <t>Sensor Pillar cock - SNR-CHR-35019PMEB</t>
  </si>
  <si>
    <t>Angle cock - 5053N</t>
  </si>
  <si>
    <t>Bottle trap - ALD 769</t>
  </si>
  <si>
    <t>Waste coupling - ALD 705</t>
  </si>
  <si>
    <r>
      <t xml:space="preserve">Supply, installation and fixing of </t>
    </r>
    <r>
      <rPr>
        <b/>
        <sz val="11"/>
        <rFont val="Calibri"/>
        <family val="2"/>
        <scheme val="minor"/>
      </rPr>
      <t>stainless steel  toilet paper holder with SS screws on the wall.</t>
    </r>
  </si>
  <si>
    <t>Make / Model : Jaquar / CAN-CHR-1153S</t>
  </si>
  <si>
    <r>
      <t xml:space="preserve">Supply, installation and fixing of </t>
    </r>
    <r>
      <rPr>
        <b/>
        <sz val="11"/>
        <rFont val="Calibri"/>
        <family val="2"/>
        <scheme val="minor"/>
      </rPr>
      <t xml:space="preserve">stainless steel body paper towel dispenser </t>
    </r>
    <r>
      <rPr>
        <sz val="11"/>
        <rFont val="Calibri"/>
        <family val="2"/>
        <scheme val="minor"/>
      </rPr>
      <t>with SS screws on the breakout wall.
(Cabinet : 18-8 stainless steel 304, Capacity : 450 (M &amp; Z fold), 600 multifold)</t>
    </r>
  </si>
  <si>
    <t>Make : Kimberly - 49807</t>
  </si>
  <si>
    <r>
      <t xml:space="preserve">Supply, installation and fixing of </t>
    </r>
    <r>
      <rPr>
        <b/>
        <sz val="11"/>
        <rFont val="Calibri"/>
        <family val="2"/>
        <scheme val="minor"/>
      </rPr>
      <t xml:space="preserve">Robe hook </t>
    </r>
    <r>
      <rPr>
        <sz val="11"/>
        <rFont val="Calibri"/>
        <family val="2"/>
        <scheme val="minor"/>
      </rPr>
      <t>with PVC rawl plug &amp; C.P. brass screw complete as required.</t>
    </r>
  </si>
  <si>
    <t>Make / Model : Jaquar / ACN-CHR-1161N</t>
  </si>
  <si>
    <r>
      <t xml:space="preserve">Supply, installation and fixing of  stainless steel body </t>
    </r>
    <r>
      <rPr>
        <b/>
        <sz val="11"/>
        <rFont val="Calibri"/>
        <family val="2"/>
        <scheme val="minor"/>
      </rPr>
      <t xml:space="preserve">liquid soap dispenser </t>
    </r>
    <r>
      <rPr>
        <sz val="11"/>
        <rFont val="Calibri"/>
        <family val="2"/>
        <scheme val="minor"/>
      </rPr>
      <t>with PVC rawl plug &amp; C.P. brass screw complete as required.
(Material : SS 304, Dispense : Foam soap, Battery : 4 x AA alkaline duracell, sensing distance : 5-9cm, Dispense volume : 1-2ml)</t>
    </r>
  </si>
  <si>
    <t>Make : Euronics -ES802F</t>
  </si>
  <si>
    <r>
      <t xml:space="preserve">Supply and fixing of Wall mounted </t>
    </r>
    <r>
      <rPr>
        <b/>
        <sz val="11"/>
        <rFont val="Calibri"/>
        <family val="2"/>
        <scheme val="minor"/>
      </rPr>
      <t>SS body Hand Dryer</t>
    </r>
    <r>
      <rPr>
        <sz val="11"/>
        <rFont val="Calibri"/>
        <family val="2"/>
        <scheme val="minor"/>
      </rPr>
      <t xml:space="preserve"> with SS screws on the wall. (Auto cutoff : 30sec, Sensor range : 12 cm - 15 cm, Hand dry time : less than 20 secs, Motor ; Brush type, dual ball bearings, Speed : 25,000 RPM, Rated power : 550 W, Current ; 2.5 A, Blowing volume : &gt; 270 cum/hr, Air speed : 95 m/s , Operation : Touch free infra red activation)</t>
    </r>
  </si>
  <si>
    <t xml:space="preserve">Make : Euronics - EH 26 </t>
  </si>
  <si>
    <r>
      <t xml:space="preserve">Supply, installation and fixing  approved make  </t>
    </r>
    <r>
      <rPr>
        <b/>
        <sz val="11"/>
        <rFont val="Calibri"/>
        <family val="2"/>
        <scheme val="minor"/>
      </rPr>
      <t>Mirror</t>
    </r>
    <r>
      <rPr>
        <sz val="11"/>
        <rFont val="Calibri"/>
        <family val="2"/>
        <scheme val="minor"/>
      </rPr>
      <t xml:space="preserve"> with suitable size for Single and combined wash basin's necessary fixing screws etc complete.</t>
    </r>
  </si>
  <si>
    <r>
      <t xml:space="preserve">Supply and fixing of </t>
    </r>
    <r>
      <rPr>
        <b/>
        <sz val="11"/>
        <rFont val="Calibri"/>
        <family val="2"/>
        <scheme val="minor"/>
      </rPr>
      <t>waste Chute</t>
    </r>
  </si>
  <si>
    <r>
      <t xml:space="preserve">Supply and fixing of ABS body Aerosol </t>
    </r>
    <r>
      <rPr>
        <b/>
        <sz val="11"/>
        <rFont val="Calibri"/>
        <family val="2"/>
        <scheme val="minor"/>
      </rPr>
      <t xml:space="preserve">Fragrance Dispensor </t>
    </r>
    <r>
      <rPr>
        <sz val="11"/>
        <rFont val="Calibri"/>
        <family val="2"/>
        <scheme val="minor"/>
      </rPr>
      <t>(Material : Polycarbonate ABS casing, Battery : 2 X D size alkaline batteries, Spray interval ; 5, 10, 15, 30mins, Option : Day / Night / 24hrs, Refill can ; 300 ML)</t>
    </r>
  </si>
  <si>
    <t>Make : Euronics - EA 24</t>
  </si>
  <si>
    <r>
      <t xml:space="preserve">Supply, Installing, testing and commissioning of  </t>
    </r>
    <r>
      <rPr>
        <b/>
        <sz val="11"/>
        <rFont val="Calibri"/>
        <family val="2"/>
        <scheme val="minor"/>
      </rPr>
      <t>stainless steel sink with drain board</t>
    </r>
    <r>
      <rPr>
        <sz val="11"/>
        <rFont val="Calibri"/>
        <family val="2"/>
        <scheme val="minor"/>
      </rPr>
      <t xml:space="preserve"> , with 15m dia CP sink Cock , CP waste coupling, 32mm dia CP bottle trap with extension pipe, supporting  CI bracket to support sink,  and CP wall flanges, all complete set of approved make.</t>
    </r>
    <r>
      <rPr>
        <b/>
        <sz val="11"/>
        <rFont val="Calibri"/>
        <family val="2"/>
        <scheme val="minor"/>
      </rPr>
      <t xml:space="preserve"> </t>
    </r>
  </si>
  <si>
    <t>Make :Hafelei Stainless Steel splash Sink</t>
  </si>
  <si>
    <t>Angle cock Make &amp; Model : 5053N</t>
  </si>
  <si>
    <t>CP Bottle trap Make &amp; Model  : Jaquar &amp; ALT-CHR-769L300x190</t>
  </si>
  <si>
    <t xml:space="preserve">CP waste coupling Make &amp; Model : Jaquar &amp; ALD-709, </t>
  </si>
  <si>
    <t xml:space="preserve">Hot &amp; cold tap with mixer Make &amp; Model : Jaquar &amp; QQP-7309PM with flow restrictor(1.4LPM) </t>
  </si>
  <si>
    <r>
      <t xml:space="preserve">Supply, Installing, testing and commissioning of  </t>
    </r>
    <r>
      <rPr>
        <b/>
        <sz val="11"/>
        <rFont val="Calibri"/>
        <family val="2"/>
        <scheme val="minor"/>
      </rPr>
      <t>stainless steel sink without drain board</t>
    </r>
    <r>
      <rPr>
        <sz val="11"/>
        <rFont val="Calibri"/>
        <family val="2"/>
        <scheme val="minor"/>
      </rPr>
      <t xml:space="preserve"> , with 15m dia CP sink Cock , CP waste coupling, 32mm dia CP bottle trap with extension pipe, supporting  CI bracket to support sink,  and CP wall flanges, all complete set of approved make.</t>
    </r>
    <r>
      <rPr>
        <b/>
        <sz val="11"/>
        <rFont val="Calibri"/>
        <family val="2"/>
        <scheme val="minor"/>
      </rPr>
      <t xml:space="preserve"> (Juice counter)</t>
    </r>
  </si>
  <si>
    <t>Model : Hindware-Sink-Domingo 18x16x9 with waste coupling</t>
  </si>
  <si>
    <t>Make / Model : hindware Angle cock - Cat. No.: F850077
Angular Stop Cock with Wall Flange</t>
  </si>
  <si>
    <t>Bottle trap - F850072  300 mm &amp; 250 mm</t>
  </si>
  <si>
    <t xml:space="preserve">Make / Model : hindware Cat. No.: F690058ARI-CHR-39347S
Sink cock </t>
  </si>
  <si>
    <r>
      <t xml:space="preserve">Supply, iinstallation and fixing  testing and commissioning of apparoved make electically operated storage </t>
    </r>
    <r>
      <rPr>
        <b/>
        <sz val="11"/>
        <rFont val="Calibri"/>
        <family val="2"/>
        <scheme val="minor"/>
      </rPr>
      <t>water heater</t>
    </r>
    <r>
      <rPr>
        <sz val="11"/>
        <rFont val="Calibri"/>
        <family val="2"/>
        <scheme val="minor"/>
      </rPr>
      <t xml:space="preserve"> inner container made from copper or stainless steel including the remal instalation safety valve, vacuum relief valve, neon lamp, mounting brackets, angle valve, connection hose installing in position with coach screws or bolts, nuts, testing, commissioning, etc, complete.</t>
    </r>
  </si>
  <si>
    <t>Make / Model : jaquar / Erica vertical / horizontal</t>
  </si>
  <si>
    <t>a) 25 ltrs (For Casfeteria)</t>
  </si>
  <si>
    <t>2nos Angle cock Make &amp; Model : 5053N</t>
  </si>
  <si>
    <t>Supply, iinstallation and fixing  testing and commissioning of apparoved make completed shower set including wall mixer with diverter,  shower arm with sliding Shower rose on a vertical rail.</t>
  </si>
  <si>
    <t>Make : JAQUAR</t>
  </si>
  <si>
    <t>SHOWER ARM : SHA-CHR-49483</t>
  </si>
  <si>
    <t>OVERHEAD SHOWER : OHS-CHR-1623</t>
  </si>
  <si>
    <t>EXPOSED PART KIT OF SINGLE LEVER : OPP-CHR-15079NKPM</t>
  </si>
  <si>
    <t>BATH SPOUT WITH WALL FLANGE : SPJ-CHR-15429PM</t>
  </si>
  <si>
    <t>Sub - Total</t>
  </si>
  <si>
    <t>Grand Total - SANITARY WARES AND ACCESSORIES</t>
  </si>
  <si>
    <t>UoM</t>
  </si>
  <si>
    <r>
      <t xml:space="preserve">Supplying, fixing, testing &amp; commissioning of Waste &amp; vent pipes of centrifugally </t>
    </r>
    <r>
      <rPr>
        <b/>
        <sz val="11"/>
        <rFont val="Calibri"/>
        <family val="2"/>
        <scheme val="minor"/>
      </rPr>
      <t>spun cast iron pipe</t>
    </r>
    <r>
      <rPr>
        <sz val="11"/>
        <rFont val="Calibri"/>
        <family val="2"/>
        <scheme val="minor"/>
      </rPr>
      <t xml:space="preserve"> as per IS:3989 including all fittings like bend, tees, elbows, collars, junction inspection doors, cowls, offsets, access pipes, CI  pipe connection with flange adapter or humbles joints, etc. joining with epoxy sealant joints after packing with hemp including finishing etc. complete. (INTERNAL/SUSPENDED PIPING)</t>
    </r>
  </si>
  <si>
    <t xml:space="preserve">a)40mm dia </t>
  </si>
  <si>
    <t xml:space="preserve">b)50mm dia </t>
  </si>
  <si>
    <t xml:space="preserve">c)75mm dia </t>
  </si>
  <si>
    <t xml:space="preserve">d)110mm dia </t>
  </si>
  <si>
    <r>
      <t xml:space="preserve">Supplying, fixing, testing &amp; commissioning of special </t>
    </r>
    <r>
      <rPr>
        <b/>
        <sz val="11"/>
        <rFont val="Calibri"/>
        <family val="2"/>
        <scheme val="minor"/>
      </rPr>
      <t>C.I Multi floor trap / P trap with necessary connection</t>
    </r>
    <r>
      <rPr>
        <sz val="11"/>
        <rFont val="Calibri"/>
        <family val="2"/>
        <scheme val="minor"/>
      </rPr>
      <t xml:space="preserve"> of 100mm dia inlet and 75mm dia outlet fixed on a bed of cement concrete etc.. Complete. ( The frame and grating shall be approved by architect)</t>
    </r>
  </si>
  <si>
    <r>
      <t xml:space="preserve">Supply and fixing of </t>
    </r>
    <r>
      <rPr>
        <b/>
        <sz val="11"/>
        <rFont val="Calibri"/>
        <family val="2"/>
        <scheme val="minor"/>
      </rPr>
      <t>cockroach trap</t>
    </r>
    <r>
      <rPr>
        <sz val="11"/>
        <rFont val="Calibri"/>
        <family val="2"/>
        <scheme val="minor"/>
      </rPr>
      <t xml:space="preserve"> of size 153mm x 153mm, complete as per specifications. (The item rate shall include all costs towards labour, tools, tackles &amp; machineries, all leads &amp; lifts, work related cleaning) complete</t>
    </r>
  </si>
  <si>
    <r>
      <t xml:space="preserve">Supply, fixing and testing of  </t>
    </r>
    <r>
      <rPr>
        <b/>
        <sz val="11"/>
        <rFont val="Calibri"/>
        <family val="2"/>
        <scheme val="minor"/>
      </rPr>
      <t xml:space="preserve">CI ceiling clean out </t>
    </r>
    <r>
      <rPr>
        <sz val="11"/>
        <rFont val="Calibri"/>
        <family val="2"/>
        <scheme val="minor"/>
      </rPr>
      <t>. For removing Clogging, etc., complete.(The frame and grating shall be approved by Architects)</t>
    </r>
  </si>
  <si>
    <r>
      <t xml:space="preserve">Supply, fixing and testing of  </t>
    </r>
    <r>
      <rPr>
        <b/>
        <sz val="11"/>
        <rFont val="Calibri"/>
        <family val="2"/>
        <scheme val="minor"/>
      </rPr>
      <t xml:space="preserve">CI floor clean out </t>
    </r>
    <r>
      <rPr>
        <sz val="11"/>
        <rFont val="Calibri"/>
        <family val="2"/>
        <scheme val="minor"/>
      </rPr>
      <t>(110mmx110mm). For removing Clogging, etc., complete.(The frame and grating shall be approved by Architects)</t>
    </r>
  </si>
  <si>
    <t xml:space="preserve">75mm dia </t>
  </si>
  <si>
    <t xml:space="preserve">110mm dia </t>
  </si>
  <si>
    <r>
      <t>Supplying and fixing testing &amp; commissioning o</t>
    </r>
    <r>
      <rPr>
        <b/>
        <sz val="11"/>
        <rFont val="Calibri"/>
        <family val="2"/>
        <scheme val="minor"/>
      </rPr>
      <t>f Galvanized Iron Pipes</t>
    </r>
    <r>
      <rPr>
        <sz val="11"/>
        <rFont val="Calibri"/>
        <family val="2"/>
        <scheme val="minor"/>
      </rPr>
      <t xml:space="preserve"> of ISI marked, I.S.1239 ('C' Class) including all G.I. Heavy duty Fittings like tees, elbows, bends, of approved make, threading, cutting, jointing &amp; testing. Making hole openings in walls &amp; floors. Providing galvanized steel brackets, channels, angles, flats, anchor fasteners, clamps, threaded rods, nuts, bolts washers etc. to complete the work and making good walls &amp; floors etc., complete. Painting the exposed G.I. pipes with Two coat of zinc chromate primer with two coats of synthetic enamel paint of approved colour / shade etc., complete.
 </t>
    </r>
  </si>
  <si>
    <t xml:space="preserve">(Pipe running on ceiling, inside the wall concealed for cold &amp; hot water supply) </t>
  </si>
  <si>
    <t>a) 20 mm dia</t>
  </si>
  <si>
    <t>b) 25 mm dia</t>
  </si>
  <si>
    <t>c) 32 mm dia</t>
  </si>
  <si>
    <t>d) 40 mm dia</t>
  </si>
  <si>
    <t>e) 50 mm dia</t>
  </si>
  <si>
    <t xml:space="preserve">Providing &amp; fixing of CPVC pipes confirming to IS 15778:2007  ASTM D-2846 standard including all CPVC fittings like tees, elbows, bends, unions, coupling, reducer tees, collars etc. The work shall include cutting jointing with solvent cement pressure testing the joints / pipeline for 10 kg/sq.cm hydraulic pressure, for 10 hours etc. making holes,  including chasing in solid block masonry walls with groove  cutting machine to required width and depth, making bores in walls,  foundations and RCC slabs, making good the walls and bores in CC or CM 1:3 as applicable clearing the debris, grouting of concealed pipes, MS hooks for fixing pipes and making good the walls and floors. </t>
  </si>
  <si>
    <r>
      <t>Note</t>
    </r>
    <r>
      <rPr>
        <i/>
        <sz val="11"/>
        <rFont val="Calibri"/>
        <family val="2"/>
        <scheme val="minor"/>
      </rPr>
      <t xml:space="preserve">: Strictly use SDR-11 grade - CPVC pipe and fittings for internal cold &amp; hot water supply </t>
    </r>
  </si>
  <si>
    <r>
      <t>Note:</t>
    </r>
    <r>
      <rPr>
        <i/>
        <sz val="11"/>
        <rFont val="Calibri"/>
        <family val="2"/>
        <scheme val="minor"/>
      </rPr>
      <t xml:space="preserve"> Rate Quoted shall be inclusive of cost of other consumables like hacksaw blade, solvent for CPVC pipe</t>
    </r>
  </si>
  <si>
    <t xml:space="preserve">(Pipe running on ceiling, inside the wall concealed for cold, flushing &amp; hot water supply) </t>
  </si>
  <si>
    <t>(Consealed pipes)</t>
  </si>
  <si>
    <t>(Ceiling transfer pipes) - Option</t>
  </si>
  <si>
    <r>
      <t xml:space="preserve">Providing and fixing of  proprietary polyshield outer mechanical protection on </t>
    </r>
    <r>
      <rPr>
        <b/>
        <sz val="11"/>
        <rFont val="Calibri"/>
        <family val="2"/>
        <scheme val="minor"/>
      </rPr>
      <t>nitrle rubber Insulation</t>
    </r>
    <r>
      <rPr>
        <sz val="11"/>
        <rFont val="Calibri"/>
        <family val="2"/>
        <scheme val="minor"/>
      </rPr>
      <t xml:space="preserve"> comprising of wrapping with poly glass tape helically wound and subsequently applying 2 coats of polyshield material (resin &amp; hardner) as per manufacturers specification and approved by Project Manager / Consultnats.</t>
    </r>
  </si>
  <si>
    <r>
      <t>Supply and fixing of</t>
    </r>
    <r>
      <rPr>
        <b/>
        <sz val="11"/>
        <rFont val="Calibri"/>
        <family val="2"/>
        <scheme val="minor"/>
      </rPr>
      <t xml:space="preserve"> lever operated Brass / Gun metal ball valve </t>
    </r>
    <r>
      <rPr>
        <sz val="11"/>
        <rFont val="Calibri"/>
        <family val="2"/>
        <scheme val="minor"/>
      </rPr>
      <t xml:space="preserve">of approved make , complete.  The valve shall be fixed after the union of PVC.  The quoted rate shall also include the cost of the union, nipples etc., complete. The cost to includes joints required for the GI pipes to valves such as couplings etc., complete. </t>
    </r>
  </si>
  <si>
    <t>a) 20 mm dia (Screwed ends)</t>
  </si>
  <si>
    <t>b) 25 mm dia (Screwed ends)</t>
  </si>
  <si>
    <t>c) 32 mm dia (Screwed ends)</t>
  </si>
  <si>
    <t>c) 40 mm dia (Screwed ends)</t>
  </si>
  <si>
    <r>
      <t xml:space="preserve">Supplying, installing, fixing, jointing, testing and commissioning of </t>
    </r>
    <r>
      <rPr>
        <b/>
        <sz val="11"/>
        <rFont val="Calibri"/>
        <family val="2"/>
        <scheme val="minor"/>
      </rPr>
      <t xml:space="preserve">Water Dispenser, </t>
    </r>
    <r>
      <rPr>
        <sz val="11"/>
        <rFont val="Calibri"/>
        <family val="2"/>
        <scheme val="minor"/>
      </rPr>
      <t xml:space="preserve">Outlet of Hot, Cold , Warm. </t>
    </r>
    <r>
      <rPr>
        <b/>
        <sz val="11"/>
        <rFont val="Calibri"/>
        <family val="2"/>
        <scheme val="minor"/>
      </rPr>
      <t>(Location - Cafeteria area) Bubble top type</t>
    </r>
  </si>
  <si>
    <r>
      <t xml:space="preserve">Supplying, installing and testing approved make </t>
    </r>
    <r>
      <rPr>
        <b/>
        <sz val="11"/>
        <rFont val="Calibri"/>
        <family val="2"/>
        <scheme val="minor"/>
      </rPr>
      <t>Electromagnetic flow water meter</t>
    </r>
    <r>
      <rPr>
        <sz val="11"/>
        <rFont val="Calibri"/>
        <family val="2"/>
        <scheme val="minor"/>
      </rPr>
      <t xml:space="preserve"> with BMS compatibility including  3 Nos Ball valves for isolation and By pass with unions etc.,  complete. </t>
    </r>
  </si>
  <si>
    <t>a) 20mm dia</t>
  </si>
  <si>
    <t>b) 25mm dia</t>
  </si>
  <si>
    <t>c) 40mm dia</t>
  </si>
  <si>
    <r>
      <t xml:space="preserve">Supplying and fixing </t>
    </r>
    <r>
      <rPr>
        <b/>
        <sz val="11"/>
        <color rgb="FFFF0000"/>
        <rFont val="Calibri"/>
        <family val="2"/>
        <scheme val="minor"/>
      </rPr>
      <t>drain lift-2 with collection tank, waste water transfer pumpset</t>
    </r>
    <r>
      <rPr>
        <sz val="11"/>
        <color rgb="FFFF0000"/>
        <rFont val="Calibri"/>
        <family val="2"/>
        <scheme val="minor"/>
      </rPr>
      <t xml:space="preserve"> automatic control float, including tank, isolation valve NRV, control panel pumpset capable of discharging 1 LPS testing, commissioning, maintain the system for one year etc. complete. (To pump waste water to downtake pipe in PHE shaft (1 working + 1 standby) Interconnection ball valve &amp; NRV including vendor scope - (Option)</t>
    </r>
  </si>
  <si>
    <t xml:space="preserve">Supply, Installing, testing and commissioning of approved make CPVC pipes as per ASTM D-2846  for grey water pumping from solo lift pumps to risers (SDR 11 grade) and pipe specials like Coupler, reducer, elbow, and brass male/ female threaded pipe specials , cutting the pipes, fixing the pipe specials using solvent cement solution supplied by the same manufacturer, making water tight joints, making holes in walls restoring the damaged portions to their original condition using required materials, providing suitable pipe clamps fixed to structural support,  installing pipe work to perfect plumb,  straight in horizontal, conducting hydraulic test to pipe work to a pressure of 7 Kg per Sq.cm, etc. complete and as directed by the site engineer. The rate should include noise insulation for all exposed pipes.
</t>
  </si>
  <si>
    <t>a)32mm dia</t>
  </si>
  <si>
    <t>b)40mm dia</t>
  </si>
  <si>
    <r>
      <t xml:space="preserve">Supply &amp; Installation of 150x60mm </t>
    </r>
    <r>
      <rPr>
        <b/>
        <sz val="11"/>
        <color indexed="8"/>
        <rFont val="Calibri"/>
        <family val="2"/>
        <scheme val="minor"/>
      </rPr>
      <t>GI raceways with powder coat</t>
    </r>
    <r>
      <rPr>
        <sz val="11"/>
        <color indexed="8"/>
        <rFont val="Calibri"/>
        <family val="2"/>
        <scheme val="minor"/>
      </rPr>
      <t xml:space="preserve"> without cover made out of 16 SWG GI body to be installed below the drain pipes. RAL Colour shall be matched with Architect requirement.</t>
    </r>
  </si>
  <si>
    <t>a) 150mm x 60mm</t>
  </si>
  <si>
    <t>b) 300mm x 60mm</t>
  </si>
  <si>
    <r>
      <t xml:space="preserve">Supply, fixing and testing of  </t>
    </r>
    <r>
      <rPr>
        <b/>
        <sz val="11"/>
        <rFont val="Calibri"/>
        <family val="2"/>
        <scheme val="minor"/>
      </rPr>
      <t>Garbodrain G-1000,</t>
    </r>
    <r>
      <rPr>
        <sz val="11"/>
        <rFont val="Calibri"/>
        <family val="2"/>
        <scheme val="minor"/>
      </rPr>
      <t xml:space="preserve"> including all fittings, should be anti-jam impellers made of SS 304 for efficient grinding &amp; corrosion free, run with AC power supply with calling bell switch for dry run protection. (Juice counter)</t>
    </r>
  </si>
  <si>
    <r>
      <t xml:space="preserve">Supply, fixing and testing of  </t>
    </r>
    <r>
      <rPr>
        <b/>
        <sz val="11"/>
        <rFont val="Calibri"/>
        <family val="2"/>
        <scheme val="minor"/>
      </rPr>
      <t>Garbodrain G-2000,</t>
    </r>
    <r>
      <rPr>
        <sz val="11"/>
        <rFont val="Calibri"/>
        <family val="2"/>
        <scheme val="minor"/>
      </rPr>
      <t xml:space="preserve"> including all fittings, should be anti-jam impellers made of SS 304 for efficient grinding &amp; corrosion free, run with AC power supply with calling bell switch for dry run protection. (Hand wash &amp; dish wash)</t>
    </r>
  </si>
  <si>
    <t>Grand Total - INTERNAL DRAINAGE &amp; WATER SUPPLY PIPES &amp; FITTINGS</t>
  </si>
  <si>
    <t>The contractor shall supply  all fixing items like extension nipples, teflon tape, white cement, putty, coach screws, fischer bolts etc., for  fixing Sanitary fixtures and CP fittings. The quoted rate for fixing the said items shall include the supply of all the above indicated items.</t>
  </si>
  <si>
    <t xml:space="preserve">Sl.No </t>
  </si>
  <si>
    <t xml:space="preserve">Items </t>
  </si>
  <si>
    <t xml:space="preserve">Approved makes </t>
  </si>
  <si>
    <t>Water closet, wash basin &amp; urinal</t>
  </si>
  <si>
    <t xml:space="preserve">Jaquar / Hindware / Roca / Parryware </t>
  </si>
  <si>
    <t>Concealed type cistern</t>
  </si>
  <si>
    <t>CP Fitting</t>
  </si>
  <si>
    <t xml:space="preserve">Jaquar / Parryware / Roca / Hindware </t>
  </si>
  <si>
    <t>Hand drier &amp; Dispenser</t>
  </si>
  <si>
    <t>Euronics / kimberly clark</t>
  </si>
  <si>
    <t>Health Faucet</t>
  </si>
  <si>
    <t>Stainless steel sink</t>
  </si>
  <si>
    <t>Hafele</t>
  </si>
  <si>
    <t xml:space="preserve">Ball Valve </t>
  </si>
  <si>
    <t>Advance / Zoloto</t>
  </si>
  <si>
    <t xml:space="preserve">Flexible Connection </t>
  </si>
  <si>
    <t xml:space="preserve">Metaflex / Tozen /Mason  </t>
  </si>
  <si>
    <t>Pipe supports</t>
  </si>
  <si>
    <t>Hitech / Chilly / Easyflex / Intellotech</t>
  </si>
  <si>
    <t xml:space="preserve">Cable </t>
  </si>
  <si>
    <t xml:space="preserve">Polycab / Havells / Finolex  </t>
  </si>
  <si>
    <t>CPVC Pipes &amp; fittings</t>
  </si>
  <si>
    <t>Astral / Ashirwad / Supreme</t>
  </si>
  <si>
    <t>GI Pipes &amp; fittings</t>
  </si>
  <si>
    <t>TATA / JINDAL</t>
  </si>
  <si>
    <t>CI pipes &amp; fittings</t>
  </si>
  <si>
    <t>BPL / INDO / BIC / BIF / JINDAL</t>
  </si>
  <si>
    <t xml:space="preserve">Water dispenser </t>
  </si>
  <si>
    <t>Voltas / Oasis</t>
  </si>
  <si>
    <t>Water Heater</t>
  </si>
  <si>
    <t>Jaquar / Erica</t>
  </si>
  <si>
    <t>Make - Merino &amp; Model - ZMS SS Series considered.</t>
  </si>
  <si>
    <t>JLL Summary</t>
  </si>
  <si>
    <t>Final Measurement Qty</t>
  </si>
  <si>
    <t>As per 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</si>
</sst>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 #,##0_ ;_ * \-#,##0_ ;_ * &quot;-&quot;_ ;_ @_ "/>
    <numFmt numFmtId="165" formatCode="_ &quot;₹&quot;\ * #,##0.00_ ;_ &quot;₹&quot;\ * \-#,##0.00_ ;_ &quot;₹&quot;\ * &quot;-&quot;??_ ;_ @_ "/>
    <numFmt numFmtId="166" formatCode="_ * #,##0.00_ ;_ * \-#,##0.00_ ;_ * &quot;-&quot;??_ ;_ @_ "/>
    <numFmt numFmtId="167" formatCode="_-* #,##0_-;\-* #,##0_-;_-* &quot;-&quot;_-;_-@_-"/>
    <numFmt numFmtId="168" formatCode="_-* #,##0.00_-;\-* #,##0.00_-;_-* &quot;-&quot;??_-;_-@_-"/>
    <numFmt numFmtId="169" formatCode="&quot;Rs.&quot;\ #,##0;[Red]&quot;Rs.&quot;\ \-#,##0"/>
    <numFmt numFmtId="170" formatCode="_(* #,##0.00_);_(* \(#,##0.00\);_(* \-??_);_(@_)"/>
    <numFmt numFmtId="171" formatCode="0_)"/>
    <numFmt numFmtId="172" formatCode="_-* #,##0.00_-;_-* #,##0.00\-;_-* &quot;-&quot;??_-;_-@_-"/>
    <numFmt numFmtId="173" formatCode="_ * #,##0_ ;_ * \-#,##0_ ;_ * &quot;-&quot;??_ ;_ @_ "/>
    <numFmt numFmtId="174" formatCode="_(* #,##0_);_(* \(#,##0\);_(* &quot;-&quot;??_);_(@_)"/>
    <numFmt numFmtId="175" formatCode="0_);[Red]\(0\)"/>
    <numFmt numFmtId="176" formatCode="&quot;Rs.&quot;\ #,##0.00;&quot;Rs.&quot;\ \-#,##0.00"/>
    <numFmt numFmtId="177" formatCode="_ &quot;Rs.&quot;\ * #,##0_ ;_ &quot;Rs.&quot;\ * \-#,##0_ ;_ &quot;Rs.&quot;\ * &quot;-&quot;_ ;_ @_ "/>
    <numFmt numFmtId="178" formatCode="General_)"/>
    <numFmt numFmtId="179" formatCode="#,##0.0"/>
    <numFmt numFmtId="180" formatCode="#,##0.0000_);\(#,##0.0000\)"/>
    <numFmt numFmtId="181" formatCode="\$#,##0;\(\$#,##0\)"/>
    <numFmt numFmtId="182" formatCode="[$INR]\ #,##0.00"/>
    <numFmt numFmtId="183" formatCode="#,##0;\(#,##0\)"/>
    <numFmt numFmtId="184" formatCode="0###0"/>
    <numFmt numFmtId="185" formatCode="\$#,##0.00;\(\$#,##0.00\)"/>
    <numFmt numFmtId="186" formatCode="#,##0_);[Red]\(#,##0\);;@"/>
    <numFmt numFmtId="187" formatCode="_([$€-2]* #,##0.00_);_([$€-2]* \(#,##0.00\);_([$€-2]* &quot;-&quot;??_)"/>
    <numFmt numFmtId="188" formatCode="General\ ;[Red]\(General\)"/>
    <numFmt numFmtId="189" formatCode="#,##0.0000000_);\(#,##0.0000000\)"/>
    <numFmt numFmtId="190" formatCode="0.00_)"/>
    <numFmt numFmtId="191" formatCode="\£#,##0_);\(\£#,##0\)"/>
    <numFmt numFmtId="192" formatCode="_(&quot;Rs.&quot;* #,##0_);_(&quot;Rs.&quot;* \(#,##0\);_(&quot;Rs.&quot;* &quot;-&quot;??_);_(@_)"/>
    <numFmt numFmtId="193" formatCode="0##0"/>
    <numFmt numFmtId="194" formatCode="_-&quot;$&quot;* #,##0_-;\-&quot;$&quot;* #,##0_-;_-&quot;$&quot;* &quot;-&quot;_-;_-@_-"/>
    <numFmt numFmtId="195" formatCode="_-&quot;$&quot;* #,##0.00_-;\-&quot;$&quot;* #,##0.00_-;_-&quot;$&quot;* &quot;-&quot;??_-;_-@_-"/>
    <numFmt numFmtId="196" formatCode="0.000000"/>
    <numFmt numFmtId="197" formatCode="#,##0;\-#,##0;&quot;-&quot;"/>
    <numFmt numFmtId="198" formatCode="&quot;$&quot;#,##0;\(&quot;$&quot;#,##0\)"/>
    <numFmt numFmtId="199" formatCode="0;[Red]0"/>
    <numFmt numFmtId="200" formatCode="[$-409]General"/>
    <numFmt numFmtId="201" formatCode="#,##0;[Red]#,##0"/>
    <numFmt numFmtId="202" formatCode="mm/dd/yy"/>
    <numFmt numFmtId="203" formatCode="0.0"/>
    <numFmt numFmtId="204" formatCode="[$-409]d/mmm/yy;@"/>
    <numFmt numFmtId="205" formatCode="&quot;\&quot;#,##0;[Red]&quot;\&quot;\-#,##0"/>
    <numFmt numFmtId="206" formatCode="&quot;\&quot;#,##0.00;[Red]&quot;\&quot;\-#,##0.00"/>
    <numFmt numFmtId="207" formatCode="[$-409]d\-mmm\-yy;@"/>
    <numFmt numFmtId="208" formatCode="yyyy"/>
    <numFmt numFmtId="209" formatCode="#,##0.00;\-#,##0.00;&quot;-&quot;"/>
    <numFmt numFmtId="210" formatCode="#,##0%;\-#,##0%;&quot;- &quot;"/>
    <numFmt numFmtId="211" formatCode="0.000"/>
    <numFmt numFmtId="212" formatCode="#,##0.0%;\-#,##0.0%;&quot;- &quot;"/>
    <numFmt numFmtId="213" formatCode="#,##0.0_);\(#,##0.0\)"/>
    <numFmt numFmtId="214" formatCode="#,##0.00%;\-#,##0.00%;&quot;- &quot;"/>
    <numFmt numFmtId="215" formatCode="#,##0.000_);\(#,##0.000\)"/>
    <numFmt numFmtId="216" formatCode="#,##0.0;\-#,##0.0;&quot;-&quot;"/>
    <numFmt numFmtId="217" formatCode="\(0.00%"/>
    <numFmt numFmtId="218" formatCode="#,##0.00\ ;&quot; (&quot;#,##0.00\);&quot; -&quot;#\ ;@\ "/>
    <numFmt numFmtId="219" formatCode="\ 0;\-0;;@"/>
    <numFmt numFmtId="220" formatCode="[$INR]\ #,##0.00_);\([$INR]\ #,##0.00\)"/>
    <numFmt numFmtId="221" formatCode="&quot;True&quot;;&quot;True&quot;;&quot;False&quot;"/>
    <numFmt numFmtId="222" formatCode="&quot;$&quot;#,##0;&quot;($&quot;#,##0\)"/>
    <numFmt numFmtId="223" formatCode="0.00;[Red]0.00"/>
    <numFmt numFmtId="224" formatCode="&quot;Rs.&quot;\ #,##0;&quot;Rs.&quot;\ \-#,##0"/>
    <numFmt numFmtId="225" formatCode="_ * #,##0.00_ ;_ * \-#,##0.00_ ;_ * \-??_ ;_ @_ "/>
    <numFmt numFmtId="226" formatCode="0.00%\)"/>
    <numFmt numFmtId="227" formatCode="0.0;\-0.0;;@"/>
    <numFmt numFmtId="228" formatCode="[$INR]\ #,##0;[$INR]\ \-#,##0"/>
    <numFmt numFmtId="229" formatCode="&quot;$&quot;#,##0.00;\(&quot;$&quot;#,##0.00\)"/>
    <numFmt numFmtId="230" formatCode="_(* #,##0.0_);_(* \(#,##0.0\);_(* \-??_);_(@_)"/>
    <numFmt numFmtId="231" formatCode="_ &quot;Rs.&quot;\ * #,##0.00_ ;_ &quot;Rs.&quot;\ * \-#,##0.00_ ;_ &quot;Rs.&quot;\ * &quot;-&quot;??_ ;_ @_ "/>
    <numFmt numFmtId="232" formatCode="_-* #,##0.00\ _D_M_-;\-* #,##0.00\ _D_M_-;_-* &quot;-&quot;??\ _D_M_-;_-@_-"/>
    <numFmt numFmtId="233" formatCode="#,##0;&quot;\&quot;&quot;\&quot;&quot;\&quot;&quot;\&quot;\(#,##0&quot;\&quot;&quot;\&quot;&quot;\&quot;&quot;\&quot;\)"/>
    <numFmt numFmtId="234" formatCode="\$#,##0.00;[Red]&quot;-$&quot;#,##0.00"/>
    <numFmt numFmtId="235" formatCode="&quot;$&quot;#,##0.00;[Red]&quot;-$&quot;#,##0.00"/>
    <numFmt numFmtId="236" formatCode="_(&quot;Rs.&quot;* #,##0_);_(&quot;Rs.&quot;* \(#,##0\);_(&quot;Rs.&quot;* &quot;-&quot;_);_(@_)"/>
    <numFmt numFmtId="237" formatCode="&quot;$&quot;#,##0\ ;\(&quot;$&quot;#,##0\)"/>
    <numFmt numFmtId="238" formatCode="&quot;\&quot;&quot;\&quot;&quot;\&quot;&quot;\&quot;&quot;$&quot;#,##0.00;&quot;\&quot;&quot;\&quot;&quot;\&quot;&quot;\&quot;\(&quot;\&quot;&quot;\&quot;&quot;\&quot;&quot;\&quot;&quot;$&quot;#,##0.00&quot;\&quot;&quot;\&quot;&quot;\&quot;&quot;\&quot;\)"/>
    <numFmt numFmtId="239" formatCode="#."/>
    <numFmt numFmtId="240" formatCode="mmmm\ d\,\ yyyy"/>
    <numFmt numFmtId="241" formatCode="&quot;US$&quot;#,##0.00;&quot;(US$&quot;#,##0.00\)"/>
    <numFmt numFmtId="242" formatCode="\U\S\$#,##0.00;\(\U\S\$#,##0.00\)"/>
    <numFmt numFmtId="243" formatCode="\U\S&quot;$&quot;#,##0.00;\(\U\S&quot;$&quot;#,##0.00\)"/>
    <numFmt numFmtId="244" formatCode="#,##0\ ;[Red]\(#,##0\);&quot;&quot;;@"/>
    <numFmt numFmtId="245" formatCode="&quot;\&quot;&quot;\&quot;&quot;\&quot;&quot;\&quot;&quot;$&quot;#,##0;&quot;\&quot;&quot;\&quot;&quot;\&quot;&quot;\&quot;\(&quot;\&quot;&quot;\&quot;&quot;\&quot;&quot;\&quot;&quot;$&quot;#,##0&quot;\&quot;&quot;\&quot;&quot;\&quot;&quot;\&quot;\)"/>
    <numFmt numFmtId="246" formatCode="&quot;$&quot;\ #,##0;[Red]&quot;$&quot;\ \-#,##0"/>
    <numFmt numFmtId="247" formatCode="\$##,##0.00_);\(\$##,##0.00\)"/>
    <numFmt numFmtId="248" formatCode="&quot;$&quot;##,##0.00_);\(&quot;$&quot;##,##0.00\)"/>
    <numFmt numFmtId="249" formatCode="_-* #,##0.00\ [$€-1]_-;\-* #,##0.00\ [$€-1]_-;_-* &quot;-&quot;??\ [$€-1]_-"/>
    <numFmt numFmtId="250" formatCode="#,##0.00\ ;&quot; -&quot;#,##0.00\ ;&quot; -&quot;#\ ;@\ "/>
    <numFmt numFmtId="251" formatCode="#,##0.000000000;[Red]\-#,##0.000000000"/>
    <numFmt numFmtId="252" formatCode="&quot;Rs.&quot;#,##0.00_);\(&quot;Rs.&quot;#,##0.00\)"/>
    <numFmt numFmtId="253" formatCode="#,##0\ ;\(#,##0\);&quot;-     &quot;"/>
    <numFmt numFmtId="254" formatCode="&quot; &quot;#,##0.0000_);\(&quot; &quot;#,##0.0000\)"/>
    <numFmt numFmtId="255" formatCode="#,##0.00\ ;[Red]\(#,##0.00\)"/>
    <numFmt numFmtId="256" formatCode="#,##0\ ;\-#,##0\ ;&quot; - &quot;;@\ "/>
    <numFmt numFmtId="257" formatCode="#,##0.00\ ;\-#,##0.00\ ;&quot; -&quot;#\ ;@\ "/>
    <numFmt numFmtId="258" formatCode="_-* #,##0_£_¤_-;\-* #,##0_£_¤_-;_-* &quot;-&quot;_£_¤_-;_-@_-"/>
    <numFmt numFmtId="259" formatCode="_-* #,##0.00&quot;£¤&quot;_-;\-* #,##0.00&quot;£¤&quot;_-;_-* &quot;-&quot;??&quot;£¤&quot;_-;_-@_-"/>
    <numFmt numFmtId="260" formatCode="_-* #,##0&quot;£¤&quot;_-;\-* #,##0&quot;£¤&quot;_-;_-* &quot;-&quot;&quot;£¤&quot;_-;_-@_-"/>
    <numFmt numFmtId="261" formatCode="0.00000000"/>
    <numFmt numFmtId="262" formatCode="&quot;Month\\\ &quot;m&quot;,\\\ &quot;yyyy"/>
    <numFmt numFmtId="263" formatCode="_ &quot;$&quot;\ * #,##0_ ;_ &quot;$&quot;\ * \-#,##0_ ;_ &quot;$&quot;\ * &quot;-&quot;_ ;_ @_ "/>
    <numFmt numFmtId="264" formatCode="_ * #,##0_)&quot; $&quot;_ ;_ * \(#,##0&quot;) $&quot;_ ;_ * \-_)&quot; $&quot;_ ;_ @_ "/>
    <numFmt numFmtId="265" formatCode="_ * #,##0_)\ &quot;$&quot;_ ;_ * \(#,##0\)\ &quot;$&quot;_ ;_ * &quot;-&quot;_)\ &quot;$&quot;_ ;_ @_ "/>
    <numFmt numFmtId="266" formatCode="#,##0.000"/>
    <numFmt numFmtId="267" formatCode="_-* #,##0\ &quot;F&quot;_-;\-* #,##0\ &quot;F&quot;_-;_-* &quot;-&quot;\ &quot;F&quot;_-;_-@_-"/>
    <numFmt numFmtId="268" formatCode="#,##0&quot; Esc.&quot;;\-#,##0&quot; Esc.&quot;"/>
    <numFmt numFmtId="269" formatCode="_ &quot;$&quot;\ * #,##0.00_ ;_ &quot;$&quot;\ * \-#,##0.00_ ;_ &quot;$&quot;\ * &quot;-&quot;??_ ;_ @_ "/>
    <numFmt numFmtId="270" formatCode="_ * #,##0.00_)&quot; $&quot;_ ;_ * \(#,##0.00&quot;) $&quot;_ ;_ * \-??_)&quot; $&quot;_ ;_ @_ "/>
    <numFmt numFmtId="271" formatCode="_ * #,##0.00_)\ &quot;$&quot;_ ;_ * \(#,##0.00\)\ &quot;$&quot;_ ;_ * &quot;-&quot;??_)\ &quot;$&quot;_ ;_ @_ "/>
    <numFmt numFmtId="272" formatCode="#,##0.00000"/>
    <numFmt numFmtId="273" formatCode="_-* #,##0.00_£_¤_-;\-* #,##0.00_£_¤_-;_-* &quot;-&quot;??_£_¤_-;_-@_-"/>
    <numFmt numFmtId="274" formatCode="_-* #,##0.00\ &quot;F&quot;_-;\-* #,##0.00\ &quot;F&quot;_-;_-* &quot;-&quot;??\ &quot;F&quot;_-;_-@_-"/>
    <numFmt numFmtId="275" formatCode="&quot;$&quot;#,##0;\-&quot;$&quot;#,##0"/>
    <numFmt numFmtId="276" formatCode=";;;"/>
    <numFmt numFmtId="277" formatCode="#,##0.0,_);[Red]\(#,##0.0,\);_(* &quot;-&quot;_)"/>
    <numFmt numFmtId="278" formatCode="0%;\(0%\)"/>
    <numFmt numFmtId="279" formatCode="&quot;£&quot;#,##0_);\(&quot;£&quot;#,##0\)"/>
    <numFmt numFmtId="280" formatCode="_-&quot;£&quot;* #,##0_-;\-&quot;£&quot;* #,##0_-;_-&quot;£&quot;* &quot;-&quot;_-;_-@_-"/>
    <numFmt numFmtId="281" formatCode="&quot;£ &quot;#,##0.00;\-&quot;£ &quot;#,##0.00"/>
    <numFmt numFmtId="282" formatCode="&quot;$&quot;#,##0.00"/>
    <numFmt numFmtId="283" formatCode="&quot;$&quot;#,##0_);&quot;($&quot;#,##0\)"/>
    <numFmt numFmtId="284" formatCode="[$$-409]#,##0.00;[Red]&quot;-&quot;[$$-409]#,##0.00"/>
    <numFmt numFmtId="285" formatCode="&quot;Rs. &quot;#,###,##0_);\(&quot;Rs. &quot;#,###,##0\)"/>
    <numFmt numFmtId="286" formatCode="&quot;Rs.&quot;##,##0.00_);\(&quot;Rs.&quot;##,##0.00\)"/>
    <numFmt numFmtId="287" formatCode="&quot;Rs.&quot;#,###,##0_);\(&quot;Rs.&quot;#,###,##0\)"/>
    <numFmt numFmtId="288" formatCode="\ \ @"/>
    <numFmt numFmtId="289" formatCode="\+0.00%\+"/>
    <numFmt numFmtId="290" formatCode="\ \ \ \ @"/>
    <numFmt numFmtId="291" formatCode="0.00\ "/>
    <numFmt numFmtId="292" formatCode="&quot; L. &quot;#,##0\ ;&quot;-L. &quot;#,##0\ ;&quot; L. - &quot;;@\ "/>
    <numFmt numFmtId="293" formatCode="&quot; L. &quot;#,##0.00\ ;&quot;-L. &quot;#,##0.00\ ;&quot; L. -&quot;#\ ;@\ "/>
    <numFmt numFmtId="294" formatCode="_-&quot;£&quot;* #,##0.00_-;\-&quot;£&quot;* #,##0.00_-;_-&quot;£&quot;* &quot;-&quot;??_-;_-@_-"/>
    <numFmt numFmtId="295" formatCode="#,##0.00_ "/>
    <numFmt numFmtId="296" formatCode="#,##0\ ;[Red]\(#,##0\)"/>
    <numFmt numFmtId="297" formatCode="#,##0&quot; BF&quot;;[Red]\-#,##0&quot; BF&quot;"/>
    <numFmt numFmtId="298" formatCode="&quot; £&quot;#,##0.00\ ;&quot;-£&quot;#,##0.00\ ;&quot; £-&quot;#\ ;@\ "/>
    <numFmt numFmtId="299" formatCode="&quot;Rs.&quot;\ #,##0.00;[Red]&quot;Rs.&quot;\ \-#,##0.00"/>
    <numFmt numFmtId="300" formatCode="\##,##0;[Red]&quot;\-&quot;#,##0"/>
    <numFmt numFmtId="301" formatCode="_(* #,##0.00_);_(* \(#,##0.00\);_(* &quot;-&quot;?_);@_)"/>
    <numFmt numFmtId="302" formatCode="0.0%"/>
    <numFmt numFmtId="303" formatCode="##\ ##\ ###"/>
    <numFmt numFmtId="304" formatCode="0.000_)"/>
    <numFmt numFmtId="305" formatCode="&quot;£&quot;#,##0;&quot;-£&quot;#,##0"/>
    <numFmt numFmtId="306" formatCode="&quot;Rs. &quot;#,##0_);&quot;(Rs. &quot;#,##0\)"/>
    <numFmt numFmtId="307" formatCode="_(&quot;$&quot;* #,##0_);_(&quot;$&quot;* \(#,##0\);_(&quot;$&quot;* \-??_);_(@_)"/>
    <numFmt numFmtId="308" formatCode="&quot;$&quot;#,##0_);[Red]&quot;($&quot;#,##0\)"/>
    <numFmt numFmtId="309" formatCode="&quot;$&quot;##,##0.00_);&quot;($&quot;##,##0.00\)"/>
    <numFmt numFmtId="310" formatCode="_([$€-2]* #,##0.00_);_([$€-2]* \(#,##0.00\);_([$€-2]* \-??_)"/>
    <numFmt numFmtId="311" formatCode="_-[$€-2]\ * #,##0.00_-;\-[$€-2]\ * #,##0.00_-;_-[$€-2]\ * \-??_-"/>
    <numFmt numFmtId="312" formatCode="&quot;Rs.&quot;#,##0.00_);&quot;(Rs.&quot;#,##0.00\)"/>
    <numFmt numFmtId="313" formatCode="#,##0.0000_);&quot;( &quot;#,##0.0000\)"/>
    <numFmt numFmtId="314" formatCode="&quot;Rs.&quot;#,##0.00_);[Red]\(&quot;Rs.&quot;#,##0.00\)"/>
    <numFmt numFmtId="315" formatCode="_-&quot;£&quot;* #,##0_-;&quot;-£&quot;* #,##0_-;_-&quot;£&quot;* \-_-;_-@_-"/>
    <numFmt numFmtId="316" formatCode="&quot;£ &quot;#,##0.00;&quot;-£ &quot;#,##0.00"/>
    <numFmt numFmtId="317" formatCode="&quot;Rs. &quot;#,###,##0_);&quot;(Rs. &quot;#,###,##0\)"/>
    <numFmt numFmtId="318" formatCode="&quot;Rs.&quot;##,##0.00_);&quot;(Rs.&quot;##,##0.00\)"/>
    <numFmt numFmtId="319" formatCode="_(&quot;Rs.&quot;* #,##0_);_(&quot;Rs.&quot;* \(#,##0\);_(&quot;Rs.&quot;* \-??_);_(@_)"/>
    <numFmt numFmtId="320" formatCode="[$₹-449]\ #,##0.00"/>
    <numFmt numFmtId="321" formatCode="&quot;₹&quot;\ #,##0"/>
    <numFmt numFmtId="322" formatCode="&quot;₹&quot;\ #,##0.00"/>
  </numFmts>
  <fonts count="463">
    <font>
      <sz val="11"/>
      <color theme="1"/>
      <name val="Calibri"/>
      <family val="2"/>
      <scheme val="minor"/>
    </font>
    <font>
      <sz val="11"/>
      <color theme="1"/>
      <name val="Calibri"/>
      <family val="2"/>
      <scheme val="minor"/>
    </font>
    <font>
      <sz val="12"/>
      <color theme="1"/>
      <name val="Calibri"/>
      <family val="2"/>
      <scheme val="minor"/>
    </font>
    <font>
      <sz val="10"/>
      <name val="Arial"/>
      <family val="2"/>
    </font>
    <font>
      <sz val="11"/>
      <color theme="1"/>
      <name val="Arial"/>
      <family val="2"/>
    </font>
    <font>
      <sz val="10"/>
      <name val="Helv"/>
      <charset val="204"/>
    </font>
    <font>
      <sz val="10"/>
      <name val="Verdana"/>
      <family val="2"/>
    </font>
    <font>
      <sz val="11"/>
      <color indexed="8"/>
      <name val="Calibri"/>
      <family val="2"/>
    </font>
    <font>
      <sz val="11"/>
      <color rgb="FF000000"/>
      <name val="Calibri"/>
      <family val="2"/>
    </font>
    <font>
      <sz val="10"/>
      <name val="Arial"/>
      <family val="2"/>
    </font>
    <font>
      <u/>
      <sz val="11"/>
      <color theme="10"/>
      <name val="Calibri"/>
      <family val="2"/>
    </font>
    <font>
      <sz val="10"/>
      <name val="Helv"/>
    </font>
    <font>
      <b/>
      <sz val="11"/>
      <color theme="1"/>
      <name val="Calibri"/>
      <family val="2"/>
      <scheme val="minor"/>
    </font>
    <font>
      <sz val="11"/>
      <color indexed="8"/>
      <name val="Calibri"/>
      <family val="38"/>
    </font>
    <font>
      <b/>
      <sz val="11"/>
      <name val="Calibri"/>
      <family val="2"/>
      <scheme val="minor"/>
    </font>
    <font>
      <sz val="11"/>
      <name val="Calibri"/>
      <family val="2"/>
      <scheme val="minor"/>
    </font>
    <font>
      <sz val="11"/>
      <color rgb="FF006100"/>
      <name val="Calibri"/>
      <family val="2"/>
    </font>
    <font>
      <sz val="11"/>
      <name val="Calibri"/>
      <family val="2"/>
    </font>
    <font>
      <sz val="11"/>
      <color rgb="FFFFFFFF"/>
      <name val="Calibri"/>
      <family val="2"/>
    </font>
    <font>
      <b/>
      <sz val="11"/>
      <color rgb="FFFFFFFF"/>
      <name val="Calibri"/>
      <family val="2"/>
    </font>
    <font>
      <sz val="10"/>
      <name val="Arial"/>
      <family val="2"/>
      <charset val="204"/>
    </font>
    <font>
      <sz val="10"/>
      <name val="Helv"/>
      <family val="2"/>
      <charset val="204"/>
    </font>
    <font>
      <sz val="11"/>
      <name val="Tahoma"/>
      <family val="2"/>
    </font>
    <font>
      <sz val="9"/>
      <name val="Bookman Old Style"/>
      <family val="1"/>
    </font>
    <font>
      <sz val="12"/>
      <name val="Times New Roman"/>
      <family val="1"/>
    </font>
    <font>
      <sz val="10"/>
      <name val="Lohit Hindi"/>
      <family val="2"/>
    </font>
    <font>
      <sz val="10"/>
      <name val="Arial"/>
      <family val="2"/>
    </font>
    <font>
      <sz val="11"/>
      <color indexed="8"/>
      <name val="宋体"/>
      <family val="3"/>
      <charset val="134"/>
    </font>
    <font>
      <b/>
      <sz val="11"/>
      <color indexed="8"/>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theme="1"/>
      <name val="Calibri"/>
      <family val="2"/>
      <scheme val="minor"/>
    </font>
    <font>
      <b/>
      <sz val="12"/>
      <name val="Calibri"/>
      <family val="2"/>
      <scheme val="minor"/>
    </font>
    <font>
      <sz val="12"/>
      <color indexed="8"/>
      <name val="Calibri"/>
      <family val="2"/>
    </font>
    <font>
      <sz val="12"/>
      <name val="Arial"/>
      <family val="2"/>
    </font>
    <font>
      <b/>
      <sz val="10"/>
      <name val="Arial"/>
      <family val="2"/>
    </font>
    <font>
      <sz val="11"/>
      <name val="Arial"/>
      <family val="2"/>
    </font>
    <font>
      <sz val="10"/>
      <name val="Helv"/>
      <family val="2"/>
    </font>
    <font>
      <sz val="14"/>
      <name val="AngsanaUPC"/>
      <family val="1"/>
    </font>
    <font>
      <sz val="10"/>
      <name val="Times New Roman"/>
      <family val="1"/>
    </font>
    <font>
      <sz val="12"/>
      <name val="Tms Rmn"/>
    </font>
    <font>
      <sz val="12"/>
      <name val="¹ÙÅÁÃ¼"/>
      <charset val="129"/>
    </font>
    <font>
      <sz val="10"/>
      <name val="Comic Sans MS"/>
      <family val="4"/>
    </font>
    <font>
      <sz val="11"/>
      <name val="Courier"/>
      <family val="3"/>
    </font>
    <font>
      <b/>
      <u/>
      <sz val="11"/>
      <name val="Times New Roman"/>
      <family val="1"/>
    </font>
    <font>
      <sz val="10"/>
      <name val="Century Gothic"/>
      <family val="2"/>
    </font>
    <font>
      <sz val="10"/>
      <color indexed="10"/>
      <name val="Arial"/>
      <family val="2"/>
    </font>
    <font>
      <sz val="8"/>
      <name val="Arial"/>
      <family val="2"/>
    </font>
    <font>
      <b/>
      <sz val="10"/>
      <name val="Century Gothic"/>
      <family val="2"/>
    </font>
    <font>
      <b/>
      <sz val="12"/>
      <name val="Arial"/>
      <family val="2"/>
    </font>
    <font>
      <b/>
      <sz val="18"/>
      <name val="Arial"/>
      <family val="2"/>
    </font>
    <font>
      <u/>
      <sz val="10"/>
      <color indexed="12"/>
      <name val="Arial"/>
      <family val="2"/>
    </font>
    <font>
      <u/>
      <sz val="9"/>
      <color indexed="12"/>
      <name val="Arial"/>
      <family val="2"/>
    </font>
    <font>
      <b/>
      <u val="double"/>
      <sz val="12"/>
      <name val="Times New Roman"/>
      <family val="1"/>
    </font>
    <font>
      <b/>
      <u val="double"/>
      <sz val="11"/>
      <name val="Times New Roman"/>
      <family val="1"/>
    </font>
    <font>
      <sz val="9"/>
      <name val="Arial"/>
      <family val="2"/>
    </font>
    <font>
      <b/>
      <sz val="9"/>
      <name val="Arial"/>
      <family val="2"/>
    </font>
    <font>
      <sz val="7"/>
      <name val="Small Fonts"/>
      <family val="2"/>
    </font>
    <font>
      <b/>
      <i/>
      <sz val="16"/>
      <name val="Helv"/>
    </font>
    <font>
      <b/>
      <sz val="10"/>
      <name val="Arial CE"/>
      <family val="2"/>
      <charset val="238"/>
    </font>
    <font>
      <sz val="10"/>
      <name val="MS Sans Serif"/>
      <family val="2"/>
    </font>
    <font>
      <b/>
      <u/>
      <sz val="10"/>
      <color indexed="18"/>
      <name val="Century Gothic"/>
      <family val="2"/>
    </font>
    <font>
      <u/>
      <sz val="9"/>
      <color indexed="36"/>
      <name val="Arial"/>
      <family val="2"/>
    </font>
    <font>
      <b/>
      <sz val="12"/>
      <color indexed="18"/>
      <name val="Times New Roman"/>
      <family val="1"/>
    </font>
    <font>
      <b/>
      <sz val="12"/>
      <name val="Times New Roman"/>
      <family val="1"/>
    </font>
    <font>
      <b/>
      <sz val="8"/>
      <name val="Tahoma"/>
      <family val="2"/>
    </font>
    <font>
      <b/>
      <sz val="11"/>
      <name val="Times New Roman"/>
      <family val="1"/>
    </font>
    <font>
      <b/>
      <i/>
      <sz val="12"/>
      <name val="Times New Roman"/>
      <family val="1"/>
    </font>
    <font>
      <u val="double"/>
      <sz val="14"/>
      <color indexed="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8"/>
      <name val="Helv"/>
      <charset val="204"/>
    </font>
    <font>
      <sz val="8"/>
      <name val="Helv"/>
    </font>
    <font>
      <sz val="10"/>
      <color indexed="8"/>
      <name val="Arial"/>
      <family val="2"/>
    </font>
    <font>
      <sz val="10"/>
      <name val="MS Serif"/>
      <family val="1"/>
    </font>
    <font>
      <sz val="10"/>
      <color indexed="16"/>
      <name val="MS Serif"/>
      <family val="1"/>
    </font>
    <font>
      <u/>
      <sz val="11"/>
      <color indexed="12"/>
      <name val="Calibri"/>
      <family val="2"/>
    </font>
    <font>
      <sz val="11"/>
      <color indexed="8"/>
      <name val="Calibri"/>
      <family val="2"/>
      <charset val="1"/>
    </font>
    <font>
      <sz val="12"/>
      <color indexed="8"/>
      <name val="Arial"/>
      <family val="2"/>
    </font>
    <font>
      <b/>
      <sz val="8"/>
      <color indexed="8"/>
      <name val="Helv"/>
    </font>
    <font>
      <u/>
      <sz val="10"/>
      <color theme="10"/>
      <name val="Arial"/>
      <family val="2"/>
    </font>
    <font>
      <sz val="11"/>
      <color rgb="FF9C6500"/>
      <name val="Calibri"/>
      <family val="2"/>
      <scheme val="minor"/>
    </font>
    <font>
      <b/>
      <sz val="18"/>
      <color theme="3"/>
      <name val="Calibri Light"/>
      <family val="2"/>
      <scheme val="major"/>
    </font>
    <font>
      <b/>
      <sz val="11"/>
      <color theme="1"/>
      <name val="Calibri"/>
      <family val="2"/>
      <charset val="1"/>
      <scheme val="minor"/>
    </font>
    <font>
      <sz val="11"/>
      <color rgb="FF000000"/>
      <name val="Arial"/>
      <family val="2"/>
    </font>
    <font>
      <sz val="10"/>
      <color theme="1"/>
      <name val="Arial"/>
      <family val="2"/>
    </font>
    <font>
      <b/>
      <sz val="18"/>
      <name val="Times New Roman"/>
      <family val="1"/>
    </font>
    <font>
      <sz val="11"/>
      <color rgb="FF000000"/>
      <name val="Calibri"/>
      <family val="2"/>
      <scheme val="minor"/>
    </font>
    <font>
      <sz val="12"/>
      <color theme="1"/>
      <name val="Calibri"/>
      <family val="2"/>
    </font>
    <font>
      <b/>
      <sz val="15"/>
      <name val="Calibri"/>
      <family val="2"/>
      <scheme val="minor"/>
    </font>
    <font>
      <u/>
      <sz val="11"/>
      <color theme="10"/>
      <name val="Calibri"/>
      <family val="2"/>
      <scheme val="minor"/>
    </font>
    <font>
      <sz val="11"/>
      <color indexed="8"/>
      <name val="Calibri"/>
      <family val="2"/>
      <scheme val="minor"/>
    </font>
    <font>
      <sz val="10"/>
      <name val="Arial"/>
      <family val="2"/>
      <charset val="134"/>
    </font>
    <font>
      <sz val="11"/>
      <color indexed="8"/>
      <name val="Calibri"/>
      <family val="2"/>
      <charset val="134"/>
    </font>
    <font>
      <sz val="11"/>
      <name val="??"/>
      <family val="1"/>
      <charset val="128"/>
    </font>
    <font>
      <sz val="11"/>
      <name val="?? ??"/>
      <family val="1"/>
      <charset val="128"/>
    </font>
    <font>
      <sz val="12"/>
      <name val="바탕체"/>
    </font>
    <font>
      <sz val="12"/>
      <name val="바탕체"/>
      <charset val="134"/>
    </font>
    <font>
      <sz val="14"/>
      <name val="Terminal"/>
      <family val="3"/>
      <charset val="128"/>
    </font>
    <font>
      <sz val="10"/>
      <name val="Times New Roman"/>
      <family val="1"/>
      <charset val="134"/>
    </font>
    <font>
      <sz val="10"/>
      <name val="Helv"/>
      <charset val="134"/>
    </font>
    <font>
      <sz val="9"/>
      <name val="Arial"/>
      <family val="2"/>
      <charset val="134"/>
    </font>
    <font>
      <sz val="12"/>
      <name val="Times New Roman"/>
      <family val="1"/>
      <charset val="134"/>
    </font>
    <font>
      <sz val="10"/>
      <name val="Helv"/>
      <family val="2"/>
      <charset val="134"/>
    </font>
    <font>
      <sz val="10"/>
      <name val="Geneva"/>
    </font>
    <font>
      <sz val="8"/>
      <name val="Helv"/>
      <charset val="134"/>
    </font>
    <font>
      <sz val="8"/>
      <name val="Arial"/>
      <family val="2"/>
      <charset val="134"/>
    </font>
    <font>
      <sz val="10"/>
      <color indexed="8"/>
      <name val="Arial"/>
      <family val="2"/>
      <charset val="134"/>
    </font>
    <font>
      <sz val="10"/>
      <color indexed="8"/>
      <name val="Helv"/>
    </font>
    <font>
      <sz val="10"/>
      <color indexed="8"/>
      <name val="Helv"/>
      <charset val="134"/>
    </font>
    <font>
      <sz val="12"/>
      <name val="¾©"/>
    </font>
    <font>
      <sz val="8"/>
      <name val="Verdana"/>
      <family val="2"/>
      <charset val="134"/>
    </font>
    <font>
      <sz val="12"/>
      <name val="Times New Roman"/>
      <family val="22"/>
    </font>
    <font>
      <sz val="10"/>
      <name val="Geneva"/>
      <family val="38"/>
    </font>
    <font>
      <sz val="10"/>
      <name val="Geneva"/>
      <family val="2"/>
    </font>
    <font>
      <sz val="10"/>
      <name val="Geneva"/>
      <family val="2"/>
      <charset val="134"/>
    </font>
    <font>
      <b/>
      <sz val="10"/>
      <name val="Geneva"/>
      <family val="2"/>
    </font>
    <font>
      <b/>
      <sz val="10"/>
      <name val="Geneva"/>
      <family val="2"/>
      <charset val="134"/>
    </font>
    <font>
      <sz val="11"/>
      <color indexed="8"/>
      <name val="맑은 고딕"/>
      <family val="3"/>
      <charset val="129"/>
    </font>
    <font>
      <sz val="11"/>
      <color indexed="9"/>
      <name val="Calibri"/>
      <family val="2"/>
      <charset val="134"/>
    </font>
    <font>
      <sz val="11"/>
      <color indexed="9"/>
      <name val="맑은 고딕"/>
      <family val="3"/>
      <charset val="129"/>
    </font>
    <font>
      <sz val="14"/>
      <name val="AngsanaUPC"/>
      <family val="1"/>
      <charset val="134"/>
    </font>
    <font>
      <sz val="10"/>
      <name val="Mangal"/>
      <family val="2"/>
    </font>
    <font>
      <sz val="10"/>
      <name val="Mangal"/>
      <family val="1"/>
      <charset val="134"/>
    </font>
    <font>
      <b/>
      <sz val="10"/>
      <name val="Courier"/>
      <family val="3"/>
    </font>
    <font>
      <sz val="10"/>
      <name val="Vogue"/>
    </font>
    <font>
      <sz val="10"/>
      <name val="Vogue"/>
      <charset val="134"/>
    </font>
    <font>
      <sz val="8"/>
      <name val="Times New Roman"/>
      <family val="1"/>
    </font>
    <font>
      <sz val="8"/>
      <name val="Times New Roman"/>
      <family val="1"/>
      <charset val="134"/>
    </font>
    <font>
      <sz val="11"/>
      <color indexed="20"/>
      <name val="Calibri"/>
      <family val="2"/>
      <charset val="134"/>
    </font>
    <font>
      <sz val="11"/>
      <color indexed="14"/>
      <name val="Calibri"/>
      <family val="2"/>
      <charset val="134"/>
    </font>
    <font>
      <sz val="11"/>
      <color rgb="FF9C0006"/>
      <name val="Calibri"/>
      <family val="2"/>
    </font>
    <font>
      <sz val="11"/>
      <color indexed="60"/>
      <name val="Calibri"/>
      <family val="2"/>
      <charset val="134"/>
    </font>
    <font>
      <b/>
      <sz val="14"/>
      <color indexed="9"/>
      <name val="MS Sans Serif"/>
      <family val="2"/>
    </font>
    <font>
      <b/>
      <sz val="14"/>
      <color indexed="9"/>
      <name val="MS Sans Serif"/>
      <family val="2"/>
      <charset val="134"/>
    </font>
    <font>
      <sz val="12"/>
      <name val="Tms Rmn"/>
      <charset val="134"/>
    </font>
    <font>
      <sz val="9"/>
      <name val="Times New Roman"/>
      <family val="1"/>
      <charset val="134"/>
    </font>
    <font>
      <sz val="9"/>
      <name val="Times New Roman"/>
      <family val="1"/>
    </font>
    <font>
      <sz val="10"/>
      <name val="Courier"/>
      <family val="3"/>
      <charset val="134"/>
    </font>
    <font>
      <sz val="10"/>
      <name val="Courier"/>
      <family val="3"/>
    </font>
    <font>
      <b/>
      <sz val="11"/>
      <color indexed="52"/>
      <name val="Calibri"/>
      <family val="2"/>
      <charset val="134"/>
    </font>
    <font>
      <sz val="12"/>
      <name val="宋体"/>
      <charset val="134"/>
    </font>
    <font>
      <b/>
      <sz val="10"/>
      <name val="Arial"/>
      <family val="2"/>
      <charset val="134"/>
    </font>
    <font>
      <i/>
      <sz val="11"/>
      <color indexed="23"/>
      <name val="Calibri"/>
      <family val="2"/>
      <charset val="134"/>
    </font>
    <font>
      <b/>
      <sz val="11"/>
      <color indexed="9"/>
      <name val="Calibri"/>
      <family val="2"/>
      <charset val="134"/>
    </font>
    <font>
      <sz val="10"/>
      <name val="Tms Rmn"/>
    </font>
    <font>
      <sz val="10"/>
      <name val="Tms Rmn"/>
      <charset val="134"/>
    </font>
    <font>
      <sz val="11"/>
      <color theme="1"/>
      <name val="Calibri"/>
      <family val="2"/>
    </font>
    <font>
      <sz val="11"/>
      <color indexed="8"/>
      <name val="VodafoneRg"/>
    </font>
    <font>
      <sz val="10"/>
      <name val="SimSun"/>
    </font>
    <font>
      <sz val="12"/>
      <color theme="1"/>
      <name val="Calibri"/>
      <family val="2"/>
      <charset val="129"/>
      <scheme val="minor"/>
    </font>
    <font>
      <sz val="11"/>
      <color theme="1"/>
      <name val="Cambria"/>
      <family val="1"/>
    </font>
    <font>
      <sz val="10"/>
      <color indexed="9"/>
      <name val="Lucida Grande"/>
    </font>
    <font>
      <sz val="11"/>
      <color rgb="FF000000"/>
      <name val="Calibri"/>
      <family val="2"/>
      <charset val="204"/>
    </font>
    <font>
      <sz val="11"/>
      <color indexed="8"/>
      <name val="Cambria"/>
      <family val="2"/>
    </font>
    <font>
      <sz val="11"/>
      <color indexed="8"/>
      <name val="Cambria"/>
      <family val="1"/>
    </font>
    <font>
      <sz val="11"/>
      <color theme="1"/>
      <name val="Calibri Light"/>
      <family val="2"/>
      <scheme val="major"/>
    </font>
    <font>
      <sz val="10"/>
      <color rgb="FF000000"/>
      <name val="Times New Roman"/>
      <family val="1"/>
    </font>
    <font>
      <sz val="11"/>
      <color indexed="8"/>
      <name val="Calibri"/>
      <family val="2"/>
      <charset val="204"/>
    </font>
    <font>
      <sz val="10"/>
      <color indexed="22"/>
      <name val="MS Sans Serif"/>
      <family val="2"/>
    </font>
    <font>
      <i/>
      <sz val="9"/>
      <name val="Arial"/>
      <family val="2"/>
    </font>
    <font>
      <i/>
      <sz val="9"/>
      <name val="Arial"/>
      <family val="2"/>
      <charset val="134"/>
    </font>
    <font>
      <sz val="10"/>
      <name val="MS Serif"/>
      <family val="1"/>
      <charset val="134"/>
    </font>
    <font>
      <sz val="11"/>
      <name val="Courier"/>
      <family val="3"/>
      <charset val="134"/>
    </font>
    <font>
      <b/>
      <u/>
      <sz val="11"/>
      <name val="Times New Roman"/>
      <family val="1"/>
      <charset val="134"/>
    </font>
    <font>
      <sz val="12"/>
      <name val="Arial"/>
      <family val="2"/>
      <charset val="134"/>
    </font>
    <font>
      <sz val="10"/>
      <color indexed="12"/>
      <name val="Arial"/>
      <family val="2"/>
    </font>
    <font>
      <sz val="10"/>
      <color indexed="12"/>
      <name val="Arial"/>
      <family val="2"/>
      <charset val="134"/>
    </font>
    <font>
      <sz val="8.5"/>
      <name val="MS Sans Serif"/>
      <family val="2"/>
    </font>
    <font>
      <sz val="8.5"/>
      <name val="MS Sans Serif"/>
      <family val="2"/>
      <charset val="134"/>
    </font>
    <font>
      <sz val="1"/>
      <color indexed="16"/>
      <name val="Courier"/>
      <family val="3"/>
    </font>
    <font>
      <sz val="1"/>
      <color indexed="16"/>
      <name val="Courier"/>
      <family val="3"/>
      <charset val="134"/>
    </font>
    <font>
      <sz val="10"/>
      <name val="MS Sans Serif"/>
      <family val="2"/>
      <charset val="134"/>
    </font>
    <font>
      <b/>
      <sz val="11"/>
      <color indexed="8"/>
      <name val="Calibri"/>
      <family val="2"/>
      <charset val="134"/>
    </font>
    <font>
      <sz val="10"/>
      <color indexed="16"/>
      <name val="MS Serif"/>
      <family val="1"/>
      <charset val="134"/>
    </font>
    <font>
      <sz val="1"/>
      <color indexed="8"/>
      <name val="Courier"/>
      <family val="3"/>
    </font>
    <font>
      <sz val="1"/>
      <color indexed="8"/>
      <name val="Courier"/>
      <family val="3"/>
      <charset val="134"/>
    </font>
    <font>
      <i/>
      <sz val="1"/>
      <color indexed="16"/>
      <name val="Courier"/>
      <family val="3"/>
    </font>
    <font>
      <i/>
      <sz val="1"/>
      <color indexed="8"/>
      <name val="Courier"/>
      <family val="3"/>
    </font>
    <font>
      <i/>
      <sz val="1"/>
      <color indexed="8"/>
      <name val="Courier"/>
      <family val="3"/>
      <charset val="134"/>
    </font>
    <font>
      <sz val="10"/>
      <color indexed="10"/>
      <name val="Arial"/>
      <family val="2"/>
      <charset val="134"/>
    </font>
    <font>
      <sz val="11"/>
      <color indexed="17"/>
      <name val="Calibri"/>
      <family val="2"/>
      <charset val="134"/>
    </font>
    <font>
      <b/>
      <u/>
      <sz val="10"/>
      <name val="Geneva"/>
      <family val="2"/>
    </font>
    <font>
      <b/>
      <u/>
      <sz val="10"/>
      <name val="Geneva"/>
      <family val="2"/>
      <charset val="134"/>
    </font>
    <font>
      <b/>
      <sz val="12"/>
      <name val="Arial"/>
      <family val="2"/>
      <charset val="134"/>
    </font>
    <font>
      <b/>
      <i/>
      <sz val="16"/>
      <color indexed="8"/>
      <name val="Arial"/>
      <family val="2"/>
    </font>
    <font>
      <b/>
      <sz val="15"/>
      <color indexed="56"/>
      <name val="Calibri"/>
      <family val="2"/>
    </font>
    <font>
      <b/>
      <sz val="15"/>
      <color indexed="56"/>
      <name val="Calibri"/>
      <family val="2"/>
      <charset val="134"/>
    </font>
    <font>
      <b/>
      <sz val="15"/>
      <color indexed="62"/>
      <name val="Calibri"/>
      <family val="2"/>
      <charset val="134"/>
    </font>
    <font>
      <b/>
      <sz val="13"/>
      <color indexed="56"/>
      <name val="Calibri"/>
      <family val="2"/>
    </font>
    <font>
      <b/>
      <sz val="13"/>
      <color indexed="56"/>
      <name val="Calibri"/>
      <family val="2"/>
      <charset val="134"/>
    </font>
    <font>
      <b/>
      <sz val="13"/>
      <color indexed="62"/>
      <name val="Calibri"/>
      <family val="2"/>
      <charset val="134"/>
    </font>
    <font>
      <b/>
      <sz val="11"/>
      <color indexed="56"/>
      <name val="Calibri"/>
      <family val="2"/>
    </font>
    <font>
      <b/>
      <sz val="11"/>
      <color indexed="56"/>
      <name val="Calibri"/>
      <family val="2"/>
      <charset val="134"/>
    </font>
    <font>
      <b/>
      <sz val="11"/>
      <color indexed="62"/>
      <name val="Calibri"/>
      <family val="2"/>
      <charset val="134"/>
    </font>
    <font>
      <b/>
      <sz val="1"/>
      <color indexed="16"/>
      <name val="Courier"/>
      <family val="3"/>
    </font>
    <font>
      <b/>
      <sz val="18"/>
      <name val="Arial"/>
      <family val="2"/>
      <charset val="134"/>
    </font>
    <font>
      <b/>
      <sz val="1"/>
      <color indexed="16"/>
      <name val="Courier"/>
      <family val="3"/>
      <charset val="134"/>
    </font>
    <font>
      <u/>
      <sz val="11"/>
      <color indexed="12"/>
      <name val="Calibri"/>
      <family val="2"/>
      <charset val="134"/>
    </font>
    <font>
      <u/>
      <sz val="10"/>
      <color indexed="12"/>
      <name val="Arial"/>
      <family val="2"/>
      <charset val="134"/>
    </font>
    <font>
      <u/>
      <sz val="9.35"/>
      <color indexed="12"/>
      <name val="Calibri"/>
      <family val="2"/>
    </font>
    <font>
      <u/>
      <sz val="10"/>
      <color theme="10"/>
      <name val="Arial"/>
      <family val="2"/>
      <charset val="204"/>
    </font>
    <font>
      <u/>
      <sz val="11"/>
      <color theme="10"/>
      <name val="Calibri"/>
      <family val="2"/>
      <charset val="134"/>
    </font>
    <font>
      <u/>
      <sz val="9"/>
      <color indexed="12"/>
      <name val="Arial"/>
      <family val="2"/>
      <charset val="134"/>
    </font>
    <font>
      <sz val="11"/>
      <color indexed="62"/>
      <name val="Calibri"/>
      <family val="2"/>
      <charset val="134"/>
    </font>
    <font>
      <sz val="12"/>
      <name val="Helv"/>
    </font>
    <font>
      <sz val="12"/>
      <name val="Helv"/>
      <charset val="134"/>
    </font>
    <font>
      <b/>
      <sz val="8"/>
      <name val="Arial"/>
      <family val="2"/>
    </font>
    <font>
      <b/>
      <sz val="8"/>
      <name val="Arial"/>
      <family val="2"/>
      <charset val="134"/>
    </font>
    <font>
      <b/>
      <sz val="14"/>
      <name val="Arial"/>
      <family val="2"/>
    </font>
    <font>
      <b/>
      <sz val="14"/>
      <name val="Arial"/>
      <family val="2"/>
      <charset val="134"/>
    </font>
    <font>
      <b/>
      <u val="double"/>
      <sz val="12"/>
      <name val="Times New Roman"/>
      <family val="1"/>
      <charset val="134"/>
    </font>
    <font>
      <b/>
      <u val="double"/>
      <sz val="11"/>
      <name val="Times New Roman"/>
      <family val="1"/>
      <charset val="134"/>
    </font>
    <font>
      <sz val="10"/>
      <color indexed="14"/>
      <name val="Arial"/>
      <family val="2"/>
    </font>
    <font>
      <sz val="11"/>
      <color indexed="52"/>
      <name val="Calibri"/>
      <family val="2"/>
      <charset val="134"/>
    </font>
    <font>
      <sz val="12"/>
      <color indexed="9"/>
      <name val="Helv"/>
    </font>
    <font>
      <sz val="12"/>
      <color indexed="9"/>
      <name val="Helv"/>
      <charset val="134"/>
    </font>
    <font>
      <b/>
      <sz val="9"/>
      <name val="Arial"/>
      <family val="2"/>
      <charset val="134"/>
    </font>
    <font>
      <b/>
      <sz val="11"/>
      <name val="Arial"/>
      <family val="2"/>
    </font>
    <font>
      <b/>
      <sz val="11"/>
      <name val="Arial"/>
      <family val="2"/>
      <charset val="134"/>
    </font>
    <font>
      <sz val="11"/>
      <name val="Tahoma"/>
      <family val="2"/>
      <charset val="134"/>
    </font>
    <font>
      <sz val="7"/>
      <name val="Small Fonts"/>
      <family val="2"/>
      <charset val="134"/>
    </font>
    <font>
      <sz val="10"/>
      <name val="Arial"/>
      <family val="2"/>
      <charset val="1"/>
    </font>
    <font>
      <sz val="10"/>
      <color indexed="8"/>
      <name val="Trebuchet MS"/>
      <family val="2"/>
    </font>
    <font>
      <sz val="10"/>
      <color indexed="8"/>
      <name val="Trebuchet MS"/>
      <family val="2"/>
      <charset val="134"/>
    </font>
    <font>
      <sz val="10"/>
      <name val="Arial"/>
      <family val="38"/>
    </font>
    <font>
      <sz val="11"/>
      <color indexed="8"/>
      <name val="Arial"/>
      <family val="2"/>
    </font>
    <font>
      <sz val="10"/>
      <color indexed="8"/>
      <name val="Times New Roman"/>
      <family val="1"/>
      <charset val="134"/>
    </font>
    <font>
      <sz val="9"/>
      <name val="Bookman Old Style"/>
      <family val="1"/>
      <charset val="134"/>
    </font>
    <font>
      <sz val="10"/>
      <color theme="1"/>
      <name val="Arial Unicode MS"/>
      <family val="2"/>
    </font>
    <font>
      <sz val="10"/>
      <color indexed="8"/>
      <name val="Arial Unicode MS"/>
      <family val="2"/>
      <charset val="134"/>
    </font>
    <font>
      <sz val="10"/>
      <color indexed="8"/>
      <name val="Arial Unicode MS"/>
      <family val="2"/>
    </font>
    <font>
      <sz val="11"/>
      <color theme="1"/>
      <name val="Calibri Light"/>
      <family val="1"/>
      <scheme val="major"/>
    </font>
    <font>
      <sz val="10"/>
      <color indexed="8"/>
      <name val="MS Sans Serif"/>
      <family val="2"/>
    </font>
    <font>
      <sz val="11"/>
      <color theme="1"/>
      <name val="Calibri"/>
      <family val="2"/>
      <charset val="1"/>
      <scheme val="minor"/>
    </font>
    <font>
      <i/>
      <sz val="10"/>
      <color indexed="18"/>
      <name val="Century Gothic"/>
      <family val="2"/>
    </font>
    <font>
      <b/>
      <sz val="8.5"/>
      <color indexed="12"/>
      <name val="MS Sans Serif"/>
      <family val="2"/>
    </font>
    <font>
      <b/>
      <sz val="8.5"/>
      <color indexed="12"/>
      <name val="MS Sans Serif"/>
      <family val="2"/>
      <charset val="134"/>
    </font>
    <font>
      <b/>
      <sz val="11"/>
      <color indexed="63"/>
      <name val="Calibri"/>
      <family val="2"/>
      <charset val="134"/>
    </font>
    <font>
      <sz val="12"/>
      <color indexed="8"/>
      <name val="Times New Roman"/>
      <family val="1"/>
    </font>
    <font>
      <sz val="12"/>
      <color indexed="8"/>
      <name val="Times New Roman"/>
      <family val="1"/>
      <charset val="134"/>
    </font>
    <font>
      <b/>
      <sz val="10"/>
      <name val="Arial CE"/>
      <charset val="238"/>
    </font>
    <font>
      <sz val="11"/>
      <name val="Arial"/>
      <family val="2"/>
      <charset val="134"/>
    </font>
    <font>
      <b/>
      <i/>
      <sz val="9"/>
      <name val="Times New Roman"/>
      <family val="1"/>
    </font>
    <font>
      <b/>
      <i/>
      <sz val="9"/>
      <name val="Times New Roman"/>
      <family val="1"/>
      <charset val="134"/>
    </font>
    <font>
      <i/>
      <sz val="9"/>
      <name val="Times New Roman"/>
      <family val="1"/>
    </font>
    <font>
      <i/>
      <sz val="9"/>
      <name val="Times New Roman"/>
      <family val="1"/>
      <charset val="134"/>
    </font>
    <font>
      <b/>
      <sz val="12"/>
      <name val="Times New Roman"/>
      <family val="1"/>
      <charset val="134"/>
    </font>
    <font>
      <b/>
      <sz val="18"/>
      <name val="Times New Roman"/>
      <family val="1"/>
      <charset val="134"/>
    </font>
    <font>
      <b/>
      <sz val="11"/>
      <name val="Times New Roman"/>
      <family val="1"/>
      <charset val="134"/>
    </font>
    <font>
      <b/>
      <sz val="10"/>
      <name val="MS Sans Serif"/>
      <family val="2"/>
    </font>
    <font>
      <b/>
      <sz val="10"/>
      <name val="MS Sans Serif"/>
      <family val="2"/>
      <charset val="134"/>
    </font>
    <font>
      <sz val="10"/>
      <color indexed="9"/>
      <name val="MS Sans Serif"/>
      <family val="2"/>
    </font>
    <font>
      <sz val="10"/>
      <color indexed="9"/>
      <name val="MS Sans Serif"/>
      <family val="2"/>
      <charset val="134"/>
    </font>
    <font>
      <sz val="8"/>
      <color indexed="55"/>
      <name val="Arial"/>
      <family val="2"/>
    </font>
    <font>
      <sz val="8"/>
      <color indexed="55"/>
      <name val="Arial"/>
      <family val="2"/>
      <charset val="134"/>
    </font>
    <font>
      <b/>
      <i/>
      <u/>
      <sz val="11"/>
      <color indexed="8"/>
      <name val="Arial"/>
      <family val="2"/>
    </font>
    <font>
      <b/>
      <sz val="12"/>
      <color indexed="8"/>
      <name val="Arial"/>
      <family val="2"/>
    </font>
    <font>
      <b/>
      <sz val="12"/>
      <color indexed="8"/>
      <name val="Arial"/>
      <family val="2"/>
      <charset val="134"/>
    </font>
    <font>
      <b/>
      <i/>
      <sz val="12"/>
      <color indexed="8"/>
      <name val="Arial"/>
      <family val="2"/>
    </font>
    <font>
      <b/>
      <i/>
      <sz val="12"/>
      <color indexed="8"/>
      <name val="Arial"/>
      <family val="2"/>
      <charset val="134"/>
    </font>
    <font>
      <sz val="12"/>
      <color indexed="8"/>
      <name val="Arial"/>
      <family val="2"/>
      <charset val="134"/>
    </font>
    <font>
      <sz val="11"/>
      <color indexed="9"/>
      <name val="Arial"/>
      <family val="2"/>
    </font>
    <font>
      <sz val="11"/>
      <color indexed="9"/>
      <name val="Arial"/>
      <family val="2"/>
      <charset val="134"/>
    </font>
    <font>
      <b/>
      <sz val="11"/>
      <color indexed="9"/>
      <name val="Arial"/>
      <family val="2"/>
    </font>
    <font>
      <b/>
      <sz val="11"/>
      <color indexed="9"/>
      <name val="Arial"/>
      <family val="2"/>
      <charset val="134"/>
    </font>
    <font>
      <sz val="10"/>
      <color indexed="56"/>
      <name val="Arial"/>
      <family val="2"/>
    </font>
    <font>
      <sz val="10"/>
      <color indexed="56"/>
      <name val="Arial"/>
      <family val="2"/>
      <charset val="134"/>
    </font>
    <font>
      <i/>
      <sz val="12"/>
      <color indexed="8"/>
      <name val="Arial"/>
      <family val="2"/>
    </font>
    <font>
      <i/>
      <sz val="12"/>
      <color indexed="8"/>
      <name val="Arial"/>
      <family val="2"/>
      <charset val="134"/>
    </font>
    <font>
      <b/>
      <sz val="11"/>
      <color indexed="56"/>
      <name val="Arial"/>
      <family val="2"/>
    </font>
    <font>
      <b/>
      <sz val="11"/>
      <color indexed="56"/>
      <name val="Arial"/>
      <family val="2"/>
      <charset val="134"/>
    </font>
    <font>
      <b/>
      <i/>
      <sz val="11"/>
      <color indexed="56"/>
      <name val="Arial"/>
      <family val="2"/>
    </font>
    <font>
      <b/>
      <i/>
      <sz val="11"/>
      <color indexed="56"/>
      <name val="Arial"/>
      <family val="2"/>
      <charset val="134"/>
    </font>
    <font>
      <b/>
      <sz val="11"/>
      <color indexed="18"/>
      <name val="Arial Narrow"/>
      <family val="2"/>
    </font>
    <font>
      <b/>
      <sz val="11"/>
      <color indexed="18"/>
      <name val="Arial Narrow"/>
      <family val="2"/>
      <charset val="134"/>
    </font>
    <font>
      <sz val="19"/>
      <color indexed="48"/>
      <name val="Arial"/>
      <family val="2"/>
    </font>
    <font>
      <sz val="19"/>
      <color indexed="48"/>
      <name val="Arial"/>
      <family val="2"/>
      <charset val="134"/>
    </font>
    <font>
      <sz val="12"/>
      <color indexed="14"/>
      <name val="Arial"/>
      <family val="2"/>
    </font>
    <font>
      <sz val="12"/>
      <color indexed="14"/>
      <name val="Arial"/>
      <family val="2"/>
      <charset val="134"/>
    </font>
    <font>
      <b/>
      <i/>
      <sz val="10"/>
      <color indexed="8"/>
      <name val="Arial"/>
      <family val="2"/>
    </font>
    <font>
      <b/>
      <i/>
      <sz val="10"/>
      <color indexed="8"/>
      <name val="Arial"/>
      <family val="2"/>
      <charset val="134"/>
    </font>
    <font>
      <b/>
      <sz val="18"/>
      <color indexed="62"/>
      <name val="Cambria"/>
      <family val="1"/>
    </font>
    <font>
      <b/>
      <sz val="18"/>
      <color indexed="62"/>
      <name val="Cambria"/>
      <family val="1"/>
      <charset val="134"/>
    </font>
    <font>
      <u/>
      <sz val="9"/>
      <color indexed="36"/>
      <name val="Arial"/>
      <family val="2"/>
      <charset val="134"/>
    </font>
    <font>
      <b/>
      <sz val="12"/>
      <color indexed="18"/>
      <name val="Times New Roman"/>
      <family val="1"/>
      <charset val="134"/>
    </font>
    <font>
      <b/>
      <sz val="8"/>
      <color indexed="8"/>
      <name val="Helv"/>
      <charset val="134"/>
    </font>
    <font>
      <sz val="10"/>
      <name val="Century Gothic"/>
      <family val="2"/>
      <charset val="134"/>
    </font>
    <font>
      <sz val="10"/>
      <color indexed="12"/>
      <name val="MS Sans Serif"/>
      <family val="2"/>
    </font>
    <font>
      <sz val="10"/>
      <color indexed="12"/>
      <name val="MS Sans Serif"/>
      <family val="2"/>
      <charset val="134"/>
    </font>
    <font>
      <sz val="24"/>
      <color indexed="13"/>
      <name val="Arial"/>
      <family val="2"/>
    </font>
    <font>
      <sz val="24"/>
      <color indexed="13"/>
      <name val="Arial"/>
      <family val="2"/>
      <charset val="134"/>
    </font>
    <font>
      <b/>
      <u/>
      <sz val="13"/>
      <name val="굴림체"/>
    </font>
    <font>
      <b/>
      <u/>
      <sz val="13"/>
      <name val="굴림체"/>
      <charset val="134"/>
    </font>
    <font>
      <sz val="12"/>
      <name val="굴림체"/>
    </font>
    <font>
      <sz val="12"/>
      <name val="굴림체"/>
      <charset val="134"/>
    </font>
    <font>
      <b/>
      <sz val="18"/>
      <color indexed="56"/>
      <name val="Cambria"/>
      <family val="2"/>
    </font>
    <font>
      <b/>
      <sz val="18"/>
      <color indexed="56"/>
      <name val="Cambria"/>
      <family val="1"/>
      <charset val="134"/>
    </font>
    <font>
      <b/>
      <sz val="18"/>
      <color indexed="62"/>
      <name val="Calibri"/>
      <family val="2"/>
      <charset val="134"/>
    </font>
    <font>
      <b/>
      <sz val="18"/>
      <color indexed="56"/>
      <name val="Cambria"/>
      <family val="1"/>
    </font>
    <font>
      <b/>
      <sz val="18"/>
      <color indexed="56"/>
      <name val="Cambria"/>
      <family val="2"/>
      <charset val="134"/>
    </font>
    <font>
      <b/>
      <sz val="9"/>
      <color indexed="9"/>
      <name val="Arial"/>
      <family val="2"/>
    </font>
    <font>
      <b/>
      <i/>
      <sz val="12"/>
      <name val="Times New Roman"/>
      <family val="1"/>
      <charset val="134"/>
    </font>
    <font>
      <b/>
      <sz val="10"/>
      <color indexed="9"/>
      <name val="Arial"/>
      <family val="2"/>
    </font>
    <font>
      <b/>
      <sz val="10"/>
      <color indexed="9"/>
      <name val="Arial"/>
      <family val="2"/>
      <charset val="134"/>
    </font>
    <font>
      <b/>
      <sz val="10"/>
      <name val="Century Gothic"/>
      <family val="2"/>
      <charset val="134"/>
    </font>
    <font>
      <u val="double"/>
      <sz val="14"/>
      <color indexed="8"/>
      <name val="Arial"/>
      <family val="2"/>
      <charset val="134"/>
    </font>
    <font>
      <sz val="11"/>
      <color indexed="10"/>
      <name val="Calibri"/>
      <family val="2"/>
      <charset val="134"/>
    </font>
    <font>
      <sz val="11"/>
      <color indexed="10"/>
      <name val="맑은 고딕"/>
      <family val="3"/>
      <charset val="129"/>
    </font>
    <font>
      <b/>
      <sz val="11"/>
      <color indexed="52"/>
      <name val="맑은 고딕"/>
      <family val="3"/>
      <charset val="129"/>
    </font>
    <font>
      <sz val="11"/>
      <color indexed="20"/>
      <name val="맑은 고딕"/>
      <family val="3"/>
      <charset val="129"/>
    </font>
    <font>
      <u/>
      <sz val="11"/>
      <color indexed="20"/>
      <name val="돋움"/>
    </font>
    <font>
      <sz val="10"/>
      <name val="굴림체"/>
      <family val="3"/>
      <charset val="129"/>
    </font>
    <font>
      <sz val="11"/>
      <name val="굴림체"/>
    </font>
    <font>
      <sz val="11"/>
      <name val="굴림체"/>
      <charset val="134"/>
    </font>
    <font>
      <sz val="11"/>
      <color indexed="60"/>
      <name val="맑은 고딕"/>
      <family val="3"/>
      <charset val="129"/>
    </font>
    <font>
      <sz val="12"/>
      <name val="뼻뮝"/>
    </font>
    <font>
      <i/>
      <sz val="11"/>
      <color indexed="23"/>
      <name val="맑은 고딕"/>
      <family val="3"/>
      <charset val="129"/>
    </font>
    <font>
      <b/>
      <sz val="11"/>
      <color indexed="9"/>
      <name val="맑은 고딕"/>
      <family val="3"/>
      <charset val="129"/>
    </font>
    <font>
      <sz val="11"/>
      <name val="돋움"/>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1"/>
      <name val="돋움"/>
    </font>
    <font>
      <sz val="11"/>
      <name val="돋움"/>
      <charset val="134"/>
    </font>
    <font>
      <sz val="12"/>
      <name val="바탕체"/>
      <family val="1"/>
      <charset val="129"/>
    </font>
    <font>
      <sz val="12"/>
      <name val="宋体"/>
      <family val="3"/>
      <charset val="134"/>
    </font>
    <font>
      <u/>
      <sz val="10"/>
      <color indexed="36"/>
      <name val="Arial"/>
      <family val="2"/>
    </font>
    <font>
      <sz val="11"/>
      <name val="??"/>
      <family val="2"/>
    </font>
    <font>
      <sz val="8"/>
      <name val="Helv"/>
      <family val="2"/>
    </font>
    <font>
      <sz val="10"/>
      <color indexed="8"/>
      <name val="Helv"/>
      <family val="2"/>
    </font>
    <font>
      <sz val="11"/>
      <color indexed="8"/>
      <name val="宋体"/>
    </font>
    <font>
      <sz val="11"/>
      <color indexed="22"/>
      <name val="Calibri"/>
      <family val="2"/>
    </font>
    <font>
      <sz val="11"/>
      <color indexed="9"/>
      <name val="宋体"/>
    </font>
    <font>
      <sz val="10"/>
      <name val="Vogue"/>
      <family val="2"/>
    </font>
    <font>
      <sz val="11"/>
      <color indexed="16"/>
      <name val="Calibri"/>
      <family val="2"/>
    </font>
    <font>
      <sz val="12"/>
      <name val="Tms Rmn"/>
      <family val="1"/>
    </font>
    <font>
      <b/>
      <sz val="8"/>
      <color indexed="24"/>
      <name val="Arial"/>
      <family val="2"/>
    </font>
    <font>
      <b/>
      <sz val="9"/>
      <color indexed="24"/>
      <name val="Arial"/>
      <family val="2"/>
    </font>
    <font>
      <b/>
      <sz val="11"/>
      <color indexed="24"/>
      <name val="Arial"/>
      <family val="2"/>
    </font>
    <font>
      <sz val="10"/>
      <name val="Courier New"/>
      <family val="3"/>
    </font>
    <font>
      <b/>
      <sz val="11"/>
      <color indexed="53"/>
      <name val="Calibri"/>
      <family val="2"/>
    </font>
    <font>
      <sz val="11"/>
      <name val="Tms Rmn"/>
      <family val="1"/>
    </font>
    <font>
      <sz val="1"/>
      <color indexed="16"/>
      <name val="Courier New"/>
      <family val="3"/>
    </font>
    <font>
      <i/>
      <sz val="1"/>
      <color indexed="16"/>
      <name val="Courier New"/>
      <family val="3"/>
    </font>
    <font>
      <b/>
      <sz val="1"/>
      <color indexed="16"/>
      <name val="Courier New"/>
      <family val="3"/>
    </font>
    <font>
      <u/>
      <sz val="7.5"/>
      <color indexed="12"/>
      <name val="Helv"/>
      <family val="2"/>
    </font>
    <font>
      <u/>
      <sz val="7.5"/>
      <color indexed="12"/>
      <name val="Arial"/>
      <family val="2"/>
    </font>
    <font>
      <sz val="11"/>
      <color indexed="53"/>
      <name val="Calibri"/>
      <family val="2"/>
    </font>
    <font>
      <b/>
      <i/>
      <sz val="16"/>
      <name val="Helv"/>
      <family val="2"/>
    </font>
    <font>
      <b/>
      <i/>
      <sz val="16"/>
      <name val="Arial"/>
      <family val="2"/>
    </font>
    <font>
      <sz val="11"/>
      <color indexed="8"/>
      <name val="新細明體"/>
    </font>
    <font>
      <sz val="11"/>
      <name val="Century Gothic"/>
      <family val="2"/>
    </font>
    <font>
      <b/>
      <sz val="11"/>
      <color indexed="22"/>
      <name val="Calibri"/>
      <family val="2"/>
    </font>
    <font>
      <sz val="11"/>
      <color indexed="17"/>
      <name val="宋体"/>
    </font>
    <font>
      <sz val="11"/>
      <color indexed="20"/>
      <name val="宋体"/>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8"/>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1"/>
      <color indexed="52"/>
      <name val="宋体"/>
    </font>
    <font>
      <sz val="11"/>
      <color theme="1"/>
      <name val="Calibri Light"/>
      <family val="2"/>
    </font>
    <font>
      <b/>
      <sz val="15"/>
      <color theme="1"/>
      <name val="Calibri"/>
      <family val="2"/>
    </font>
    <font>
      <b/>
      <sz val="12"/>
      <color theme="1"/>
      <name val="Calibri"/>
      <family val="2"/>
    </font>
    <font>
      <b/>
      <sz val="11"/>
      <name val="Calibri"/>
      <family val="2"/>
    </font>
    <font>
      <b/>
      <sz val="12"/>
      <color rgb="FF000000"/>
      <name val="Calibri"/>
      <family val="2"/>
      <scheme val="minor"/>
    </font>
    <font>
      <sz val="14"/>
      <name val="Calibri"/>
      <family val="2"/>
      <scheme val="minor"/>
    </font>
    <font>
      <b/>
      <sz val="14"/>
      <name val="Calibri"/>
      <family val="2"/>
    </font>
    <font>
      <b/>
      <sz val="15"/>
      <color theme="1"/>
      <name val="Calibri "/>
    </font>
    <font>
      <sz val="11"/>
      <color theme="1"/>
      <name val="Calibri "/>
    </font>
    <font>
      <b/>
      <sz val="11"/>
      <name val="Calibri "/>
    </font>
    <font>
      <sz val="11"/>
      <name val="Calibri "/>
    </font>
    <font>
      <b/>
      <sz val="11"/>
      <color rgb="FF000000"/>
      <name val="Calibri "/>
    </font>
    <font>
      <sz val="10"/>
      <name val="Calibri "/>
    </font>
    <font>
      <b/>
      <sz val="15"/>
      <color rgb="FF000000"/>
      <name val="Calibri "/>
    </font>
    <font>
      <sz val="11"/>
      <name val="Bookman Old Style"/>
      <family val="1"/>
    </font>
    <font>
      <b/>
      <sz val="12"/>
      <name val="Calibri"/>
      <family val="2"/>
    </font>
    <font>
      <b/>
      <sz val="15"/>
      <color rgb="FF000000"/>
      <name val="Calibri"/>
      <family val="2"/>
      <scheme val="minor"/>
    </font>
    <font>
      <b/>
      <sz val="11"/>
      <color rgb="FF000000"/>
      <name val="Calibri"/>
      <family val="2"/>
      <scheme val="minor"/>
    </font>
    <font>
      <b/>
      <u/>
      <sz val="11"/>
      <name val="Calibri "/>
    </font>
    <font>
      <sz val="11"/>
      <color indexed="10"/>
      <name val="Calibri "/>
    </font>
    <font>
      <b/>
      <sz val="11"/>
      <color indexed="10"/>
      <name val="Calibri "/>
    </font>
    <font>
      <b/>
      <u/>
      <sz val="11"/>
      <name val="Calibri"/>
      <family val="2"/>
      <scheme val="minor"/>
    </font>
    <font>
      <i/>
      <sz val="11"/>
      <name val="Calibri"/>
      <family val="2"/>
      <scheme val="minor"/>
    </font>
    <font>
      <b/>
      <sz val="11"/>
      <color rgb="FFFF0000"/>
      <name val="Calibri"/>
      <family val="2"/>
      <scheme val="minor"/>
    </font>
    <font>
      <sz val="11"/>
      <color indexed="10"/>
      <name val="Calibri"/>
      <family val="2"/>
      <scheme val="minor"/>
    </font>
    <font>
      <sz val="11"/>
      <color rgb="FFFF0000"/>
      <name val="Calibri"/>
      <family val="2"/>
    </font>
    <font>
      <b/>
      <u/>
      <sz val="11"/>
      <color theme="1"/>
      <name val="Calibri"/>
      <family val="2"/>
      <scheme val="minor"/>
    </font>
    <font>
      <b/>
      <vertAlign val="superscript"/>
      <sz val="11"/>
      <name val="Calibri"/>
      <family val="2"/>
    </font>
    <font>
      <b/>
      <i/>
      <sz val="11"/>
      <name val="Calibri"/>
      <family val="2"/>
      <scheme val="minor"/>
    </font>
    <font>
      <b/>
      <sz val="11"/>
      <color rgb="FF000000"/>
      <name val="Calibri"/>
      <family val="2"/>
    </font>
    <font>
      <sz val="11"/>
      <color theme="1"/>
      <name val="Calibri"/>
      <family val="2"/>
      <scheme val="minor"/>
    </font>
    <font>
      <sz val="14"/>
      <name val="Calibri"/>
      <family val="2"/>
    </font>
    <font>
      <sz val="14"/>
      <color rgb="FFFF0000"/>
      <name val="Calibri"/>
      <family val="2"/>
    </font>
    <font>
      <sz val="14"/>
      <color indexed="8"/>
      <name val="Calibri"/>
      <family val="2"/>
    </font>
    <font>
      <sz val="12"/>
      <color rgb="FF000000"/>
      <name val="Calibri"/>
      <family val="2"/>
    </font>
    <font>
      <b/>
      <sz val="15"/>
      <color theme="1"/>
      <name val="Calibri"/>
      <family val="2"/>
      <scheme val="minor"/>
    </font>
    <font>
      <b/>
      <sz val="11"/>
      <color theme="1"/>
      <name val="Calibri "/>
    </font>
    <font>
      <b/>
      <sz val="15"/>
      <color rgb="FF000000"/>
      <name val="Calibri"/>
      <family val="2"/>
    </font>
    <font>
      <b/>
      <sz val="11"/>
      <color theme="1"/>
      <name val="Calibri"/>
      <family val="2"/>
    </font>
    <font>
      <b/>
      <i/>
      <sz val="11"/>
      <color theme="1"/>
      <name val="Calibri"/>
      <family val="2"/>
      <scheme val="minor"/>
    </font>
    <font>
      <b/>
      <sz val="18"/>
      <color theme="1"/>
      <name val="Calibri"/>
      <family val="2"/>
      <scheme val="minor"/>
    </font>
    <font>
      <sz val="12"/>
      <name val="Calibri"/>
      <family val="2"/>
      <scheme val="minor"/>
    </font>
    <font>
      <b/>
      <sz val="12"/>
      <color rgb="FF0070C0"/>
      <name val="Calibri"/>
      <family val="2"/>
      <scheme val="minor"/>
    </font>
    <font>
      <b/>
      <sz val="12"/>
      <color rgb="FFFF0000"/>
      <name val="Calibri"/>
      <family val="2"/>
      <scheme val="minor"/>
    </font>
    <font>
      <b/>
      <sz val="12"/>
      <color indexed="8"/>
      <name val="Calibri"/>
      <family val="2"/>
    </font>
    <font>
      <b/>
      <sz val="12"/>
      <color rgb="FF000000"/>
      <name val="Calibri"/>
      <family val="2"/>
    </font>
    <font>
      <sz val="12"/>
      <name val="Calibri"/>
      <family val="2"/>
    </font>
    <font>
      <sz val="12"/>
      <color rgb="FFFF0000"/>
      <name val="Calibri"/>
      <family val="2"/>
      <scheme val="minor"/>
    </font>
    <font>
      <sz val="12"/>
      <color indexed="12"/>
      <name val="Calibri"/>
      <family val="2"/>
    </font>
    <font>
      <sz val="12"/>
      <color indexed="12"/>
      <name val="Calibri"/>
      <family val="2"/>
      <scheme val="minor"/>
    </font>
    <font>
      <sz val="10"/>
      <color indexed="8"/>
      <name val="Arial Narrow"/>
      <family val="2"/>
    </font>
    <font>
      <b/>
      <u/>
      <sz val="12"/>
      <name val="Calibri"/>
      <family val="2"/>
    </font>
    <font>
      <b/>
      <u/>
      <sz val="10"/>
      <color indexed="15"/>
      <name val="Arial Narrow"/>
      <family val="2"/>
    </font>
    <font>
      <u/>
      <sz val="10"/>
      <name val="Arial Narrow"/>
      <family val="2"/>
    </font>
    <font>
      <b/>
      <sz val="10"/>
      <name val="Arial Narrow"/>
      <family val="2"/>
    </font>
    <font>
      <b/>
      <sz val="14"/>
      <color theme="1"/>
      <name val="Times New Roman"/>
      <family val="1"/>
    </font>
    <font>
      <sz val="14"/>
      <color theme="1"/>
      <name val="Times New Roman"/>
      <family val="1"/>
    </font>
    <font>
      <sz val="12"/>
      <color rgb="FF000000"/>
      <name val="Calibri"/>
      <family val="2"/>
      <scheme val="minor"/>
    </font>
    <font>
      <sz val="12"/>
      <color indexed="8"/>
      <name val="Calibri"/>
      <family val="2"/>
      <scheme val="minor"/>
    </font>
    <font>
      <sz val="8"/>
      <name val="Calibri"/>
      <family val="2"/>
      <scheme val="minor"/>
    </font>
    <font>
      <sz val="14"/>
      <color theme="1"/>
      <name val="Calibri"/>
      <family val="2"/>
      <scheme val="minor"/>
    </font>
    <font>
      <b/>
      <sz val="14"/>
      <color theme="1"/>
      <name val="Calibri"/>
      <family val="2"/>
      <scheme val="minor"/>
    </font>
    <font>
      <b/>
      <sz val="14"/>
      <color theme="1"/>
      <name val="Calibri"/>
      <family val="2"/>
    </font>
  </fonts>
  <fills count="17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C6EFCE"/>
      </patternFill>
    </fill>
    <fill>
      <patternFill patternType="solid">
        <fgColor rgb="FFA5A5A5"/>
      </patternFill>
    </fill>
    <fill>
      <patternFill patternType="solid">
        <fgColor rgb="FF5181BD"/>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26"/>
      </patternFill>
    </fill>
    <fill>
      <patternFill patternType="solid">
        <fgColor indexed="47"/>
        <bgColor indexed="22"/>
      </patternFill>
    </fill>
    <fill>
      <patternFill patternType="solid">
        <fgColor indexed="26"/>
        <bgColor indexed="9"/>
      </patternFill>
    </fill>
    <fill>
      <patternFill patternType="solid">
        <fgColor indexed="27"/>
        <bgColor indexed="41"/>
      </patternFill>
    </fill>
    <fill>
      <patternFill patternType="solid">
        <fgColor indexed="22"/>
        <bgColor indexed="31"/>
      </patternFill>
    </fill>
    <fill>
      <patternFill patternType="solid">
        <fgColor indexed="29"/>
        <bgColor indexed="45"/>
      </patternFill>
    </fill>
    <fill>
      <patternFill patternType="solid">
        <fgColor indexed="44"/>
        <bgColor indexed="31"/>
      </patternFill>
    </fill>
    <fill>
      <patternFill patternType="solid">
        <fgColor indexed="49"/>
        <bgColor indexed="40"/>
      </patternFill>
    </fill>
    <fill>
      <patternFill patternType="solid">
        <fgColor indexed="43"/>
        <bgColor indexed="13"/>
      </patternFill>
    </fill>
    <fill>
      <patternFill patternType="solid">
        <fgColor indexed="10"/>
        <bgColor indexed="60"/>
      </patternFill>
    </fill>
    <fill>
      <patternFill patternType="solid">
        <fgColor indexed="57"/>
        <bgColor indexed="21"/>
      </patternFill>
    </fill>
    <fill>
      <patternFill patternType="solid">
        <fgColor indexed="54"/>
        <bgColor indexed="23"/>
      </patternFill>
    </fill>
    <fill>
      <patternFill patternType="solid">
        <fgColor indexed="53"/>
        <bgColor indexed="52"/>
      </patternFill>
    </fill>
    <fill>
      <patternFill patternType="solid">
        <fgColor indexed="45"/>
        <bgColor indexed="29"/>
      </patternFill>
    </fill>
    <fill>
      <patternFill patternType="solid">
        <fgColor indexed="55"/>
        <bgColor indexed="23"/>
      </patternFill>
    </fill>
    <fill>
      <patternFill patternType="lightGray">
        <fgColor indexed="13"/>
        <bgColor indexed="9"/>
      </patternFill>
    </fill>
    <fill>
      <patternFill patternType="solid">
        <fgColor indexed="42"/>
        <bgColor indexed="27"/>
      </patternFill>
    </fill>
    <fill>
      <patternFill patternType="solid">
        <fgColor indexed="22"/>
        <bgColor indexed="64"/>
      </patternFill>
    </fill>
    <fill>
      <patternFill patternType="solid">
        <fgColor indexed="26"/>
        <bgColor indexed="64"/>
      </patternFill>
    </fill>
    <fill>
      <patternFill patternType="solid">
        <fgColor indexed="15"/>
        <bgColor indexed="64"/>
      </patternFill>
    </fill>
    <fill>
      <patternFill patternType="mediumGray">
        <fgColor indexed="22"/>
        <bgColor indexed="9"/>
      </patternFill>
    </fill>
    <fill>
      <patternFill patternType="solid">
        <fgColor indexed="42"/>
        <bgColor indexed="64"/>
      </patternFill>
    </fill>
    <fill>
      <patternFill patternType="solid">
        <fgColor indexed="13"/>
        <bgColor indexed="64"/>
      </patternFill>
    </fill>
    <fill>
      <patternFill patternType="solid">
        <fgColor indexed="50"/>
        <bgColor indexed="64"/>
      </patternFill>
    </fill>
    <fill>
      <patternFill patternType="solid">
        <fgColor indexed="9"/>
        <bgColor indexed="64"/>
      </patternFill>
    </fill>
    <fill>
      <patternFill patternType="solid">
        <fgColor indexed="22"/>
        <bgColor indexed="22"/>
      </patternFill>
    </fill>
    <fill>
      <patternFill patternType="solid">
        <fgColor indexed="31"/>
        <bgColor indexed="22"/>
      </patternFill>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7"/>
        <bgColor indexed="64"/>
      </patternFill>
    </fill>
    <fill>
      <patternFill patternType="solid">
        <fgColor indexed="29"/>
        <bgColor indexed="64"/>
      </patternFill>
    </fill>
    <fill>
      <patternFill patternType="solid">
        <fgColor indexed="42"/>
      </patternFill>
    </fill>
    <fill>
      <patternFill patternType="solid">
        <fgColor indexed="46"/>
        <bgColor indexed="24"/>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27"/>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11"/>
        <bgColor indexed="49"/>
      </patternFill>
    </fill>
    <fill>
      <patternFill patternType="solid">
        <fgColor indexed="11"/>
        <bgColor indexed="64"/>
      </patternFill>
    </fill>
    <fill>
      <patternFill patternType="solid">
        <fgColor indexed="11"/>
      </patternFill>
    </fill>
    <fill>
      <patternFill patternType="solid">
        <fgColor indexed="43"/>
        <bgColor indexed="64"/>
      </patternFill>
    </fill>
    <fill>
      <patternFill patternType="solid">
        <fgColor indexed="51"/>
        <bgColor indexed="13"/>
      </patternFill>
    </fill>
    <fill>
      <patternFill patternType="solid">
        <fgColor indexed="51"/>
        <bgColor indexed="64"/>
      </patternFill>
    </fill>
    <fill>
      <patternFill patternType="solid">
        <fgColor indexed="51"/>
      </patternFill>
    </fill>
    <fill>
      <patternFill patternType="solid">
        <fgColor indexed="30"/>
        <bgColor indexed="21"/>
      </patternFill>
    </fill>
    <fill>
      <patternFill patternType="solid">
        <fgColor indexed="30"/>
        <bgColor indexed="64"/>
      </patternFill>
    </fill>
    <fill>
      <patternFill patternType="solid">
        <fgColor indexed="30"/>
      </patternFill>
    </fill>
    <fill>
      <patternFill patternType="solid">
        <fgColor indexed="49"/>
        <bgColor indexed="64"/>
      </patternFill>
    </fill>
    <fill>
      <patternFill patternType="solid">
        <fgColor indexed="20"/>
        <bgColor indexed="36"/>
      </patternFill>
    </fill>
    <fill>
      <patternFill patternType="solid">
        <fgColor indexed="20"/>
        <bgColor indexed="64"/>
      </patternFill>
    </fill>
    <fill>
      <patternFill patternType="solid">
        <fgColor indexed="36"/>
      </patternFill>
    </fill>
    <fill>
      <patternFill patternType="solid">
        <fgColor indexed="36"/>
        <bgColor indexed="64"/>
      </patternFill>
    </fill>
    <fill>
      <patternFill patternType="solid">
        <fgColor indexed="49"/>
      </patternFill>
    </fill>
    <fill>
      <patternFill patternType="solid">
        <fgColor indexed="52"/>
        <bgColor indexed="51"/>
      </patternFill>
    </fill>
    <fill>
      <patternFill patternType="solid">
        <fgColor indexed="52"/>
        <bgColor indexed="64"/>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62"/>
        <bgColor indexed="56"/>
      </patternFill>
    </fill>
    <fill>
      <patternFill patternType="solid">
        <fgColor indexed="62"/>
        <bgColor indexed="64"/>
      </patternFill>
    </fill>
    <fill>
      <patternFill patternType="solid">
        <fgColor indexed="62"/>
      </patternFill>
    </fill>
    <fill>
      <patternFill patternType="solid">
        <fgColor indexed="26"/>
        <bgColor indexed="26"/>
      </patternFill>
    </fill>
    <fill>
      <patternFill patternType="solid">
        <fgColor indexed="55"/>
        <bgColor indexed="55"/>
      </patternFill>
    </fill>
    <fill>
      <patternFill patternType="solid">
        <fgColor indexed="55"/>
        <bgColor indexed="64"/>
      </patternFill>
    </fill>
    <fill>
      <patternFill patternType="solid">
        <fgColor indexed="10"/>
        <bgColor indexed="64"/>
      </patternFill>
    </fill>
    <fill>
      <patternFill patternType="solid">
        <fgColor indexed="10"/>
      </patternFill>
    </fill>
    <fill>
      <patternFill patternType="solid">
        <fgColor indexed="19"/>
        <bgColor indexed="64"/>
      </patternFill>
    </fill>
    <fill>
      <patternFill patternType="solid">
        <fgColor indexed="42"/>
        <bgColor indexed="42"/>
      </patternFill>
    </fill>
    <fill>
      <patternFill patternType="solid">
        <fgColor indexed="57"/>
        <bgColor indexed="64"/>
      </patternFill>
    </fill>
    <fill>
      <patternFill patternType="solid">
        <fgColor indexed="57"/>
      </patternFill>
    </fill>
    <fill>
      <patternFill patternType="solid">
        <fgColor indexed="25"/>
        <bgColor indexed="64"/>
      </patternFill>
    </fill>
    <fill>
      <patternFill patternType="solid">
        <fgColor indexed="54"/>
        <bgColor indexed="64"/>
      </patternFill>
    </fill>
    <fill>
      <patternFill patternType="solid">
        <fgColor indexed="27"/>
        <bgColor indexed="27"/>
      </patternFill>
    </fill>
    <fill>
      <patternFill patternType="solid">
        <fgColor indexed="47"/>
        <bgColor indexed="47"/>
      </patternFill>
    </fill>
    <fill>
      <patternFill patternType="solid">
        <fgColor indexed="53"/>
        <bgColor indexed="64"/>
      </patternFill>
    </fill>
    <fill>
      <patternFill patternType="solid">
        <fgColor indexed="53"/>
      </patternFill>
    </fill>
    <fill>
      <patternFill patternType="solid">
        <fgColor indexed="22"/>
      </patternFill>
    </fill>
    <fill>
      <patternFill patternType="solid">
        <fgColor indexed="55"/>
      </patternFill>
    </fill>
    <fill>
      <patternFill patternType="solid">
        <fgColor indexed="34"/>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1"/>
        <bgColor indexed="64"/>
      </patternFill>
    </fill>
    <fill>
      <patternFill patternType="solid">
        <fgColor indexed="26"/>
      </patternFill>
    </fill>
    <fill>
      <patternFill patternType="solid">
        <fgColor indexed="15"/>
      </patternFill>
    </fill>
    <fill>
      <patternFill patternType="solid">
        <fgColor indexed="13"/>
        <bgColor indexed="34"/>
      </patternFill>
    </fill>
    <fill>
      <patternFill patternType="solid">
        <fgColor indexed="12"/>
      </patternFill>
    </fill>
    <fill>
      <patternFill patternType="solid">
        <fgColor indexed="12"/>
        <bgColor indexed="64"/>
      </patternFill>
    </fill>
    <fill>
      <patternFill patternType="solid">
        <fgColor indexed="43"/>
        <bgColor indexed="26"/>
      </patternFill>
    </fill>
    <fill>
      <patternFill patternType="solid">
        <fgColor indexed="43"/>
      </patternFill>
    </fill>
    <fill>
      <patternFill patternType="gray0625"/>
    </fill>
    <fill>
      <patternFill patternType="solid">
        <fgColor indexed="21"/>
        <bgColor indexed="64"/>
      </patternFill>
    </fill>
    <fill>
      <patternFill patternType="solid">
        <fgColor indexed="24"/>
        <bgColor indexed="64"/>
      </patternFill>
    </fill>
    <fill>
      <patternFill patternType="solid">
        <fgColor indexed="40"/>
        <bgColor indexed="64"/>
      </patternFill>
    </fill>
    <fill>
      <patternFill patternType="solid">
        <fgColor indexed="12"/>
        <bgColor indexed="39"/>
      </patternFill>
    </fill>
    <fill>
      <patternFill patternType="solid">
        <fgColor indexed="16"/>
        <bgColor indexed="16"/>
      </patternFill>
    </fill>
    <fill>
      <patternFill patternType="solid">
        <fgColor rgb="FFC6EFCE"/>
        <bgColor rgb="FF000000"/>
      </patternFill>
    </fill>
    <fill>
      <patternFill patternType="solid">
        <fgColor indexed="9"/>
        <bgColor indexed="41"/>
      </patternFill>
    </fill>
    <fill>
      <patternFill patternType="solid">
        <fgColor indexed="47"/>
        <bgColor indexed="34"/>
      </patternFill>
    </fill>
    <fill>
      <patternFill patternType="solid">
        <fgColor indexed="27"/>
        <bgColor indexed="42"/>
      </patternFill>
    </fill>
    <fill>
      <patternFill patternType="solid">
        <fgColor indexed="31"/>
        <bgColor indexed="34"/>
      </patternFill>
    </fill>
    <fill>
      <patternFill patternType="solid">
        <fgColor indexed="46"/>
        <bgColor indexed="45"/>
      </patternFill>
    </fill>
    <fill>
      <patternFill patternType="solid">
        <fgColor indexed="44"/>
        <bgColor indexed="22"/>
      </patternFill>
    </fill>
    <fill>
      <patternFill patternType="solid">
        <fgColor indexed="52"/>
        <bgColor indexed="53"/>
      </patternFill>
    </fill>
    <fill>
      <patternFill patternType="solid">
        <fgColor indexed="10"/>
        <bgColor indexed="37"/>
      </patternFill>
    </fill>
    <fill>
      <patternFill patternType="solid">
        <fgColor indexed="10"/>
        <bgColor indexed="16"/>
      </patternFill>
    </fill>
    <fill>
      <patternFill patternType="solid">
        <fgColor indexed="22"/>
        <bgColor indexed="24"/>
      </patternFill>
    </fill>
    <fill>
      <patternFill patternType="solid">
        <fgColor indexed="24"/>
        <bgColor indexed="46"/>
      </patternFill>
    </fill>
    <fill>
      <patternFill patternType="solid">
        <fgColor indexed="24"/>
        <bgColor indexed="55"/>
      </patternFill>
    </fill>
    <fill>
      <patternFill patternType="solid">
        <fgColor indexed="41"/>
        <bgColor indexed="9"/>
      </patternFill>
    </fill>
    <fill>
      <patternFill patternType="solid">
        <fgColor indexed="34"/>
        <bgColor indexed="41"/>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theme="0"/>
      </patternFill>
    </fill>
    <fill>
      <patternFill patternType="solid">
        <fgColor rgb="FFD6DCE4"/>
        <bgColor rgb="FFD6DCE4"/>
      </patternFill>
    </fill>
    <fill>
      <patternFill patternType="solid">
        <fgColor rgb="FFD8D8D8"/>
        <bgColor rgb="FFD8D8D8"/>
      </patternFill>
    </fill>
    <fill>
      <patternFill patternType="solid">
        <fgColor theme="0"/>
        <bgColor rgb="FFD8D8D8"/>
      </patternFill>
    </fill>
    <fill>
      <patternFill patternType="solid">
        <fgColor theme="8" tint="0.59999389629810485"/>
        <bgColor indexed="64"/>
      </patternFill>
    </fill>
    <fill>
      <patternFill patternType="solid">
        <fgColor theme="0" tint="-0.1498458815271462"/>
        <bgColor indexed="64"/>
      </patternFill>
    </fill>
    <fill>
      <patternFill patternType="solid">
        <fgColor rgb="FFD4D4D4"/>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26"/>
      </patternFill>
    </fill>
    <fill>
      <patternFill patternType="solid">
        <fgColor rgb="FFD8D8D8"/>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8" tint="0.79998168889431442"/>
        <bgColor rgb="FFD6DCE4"/>
      </patternFill>
    </fill>
    <fill>
      <patternFill patternType="solid">
        <fgColor theme="9" tint="0.79998168889431442"/>
        <bgColor indexed="26"/>
      </patternFill>
    </fill>
    <fill>
      <patternFill patternType="solid">
        <fgColor theme="4" tint="0.79998168889431442"/>
        <bgColor indexed="64"/>
      </patternFill>
    </fill>
    <fill>
      <patternFill patternType="solid">
        <fgColor rgb="FFFF0000"/>
        <bgColor indexed="64"/>
      </patternFill>
    </fill>
    <fill>
      <patternFill patternType="solid">
        <fgColor theme="5" tint="0.79998168889431442"/>
        <bgColor indexed="64"/>
      </patternFill>
    </fill>
  </fills>
  <borders count="1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style="thin">
        <color indexed="64"/>
      </right>
      <top/>
      <bottom/>
      <diagonal/>
    </border>
    <border>
      <left/>
      <right/>
      <top style="medium">
        <color indexed="64"/>
      </top>
      <bottom style="medium">
        <color indexed="64"/>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hair">
        <color indexed="64"/>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hair">
        <color indexed="64"/>
      </top>
      <bottom/>
      <diagonal/>
    </border>
    <border>
      <left/>
      <right/>
      <top style="medium">
        <color indexed="64"/>
      </top>
      <bottom/>
      <diagonal/>
    </border>
    <border>
      <left/>
      <right/>
      <top style="thin">
        <color indexed="49"/>
      </top>
      <bottom style="double">
        <color indexed="49"/>
      </bottom>
      <diagonal/>
    </border>
    <border>
      <left/>
      <right/>
      <top/>
      <bottom style="thick">
        <color indexed="18"/>
      </bottom>
      <diagonal/>
    </border>
    <border>
      <left style="thin">
        <color indexed="8"/>
      </left>
      <right style="thin">
        <color indexed="8"/>
      </right>
      <top style="thin">
        <color indexed="8"/>
      </top>
      <bottom style="thin">
        <color indexed="8"/>
      </bottom>
      <diagonal/>
    </border>
    <border>
      <left style="thin">
        <color indexed="21"/>
      </left>
      <right style="thin">
        <color indexed="21"/>
      </right>
      <top style="thin">
        <color indexed="21"/>
      </top>
      <bottom style="thin">
        <color indexed="21"/>
      </bottom>
      <diagonal/>
    </border>
    <border>
      <left/>
      <right/>
      <top style="double">
        <color indexed="8"/>
      </top>
      <bottom style="double">
        <color indexed="8"/>
      </bottom>
      <diagonal/>
    </border>
    <border>
      <left/>
      <right/>
      <top style="double">
        <color indexed="64"/>
      </top>
      <bottom style="double">
        <color indexed="64"/>
      </bottom>
      <diagonal/>
    </border>
    <border>
      <left/>
      <right/>
      <top/>
      <bottom style="hair">
        <color indexed="8"/>
      </bottom>
      <diagonal/>
    </border>
    <border>
      <left/>
      <right/>
      <top/>
      <bottom style="thick">
        <color indexed="62"/>
      </bottom>
      <diagonal/>
    </border>
    <border>
      <left/>
      <right/>
      <top/>
      <bottom style="medium">
        <color indexed="30"/>
      </bottom>
      <diagonal/>
    </border>
    <border>
      <left/>
      <right/>
      <top/>
      <bottom style="medium">
        <color indexed="44"/>
      </bottom>
      <diagonal/>
    </border>
    <border>
      <left style="thin">
        <color indexed="9"/>
      </left>
      <right style="thin">
        <color indexed="9"/>
      </right>
      <top style="thin">
        <color indexed="9"/>
      </top>
      <bottom style="thin">
        <color indexed="9"/>
      </bottom>
      <diagonal/>
    </border>
    <border>
      <left/>
      <right/>
      <top/>
      <bottom style="medium">
        <color indexed="8"/>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style="medium">
        <color indexed="64"/>
      </top>
      <bottom style="medium">
        <color indexed="64"/>
      </bottom>
      <diagonal/>
    </border>
    <border>
      <left style="thin">
        <color indexed="8"/>
      </left>
      <right style="thin">
        <color indexed="8"/>
      </right>
      <top/>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27"/>
      </left>
      <right style="thin">
        <color indexed="48"/>
      </right>
      <top style="medium">
        <color indexed="27"/>
      </top>
      <bottom style="thin">
        <color indexed="48"/>
      </bottom>
      <diagonal/>
    </border>
    <border>
      <left/>
      <right/>
      <top style="thin">
        <color indexed="48"/>
      </top>
      <bottom style="thin">
        <color indexed="48"/>
      </bottom>
      <diagonal/>
    </border>
    <border>
      <left style="medium">
        <color auto="1"/>
      </left>
      <right style="thin">
        <color auto="1"/>
      </right>
      <top style="medium">
        <color auto="1"/>
      </top>
      <bottom style="thin">
        <color auto="1"/>
      </bottom>
      <diagonal/>
    </border>
    <border>
      <left/>
      <right/>
      <top style="medium">
        <color auto="1"/>
      </top>
      <bottom/>
      <diagonal/>
    </border>
    <border>
      <left/>
      <right/>
      <top style="medium">
        <color indexed="8"/>
      </top>
      <bottom/>
      <diagonal/>
    </border>
    <border>
      <left/>
      <right/>
      <top/>
      <bottom style="thin">
        <color indexed="8"/>
      </bottom>
      <diagonal/>
    </border>
    <border>
      <left/>
      <right/>
      <top style="thin">
        <color indexed="62"/>
      </top>
      <bottom style="double">
        <color indexed="62"/>
      </bottom>
      <diagonal/>
    </border>
    <border>
      <left style="thin">
        <color indexed="8"/>
      </left>
      <right style="thin">
        <color indexed="8"/>
      </right>
      <top style="double">
        <color indexed="8"/>
      </top>
      <bottom style="thin">
        <color indexed="8"/>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thin">
        <color indexed="8"/>
      </bottom>
      <diagonal/>
    </border>
    <border>
      <left style="thin">
        <color indexed="21"/>
      </left>
      <right style="thin">
        <color indexed="21"/>
      </right>
      <top style="thin">
        <color indexed="21"/>
      </top>
      <bottom style="thin">
        <color indexed="21"/>
      </bottom>
      <diagonal/>
    </border>
    <border>
      <left style="thin">
        <color indexed="9"/>
      </left>
      <right style="thin">
        <color indexed="9"/>
      </right>
      <top style="thin">
        <color indexed="9"/>
      </top>
      <bottom style="thin">
        <color indexed="9"/>
      </bottom>
      <diagonal/>
    </border>
    <border>
      <left style="thin">
        <color indexed="22"/>
      </left>
      <right style="thin">
        <color indexed="22"/>
      </right>
      <top style="thin">
        <color indexed="22"/>
      </top>
      <bottom style="thin">
        <color indexed="22"/>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thin">
        <color indexed="8"/>
      </right>
      <top style="thin">
        <color indexed="8"/>
      </top>
      <bottom style="thin">
        <color indexed="8"/>
      </bottom>
      <diagonal/>
    </border>
    <border>
      <left/>
      <right style="thin">
        <color indexed="8"/>
      </right>
      <top/>
      <bottom/>
      <diagonal/>
    </border>
    <border>
      <left style="thin">
        <color indexed="8"/>
      </left>
      <right/>
      <top style="thin">
        <color indexed="8"/>
      </top>
      <bottom style="thin">
        <color indexed="8"/>
      </bottom>
      <diagonal/>
    </border>
    <border>
      <left/>
      <right/>
      <top/>
      <bottom style="medium">
        <color indexed="2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medium">
        <color indexed="8"/>
      </top>
      <bottom style="medium">
        <color indexed="8"/>
      </bottom>
      <diagonal/>
    </border>
    <border>
      <left/>
      <right/>
      <top style="thin">
        <color indexed="8"/>
      </top>
      <bottom style="thin">
        <color indexed="8"/>
      </bottom>
      <diagonal/>
    </border>
    <border>
      <left/>
      <right/>
      <top/>
      <bottom style="double">
        <color indexed="53"/>
      </bottom>
      <diagonal/>
    </border>
    <border>
      <left style="thin">
        <color indexed="31"/>
      </left>
      <right style="thin">
        <color indexed="31"/>
      </right>
      <top style="thin">
        <color indexed="31"/>
      </top>
      <bottom style="thin">
        <color indexed="31"/>
      </bottom>
      <diagonal/>
    </border>
    <border>
      <left style="thin">
        <color indexed="63"/>
      </left>
      <right style="thin">
        <color indexed="63"/>
      </right>
      <top style="thin">
        <color indexed="63"/>
      </top>
      <bottom style="thin">
        <color indexed="63"/>
      </bottom>
      <diagonal/>
    </border>
    <border>
      <left style="medium">
        <color indexed="8"/>
      </left>
      <right style="medium">
        <color indexed="8"/>
      </right>
      <top style="medium">
        <color indexed="8"/>
      </top>
      <bottom style="medium">
        <color indexed="8"/>
      </bottom>
      <diagonal/>
    </border>
    <border>
      <left/>
      <right/>
      <top style="hair">
        <color indexed="8"/>
      </top>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1"/>
      </left>
      <right style="thin">
        <color indexed="21"/>
      </right>
      <top style="thin">
        <color indexed="21"/>
      </top>
      <bottom style="thin">
        <color indexed="21"/>
      </bottom>
      <diagonal/>
    </border>
    <border>
      <left style="thin">
        <color indexed="9"/>
      </left>
      <right style="thin">
        <color indexed="9"/>
      </right>
      <top style="thin">
        <color indexed="9"/>
      </top>
      <bottom style="thin">
        <color indexed="9"/>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style="thin">
        <color auto="1"/>
      </left>
      <right/>
      <top/>
      <bottom style="thin">
        <color auto="1"/>
      </bottom>
      <diagonal/>
    </border>
    <border>
      <left/>
      <right/>
      <top/>
      <bottom style="thin">
        <color indexed="64"/>
      </bottom>
      <diagonal/>
    </border>
    <border>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s>
  <cellStyleXfs count="45620">
    <xf numFmtId="0" fontId="0" fillId="0" borderId="0"/>
    <xf numFmtId="166" fontId="1" fillId="0" borderId="0" applyFont="0" applyFill="0" applyBorder="0" applyAlignment="0" applyProtection="0"/>
    <xf numFmtId="0" fontId="3" fillId="0" borderId="0">
      <alignment wrapText="1"/>
    </xf>
    <xf numFmtId="0" fontId="3" fillId="0" borderId="0"/>
    <xf numFmtId="0" fontId="1" fillId="0" borderId="0"/>
    <xf numFmtId="0" fontId="3" fillId="0" borderId="0">
      <alignment wrapText="1"/>
    </xf>
    <xf numFmtId="0" fontId="3" fillId="0" borderId="0">
      <alignment vertical="center"/>
    </xf>
    <xf numFmtId="43" fontId="3" fillId="0" borderId="0" applyFont="0" applyFill="0" applyBorder="0" applyAlignment="0" applyProtection="0"/>
    <xf numFmtId="0" fontId="4" fillId="0" borderId="0"/>
    <xf numFmtId="0" fontId="1" fillId="0" borderId="0"/>
    <xf numFmtId="0" fontId="3" fillId="0" borderId="0"/>
    <xf numFmtId="0" fontId="5" fillId="0" borderId="0"/>
    <xf numFmtId="0" fontId="3" fillId="0" borderId="0">
      <alignment wrapText="1"/>
    </xf>
    <xf numFmtId="166" fontId="1" fillId="0" borderId="0" applyFont="0" applyFill="0" applyBorder="0" applyAlignment="0" applyProtection="0"/>
    <xf numFmtId="43" fontId="1" fillId="0" borderId="0" applyFont="0" applyFill="0" applyBorder="0" applyAlignment="0" applyProtection="0"/>
    <xf numFmtId="0" fontId="3" fillId="0" borderId="0"/>
    <xf numFmtId="0" fontId="1" fillId="0" borderId="0"/>
    <xf numFmtId="0" fontId="3" fillId="0" borderId="0"/>
    <xf numFmtId="0" fontId="3" fillId="0" borderId="0"/>
    <xf numFmtId="0" fontId="3" fillId="0" borderId="0"/>
    <xf numFmtId="0" fontId="6" fillId="0" borderId="0"/>
    <xf numFmtId="0" fontId="3" fillId="0" borderId="0"/>
    <xf numFmtId="9"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9" fontId="7" fillId="0" borderId="0" applyFont="0" applyFill="0" applyBorder="0" applyAlignment="0" applyProtection="0"/>
    <xf numFmtId="0" fontId="3" fillId="0" borderId="0"/>
    <xf numFmtId="0" fontId="3" fillId="0" borderId="0">
      <alignment wrapText="1"/>
    </xf>
    <xf numFmtId="0" fontId="3" fillId="0" borderId="0"/>
    <xf numFmtId="0" fontId="3" fillId="0" borderId="0">
      <alignment wrapText="1"/>
    </xf>
    <xf numFmtId="43" fontId="3" fillId="0" borderId="0" applyFont="0" applyFill="0" applyBorder="0" applyAlignment="0" applyProtection="0"/>
    <xf numFmtId="0" fontId="3" fillId="0" borderId="0"/>
    <xf numFmtId="43" fontId="3" fillId="0" borderId="0" applyFont="0" applyFill="0" applyBorder="0" applyAlignment="0" applyProtection="0"/>
    <xf numFmtId="0" fontId="1" fillId="0" borderId="0"/>
    <xf numFmtId="166" fontId="3" fillId="0" borderId="0" applyFont="0" applyFill="0" applyBorder="0" applyAlignment="0" applyProtection="0"/>
    <xf numFmtId="166" fontId="1" fillId="0" borderId="0" applyFont="0" applyFill="0" applyBorder="0" applyAlignment="0" applyProtection="0"/>
    <xf numFmtId="0" fontId="3" fillId="0" borderId="0">
      <alignment wrapText="1"/>
    </xf>
    <xf numFmtId="166" fontId="3"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0" fontId="3" fillId="0" borderId="0">
      <alignment wrapText="1"/>
    </xf>
    <xf numFmtId="0" fontId="8" fillId="0" borderId="0"/>
    <xf numFmtId="170" fontId="7" fillId="0" borderId="0" applyFill="0" applyBorder="0" applyAlignment="0" applyProtection="0"/>
    <xf numFmtId="0" fontId="3" fillId="0" borderId="0"/>
    <xf numFmtId="0" fontId="3" fillId="0" borderId="0">
      <alignment wrapText="1"/>
    </xf>
    <xf numFmtId="0" fontId="9" fillId="0" borderId="0">
      <alignment wrapText="1"/>
    </xf>
    <xf numFmtId="0" fontId="3" fillId="0" borderId="0"/>
    <xf numFmtId="0" fontId="1" fillId="0" borderId="0"/>
    <xf numFmtId="0" fontId="3" fillId="0" borderId="0"/>
    <xf numFmtId="0" fontId="3" fillId="0" borderId="0"/>
    <xf numFmtId="0" fontId="3" fillId="0" borderId="0"/>
    <xf numFmtId="166" fontId="7"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70" fontId="7" fillId="0" borderId="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4" fontId="3" fillId="0" borderId="0" applyFont="0" applyFill="0" applyBorder="0" applyAlignment="0" applyProtection="0"/>
    <xf numFmtId="0" fontId="10" fillId="0" borderId="0" applyNumberFormat="0" applyFill="0" applyBorder="0" applyAlignment="0" applyProtection="0">
      <alignment vertical="top"/>
      <protection locked="0"/>
    </xf>
    <xf numFmtId="0" fontId="3" fillId="0" borderId="0"/>
    <xf numFmtId="0" fontId="1" fillId="0" borderId="0"/>
    <xf numFmtId="0" fontId="3" fillId="0" borderId="0"/>
    <xf numFmtId="0" fontId="3" fillId="0" borderId="0"/>
    <xf numFmtId="0" fontId="3" fillId="0" borderId="0">
      <alignment wrapText="1"/>
    </xf>
    <xf numFmtId="0" fontId="3" fillId="0" borderId="0"/>
    <xf numFmtId="0" fontId="1" fillId="0" borderId="0"/>
    <xf numFmtId="0" fontId="1" fillId="0" borderId="0"/>
    <xf numFmtId="0" fontId="1" fillId="0" borderId="0"/>
    <xf numFmtId="0" fontId="1"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3" fillId="0" borderId="0">
      <alignment vertical="center"/>
    </xf>
    <xf numFmtId="171" fontId="5" fillId="0" borderId="0"/>
    <xf numFmtId="166" fontId="3" fillId="0" borderId="0" applyFont="0" applyFill="0" applyBorder="0" applyAlignment="0" applyProtection="0"/>
    <xf numFmtId="166" fontId="7" fillId="0" borderId="0" applyFont="0" applyFill="0" applyBorder="0" applyAlignment="0" applyProtection="0"/>
    <xf numFmtId="0" fontId="3" fillId="0" borderId="0"/>
    <xf numFmtId="0"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0" fontId="1" fillId="0" borderId="0"/>
    <xf numFmtId="0" fontId="3" fillId="0" borderId="0"/>
    <xf numFmtId="170" fontId="7" fillId="0" borderId="0" applyFont="0" applyFill="0" applyBorder="0" applyAlignment="0" applyProtection="0"/>
    <xf numFmtId="0" fontId="8" fillId="0" borderId="0"/>
    <xf numFmtId="0" fontId="16" fillId="4" borderId="0">
      <alignment vertical="top"/>
      <protection locked="0"/>
    </xf>
    <xf numFmtId="0" fontId="18" fillId="6" borderId="0">
      <alignment vertical="top"/>
      <protection locked="0"/>
    </xf>
    <xf numFmtId="42" fontId="8" fillId="0" borderId="0">
      <alignment vertical="top"/>
      <protection locked="0"/>
    </xf>
    <xf numFmtId="43" fontId="8" fillId="0" borderId="0">
      <alignment vertical="top"/>
      <protection locked="0"/>
    </xf>
    <xf numFmtId="0" fontId="19" fillId="5" borderId="3">
      <alignment vertical="top"/>
      <protection locked="0"/>
    </xf>
    <xf numFmtId="43" fontId="8" fillId="0" borderId="0">
      <alignment vertical="top"/>
      <protection locked="0"/>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3" fillId="0" borderId="0">
      <alignment wrapText="1"/>
    </xf>
    <xf numFmtId="0" fontId="21" fillId="0" borderId="0"/>
    <xf numFmtId="0" fontId="17" fillId="0" borderId="0">
      <alignment vertical="center"/>
    </xf>
    <xf numFmtId="166" fontId="8" fillId="0" borderId="0">
      <alignment vertical="top"/>
      <protection locked="0"/>
    </xf>
    <xf numFmtId="166" fontId="8" fillId="0" borderId="0">
      <alignment vertical="top"/>
      <protection locked="0"/>
    </xf>
    <xf numFmtId="0" fontId="9"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43" fontId="1" fillId="0" borderId="0" applyFont="0" applyFill="0" applyBorder="0" applyAlignment="0" applyProtection="0"/>
    <xf numFmtId="43" fontId="20" fillId="0" borderId="0" applyFont="0" applyFill="0" applyBorder="0" applyAlignment="0" applyProtection="0"/>
    <xf numFmtId="0" fontId="5" fillId="0" borderId="0"/>
    <xf numFmtId="43" fontId="3" fillId="0" borderId="0" applyFill="0" applyBorder="0" applyAlignment="0" applyProtection="0"/>
    <xf numFmtId="0" fontId="22" fillId="0" borderId="0"/>
    <xf numFmtId="166" fontId="3" fillId="0" borderId="0" applyFont="0" applyFill="0" applyBorder="0" applyAlignment="0" applyProtection="0"/>
    <xf numFmtId="170" fontId="3" fillId="0" borderId="0" applyFill="0" applyBorder="0" applyAlignment="0" applyProtection="0"/>
    <xf numFmtId="0" fontId="22" fillId="0" borderId="0"/>
    <xf numFmtId="43" fontId="3" fillId="0" borderId="0" applyFont="0" applyFill="0" applyBorder="0" applyAlignment="0" applyProtection="0"/>
    <xf numFmtId="0" fontId="1" fillId="0" borderId="0"/>
    <xf numFmtId="172" fontId="3" fillId="0" borderId="0" applyFont="0" applyFill="0" applyBorder="0" applyAlignment="0" applyProtection="0"/>
    <xf numFmtId="0" fontId="3" fillId="0" borderId="0"/>
    <xf numFmtId="172" fontId="3" fillId="0" borderId="0" applyFont="0" applyFill="0" applyBorder="0" applyAlignment="0" applyProtection="0"/>
    <xf numFmtId="0" fontId="23" fillId="0" borderId="0"/>
    <xf numFmtId="0" fontId="3" fillId="0" borderId="0"/>
    <xf numFmtId="0" fontId="1" fillId="0" borderId="0"/>
    <xf numFmtId="43" fontId="20" fillId="0" borderId="0" applyFill="0" applyBorder="0" applyAlignment="0" applyProtection="0"/>
    <xf numFmtId="0" fontId="1" fillId="0" borderId="0"/>
    <xf numFmtId="0" fontId="1" fillId="0" borderId="0"/>
    <xf numFmtId="0" fontId="20" fillId="0" borderId="0"/>
    <xf numFmtId="172" fontId="20" fillId="0" borderId="0" applyFont="0" applyFill="0" applyBorder="0" applyAlignment="0" applyProtection="0"/>
    <xf numFmtId="0" fontId="20" fillId="0" borderId="0"/>
    <xf numFmtId="43" fontId="1" fillId="0" borderId="0" applyFont="0" applyFill="0" applyBorder="0" applyAlignment="0" applyProtection="0"/>
    <xf numFmtId="0" fontId="24" fillId="0" borderId="0"/>
    <xf numFmtId="0" fontId="1" fillId="0" borderId="0"/>
    <xf numFmtId="43" fontId="1" fillId="0" borderId="0" applyFont="0" applyFill="0" applyBorder="0" applyAlignment="0" applyProtection="0"/>
    <xf numFmtId="0" fontId="20" fillId="0" borderId="0"/>
    <xf numFmtId="170" fontId="25" fillId="0" borderId="0" applyFill="0" applyBorder="0" applyAlignment="0" applyProtection="0"/>
    <xf numFmtId="0" fontId="7" fillId="0" borderId="0"/>
    <xf numFmtId="0" fontId="7" fillId="0" borderId="0"/>
    <xf numFmtId="0" fontId="1" fillId="0" borderId="0"/>
    <xf numFmtId="43" fontId="1" fillId="0" borderId="0" applyFont="0" applyFill="0" applyBorder="0" applyAlignment="0" applyProtection="0"/>
    <xf numFmtId="168" fontId="7" fillId="0" borderId="0" applyFont="0" applyFill="0" applyBorder="0" applyAlignment="0" applyProtection="0"/>
    <xf numFmtId="0" fontId="3" fillId="0" borderId="0"/>
    <xf numFmtId="0" fontId="3" fillId="0" borderId="0"/>
    <xf numFmtId="0" fontId="5" fillId="0" borderId="0"/>
    <xf numFmtId="0" fontId="1" fillId="0" borderId="0"/>
    <xf numFmtId="43" fontId="1" fillId="0" borderId="0" applyFont="0" applyFill="0" applyBorder="0" applyAlignment="0" applyProtection="0"/>
    <xf numFmtId="0" fontId="3" fillId="0" borderId="0"/>
    <xf numFmtId="0" fontId="20" fillId="0" borderId="0"/>
    <xf numFmtId="0" fontId="3" fillId="0" borderId="0"/>
    <xf numFmtId="0" fontId="3" fillId="0" borderId="0"/>
    <xf numFmtId="0" fontId="3" fillId="0" borderId="0"/>
    <xf numFmtId="43" fontId="3" fillId="0" borderId="0" applyFont="0" applyFill="0" applyBorder="0" applyAlignment="0" applyProtection="0"/>
    <xf numFmtId="43" fontId="1" fillId="0" borderId="0" applyFont="0" applyFill="0" applyBorder="0" applyAlignment="0" applyProtection="0"/>
    <xf numFmtId="0" fontId="17" fillId="0" borderId="0">
      <alignment vertical="center"/>
    </xf>
    <xf numFmtId="43" fontId="3" fillId="0" borderId="0">
      <alignment vertical="top"/>
      <protection locked="0"/>
    </xf>
    <xf numFmtId="43" fontId="1" fillId="0" borderId="0" applyFont="0" applyFill="0" applyBorder="0" applyAlignment="0" applyProtection="0"/>
    <xf numFmtId="0" fontId="1" fillId="0" borderId="0"/>
    <xf numFmtId="0" fontId="1" fillId="0" borderId="0"/>
    <xf numFmtId="0" fontId="1" fillId="0" borderId="0"/>
    <xf numFmtId="0" fontId="9" fillId="0" borderId="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lignment wrapText="1"/>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0"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0" fontId="3" fillId="0" borderId="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0" fontId="26" fillId="0" borderId="0">
      <alignment wrapText="1"/>
    </xf>
    <xf numFmtId="0" fontId="27" fillId="0" borderId="0">
      <alignment vertical="center"/>
    </xf>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29" fillId="0" borderId="12" applyNumberFormat="0" applyFill="0" applyAlignment="0" applyProtection="0"/>
    <xf numFmtId="0" fontId="30" fillId="0" borderId="13" applyNumberFormat="0" applyFill="0" applyAlignment="0" applyProtection="0"/>
    <xf numFmtId="0" fontId="31" fillId="0" borderId="14" applyNumberFormat="0" applyFill="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7" borderId="0" applyNumberFormat="0" applyBorder="0" applyAlignment="0" applyProtection="0"/>
    <xf numFmtId="0" fontId="34" fillId="9" borderId="15" applyNumberFormat="0" applyAlignment="0" applyProtection="0"/>
    <xf numFmtId="0" fontId="35" fillId="10" borderId="16" applyNumberFormat="0" applyAlignment="0" applyProtection="0"/>
    <xf numFmtId="0" fontId="36" fillId="10" borderId="15" applyNumberFormat="0" applyAlignment="0" applyProtection="0"/>
    <xf numFmtId="0" fontId="37" fillId="0" borderId="17" applyNumberFormat="0" applyFill="0" applyAlignment="0" applyProtection="0"/>
    <xf numFmtId="0" fontId="38" fillId="5" borderId="3" applyNumberFormat="0" applyAlignment="0" applyProtection="0"/>
    <xf numFmtId="0" fontId="39" fillId="0" borderId="0" applyNumberFormat="0" applyFill="0" applyBorder="0" applyAlignment="0" applyProtection="0"/>
    <xf numFmtId="0" fontId="1" fillId="11" borderId="18" applyNumberFormat="0" applyFont="0" applyAlignment="0" applyProtection="0"/>
    <xf numFmtId="0" fontId="40" fillId="0" borderId="0" applyNumberFormat="0" applyFill="0" applyBorder="0" applyAlignment="0" applyProtection="0"/>
    <xf numFmtId="0" fontId="12" fillId="0" borderId="19" applyNumberFormat="0" applyFill="0" applyAlignment="0" applyProtection="0"/>
    <xf numFmtId="0" fontId="4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4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4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4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4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4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166" fontId="1" fillId="0" borderId="0" applyFont="0" applyFill="0" applyBorder="0" applyAlignment="0" applyProtection="0"/>
    <xf numFmtId="166" fontId="3" fillId="0" borderId="0" applyFont="0" applyFill="0" applyBorder="0" applyAlignment="0" applyProtection="0"/>
    <xf numFmtId="209" fontId="98" fillId="0" borderId="0" applyFill="0" applyBorder="0" applyAlignment="0"/>
    <xf numFmtId="166" fontId="3" fillId="0" borderId="0" applyFont="0" applyFill="0" applyBorder="0" applyAlignment="0" applyProtection="0"/>
    <xf numFmtId="0" fontId="125" fillId="0" borderId="0">
      <alignment vertical="center"/>
    </xf>
    <xf numFmtId="0" fontId="218" fillId="0" borderId="0" applyNumberFormat="0" applyFill="0" applyBorder="0" applyAlignment="0" applyProtection="0">
      <alignment vertical="center"/>
    </xf>
    <xf numFmtId="0" fontId="190" fillId="0" borderId="84">
      <alignment vertical="center"/>
    </xf>
    <xf numFmtId="166" fontId="1" fillId="0" borderId="0" applyFont="0" applyFill="0" applyBorder="0" applyAlignment="0" applyProtection="0"/>
    <xf numFmtId="166" fontId="3" fillId="0" borderId="0" applyFont="0" applyFill="0" applyBorder="0" applyAlignment="0" applyProtection="0"/>
    <xf numFmtId="0" fontId="60" fillId="0" borderId="75">
      <alignment horizontal="lef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1" fillId="0" borderId="0"/>
    <xf numFmtId="166" fontId="112" fillId="0" borderId="0" applyFont="0" applyFill="0" applyBorder="0" applyAlignment="0" applyProtection="0"/>
    <xf numFmtId="0" fontId="125" fillId="0" borderId="0">
      <alignment vertical="center"/>
    </xf>
    <xf numFmtId="166" fontId="3" fillId="0" borderId="0" applyFont="0" applyFill="0" applyBorder="0" applyAlignment="0" applyProtection="0"/>
    <xf numFmtId="166" fontId="1" fillId="0" borderId="0" applyFont="0" applyFill="0" applyBorder="0" applyAlignment="0" applyProtection="0"/>
    <xf numFmtId="0" fontId="5" fillId="0" borderId="0"/>
    <xf numFmtId="166" fontId="3" fillId="0" borderId="0" applyFont="0" applyFill="0" applyBorder="0" applyAlignment="0" applyProtection="0"/>
    <xf numFmtId="166" fontId="3" fillId="0" borderId="0" applyFont="0" applyFill="0" applyBorder="0" applyAlignment="0" applyProtection="0"/>
    <xf numFmtId="0" fontId="11" fillId="0" borderId="0"/>
    <xf numFmtId="0" fontId="82" fillId="53" borderId="79" applyNumberFormat="0" applyAlignment="0" applyProtection="0">
      <alignment vertical="center"/>
    </xf>
    <xf numFmtId="0" fontId="229" fillId="67" borderId="79" applyNumberFormat="0" applyAlignment="0" applyProtection="0">
      <alignment vertical="center"/>
    </xf>
    <xf numFmtId="166" fontId="7" fillId="0" borderId="0" applyFont="0" applyFill="0" applyBorder="0" applyAlignment="0" applyProtection="0"/>
    <xf numFmtId="0" fontId="82" fillId="53" borderId="88" applyNumberFormat="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229" fillId="67" borderId="88" applyNumberFormat="0" applyAlignment="0" applyProtection="0">
      <alignment vertical="center"/>
    </xf>
    <xf numFmtId="0" fontId="11" fillId="0" borderId="0"/>
    <xf numFmtId="0" fontId="86" fillId="67" borderId="88" applyNumberFormat="0" applyAlignment="0" applyProtection="0">
      <alignment vertical="center"/>
    </xf>
    <xf numFmtId="0" fontId="86" fillId="67" borderId="88" applyNumberFormat="0" applyAlignment="0" applyProtection="0"/>
    <xf numFmtId="253" fontId="3" fillId="76" borderId="100"/>
    <xf numFmtId="10" fontId="117" fillId="76" borderId="100">
      <alignment horizontal="center" vertical="center"/>
      <protection locked="0"/>
    </xf>
    <xf numFmtId="0" fontId="229" fillId="67" borderId="88" applyNumberFormat="0" applyAlignment="0" applyProtection="0">
      <alignment vertical="center"/>
    </xf>
    <xf numFmtId="0" fontId="86" fillId="67" borderId="88" applyNumberFormat="0" applyAlignment="0" applyProtection="0"/>
    <xf numFmtId="0" fontId="7" fillId="36" borderId="0" applyNumberFormat="0" applyBorder="0" applyAlignment="0" applyProtection="0"/>
    <xf numFmtId="0" fontId="7" fillId="139" borderId="0" applyNumberFormat="0" applyBorder="0" applyAlignment="0" applyProtection="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86" fillId="75" borderId="79" applyNumberFormat="0" applyAlignment="0" applyProtection="0"/>
    <xf numFmtId="0" fontId="7" fillId="37" borderId="0" applyNumberFormat="0" applyBorder="0" applyAlignment="0" applyProtection="0"/>
    <xf numFmtId="0" fontId="82" fillId="53" borderId="88" applyNumberFormat="0" applyAlignment="0" applyProtection="0">
      <alignment vertical="center"/>
    </xf>
    <xf numFmtId="0" fontId="48" fillId="0" borderId="0"/>
    <xf numFmtId="0" fontId="66" fillId="0" borderId="0"/>
    <xf numFmtId="0" fontId="66" fillId="0" borderId="0"/>
    <xf numFmtId="0" fontId="66" fillId="0" borderId="0"/>
    <xf numFmtId="0" fontId="66" fillId="0" borderId="0"/>
    <xf numFmtId="0" fontId="48" fillId="0" borderId="0"/>
    <xf numFmtId="0" fontId="5" fillId="0" borderId="0"/>
    <xf numFmtId="0" fontId="5" fillId="0" borderId="0"/>
    <xf numFmtId="0" fontId="5" fillId="0" borderId="0"/>
    <xf numFmtId="0" fontId="5"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5" fillId="0" borderId="0"/>
    <xf numFmtId="0" fontId="48" fillId="0" borderId="0"/>
    <xf numFmtId="0" fontId="48" fillId="0" borderId="0"/>
    <xf numFmtId="0" fontId="96" fillId="0" borderId="0"/>
    <xf numFmtId="0" fontId="97" fillId="0" borderId="0"/>
    <xf numFmtId="0" fontId="97" fillId="0" borderId="0"/>
    <xf numFmtId="0" fontId="58" fillId="0" borderId="0"/>
    <xf numFmtId="0" fontId="5" fillId="0" borderId="0"/>
    <xf numFmtId="0" fontId="58" fillId="0" borderId="0"/>
    <xf numFmtId="0" fontId="58" fillId="0" borderId="0"/>
    <xf numFmtId="0" fontId="5" fillId="0" borderId="0"/>
    <xf numFmtId="0" fontId="48" fillId="0" borderId="0"/>
    <xf numFmtId="0" fontId="48" fillId="0" borderId="0"/>
    <xf numFmtId="0" fontId="5" fillId="0" borderId="0"/>
    <xf numFmtId="0" fontId="48" fillId="0" borderId="0"/>
    <xf numFmtId="0" fontId="48" fillId="0" borderId="0"/>
    <xf numFmtId="0" fontId="66" fillId="0" borderId="0"/>
    <xf numFmtId="0" fontId="48" fillId="0" borderId="0"/>
    <xf numFmtId="0" fontId="66" fillId="0" borderId="0"/>
    <xf numFmtId="0" fontId="66" fillId="0" borderId="0"/>
    <xf numFmtId="0" fontId="5" fillId="0" borderId="0"/>
    <xf numFmtId="0" fontId="48" fillId="0" borderId="0"/>
    <xf numFmtId="0" fontId="48" fillId="0" borderId="0"/>
    <xf numFmtId="0" fontId="66" fillId="0" borderId="0"/>
    <xf numFmtId="0" fontId="66" fillId="0" borderId="0"/>
    <xf numFmtId="0" fontId="5" fillId="0" borderId="0"/>
    <xf numFmtId="0" fontId="48" fillId="0" borderId="0"/>
    <xf numFmtId="0" fontId="48" fillId="0" borderId="0"/>
    <xf numFmtId="0" fontId="66" fillId="0" borderId="0"/>
    <xf numFmtId="166" fontId="3" fillId="0" borderId="0" applyFont="0" applyFill="0" applyBorder="0" applyAlignment="0" applyProtection="0"/>
    <xf numFmtId="166" fontId="3" fillId="0" borderId="0" applyFont="0" applyFill="0" applyBorder="0" applyAlignment="0" applyProtection="0"/>
    <xf numFmtId="0" fontId="66" fillId="0" borderId="0"/>
    <xf numFmtId="0" fontId="66" fillId="0" borderId="0"/>
    <xf numFmtId="0" fontId="5" fillId="0" borderId="0"/>
    <xf numFmtId="166" fontId="3" fillId="0" borderId="0" applyFont="0" applyFill="0" applyBorder="0" applyAlignment="0" applyProtection="0"/>
    <xf numFmtId="166" fontId="3" fillId="0" borderId="0" applyFont="0" applyFill="0" applyBorder="0" applyAlignment="0" applyProtection="0"/>
    <xf numFmtId="0" fontId="5" fillId="0" borderId="0"/>
    <xf numFmtId="0" fontId="66" fillId="0" borderId="0"/>
    <xf numFmtId="0" fontId="66" fillId="0" borderId="0"/>
    <xf numFmtId="0" fontId="3" fillId="0" borderId="0"/>
    <xf numFmtId="0" fontId="24" fillId="0" borderId="0"/>
    <xf numFmtId="0" fontId="7" fillId="36"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41" fillId="15" borderId="0" applyNumberFormat="0" applyBorder="0" applyAlignment="0" applyProtection="0"/>
    <xf numFmtId="0" fontId="80" fillId="43" borderId="0" applyNumberFormat="0" applyBorder="0" applyAlignment="0" applyProtection="0"/>
    <xf numFmtId="0" fontId="80" fillId="43" borderId="0" applyNumberFormat="0" applyBorder="0" applyAlignment="0" applyProtection="0"/>
    <xf numFmtId="0" fontId="41" fillId="19" borderId="0" applyNumberFormat="0" applyBorder="0" applyAlignment="0" applyProtection="0"/>
    <xf numFmtId="0" fontId="80" fillId="41" borderId="0" applyNumberFormat="0" applyBorder="0" applyAlignment="0" applyProtection="0"/>
    <xf numFmtId="0" fontId="80" fillId="41" borderId="0" applyNumberFormat="0" applyBorder="0" applyAlignment="0" applyProtection="0"/>
    <xf numFmtId="0" fontId="41" fillId="23" borderId="0" applyNumberFormat="0" applyBorder="0" applyAlignment="0" applyProtection="0"/>
    <xf numFmtId="0" fontId="80" fillId="44" borderId="0" applyNumberFormat="0" applyBorder="0" applyAlignment="0" applyProtection="0"/>
    <xf numFmtId="0" fontId="80" fillId="44" borderId="0" applyNumberFormat="0" applyBorder="0" applyAlignment="0" applyProtection="0"/>
    <xf numFmtId="0" fontId="41" fillId="27" borderId="0" applyNumberFormat="0" applyBorder="0" applyAlignment="0" applyProtection="0"/>
    <xf numFmtId="0" fontId="80" fillId="40" borderId="0" applyNumberFormat="0" applyBorder="0" applyAlignment="0" applyProtection="0"/>
    <xf numFmtId="0" fontId="80" fillId="40" borderId="0" applyNumberFormat="0" applyBorder="0" applyAlignment="0" applyProtection="0"/>
    <xf numFmtId="0" fontId="41" fillId="31" borderId="0" applyNumberFormat="0" applyBorder="0" applyAlignment="0" applyProtection="0"/>
    <xf numFmtId="0" fontId="80" fillId="43" borderId="0" applyNumberFormat="0" applyBorder="0" applyAlignment="0" applyProtection="0"/>
    <xf numFmtId="0" fontId="80" fillId="43" borderId="0" applyNumberFormat="0" applyBorder="0" applyAlignment="0" applyProtection="0"/>
    <xf numFmtId="0" fontId="41" fillId="35" borderId="0" applyNumberFormat="0" applyBorder="0" applyAlignment="0" applyProtection="0"/>
    <xf numFmtId="0" fontId="80" fillId="37" borderId="0" applyNumberFormat="0" applyBorder="0" applyAlignment="0" applyProtection="0"/>
    <xf numFmtId="0" fontId="80" fillId="37" borderId="0" applyNumberFormat="0" applyBorder="0" applyAlignment="0" applyProtection="0"/>
    <xf numFmtId="9" fontId="49" fillId="0" borderId="0"/>
    <xf numFmtId="0" fontId="80" fillId="43" borderId="0" applyNumberFormat="0" applyBorder="0" applyAlignment="0" applyProtection="0"/>
    <xf numFmtId="0" fontId="80" fillId="43" borderId="0" applyNumberFormat="0" applyBorder="0" applyAlignment="0" applyProtection="0"/>
    <xf numFmtId="0" fontId="80" fillId="45" borderId="0" applyNumberFormat="0" applyBorder="0" applyAlignment="0" applyProtection="0"/>
    <xf numFmtId="0" fontId="80" fillId="45" borderId="0" applyNumberFormat="0" applyBorder="0" applyAlignment="0" applyProtection="0"/>
    <xf numFmtId="0" fontId="80" fillId="46" borderId="0" applyNumberFormat="0" applyBorder="0" applyAlignment="0" applyProtection="0"/>
    <xf numFmtId="0" fontId="80" fillId="46" borderId="0" applyNumberFormat="0" applyBorder="0" applyAlignment="0" applyProtection="0"/>
    <xf numFmtId="0" fontId="80" fillId="47" borderId="0" applyNumberFormat="0" applyBorder="0" applyAlignment="0" applyProtection="0"/>
    <xf numFmtId="0" fontId="80" fillId="47" borderId="0" applyNumberFormat="0" applyBorder="0" applyAlignment="0" applyProtection="0"/>
    <xf numFmtId="0" fontId="80" fillId="43" borderId="0" applyNumberFormat="0" applyBorder="0" applyAlignment="0" applyProtection="0"/>
    <xf numFmtId="0" fontId="80" fillId="43"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180" fontId="49" fillId="0" borderId="0" applyFont="0" applyFill="0" applyBorder="0" applyAlignment="0" applyProtection="0"/>
    <xf numFmtId="0" fontId="49" fillId="0" borderId="0" applyFont="0" applyFill="0" applyBorder="0" applyAlignment="0" applyProtection="0"/>
    <xf numFmtId="0" fontId="11" fillId="0" borderId="0"/>
    <xf numFmtId="0" fontId="11" fillId="0" borderId="0"/>
    <xf numFmtId="0" fontId="3" fillId="0" borderId="0" applyFill="0" applyBorder="0">
      <alignment vertical="center"/>
    </xf>
    <xf numFmtId="178" fontId="50" fillId="0" borderId="0" applyFont="0" applyFill="0" applyBorder="0" applyAlignment="0" applyProtection="0"/>
    <xf numFmtId="0" fontId="49" fillId="0" borderId="0" applyFont="0" applyFill="0" applyBorder="0" applyAlignment="0" applyProtection="0"/>
    <xf numFmtId="178" fontId="50" fillId="0" borderId="23">
      <protection locked="0"/>
    </xf>
    <xf numFmtId="0" fontId="81" fillId="49" borderId="0" applyNumberFormat="0" applyBorder="0" applyAlignment="0" applyProtection="0"/>
    <xf numFmtId="0" fontId="81" fillId="49" borderId="0" applyNumberFormat="0" applyBorder="0" applyAlignment="0" applyProtection="0"/>
    <xf numFmtId="0" fontId="33" fillId="7" borderId="0" applyNumberFormat="0" applyBorder="0" applyAlignment="0" applyProtection="0"/>
    <xf numFmtId="0" fontId="51" fillId="0" borderId="0" applyNumberFormat="0" applyFill="0" applyBorder="0" applyAlignment="0" applyProtection="0"/>
    <xf numFmtId="0" fontId="52" fillId="0" borderId="0"/>
    <xf numFmtId="197" fontId="98" fillId="0" borderId="0" applyFill="0" applyBorder="0" applyAlignment="0"/>
    <xf numFmtId="0" fontId="82" fillId="36" borderId="24" applyNumberFormat="0" applyAlignment="0" applyProtection="0"/>
    <xf numFmtId="0" fontId="82" fillId="36" borderId="24" applyNumberFormat="0" applyAlignment="0" applyProtection="0"/>
    <xf numFmtId="0" fontId="82" fillId="36" borderId="24" applyNumberFormat="0" applyAlignment="0" applyProtection="0"/>
    <xf numFmtId="0" fontId="82" fillId="36" borderId="24" applyNumberFormat="0" applyAlignment="0" applyProtection="0"/>
    <xf numFmtId="0" fontId="82" fillId="36" borderId="24" applyNumberFormat="0" applyAlignment="0" applyProtection="0"/>
    <xf numFmtId="0" fontId="82" fillId="36" borderId="24" applyNumberFormat="0" applyAlignment="0" applyProtection="0"/>
    <xf numFmtId="0" fontId="83" fillId="50" borderId="25" applyNumberFormat="0" applyAlignment="0" applyProtection="0"/>
    <xf numFmtId="0" fontId="83" fillId="50" borderId="25" applyNumberFormat="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4"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1" fontId="3" fillId="0" borderId="0" applyFont="0" applyFill="0" applyBorder="0" applyAlignment="0" applyProtection="0"/>
    <xf numFmtId="0"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5"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66" fontId="1"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74"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78"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82" fontId="3" fillId="0" borderId="0" applyFont="0" applyFill="0" applyBorder="0" applyAlignment="0" applyProtection="0"/>
    <xf numFmtId="182"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77"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7" fillId="0" borderId="0"/>
    <xf numFmtId="166" fontId="3"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24" fillId="0" borderId="0" applyFont="0" applyFill="0" applyBorder="0" applyAlignment="0" applyProtection="0">
      <alignment vertical="center"/>
    </xf>
    <xf numFmtId="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0" fontId="7"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0" fontId="7"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4"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70" fontId="7" fillId="0" borderId="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99" fontId="3" fillId="0" borderId="0" applyFont="0" applyFill="0" applyBorder="0" applyAlignment="0" applyProtection="0"/>
    <xf numFmtId="181"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6" fontId="8" fillId="0" borderId="0">
      <alignment vertical="top"/>
      <protection locked="0"/>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3" fontId="50" fillId="0" borderId="0"/>
    <xf numFmtId="0" fontId="99" fillId="0" borderId="0" applyNumberFormat="0" applyAlignment="0">
      <alignment horizontal="left"/>
    </xf>
    <xf numFmtId="178" fontId="54" fillId="0" borderId="6" applyNumberFormat="0" applyBorder="0" applyAlignment="0" applyProtection="0">
      <protection locked="0"/>
    </xf>
    <xf numFmtId="184" fontId="55" fillId="51" borderId="0" applyFill="0">
      <alignment horizontal="left" vertical="top"/>
      <protection locked="0"/>
    </xf>
    <xf numFmtId="44" fontId="3" fillId="0" borderId="0" applyFont="0" applyFill="0" applyBorder="0" applyAlignment="0" applyProtection="0"/>
    <xf numFmtId="185" fontId="50" fillId="0" borderId="0"/>
    <xf numFmtId="0" fontId="45" fillId="0" borderId="0" applyProtection="0"/>
    <xf numFmtId="186" fontId="56" fillId="0" borderId="0" applyFont="0" applyFill="0" applyBorder="0">
      <alignment horizontal="left" vertical="top" wrapText="1"/>
      <protection locked="0"/>
    </xf>
    <xf numFmtId="181" fontId="50" fillId="0" borderId="0"/>
    <xf numFmtId="0" fontId="100" fillId="0" borderId="0" applyNumberFormat="0" applyAlignment="0">
      <alignment horizontal="left"/>
    </xf>
    <xf numFmtId="187" fontId="3" fillId="0" borderId="0" applyFont="0" applyFill="0" applyBorder="0" applyAlignment="0" applyProtection="0"/>
    <xf numFmtId="170" fontId="3" fillId="0" borderId="0"/>
    <xf numFmtId="200" fontId="101" fillId="0" borderId="0" applyBorder="0" applyProtection="0"/>
    <xf numFmtId="0" fontId="7" fillId="0" borderId="0"/>
    <xf numFmtId="0" fontId="102" fillId="0" borderId="0"/>
    <xf numFmtId="0" fontId="7" fillId="0" borderId="0"/>
    <xf numFmtId="196" fontId="7" fillId="0" borderId="0">
      <alignment vertical="center"/>
    </xf>
    <xf numFmtId="0" fontId="84" fillId="0" borderId="0" applyNumberFormat="0" applyFill="0" applyBorder="0" applyAlignment="0" applyProtection="0"/>
    <xf numFmtId="0" fontId="84" fillId="0" borderId="0" applyNumberFormat="0" applyFill="0" applyBorder="0" applyAlignment="0" applyProtection="0"/>
    <xf numFmtId="2" fontId="45" fillId="0" borderId="0" applyProtection="0"/>
    <xf numFmtId="188" fontId="56" fillId="0" borderId="0" applyFont="0">
      <alignment horizontal="left"/>
      <protection locked="0"/>
    </xf>
    <xf numFmtId="0" fontId="50" fillId="0" borderId="7" applyNumberFormat="0" applyFill="0" applyBorder="0" applyAlignment="0" applyProtection="0">
      <protection locked="0"/>
    </xf>
    <xf numFmtId="179" fontId="57" fillId="0" borderId="26">
      <alignment horizontal="right"/>
    </xf>
    <xf numFmtId="0" fontId="85" fillId="52" borderId="0" applyNumberFormat="0" applyBorder="0" applyAlignment="0" applyProtection="0"/>
    <xf numFmtId="0" fontId="85" fillId="52" borderId="0" applyNumberFormat="0" applyBorder="0" applyAlignment="0" applyProtection="0"/>
    <xf numFmtId="0" fontId="32" fillId="4" borderId="0" applyNumberFormat="0" applyBorder="0" applyAlignment="0" applyProtection="0"/>
    <xf numFmtId="38" fontId="58" fillId="53" borderId="0" applyNumberFormat="0" applyBorder="0" applyAlignment="0" applyProtection="0"/>
    <xf numFmtId="184" fontId="59" fillId="0" borderId="0">
      <alignment horizontal="left"/>
    </xf>
    <xf numFmtId="0" fontId="60" fillId="0" borderId="22" applyNumberFormat="0" applyAlignment="0" applyProtection="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92" fillId="0" borderId="27" applyNumberFormat="0" applyFill="0" applyAlignment="0" applyProtection="0"/>
    <xf numFmtId="0" fontId="92" fillId="0" borderId="27" applyNumberFormat="0" applyFill="0" applyAlignment="0" applyProtection="0"/>
    <xf numFmtId="0" fontId="93" fillId="0" borderId="28" applyNumberFormat="0" applyFill="0" applyAlignment="0" applyProtection="0"/>
    <xf numFmtId="0" fontId="93" fillId="0" borderId="28" applyNumberFormat="0" applyFill="0" applyAlignment="0" applyProtection="0"/>
    <xf numFmtId="0" fontId="94" fillId="0" borderId="29" applyNumberFormat="0" applyFill="0" applyAlignment="0" applyProtection="0"/>
    <xf numFmtId="0" fontId="94" fillId="0" borderId="29" applyNumberFormat="0" applyFill="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61" fillId="0" borderId="0" applyProtection="0"/>
    <xf numFmtId="0" fontId="60" fillId="0" borderId="0" applyProtection="0"/>
    <xf numFmtId="0" fontId="62" fillId="0" borderId="0" applyNumberFormat="0" applyFill="0" applyBorder="0" applyAlignment="0" applyProtection="0">
      <alignment vertical="top"/>
      <protection locked="0"/>
    </xf>
    <xf numFmtId="0" fontId="105" fillId="0" borderId="0" applyNumberFormat="0" applyFill="0" applyBorder="0" applyAlignment="0" applyProtection="0"/>
    <xf numFmtId="0" fontId="62"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189" fontId="3" fillId="0" borderId="0" applyProtection="0">
      <alignment horizontal="center"/>
    </xf>
    <xf numFmtId="10" fontId="58" fillId="54" borderId="1" applyNumberFormat="0" applyBorder="0" applyAlignment="0" applyProtection="0"/>
    <xf numFmtId="0" fontId="86" fillId="37" borderId="24" applyNumberFormat="0" applyAlignment="0" applyProtection="0"/>
    <xf numFmtId="0" fontId="86" fillId="37" borderId="24" applyNumberFormat="0" applyAlignment="0" applyProtection="0"/>
    <xf numFmtId="0" fontId="86" fillId="37" borderId="24" applyNumberFormat="0" applyAlignment="0" applyProtection="0"/>
    <xf numFmtId="0" fontId="86" fillId="37" borderId="24" applyNumberFormat="0" applyAlignment="0" applyProtection="0"/>
    <xf numFmtId="0" fontId="86" fillId="37" borderId="24" applyNumberFormat="0" applyAlignment="0" applyProtection="0"/>
    <xf numFmtId="0" fontId="86" fillId="37" borderId="24" applyNumberFormat="0" applyAlignment="0" applyProtection="0"/>
    <xf numFmtId="184" fontId="56" fillId="0" borderId="0" applyFont="0">
      <alignment horizontal="left"/>
    </xf>
    <xf numFmtId="184" fontId="56" fillId="0" borderId="0" applyFont="0" applyFill="0" applyBorder="0">
      <alignment horizontal="left"/>
    </xf>
    <xf numFmtId="40" fontId="58" fillId="0" borderId="0" applyFont="0">
      <protection locked="0"/>
    </xf>
    <xf numFmtId="0" fontId="64" fillId="0" borderId="0"/>
    <xf numFmtId="0" fontId="65" fillId="0" borderId="21"/>
    <xf numFmtId="0" fontId="87" fillId="0" borderId="30" applyNumberFormat="0" applyFill="0" applyAlignment="0" applyProtection="0"/>
    <xf numFmtId="0" fontId="87" fillId="0" borderId="30" applyNumberFormat="0" applyFill="0" applyAlignment="0" applyProtection="0"/>
    <xf numFmtId="178" fontId="66" fillId="55" borderId="0"/>
    <xf numFmtId="184" fontId="56" fillId="0" borderId="0" applyFont="0" applyFill="0" applyBorder="0">
      <alignment horizontal="left"/>
    </xf>
    <xf numFmtId="184" fontId="56" fillId="0" borderId="0" applyFont="0" applyFill="0" applyBorder="0">
      <alignment horizontal="left"/>
    </xf>
    <xf numFmtId="186" fontId="67" fillId="0" borderId="0">
      <alignment horizontal="left" vertical="top"/>
      <protection locked="0"/>
    </xf>
    <xf numFmtId="186" fontId="58" fillId="0" borderId="0" applyFont="0"/>
    <xf numFmtId="184" fontId="56" fillId="0" borderId="0" applyFont="0" applyFill="0" applyBorder="0">
      <alignment horizontal="left"/>
    </xf>
    <xf numFmtId="184" fontId="56" fillId="0" borderId="0" applyFont="0">
      <alignment horizontal="left"/>
    </xf>
    <xf numFmtId="0" fontId="106" fillId="8"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37" fontId="68" fillId="0" borderId="0"/>
    <xf numFmtId="190" fontId="69" fillId="0" borderId="0"/>
    <xf numFmtId="190" fontId="69" fillId="0" borderId="0"/>
    <xf numFmtId="0" fontId="3" fillId="0" borderId="0"/>
    <xf numFmtId="201" fontId="10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lignment vertical="center"/>
    </xf>
    <xf numFmtId="0" fontId="3" fillId="0" borderId="0"/>
    <xf numFmtId="0" fontId="24" fillId="0" borderId="0">
      <alignment vertical="center"/>
    </xf>
    <xf numFmtId="0" fontId="3" fillId="0" borderId="0">
      <alignment vertical="center"/>
    </xf>
    <xf numFmtId="0" fontId="3" fillId="0" borderId="0"/>
    <xf numFmtId="0" fontId="7" fillId="0" borderId="0"/>
    <xf numFmtId="0" fontId="165" fillId="53" borderId="88" applyNumberFormat="0" applyAlignment="0" applyProtection="0">
      <alignment vertical="center"/>
    </xf>
    <xf numFmtId="0" fontId="3" fillId="0" borderId="0"/>
    <xf numFmtId="0" fontId="1" fillId="0" borderId="0"/>
    <xf numFmtId="0" fontId="3" fillId="0" borderId="0"/>
    <xf numFmtId="0" fontId="3" fillId="0" borderId="0"/>
    <xf numFmtId="0" fontId="1" fillId="0" borderId="0"/>
    <xf numFmtId="0" fontId="3" fillId="0" borderId="0">
      <alignment vertical="center"/>
    </xf>
    <xf numFmtId="0" fontId="1" fillId="0" borderId="0"/>
    <xf numFmtId="0" fontId="3" fillId="0" borderId="0">
      <alignment vertical="center"/>
    </xf>
    <xf numFmtId="0" fontId="53" fillId="0" borderId="0"/>
    <xf numFmtId="0" fontId="3" fillId="0" borderId="0"/>
    <xf numFmtId="0" fontId="53" fillId="0" borderId="0"/>
    <xf numFmtId="0" fontId="3" fillId="0" borderId="0">
      <alignment wrapText="1"/>
    </xf>
    <xf numFmtId="0" fontId="3" fillId="0" borderId="0">
      <alignment wrapText="1"/>
    </xf>
    <xf numFmtId="0" fontId="7" fillId="0" borderId="0"/>
    <xf numFmtId="0" fontId="7" fillId="0" borderId="0"/>
    <xf numFmtId="0" fontId="7" fillId="0" borderId="0"/>
    <xf numFmtId="0" fontId="7" fillId="0" borderId="0"/>
    <xf numFmtId="0" fontId="1" fillId="0" borderId="0"/>
    <xf numFmtId="0" fontId="3" fillId="0" borderId="0" applyNumberFormat="0" applyFont="0" applyFill="0" applyBorder="0" applyAlignment="0" applyProtection="0">
      <alignment vertical="top"/>
    </xf>
    <xf numFmtId="0" fontId="24" fillId="0" borderId="0"/>
    <xf numFmtId="0" fontId="3" fillId="0" borderId="0"/>
    <xf numFmtId="0" fontId="3" fillId="0" borderId="0"/>
    <xf numFmtId="0" fontId="3" fillId="0" borderId="0">
      <alignment vertical="center"/>
    </xf>
    <xf numFmtId="0" fontId="1" fillId="0" borderId="0"/>
    <xf numFmtId="0" fontId="3" fillId="0" borderId="0">
      <alignment wrapText="1"/>
    </xf>
    <xf numFmtId="0" fontId="1" fillId="0" borderId="0"/>
    <xf numFmtId="0" fontId="3" fillId="0" borderId="0">
      <alignment wrapText="1"/>
    </xf>
    <xf numFmtId="0" fontId="1" fillId="0" borderId="0"/>
    <xf numFmtId="0" fontId="3" fillId="0" borderId="0">
      <alignment wrapText="1"/>
    </xf>
    <xf numFmtId="0" fontId="1" fillId="0" borderId="0"/>
    <xf numFmtId="0" fontId="3" fillId="0" borderId="0">
      <alignment wrapText="1"/>
    </xf>
    <xf numFmtId="0" fontId="1" fillId="0" borderId="0"/>
    <xf numFmtId="0" fontId="3" fillId="0" borderId="0">
      <alignment wrapText="1"/>
    </xf>
    <xf numFmtId="0" fontId="7" fillId="0" borderId="0">
      <alignment vertical="center"/>
    </xf>
    <xf numFmtId="0" fontId="4" fillId="0" borderId="0"/>
    <xf numFmtId="0" fontId="4" fillId="0" borderId="0"/>
    <xf numFmtId="0" fontId="1" fillId="0" borderId="0"/>
    <xf numFmtId="0" fontId="1" fillId="0" borderId="0"/>
    <xf numFmtId="0" fontId="1" fillId="0" borderId="0"/>
    <xf numFmtId="0" fontId="53" fillId="0" borderId="0"/>
    <xf numFmtId="0" fontId="53" fillId="0" borderId="0"/>
    <xf numFmtId="0" fontId="3" fillId="0" borderId="0">
      <alignment wrapText="1"/>
    </xf>
    <xf numFmtId="0" fontId="7" fillId="0" borderId="0"/>
    <xf numFmtId="0" fontId="7" fillId="0" borderId="0"/>
    <xf numFmtId="0" fontId="1" fillId="0" borderId="0"/>
    <xf numFmtId="0" fontId="3" fillId="0" borderId="0">
      <alignment wrapText="1"/>
    </xf>
    <xf numFmtId="0" fontId="3" fillId="0" borderId="0"/>
    <xf numFmtId="0" fontId="3" fillId="0" borderId="0">
      <alignment wrapText="1"/>
    </xf>
    <xf numFmtId="0" fontId="17" fillId="0" borderId="0">
      <alignment vertical="center"/>
    </xf>
    <xf numFmtId="0" fontId="1" fillId="0" borderId="0"/>
    <xf numFmtId="0" fontId="7" fillId="0" borderId="0"/>
    <xf numFmtId="0" fontId="11" fillId="0" borderId="0"/>
    <xf numFmtId="0" fontId="3" fillId="0" borderId="0"/>
    <xf numFmtId="0" fontId="5" fillId="0" borderId="0"/>
    <xf numFmtId="0" fontId="11" fillId="0" borderId="0"/>
    <xf numFmtId="0" fontId="5" fillId="0" borderId="0"/>
    <xf numFmtId="0" fontId="5" fillId="0" borderId="0"/>
    <xf numFmtId="0" fontId="1" fillId="0" borderId="0"/>
    <xf numFmtId="0" fontId="1" fillId="0" borderId="0"/>
    <xf numFmtId="0" fontId="7" fillId="0" borderId="0">
      <alignment vertical="center"/>
    </xf>
    <xf numFmtId="0" fontId="7" fillId="0" borderId="0">
      <alignment vertical="center"/>
    </xf>
    <xf numFmtId="0" fontId="11" fillId="0" borderId="0">
      <alignment vertical="center"/>
    </xf>
    <xf numFmtId="0" fontId="1" fillId="0" borderId="0"/>
    <xf numFmtId="0" fontId="24" fillId="0" borderId="0"/>
    <xf numFmtId="0" fontId="7" fillId="0" borderId="0"/>
    <xf numFmtId="0" fontId="7" fillId="0" borderId="0"/>
    <xf numFmtId="0" fontId="2" fillId="0" borderId="0"/>
    <xf numFmtId="0" fontId="7" fillId="0" borderId="0"/>
    <xf numFmtId="0" fontId="7" fillId="0" borderId="0"/>
    <xf numFmtId="0" fontId="3" fillId="0" borderId="0"/>
    <xf numFmtId="0" fontId="3" fillId="11" borderId="18" applyNumberFormat="0" applyFont="0" applyAlignment="0" applyProtection="0"/>
    <xf numFmtId="0" fontId="3" fillId="11" borderId="18" applyNumberFormat="0" applyFont="0" applyAlignment="0" applyProtection="0"/>
    <xf numFmtId="188" fontId="58" fillId="0" borderId="0" applyFont="0">
      <protection locked="0"/>
    </xf>
    <xf numFmtId="0" fontId="89" fillId="36" borderId="31" applyNumberFormat="0" applyAlignment="0" applyProtection="0"/>
    <xf numFmtId="0" fontId="89" fillId="36" borderId="31" applyNumberFormat="0" applyAlignment="0" applyProtection="0"/>
    <xf numFmtId="0" fontId="89" fillId="36" borderId="31" applyNumberFormat="0" applyAlignment="0" applyProtection="0"/>
    <xf numFmtId="0" fontId="89" fillId="36" borderId="31" applyNumberFormat="0" applyAlignment="0" applyProtection="0"/>
    <xf numFmtId="0" fontId="89" fillId="36" borderId="31" applyNumberFormat="0" applyAlignment="0" applyProtection="0"/>
    <xf numFmtId="0" fontId="89" fillId="36" borderId="31" applyNumberFormat="0" applyAlignment="0" applyProtection="0"/>
    <xf numFmtId="1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xf numFmtId="9" fontId="3" fillId="0" borderId="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70" fillId="0" borderId="0" applyFont="0"/>
    <xf numFmtId="191" fontId="47" fillId="55" borderId="0"/>
    <xf numFmtId="0" fontId="71" fillId="0" borderId="0" applyNumberFormat="0" applyFont="0" applyFill="0" applyBorder="0" applyAlignment="0" applyProtection="0">
      <alignment horizontal="left"/>
    </xf>
    <xf numFmtId="4" fontId="71" fillId="0" borderId="0" applyFont="0" applyFill="0" applyBorder="0" applyAlignment="0" applyProtection="0"/>
    <xf numFmtId="40" fontId="56" fillId="0" borderId="0" applyFont="0">
      <protection locked="0"/>
    </xf>
    <xf numFmtId="40" fontId="59" fillId="0" borderId="0" applyFont="0">
      <protection locked="0"/>
    </xf>
    <xf numFmtId="202" fontId="97" fillId="0" borderId="0" applyNumberFormat="0" applyFill="0" applyBorder="0" applyAlignment="0" applyProtection="0">
      <alignment horizontal="left"/>
    </xf>
    <xf numFmtId="192" fontId="3" fillId="0" borderId="0" applyFont="0" applyFill="0" applyBorder="0" applyProtection="0"/>
    <xf numFmtId="186" fontId="72" fillId="0" borderId="0" applyFont="0">
      <alignment horizontal="left"/>
    </xf>
    <xf numFmtId="0" fontId="73" fillId="0" borderId="0" applyNumberFormat="0" applyFill="0" applyBorder="0" applyAlignment="0" applyProtection="0">
      <alignment vertical="top"/>
      <protection locked="0"/>
    </xf>
    <xf numFmtId="1" fontId="50" fillId="0" borderId="0" applyBorder="0">
      <alignment horizontal="left" vertical="top" wrapText="1"/>
    </xf>
    <xf numFmtId="0" fontId="5" fillId="0" borderId="0"/>
    <xf numFmtId="166" fontId="3" fillId="0" borderId="0" applyFont="0" applyFill="0" applyBorder="0" applyAlignment="0" applyProtection="0"/>
    <xf numFmtId="166" fontId="3" fillId="0" borderId="0" applyFont="0" applyFill="0" applyBorder="0" applyAlignment="0" applyProtection="0"/>
    <xf numFmtId="0" fontId="48" fillId="0" borderId="0"/>
    <xf numFmtId="0" fontId="5" fillId="0" borderId="0">
      <alignment vertical="center"/>
    </xf>
    <xf numFmtId="0" fontId="74" fillId="0" borderId="0" applyNumberFormat="0" applyProtection="0">
      <alignment wrapText="1"/>
      <protection locked="0"/>
    </xf>
    <xf numFmtId="186" fontId="75" fillId="0" borderId="32">
      <alignment vertical="center"/>
    </xf>
    <xf numFmtId="186" fontId="75" fillId="0" borderId="32">
      <alignment vertical="center"/>
    </xf>
    <xf numFmtId="40" fontId="104" fillId="0" borderId="0" applyBorder="0">
      <alignment horizontal="right"/>
    </xf>
    <xf numFmtId="186" fontId="56" fillId="0" borderId="0" applyFont="0">
      <protection locked="0"/>
    </xf>
    <xf numFmtId="186" fontId="56" fillId="0" borderId="0" applyFill="0" applyProtection="0">
      <protection locked="0"/>
    </xf>
    <xf numFmtId="184" fontId="66" fillId="56" borderId="0" applyNumberFormat="0" applyAlignment="0">
      <alignment horizontal="left" vertical="top"/>
    </xf>
    <xf numFmtId="0" fontId="76" fillId="57" borderId="1">
      <alignment horizontal="center" vertical="center" wrapText="1"/>
    </xf>
    <xf numFmtId="40" fontId="77" fillId="0" borderId="0"/>
    <xf numFmtId="0" fontId="107"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184" fontId="78" fillId="0" borderId="33" applyNumberFormat="0" applyFill="0" applyProtection="0">
      <alignment horizontal="center"/>
    </xf>
    <xf numFmtId="0" fontId="90" fillId="0" borderId="34" applyNumberFormat="0" applyFill="0" applyAlignment="0" applyProtection="0"/>
    <xf numFmtId="0" fontId="90" fillId="0" borderId="34" applyNumberFormat="0" applyFill="0" applyAlignment="0" applyProtection="0"/>
    <xf numFmtId="0" fontId="90" fillId="0" borderId="34" applyNumberFormat="0" applyFill="0" applyAlignment="0" applyProtection="0"/>
    <xf numFmtId="0" fontId="90" fillId="0" borderId="34" applyNumberFormat="0" applyFill="0" applyAlignment="0" applyProtection="0"/>
    <xf numFmtId="0" fontId="90" fillId="0" borderId="34" applyNumberFormat="0" applyFill="0" applyAlignment="0" applyProtection="0"/>
    <xf numFmtId="0" fontId="90" fillId="0" borderId="34" applyNumberFormat="0" applyFill="0" applyAlignment="0" applyProtection="0"/>
    <xf numFmtId="0" fontId="108" fillId="0" borderId="19" applyNumberFormat="0" applyFill="0" applyAlignment="0" applyProtection="0"/>
    <xf numFmtId="186" fontId="59" fillId="0" borderId="0"/>
    <xf numFmtId="167" fontId="3" fillId="0" borderId="0" applyFont="0" applyFill="0" applyBorder="0" applyAlignment="0" applyProtection="0"/>
    <xf numFmtId="168" fontId="3" fillId="0" borderId="0" applyFont="0" applyFill="0" applyBorder="0" applyAlignment="0" applyProtection="0"/>
    <xf numFmtId="193" fontId="56" fillId="0" borderId="0" applyFill="0">
      <alignment horizontal="center"/>
    </xf>
    <xf numFmtId="186" fontId="56" fillId="0" borderId="0" applyFont="0">
      <alignment horizontal="center"/>
      <protection locked="0"/>
    </xf>
    <xf numFmtId="190" fontId="67" fillId="0" borderId="1">
      <alignment horizontal="center" vertical="center"/>
    </xf>
    <xf numFmtId="190" fontId="67" fillId="0" borderId="1">
      <alignment horizontal="center" vertical="center"/>
    </xf>
    <xf numFmtId="190" fontId="67" fillId="0" borderId="1">
      <alignment horizontal="center" vertical="center"/>
    </xf>
    <xf numFmtId="190" fontId="67" fillId="0" borderId="1">
      <alignment horizontal="center" vertical="center"/>
    </xf>
    <xf numFmtId="49" fontId="79" fillId="58" borderId="0">
      <alignment horizontal="left"/>
    </xf>
    <xf numFmtId="0" fontId="91" fillId="0" borderId="0" applyNumberFormat="0" applyFill="0" applyBorder="0" applyAlignment="0" applyProtection="0"/>
    <xf numFmtId="0" fontId="91" fillId="0" borderId="0" applyNumberForma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7" fillId="0" borderId="0" applyFont="0" applyFill="0" applyBorder="0" applyAlignment="0" applyProtection="0"/>
    <xf numFmtId="0" fontId="3" fillId="0" borderId="0"/>
    <xf numFmtId="166" fontId="7" fillId="0" borderId="0" applyFont="0" applyFill="0" applyBorder="0" applyAlignment="0" applyProtection="0"/>
    <xf numFmtId="170" fontId="3" fillId="0" borderId="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0" fontId="3" fillId="0" borderId="0"/>
    <xf numFmtId="0" fontId="5" fillId="0" borderId="0"/>
    <xf numFmtId="0" fontId="3" fillId="0" borderId="0"/>
    <xf numFmtId="174" fontId="3" fillId="0" borderId="0" applyFont="0" applyFill="0" applyBorder="0" applyAlignment="0" applyProtection="0"/>
    <xf numFmtId="0" fontId="16" fillId="4" borderId="0">
      <alignment vertical="top"/>
      <protection locked="0"/>
    </xf>
    <xf numFmtId="0" fontId="17" fillId="0" borderId="0">
      <alignment vertical="center"/>
    </xf>
    <xf numFmtId="0" fontId="18" fillId="6" borderId="0">
      <alignment vertical="top"/>
      <protection locked="0"/>
    </xf>
    <xf numFmtId="166" fontId="8" fillId="0" borderId="0">
      <alignment vertical="top"/>
      <protection locked="0"/>
    </xf>
    <xf numFmtId="204" fontId="8" fillId="0" borderId="0">
      <alignment vertical="top"/>
      <protection locked="0"/>
    </xf>
    <xf numFmtId="0" fontId="19" fillId="5" borderId="3">
      <alignment vertical="top"/>
      <protection locked="0"/>
    </xf>
    <xf numFmtId="204" fontId="8" fillId="0" borderId="0">
      <alignment vertical="top"/>
      <protection locked="0"/>
    </xf>
    <xf numFmtId="204" fontId="3" fillId="0" borderId="0">
      <alignment vertical="top"/>
      <protection locked="0"/>
    </xf>
    <xf numFmtId="0" fontId="109" fillId="0" borderId="0"/>
    <xf numFmtId="166" fontId="1" fillId="0" borderId="0" applyFont="0" applyFill="0" applyBorder="0" applyAlignment="0" applyProtection="0"/>
    <xf numFmtId="166" fontId="1" fillId="0" borderId="0" applyFont="0" applyFill="0" applyBorder="0" applyAlignment="0" applyProtection="0"/>
    <xf numFmtId="0" fontId="3" fillId="0" borderId="0"/>
    <xf numFmtId="166" fontId="3" fillId="0" borderId="0" applyFont="0" applyFill="0" applyBorder="0" applyAlignment="0" applyProtection="0"/>
    <xf numFmtId="0" fontId="3" fillId="0" borderId="0">
      <alignment wrapText="1"/>
    </xf>
    <xf numFmtId="166" fontId="3" fillId="0" borderId="0" applyFont="0" applyFill="0" applyBorder="0" applyAlignment="0" applyProtection="0"/>
    <xf numFmtId="0" fontId="98" fillId="0" borderId="0">
      <alignment vertical="center"/>
    </xf>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109" fillId="0" borderId="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 fillId="0" borderId="0"/>
    <xf numFmtId="174"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11" fillId="0" borderId="0"/>
    <xf numFmtId="0" fontId="3" fillId="0" borderId="0"/>
    <xf numFmtId="9" fontId="2" fillId="0" borderId="0" applyFont="0" applyFill="0" applyBorder="0" applyAlignment="0" applyProtection="0"/>
    <xf numFmtId="170" fontId="3" fillId="0" borderId="0" applyFill="0" applyBorder="0" applyAlignment="0" applyProtection="0">
      <alignment vertical="center"/>
    </xf>
    <xf numFmtId="200" fontId="7" fillId="0" borderId="0">
      <alignment vertical="center"/>
    </xf>
    <xf numFmtId="0" fontId="112" fillId="0" borderId="0"/>
    <xf numFmtId="166" fontId="112"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0" fontId="3" fillId="0" borderId="0"/>
    <xf numFmtId="166" fontId="1" fillId="0" borderId="0" applyFont="0" applyFill="0" applyBorder="0" applyAlignment="0" applyProtection="0"/>
    <xf numFmtId="0" fontId="3" fillId="0" borderId="0"/>
    <xf numFmtId="0" fontId="117" fillId="0" borderId="0">
      <alignment vertical="center"/>
    </xf>
    <xf numFmtId="0" fontId="1" fillId="0" borderId="0"/>
    <xf numFmtId="0" fontId="1" fillId="0" borderId="0"/>
    <xf numFmtId="0" fontId="117" fillId="0" borderId="0">
      <alignment vertical="center"/>
    </xf>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0" fontId="3" fillId="0" borderId="0"/>
    <xf numFmtId="0" fontId="21" fillId="0" borderId="0"/>
    <xf numFmtId="166" fontId="3" fillId="0" borderId="0" applyFont="0" applyFill="0" applyBorder="0" applyAlignment="0" applyProtection="0"/>
    <xf numFmtId="166" fontId="7" fillId="0" borderId="0" applyFont="0" applyFill="0" applyBorder="0" applyAlignment="0" applyProtection="0"/>
    <xf numFmtId="0" fontId="3" fillId="0" borderId="0"/>
    <xf numFmtId="0" fontId="3" fillId="0" borderId="0"/>
    <xf numFmtId="0" fontId="110" fillId="0" borderId="0"/>
    <xf numFmtId="0" fontId="3" fillId="0" borderId="0"/>
    <xf numFmtId="0" fontId="3" fillId="0" borderId="0"/>
    <xf numFmtId="0" fontId="117" fillId="0" borderId="0">
      <alignment vertical="center"/>
    </xf>
    <xf numFmtId="166" fontId="1" fillId="0" borderId="0" applyFont="0" applyFill="0" applyBorder="0" applyAlignment="0" applyProtection="0"/>
    <xf numFmtId="166" fontId="1" fillId="0" borderId="0" applyFont="0" applyFill="0" applyBorder="0" applyAlignment="0" applyProtection="0"/>
    <xf numFmtId="0" fontId="117" fillId="0" borderId="0">
      <alignment vertical="center"/>
    </xf>
    <xf numFmtId="0" fontId="117" fillId="0" borderId="0">
      <alignment vertical="center"/>
    </xf>
    <xf numFmtId="0" fontId="3" fillId="0" borderId="0"/>
    <xf numFmtId="0" fontId="117" fillId="0" borderId="0">
      <alignment vertical="center"/>
    </xf>
    <xf numFmtId="0" fontId="117" fillId="0" borderId="0">
      <alignment vertical="center"/>
    </xf>
    <xf numFmtId="0" fontId="7"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117" fillId="0" borderId="0">
      <alignment vertical="center"/>
    </xf>
    <xf numFmtId="205" fontId="119" fillId="0" borderId="0" applyFont="0" applyFill="0" applyBorder="0" applyAlignment="0" applyProtection="0"/>
    <xf numFmtId="206" fontId="120" fillId="0" borderId="0" applyFont="0" applyFill="0" applyBorder="0" applyAlignment="0" applyProtection="0"/>
    <xf numFmtId="205" fontId="3" fillId="0" borderId="0" applyFont="0" applyFill="0" applyBorder="0" applyAlignment="0" applyProtection="0">
      <alignment vertical="center"/>
    </xf>
    <xf numFmtId="205" fontId="24" fillId="0" borderId="0" applyFont="0" applyFill="0" applyBorder="0" applyAlignment="0" applyProtection="0">
      <alignment vertical="center"/>
    </xf>
    <xf numFmtId="205" fontId="3" fillId="0" borderId="0" applyFont="0" applyFill="0" applyBorder="0" applyAlignment="0" applyProtection="0">
      <alignment vertical="center"/>
    </xf>
    <xf numFmtId="205" fontId="24" fillId="0" borderId="0" applyFont="0" applyFill="0" applyBorder="0" applyAlignment="0" applyProtection="0">
      <alignment vertical="center"/>
    </xf>
    <xf numFmtId="205" fontId="3" fillId="0" borderId="0" applyFont="0" applyFill="0" applyBorder="0" applyAlignment="0" applyProtection="0">
      <alignment vertical="center"/>
    </xf>
    <xf numFmtId="205" fontId="24" fillId="0" borderId="0" applyFont="0" applyFill="0" applyBorder="0" applyAlignment="0" applyProtection="0">
      <alignment vertical="center"/>
    </xf>
    <xf numFmtId="205" fontId="3" fillId="0" borderId="0" applyFont="0" applyFill="0" applyBorder="0" applyAlignment="0" applyProtection="0"/>
    <xf numFmtId="205" fontId="24" fillId="0" borderId="0" applyFont="0" applyFill="0" applyBorder="0" applyAlignment="0" applyProtection="0">
      <alignment vertical="center"/>
    </xf>
    <xf numFmtId="205" fontId="3" fillId="0" borderId="0" applyFont="0" applyFill="0" applyBorder="0" applyAlignment="0" applyProtection="0"/>
    <xf numFmtId="205" fontId="24" fillId="0" borderId="0" applyFont="0" applyFill="0" applyBorder="0" applyAlignment="0" applyProtection="0">
      <alignment vertical="center"/>
    </xf>
    <xf numFmtId="205" fontId="3" fillId="0" borderId="0" applyFont="0" applyFill="0" applyBorder="0" applyAlignment="0" applyProtection="0"/>
    <xf numFmtId="205" fontId="24" fillId="0" borderId="0" applyFont="0" applyFill="0" applyBorder="0" applyAlignment="0" applyProtection="0">
      <alignment vertical="center"/>
    </xf>
    <xf numFmtId="205" fontId="3" fillId="0" borderId="0" applyFont="0" applyFill="0" applyBorder="0" applyAlignment="0" applyProtection="0"/>
    <xf numFmtId="205" fontId="24" fillId="0" borderId="0" applyFont="0" applyFill="0" applyBorder="0" applyAlignment="0" applyProtection="0">
      <alignment vertical="center"/>
    </xf>
    <xf numFmtId="205" fontId="3" fillId="0" borderId="0" applyFont="0" applyFill="0" applyBorder="0" applyAlignment="0" applyProtection="0"/>
    <xf numFmtId="205" fontId="24" fillId="0" borderId="0" applyFont="0" applyFill="0" applyBorder="0" applyAlignment="0" applyProtection="0">
      <alignment vertical="center"/>
    </xf>
    <xf numFmtId="205" fontId="3" fillId="0" borderId="0" applyFont="0" applyFill="0" applyBorder="0" applyAlignment="0" applyProtection="0"/>
    <xf numFmtId="205" fontId="24" fillId="0" borderId="0" applyFont="0" applyFill="0" applyBorder="0" applyAlignment="0" applyProtection="0">
      <alignment vertical="center"/>
    </xf>
    <xf numFmtId="205" fontId="3" fillId="0" borderId="0" applyFont="0" applyFill="0" applyBorder="0" applyAlignment="0" applyProtection="0"/>
    <xf numFmtId="205" fontId="24" fillId="0" borderId="0" applyFont="0" applyFill="0" applyBorder="0" applyAlignment="0" applyProtection="0">
      <alignment vertical="center"/>
    </xf>
    <xf numFmtId="205" fontId="3" fillId="0" borderId="0" applyFont="0" applyFill="0" applyBorder="0" applyAlignment="0" applyProtection="0"/>
    <xf numFmtId="205" fontId="24" fillId="0" borderId="0" applyFont="0" applyFill="0" applyBorder="0" applyAlignment="0" applyProtection="0">
      <alignment vertical="center"/>
    </xf>
    <xf numFmtId="0" fontId="121" fillId="0" borderId="0"/>
    <xf numFmtId="0" fontId="121" fillId="0" borderId="0"/>
    <xf numFmtId="0" fontId="122" fillId="0" borderId="0">
      <alignment vertical="center"/>
    </xf>
    <xf numFmtId="0" fontId="122" fillId="0" borderId="0"/>
    <xf numFmtId="0" fontId="121" fillId="0" borderId="0"/>
    <xf numFmtId="0" fontId="122" fillId="0" borderId="0">
      <alignment vertical="center"/>
    </xf>
    <xf numFmtId="40" fontId="120" fillId="0" borderId="0" applyFont="0" applyFill="0" applyBorder="0" applyAlignment="0" applyProtection="0"/>
    <xf numFmtId="38" fontId="120" fillId="0" borderId="0" applyFont="0" applyFill="0" applyBorder="0" applyAlignment="0" applyProtection="0"/>
    <xf numFmtId="0" fontId="123" fillId="0" borderId="0"/>
    <xf numFmtId="0" fontId="50" fillId="0" borderId="0"/>
    <xf numFmtId="0" fontId="50" fillId="0" borderId="0"/>
    <xf numFmtId="0" fontId="124" fillId="0" borderId="0">
      <alignment vertical="center"/>
    </xf>
    <xf numFmtId="0" fontId="124" fillId="0" borderId="0">
      <alignment vertical="center"/>
    </xf>
    <xf numFmtId="0" fontId="50" fillId="0" borderId="0"/>
    <xf numFmtId="0" fontId="50" fillId="0" borderId="0"/>
    <xf numFmtId="0" fontId="124" fillId="0" borderId="0">
      <alignment vertical="center"/>
    </xf>
    <xf numFmtId="0" fontId="124" fillId="0" borderId="0">
      <alignment vertical="center"/>
    </xf>
    <xf numFmtId="0" fontId="5" fillId="0" borderId="0"/>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66" fillId="0" borderId="0"/>
    <xf numFmtId="0" fontId="66" fillId="0" borderId="0"/>
    <xf numFmtId="0" fontId="126" fillId="0" borderId="0">
      <alignment vertical="center"/>
    </xf>
    <xf numFmtId="0" fontId="126"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24" fillId="0" borderId="0">
      <alignment vertical="center"/>
    </xf>
    <xf numFmtId="0" fontId="127" fillId="0" borderId="0">
      <alignment vertical="center"/>
    </xf>
    <xf numFmtId="0" fontId="24" fillId="0" borderId="0">
      <alignment vertical="center"/>
    </xf>
    <xf numFmtId="0" fontId="127"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alignment vertical="center"/>
    </xf>
    <xf numFmtId="0" fontId="117" fillId="0" borderId="0">
      <alignment vertical="center"/>
    </xf>
    <xf numFmtId="0" fontId="3" fillId="0" borderId="0">
      <alignment vertical="center"/>
    </xf>
    <xf numFmtId="0" fontId="117" fillId="0" borderId="0">
      <alignment vertical="center"/>
    </xf>
    <xf numFmtId="0" fontId="3" fillId="0" borderId="0">
      <alignment vertical="center"/>
    </xf>
    <xf numFmtId="0" fontId="117" fillId="0" borderId="0">
      <alignment vertical="center"/>
    </xf>
    <xf numFmtId="0" fontId="3" fillId="0" borderId="0">
      <alignment vertical="center"/>
    </xf>
    <xf numFmtId="0" fontId="117" fillId="0" borderId="0">
      <alignment vertical="center"/>
    </xf>
    <xf numFmtId="0" fontId="3" fillId="0" borderId="0">
      <alignment vertical="center"/>
    </xf>
    <xf numFmtId="0" fontId="117"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126" fillId="0" borderId="0">
      <alignment vertical="center"/>
    </xf>
    <xf numFmtId="0" fontId="126"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xf numFmtId="0" fontId="117"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126" fillId="0" borderId="0">
      <alignment vertical="center"/>
    </xf>
    <xf numFmtId="0" fontId="126"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66" fillId="0" borderId="0"/>
    <xf numFmtId="0" fontId="126" fillId="0" borderId="0">
      <alignment vertical="center"/>
    </xf>
    <xf numFmtId="0" fontId="126" fillId="0" borderId="0">
      <alignment vertical="center"/>
    </xf>
    <xf numFmtId="0" fontId="66" fillId="0" borderId="0"/>
    <xf numFmtId="0" fontId="126" fillId="0" borderId="0">
      <alignment vertical="center"/>
    </xf>
    <xf numFmtId="0" fontId="126"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5" fillId="0" borderId="0"/>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alignment vertical="center"/>
    </xf>
    <xf numFmtId="0" fontId="5" fillId="0" borderId="0"/>
    <xf numFmtId="0" fontId="5" fillId="0" borderId="0">
      <alignment vertical="center"/>
    </xf>
    <xf numFmtId="0" fontId="5" fillId="0" borderId="0"/>
    <xf numFmtId="0" fontId="5" fillId="0" borderId="0">
      <alignment vertical="center"/>
    </xf>
    <xf numFmtId="0" fontId="5" fillId="0" borderId="0"/>
    <xf numFmtId="0" fontId="5" fillId="0" borderId="0"/>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xf numFmtId="0" fontId="5" fillId="0" borderId="0">
      <alignment vertical="center"/>
    </xf>
    <xf numFmtId="0" fontId="5" fillId="0" borderId="0">
      <alignment vertical="center"/>
    </xf>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5" fillId="0" borderId="0"/>
    <xf numFmtId="0" fontId="5" fillId="0" borderId="0">
      <alignment vertical="center"/>
    </xf>
    <xf numFmtId="0" fontId="5" fillId="0" borderId="0">
      <alignment vertical="center"/>
    </xf>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applyNumberFormat="0" applyFill="0" applyBorder="0" applyAlignment="0" applyProtection="0"/>
    <xf numFmtId="0" fontId="3" fillId="0" borderId="0" applyNumberFormat="0" applyFill="0" applyBorder="0" applyAlignment="0" applyProtection="0"/>
    <xf numFmtId="0" fontId="117" fillId="0" borderId="0" applyNumberFormat="0" applyFill="0" applyBorder="0" applyAlignment="0" applyProtection="0">
      <alignment vertical="center"/>
    </xf>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48"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alignment vertical="center"/>
    </xf>
    <xf numFmtId="0" fontId="5" fillId="0" borderId="0"/>
    <xf numFmtId="0" fontId="5" fillId="0" borderId="0">
      <alignment vertical="center"/>
    </xf>
    <xf numFmtId="0" fontId="5" fillId="0" borderId="0"/>
    <xf numFmtId="0" fontId="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5" fillId="0" borderId="0">
      <alignment vertical="center"/>
    </xf>
    <xf numFmtId="0" fontId="5" fillId="0" borderId="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24" fillId="0" borderId="0"/>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alignment vertical="center"/>
    </xf>
    <xf numFmtId="0" fontId="127"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xf numFmtId="0" fontId="117"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5" fillId="0" borderId="0"/>
    <xf numFmtId="0" fontId="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70" fontId="20" fillId="0" borderId="0" applyFill="0" applyBorder="0" applyAlignment="0" applyProtection="0"/>
    <xf numFmtId="170" fontId="117" fillId="0" borderId="0" applyFill="0" applyBorder="0" applyAlignment="0" applyProtection="0">
      <alignment vertical="center"/>
    </xf>
    <xf numFmtId="0" fontId="129"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5"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5" fillId="0" borderId="0"/>
    <xf numFmtId="0" fontId="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97" fillId="0" borderId="0"/>
    <xf numFmtId="0" fontId="130" fillId="0" borderId="0">
      <alignment vertical="center"/>
    </xf>
    <xf numFmtId="0" fontId="130" fillId="0" borderId="0"/>
    <xf numFmtId="0" fontId="97" fillId="0" borderId="0"/>
    <xf numFmtId="0" fontId="130"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8" fillId="0" borderId="0"/>
    <xf numFmtId="0" fontId="131" fillId="0" borderId="0">
      <alignment vertical="center"/>
    </xf>
    <xf numFmtId="0" fontId="131"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5" fillId="0" borderId="0"/>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24" fillId="0" borderId="0"/>
    <xf numFmtId="0" fontId="24" fillId="0" borderId="0"/>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5" fillId="0" borderId="0"/>
    <xf numFmtId="0" fontId="98" fillId="0" borderId="0">
      <alignment vertical="top"/>
    </xf>
    <xf numFmtId="0" fontId="98" fillId="0" borderId="0">
      <alignment vertical="top"/>
    </xf>
    <xf numFmtId="0" fontId="132" fillId="0" borderId="0">
      <alignment vertical="top"/>
    </xf>
    <xf numFmtId="0" fontId="132" fillId="0" borderId="0">
      <alignment vertical="top"/>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33" fillId="0" borderId="0"/>
    <xf numFmtId="0" fontId="133" fillId="0" borderId="0"/>
    <xf numFmtId="0" fontId="134" fillId="0" borderId="0">
      <alignment vertical="center"/>
    </xf>
    <xf numFmtId="0" fontId="134" fillId="0" borderId="0"/>
    <xf numFmtId="0" fontId="133" fillId="0" borderId="0"/>
    <xf numFmtId="0" fontId="134"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alignment vertical="center"/>
    </xf>
    <xf numFmtId="0" fontId="5" fillId="0" borderId="0"/>
    <xf numFmtId="0" fontId="5" fillId="0" borderId="0"/>
    <xf numFmtId="166" fontId="3" fillId="0" borderId="0" applyFont="0" applyFill="0" applyBorder="0" applyAlignment="0" applyProtection="0"/>
    <xf numFmtId="166" fontId="24" fillId="0" borderId="0" applyFont="0" applyFill="0" applyBorder="0" applyAlignment="0" applyProtection="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5"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8" fillId="0" borderId="0"/>
    <xf numFmtId="0" fontId="131" fillId="0" borderId="0">
      <alignment vertical="center"/>
    </xf>
    <xf numFmtId="0" fontId="131" fillId="0" borderId="0">
      <alignment vertical="center"/>
    </xf>
    <xf numFmtId="0" fontId="58" fillId="0" borderId="0"/>
    <xf numFmtId="0" fontId="131" fillId="0" borderId="0">
      <alignment vertical="center"/>
    </xf>
    <xf numFmtId="0" fontId="131"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66" fillId="0" borderId="0"/>
    <xf numFmtId="0" fontId="126" fillId="0" borderId="0">
      <alignment vertical="center"/>
    </xf>
    <xf numFmtId="0" fontId="126"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126" fillId="0" borderId="0">
      <alignment vertical="center"/>
    </xf>
    <xf numFmtId="0" fontId="126"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5" fillId="0" borderId="0"/>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126" fillId="0" borderId="0">
      <alignment vertical="center"/>
    </xf>
    <xf numFmtId="0" fontId="126"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126" fillId="0" borderId="0">
      <alignment vertical="center"/>
    </xf>
    <xf numFmtId="0" fontId="126" fillId="0" borderId="0">
      <alignment vertical="center"/>
    </xf>
    <xf numFmtId="0" fontId="126" fillId="0" borderId="0">
      <alignment vertical="center"/>
    </xf>
    <xf numFmtId="0" fontId="126" fillId="0" borderId="0">
      <alignment vertical="center"/>
    </xf>
    <xf numFmtId="0" fontId="126" fillId="0" borderId="0">
      <alignment vertical="center"/>
    </xf>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125" fillId="0" borderId="0"/>
    <xf numFmtId="0" fontId="125" fillId="0" borderId="0">
      <alignment vertical="center"/>
    </xf>
    <xf numFmtId="0" fontId="5" fillId="0" borderId="0">
      <alignment vertical="center"/>
    </xf>
    <xf numFmtId="0" fontId="5" fillId="0" borderId="0">
      <alignment vertical="center"/>
    </xf>
    <xf numFmtId="0" fontId="5" fillId="0" borderId="0"/>
    <xf numFmtId="0" fontId="5" fillId="0" borderId="0">
      <alignment vertical="center"/>
    </xf>
    <xf numFmtId="0" fontId="5" fillId="0" borderId="0"/>
    <xf numFmtId="0" fontId="5" fillId="0" borderId="0"/>
    <xf numFmtId="0" fontId="5" fillId="0" borderId="0"/>
    <xf numFmtId="0" fontId="24" fillId="0" borderId="0"/>
    <xf numFmtId="0" fontId="24" fillId="0" borderId="0"/>
    <xf numFmtId="0" fontId="127" fillId="0" borderId="0">
      <alignment vertical="center"/>
    </xf>
    <xf numFmtId="0" fontId="127"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66" fillId="0" borderId="0"/>
    <xf numFmtId="0" fontId="126" fillId="0" borderId="0">
      <alignment vertical="center"/>
    </xf>
    <xf numFmtId="0" fontId="126" fillId="0" borderId="0">
      <alignment vertical="center"/>
    </xf>
    <xf numFmtId="0" fontId="126" fillId="0" borderId="0">
      <alignment vertical="center"/>
    </xf>
    <xf numFmtId="0" fontId="126" fillId="0" borderId="0">
      <alignment vertical="center"/>
    </xf>
    <xf numFmtId="0" fontId="126" fillId="0" borderId="0">
      <alignment vertical="center"/>
    </xf>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126" fillId="0" borderId="0">
      <alignment vertical="center"/>
    </xf>
    <xf numFmtId="0" fontId="126" fillId="0" borderId="0">
      <alignment vertical="center"/>
    </xf>
    <xf numFmtId="0" fontId="66" fillId="0" borderId="0"/>
    <xf numFmtId="0" fontId="66" fillId="0" borderId="0"/>
    <xf numFmtId="0" fontId="126" fillId="0" borderId="0">
      <alignment vertical="center"/>
    </xf>
    <xf numFmtId="0" fontId="126"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alignment vertical="center"/>
    </xf>
    <xf numFmtId="0" fontId="5" fillId="0" borderId="0"/>
    <xf numFmtId="0" fontId="66" fillId="0" borderId="0"/>
    <xf numFmtId="0" fontId="126" fillId="0" borderId="0">
      <alignment vertical="center"/>
    </xf>
    <xf numFmtId="0" fontId="126" fillId="0" borderId="0">
      <alignment vertical="center"/>
    </xf>
    <xf numFmtId="0" fontId="66" fillId="0" borderId="0"/>
    <xf numFmtId="0" fontId="66" fillId="0" borderId="0"/>
    <xf numFmtId="0" fontId="126" fillId="0" borderId="0">
      <alignment vertical="center"/>
    </xf>
    <xf numFmtId="0" fontId="126" fillId="0" borderId="0">
      <alignment vertical="center"/>
    </xf>
    <xf numFmtId="0" fontId="126" fillId="0" borderId="0">
      <alignment vertical="center"/>
    </xf>
    <xf numFmtId="0" fontId="126" fillId="0" borderId="0">
      <alignment vertical="center"/>
    </xf>
    <xf numFmtId="0" fontId="126" fillId="0" borderId="0">
      <alignment vertical="center"/>
    </xf>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0" fontId="66" fillId="0" borderId="0"/>
    <xf numFmtId="0" fontId="126"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alignment vertical="center"/>
    </xf>
    <xf numFmtId="0" fontId="127"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24" fillId="0" borderId="0"/>
    <xf numFmtId="0" fontId="24" fillId="0" borderId="0"/>
    <xf numFmtId="0" fontId="127" fillId="0" borderId="0">
      <alignment vertical="center"/>
    </xf>
    <xf numFmtId="0" fontId="127"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66" fillId="0" borderId="0"/>
    <xf numFmtId="0" fontId="126" fillId="0" borderId="0">
      <alignment vertical="center"/>
    </xf>
    <xf numFmtId="0" fontId="126"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207" fontId="5" fillId="0" borderId="0"/>
    <xf numFmtId="207" fontId="125" fillId="0" borderId="0">
      <alignment vertical="center"/>
    </xf>
    <xf numFmtId="207" fontId="5" fillId="0" borderId="0">
      <alignment vertical="center"/>
    </xf>
    <xf numFmtId="207" fontId="5" fillId="0" borderId="0"/>
    <xf numFmtId="207" fontId="125" fillId="0" borderId="0">
      <alignment vertical="center"/>
    </xf>
    <xf numFmtId="0" fontId="24"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126" fillId="0" borderId="0">
      <alignment vertical="center"/>
    </xf>
    <xf numFmtId="0" fontId="126"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3" fillId="0" borderId="0"/>
    <xf numFmtId="0" fontId="3" fillId="0" borderId="0"/>
    <xf numFmtId="0" fontId="117" fillId="0" borderId="0">
      <alignment vertical="center"/>
    </xf>
    <xf numFmtId="0" fontId="3" fillId="0" borderId="0"/>
    <xf numFmtId="0" fontId="3" fillId="0" borderId="0"/>
    <xf numFmtId="0" fontId="117" fillId="0" borderId="0">
      <alignment vertical="center"/>
    </xf>
    <xf numFmtId="0" fontId="3" fillId="0" borderId="0"/>
    <xf numFmtId="0" fontId="3" fillId="0" borderId="0"/>
    <xf numFmtId="0" fontId="117" fillId="0" borderId="0">
      <alignment vertical="center"/>
    </xf>
    <xf numFmtId="0" fontId="3" fillId="0" borderId="0"/>
    <xf numFmtId="0" fontId="3" fillId="0" borderId="0"/>
    <xf numFmtId="0" fontId="117" fillId="0" borderId="0">
      <alignment vertical="center"/>
    </xf>
    <xf numFmtId="0" fontId="3" fillId="0" borderId="0"/>
    <xf numFmtId="0" fontId="3" fillId="0" borderId="0"/>
    <xf numFmtId="0" fontId="117" fillId="0" borderId="0">
      <alignment vertical="center"/>
    </xf>
    <xf numFmtId="0" fontId="3" fillId="0" borderId="0"/>
    <xf numFmtId="0" fontId="3" fillId="0" borderId="0"/>
    <xf numFmtId="0" fontId="117" fillId="0" borderId="0">
      <alignment vertical="center"/>
    </xf>
    <xf numFmtId="0" fontId="3"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66" fillId="0" borderId="0"/>
    <xf numFmtId="0" fontId="126" fillId="0" borderId="0">
      <alignment vertical="center"/>
    </xf>
    <xf numFmtId="0" fontId="126"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alignment vertical="center"/>
    </xf>
    <xf numFmtId="0" fontId="5" fillId="0" borderId="0"/>
    <xf numFmtId="0" fontId="5" fillId="0" borderId="0">
      <alignment vertical="center"/>
    </xf>
    <xf numFmtId="0" fontId="5" fillId="0" borderId="0"/>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128" fillId="0" borderId="0">
      <alignment vertical="center"/>
    </xf>
    <xf numFmtId="0" fontId="125" fillId="0" borderId="0">
      <alignment vertical="center"/>
    </xf>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5" fillId="0" borderId="0">
      <alignment vertical="center"/>
    </xf>
    <xf numFmtId="0" fontId="5" fillId="0" borderId="0"/>
    <xf numFmtId="0" fontId="48"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48" fillId="0" borderId="0"/>
    <xf numFmtId="0" fontId="48" fillId="0" borderId="0"/>
    <xf numFmtId="0" fontId="125" fillId="0" borderId="0">
      <alignment vertical="center"/>
    </xf>
    <xf numFmtId="0" fontId="125" fillId="0" borderId="0"/>
    <xf numFmtId="0" fontId="48" fillId="0" borderId="0"/>
    <xf numFmtId="0" fontId="128" fillId="0" borderId="0">
      <alignment vertical="center"/>
    </xf>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3" fillId="0" borderId="0">
      <alignment vertical="top"/>
    </xf>
    <xf numFmtId="0" fontId="3" fillId="0" borderId="0">
      <alignment vertical="top"/>
    </xf>
    <xf numFmtId="0" fontId="117" fillId="0" borderId="0">
      <alignment vertical="top"/>
    </xf>
    <xf numFmtId="0" fontId="117" fillId="0" borderId="0">
      <alignment vertical="top"/>
    </xf>
    <xf numFmtId="0" fontId="3" fillId="0" borderId="0"/>
    <xf numFmtId="0" fontId="3" fillId="0" borderId="0"/>
    <xf numFmtId="0" fontId="3" fillId="0" borderId="0" applyFont="0" applyFill="0" applyBorder="0" applyAlignment="0" applyProtection="0"/>
    <xf numFmtId="0" fontId="3" fillId="0" borderId="0" applyFont="0" applyFill="0" applyBorder="0" applyAlignment="0" applyProtection="0"/>
    <xf numFmtId="0" fontId="135" fillId="0" borderId="0"/>
    <xf numFmtId="0" fontId="136" fillId="0" borderId="0">
      <alignment vertical="center"/>
    </xf>
    <xf numFmtId="0" fontId="117" fillId="0" borderId="0">
      <alignment vertical="center"/>
    </xf>
    <xf numFmtId="0" fontId="117" fillId="0" borderId="0">
      <alignment vertical="center"/>
    </xf>
    <xf numFmtId="0" fontId="137" fillId="0" borderId="0">
      <alignment vertical="center"/>
    </xf>
    <xf numFmtId="0" fontId="137" fillId="0" borderId="0">
      <alignment vertical="center"/>
    </xf>
    <xf numFmtId="0" fontId="137" fillId="0" borderId="0">
      <alignment vertical="center"/>
    </xf>
    <xf numFmtId="0" fontId="137" fillId="0" borderId="0">
      <alignment vertical="center"/>
    </xf>
    <xf numFmtId="0" fontId="138" fillId="0" borderId="0">
      <alignment vertical="center"/>
    </xf>
    <xf numFmtId="0" fontId="137" fillId="0" borderId="0">
      <alignment vertical="center"/>
    </xf>
    <xf numFmtId="0" fontId="137" fillId="0" borderId="0">
      <alignment vertical="center"/>
    </xf>
    <xf numFmtId="0" fontId="137" fillId="0" borderId="0">
      <alignment vertical="center"/>
    </xf>
    <xf numFmtId="0" fontId="137" fillId="0" borderId="0">
      <alignment vertical="center"/>
    </xf>
    <xf numFmtId="0" fontId="137" fillId="0" borderId="0">
      <alignment vertical="center"/>
    </xf>
    <xf numFmtId="0" fontId="137" fillId="0" borderId="0">
      <alignment vertical="center"/>
    </xf>
    <xf numFmtId="0" fontId="137" fillId="0" borderId="0">
      <alignment vertical="center"/>
    </xf>
    <xf numFmtId="0" fontId="3" fillId="0" borderId="0"/>
    <xf numFmtId="0" fontId="24" fillId="0" borderId="0"/>
    <xf numFmtId="0" fontId="24" fillId="0" borderId="0"/>
    <xf numFmtId="0" fontId="127" fillId="0" borderId="0">
      <alignment vertical="center"/>
    </xf>
    <xf numFmtId="0" fontId="127" fillId="0" borderId="0">
      <alignment vertical="center"/>
    </xf>
    <xf numFmtId="0" fontId="3" fillId="0" borderId="0"/>
    <xf numFmtId="0" fontId="117" fillId="0" borderId="0">
      <alignment vertical="center"/>
    </xf>
    <xf numFmtId="0" fontId="11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3" fillId="0" borderId="0"/>
    <xf numFmtId="0" fontId="117" fillId="0" borderId="0">
      <alignment vertical="center"/>
    </xf>
    <xf numFmtId="0" fontId="117" fillId="0" borderId="0">
      <alignment vertical="center"/>
    </xf>
    <xf numFmtId="0" fontId="139" fillId="0" borderId="0"/>
    <xf numFmtId="0" fontId="139" fillId="0" borderId="0"/>
    <xf numFmtId="0" fontId="140" fillId="0" borderId="0">
      <alignment vertical="center"/>
    </xf>
    <xf numFmtId="0" fontId="139" fillId="0" borderId="0"/>
    <xf numFmtId="0" fontId="140" fillId="0" borderId="0">
      <alignment vertical="center"/>
    </xf>
    <xf numFmtId="0" fontId="139" fillId="0" borderId="0"/>
    <xf numFmtId="0" fontId="140" fillId="0" borderId="0">
      <alignment vertical="center"/>
    </xf>
    <xf numFmtId="0" fontId="139" fillId="0" borderId="0"/>
    <xf numFmtId="0" fontId="140"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3" fillId="0" borderId="0"/>
    <xf numFmtId="0" fontId="117" fillId="0" borderId="0">
      <alignment vertical="center"/>
    </xf>
    <xf numFmtId="0" fontId="11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3" fillId="0" borderId="0"/>
    <xf numFmtId="0" fontId="117" fillId="0" borderId="0">
      <alignment vertical="center"/>
    </xf>
    <xf numFmtId="0" fontId="3" fillId="0" borderId="0"/>
    <xf numFmtId="0" fontId="5" fillId="0" borderId="0"/>
    <xf numFmtId="0" fontId="139" fillId="0" borderId="0"/>
    <xf numFmtId="0" fontId="139" fillId="0" borderId="0"/>
    <xf numFmtId="0" fontId="140" fillId="0" borderId="0">
      <alignment vertical="center"/>
    </xf>
    <xf numFmtId="0" fontId="139" fillId="0" borderId="0"/>
    <xf numFmtId="0" fontId="140" fillId="0" borderId="0">
      <alignment vertical="center"/>
    </xf>
    <xf numFmtId="0" fontId="139" fillId="0" borderId="0"/>
    <xf numFmtId="0" fontId="140" fillId="0" borderId="0">
      <alignment vertical="center"/>
    </xf>
    <xf numFmtId="0" fontId="139" fillId="0" borderId="0"/>
    <xf numFmtId="0" fontId="140" fillId="0" borderId="0">
      <alignment vertical="center"/>
    </xf>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24" fillId="0" borderId="0"/>
    <xf numFmtId="0" fontId="24" fillId="0" borderId="0"/>
    <xf numFmtId="0" fontId="127" fillId="0" borderId="0">
      <alignment vertical="center"/>
    </xf>
    <xf numFmtId="0" fontId="12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24" fillId="0" borderId="0">
      <alignment vertical="center"/>
    </xf>
    <xf numFmtId="0" fontId="127" fillId="0" borderId="0">
      <alignment vertical="center"/>
    </xf>
    <xf numFmtId="15" fontId="141" fillId="0" borderId="0"/>
    <xf numFmtId="15" fontId="141" fillId="0" borderId="0"/>
    <xf numFmtId="15" fontId="142" fillId="0" borderId="0">
      <alignment vertical="center"/>
    </xf>
    <xf numFmtId="15" fontId="141" fillId="0" borderId="0"/>
    <xf numFmtId="15" fontId="142" fillId="0" borderId="0">
      <alignment vertical="center"/>
    </xf>
    <xf numFmtId="15" fontId="142" fillId="0" borderId="0">
      <alignment vertical="center"/>
    </xf>
    <xf numFmtId="0" fontId="139" fillId="0" borderId="0"/>
    <xf numFmtId="0" fontId="139" fillId="0" borderId="0"/>
    <xf numFmtId="0" fontId="140" fillId="0" borderId="0">
      <alignment vertical="center"/>
    </xf>
    <xf numFmtId="0" fontId="139" fillId="0" borderId="0"/>
    <xf numFmtId="0" fontId="140" fillId="0" borderId="0">
      <alignment vertical="center"/>
    </xf>
    <xf numFmtId="0" fontId="3" fillId="0" borderId="0">
      <alignment vertical="center"/>
    </xf>
    <xf numFmtId="0" fontId="117" fillId="0" borderId="0">
      <alignment vertical="center"/>
    </xf>
    <xf numFmtId="0" fontId="7" fillId="62" borderId="0"/>
    <xf numFmtId="0" fontId="7" fillId="62" borderId="0" applyNumberFormat="0" applyBorder="0" applyAlignment="0" applyProtection="0"/>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118" fillId="63" borderId="0" applyNumberFormat="0" applyBorder="0" applyAlignment="0" applyProtection="0">
      <alignment vertical="center"/>
    </xf>
    <xf numFmtId="0" fontId="7" fillId="64" borderId="0" applyNumberFormat="0" applyBorder="0" applyAlignment="0" applyProtection="0"/>
    <xf numFmtId="0" fontId="118" fillId="63" borderId="0" applyNumberFormat="0" applyBorder="0" applyAlignment="0" applyProtection="0">
      <alignment vertical="center"/>
    </xf>
    <xf numFmtId="0" fontId="7" fillId="63" borderId="0" applyNumberFormat="0" applyBorder="0" applyAlignment="0" applyProtection="0"/>
    <xf numFmtId="0" fontId="7" fillId="64" borderId="0" applyNumberFormat="0" applyBorder="0" applyAlignment="0" applyProtection="0"/>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118" fillId="60"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118" fillId="60" borderId="0" applyNumberFormat="0" applyBorder="0" applyAlignment="0" applyProtection="0">
      <alignment vertical="center"/>
    </xf>
    <xf numFmtId="0" fontId="118" fillId="60" borderId="0" applyNumberFormat="0" applyBorder="0" applyAlignment="0" applyProtection="0">
      <alignment vertical="center"/>
    </xf>
    <xf numFmtId="0" fontId="118" fillId="63" borderId="0" applyNumberFormat="0" applyBorder="0" applyAlignment="0" applyProtection="0">
      <alignment vertical="center"/>
    </xf>
    <xf numFmtId="0" fontId="118" fillId="63" borderId="0" applyNumberFormat="0" applyBorder="0" applyAlignment="0" applyProtection="0">
      <alignment vertical="center"/>
    </xf>
    <xf numFmtId="0" fontId="7" fillId="49" borderId="0"/>
    <xf numFmtId="0" fontId="7" fillId="49" borderId="0" applyNumberFormat="0" applyBorder="0" applyAlignment="0" applyProtection="0"/>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118" fillId="65" borderId="0" applyNumberFormat="0" applyBorder="0" applyAlignment="0" applyProtection="0">
      <alignment vertical="center"/>
    </xf>
    <xf numFmtId="0" fontId="7" fillId="66" borderId="0" applyNumberFormat="0" applyBorder="0" applyAlignment="0" applyProtection="0"/>
    <xf numFmtId="0" fontId="118" fillId="65" borderId="0" applyNumberFormat="0" applyBorder="0" applyAlignment="0" applyProtection="0">
      <alignment vertical="center"/>
    </xf>
    <xf numFmtId="0" fontId="7" fillId="65" borderId="0" applyNumberFormat="0" applyBorder="0" applyAlignment="0" applyProtection="0"/>
    <xf numFmtId="0" fontId="7" fillId="66" borderId="0" applyNumberFormat="0" applyBorder="0" applyAlignment="0" applyProtection="0"/>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7" fillId="49" borderId="0" applyNumberFormat="0" applyBorder="0" applyAlignment="0" applyProtection="0"/>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118" fillId="67"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118" fillId="67" borderId="0" applyNumberFormat="0" applyBorder="0" applyAlignment="0" applyProtection="0">
      <alignment vertical="center"/>
    </xf>
    <xf numFmtId="0" fontId="118" fillId="67" borderId="0" applyNumberFormat="0" applyBorder="0" applyAlignment="0" applyProtection="0">
      <alignment vertical="center"/>
    </xf>
    <xf numFmtId="0" fontId="118" fillId="65" borderId="0" applyNumberFormat="0" applyBorder="0" applyAlignment="0" applyProtection="0">
      <alignment vertical="center"/>
    </xf>
    <xf numFmtId="0" fontId="118" fillId="68" borderId="0" applyNumberFormat="0" applyBorder="0" applyAlignment="0" applyProtection="0">
      <alignment vertical="center"/>
    </xf>
    <xf numFmtId="0" fontId="7" fillId="52" borderId="0"/>
    <xf numFmtId="0" fontId="7" fillId="52" borderId="0" applyNumberFormat="0" applyBorder="0" applyAlignment="0" applyProtection="0"/>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118" fillId="57" borderId="0" applyNumberFormat="0" applyBorder="0" applyAlignment="0" applyProtection="0">
      <alignment vertical="center"/>
    </xf>
    <xf numFmtId="0" fontId="7" fillId="69" borderId="0" applyNumberFormat="0" applyBorder="0" applyAlignment="0" applyProtection="0"/>
    <xf numFmtId="0" fontId="118" fillId="57" borderId="0" applyNumberFormat="0" applyBorder="0" applyAlignment="0" applyProtection="0">
      <alignment vertical="center"/>
    </xf>
    <xf numFmtId="0" fontId="7" fillId="57" borderId="0" applyNumberFormat="0" applyBorder="0" applyAlignment="0" applyProtection="0"/>
    <xf numFmtId="0" fontId="7" fillId="69" borderId="0" applyNumberFormat="0" applyBorder="0" applyAlignment="0" applyProtection="0"/>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52"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118" fillId="54"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118" fillId="54" borderId="0" applyNumberFormat="0" applyBorder="0" applyAlignment="0" applyProtection="0">
      <alignment vertical="center"/>
    </xf>
    <xf numFmtId="0" fontId="118" fillId="54" borderId="0" applyNumberFormat="0" applyBorder="0" applyAlignment="0" applyProtection="0">
      <alignment vertical="center"/>
    </xf>
    <xf numFmtId="0" fontId="118" fillId="57" borderId="0" applyNumberFormat="0" applyBorder="0" applyAlignment="0" applyProtection="0">
      <alignment vertical="center"/>
    </xf>
    <xf numFmtId="0" fontId="118" fillId="57" borderId="0" applyNumberFormat="0" applyBorder="0" applyAlignment="0" applyProtection="0">
      <alignment vertical="center"/>
    </xf>
    <xf numFmtId="0" fontId="7" fillId="70" borderId="0"/>
    <xf numFmtId="0" fontId="7" fillId="70" borderId="0" applyNumberFormat="0" applyBorder="0" applyAlignment="0" applyProtection="0"/>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118" fillId="71" borderId="0" applyNumberFormat="0" applyBorder="0" applyAlignment="0" applyProtection="0">
      <alignment vertical="center"/>
    </xf>
    <xf numFmtId="0" fontId="7" fillId="72" borderId="0" applyNumberFormat="0" applyBorder="0" applyAlignment="0" applyProtection="0"/>
    <xf numFmtId="0" fontId="118" fillId="71" borderId="0" applyNumberFormat="0" applyBorder="0" applyAlignment="0" applyProtection="0">
      <alignment vertical="center"/>
    </xf>
    <xf numFmtId="0" fontId="7" fillId="71" borderId="0" applyNumberFormat="0" applyBorder="0" applyAlignment="0" applyProtection="0"/>
    <xf numFmtId="0" fontId="7" fillId="72" borderId="0" applyNumberFormat="0" applyBorder="0" applyAlignment="0" applyProtection="0"/>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118" fillId="60"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118" fillId="60" borderId="0" applyNumberFormat="0" applyBorder="0" applyAlignment="0" applyProtection="0">
      <alignment vertical="center"/>
    </xf>
    <xf numFmtId="0" fontId="118" fillId="60" borderId="0" applyNumberFormat="0" applyBorder="0" applyAlignment="0" applyProtection="0">
      <alignment vertical="center"/>
    </xf>
    <xf numFmtId="0" fontId="118" fillId="71" borderId="0" applyNumberFormat="0" applyBorder="0" applyAlignment="0" applyProtection="0">
      <alignment vertical="center"/>
    </xf>
    <xf numFmtId="0" fontId="118" fillId="71" borderId="0" applyNumberFormat="0" applyBorder="0" applyAlignment="0" applyProtection="0">
      <alignment vertical="center"/>
    </xf>
    <xf numFmtId="0" fontId="7" fillId="39" borderId="0"/>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118" fillId="73" borderId="0" applyNumberFormat="0" applyBorder="0" applyAlignment="0" applyProtection="0">
      <alignment vertical="center"/>
    </xf>
    <xf numFmtId="0" fontId="7" fillId="74" borderId="0" applyNumberFormat="0" applyBorder="0" applyAlignment="0" applyProtection="0"/>
    <xf numFmtId="0" fontId="118" fillId="73" borderId="0" applyNumberFormat="0" applyBorder="0" applyAlignment="0" applyProtection="0">
      <alignment vertical="center"/>
    </xf>
    <xf numFmtId="0" fontId="7" fillId="73" borderId="0" applyNumberFormat="0" applyBorder="0" applyAlignment="0" applyProtection="0"/>
    <xf numFmtId="0" fontId="7" fillId="74" borderId="0" applyNumberFormat="0" applyBorder="0" applyAlignment="0" applyProtection="0"/>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118" fillId="73" borderId="0" applyNumberFormat="0" applyBorder="0" applyAlignment="0" applyProtection="0">
      <alignment vertical="center"/>
    </xf>
    <xf numFmtId="0" fontId="118" fillId="73" borderId="0" applyNumberFormat="0" applyBorder="0" applyAlignment="0" applyProtection="0">
      <alignment vertical="center"/>
    </xf>
    <xf numFmtId="0" fontId="7" fillId="37" borderId="0"/>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118" fillId="67" borderId="0" applyNumberFormat="0" applyBorder="0" applyAlignment="0" applyProtection="0">
      <alignment vertical="center"/>
    </xf>
    <xf numFmtId="0" fontId="7" fillId="75" borderId="0" applyNumberFormat="0" applyBorder="0" applyAlignment="0" applyProtection="0"/>
    <xf numFmtId="0" fontId="118" fillId="67" borderId="0" applyNumberFormat="0" applyBorder="0" applyAlignment="0" applyProtection="0">
      <alignment vertical="center"/>
    </xf>
    <xf numFmtId="0" fontId="7" fillId="67" borderId="0" applyNumberFormat="0" applyBorder="0" applyAlignment="0" applyProtection="0"/>
    <xf numFmtId="0" fontId="7" fillId="75" borderId="0" applyNumberFormat="0" applyBorder="0" applyAlignment="0" applyProtection="0"/>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118" fillId="67" borderId="0" applyNumberFormat="0" applyBorder="0" applyAlignment="0" applyProtection="0">
      <alignment vertical="center"/>
    </xf>
    <xf numFmtId="0" fontId="118" fillId="67" borderId="0" applyNumberFormat="0" applyBorder="0" applyAlignment="0" applyProtection="0">
      <alignment vertical="center"/>
    </xf>
    <xf numFmtId="0" fontId="118" fillId="67" borderId="0" applyNumberFormat="0" applyBorder="0" applyAlignment="0" applyProtection="0">
      <alignment vertical="center"/>
    </xf>
    <xf numFmtId="0" fontId="143" fillId="64" borderId="0" applyNumberFormat="0" applyBorder="0" applyAlignment="0" applyProtection="0">
      <alignment vertical="center"/>
    </xf>
    <xf numFmtId="0" fontId="143" fillId="66" borderId="0" applyNumberFormat="0" applyBorder="0" applyAlignment="0" applyProtection="0">
      <alignment vertical="center"/>
    </xf>
    <xf numFmtId="0" fontId="143" fillId="69" borderId="0" applyNumberFormat="0" applyBorder="0" applyAlignment="0" applyProtection="0">
      <alignment vertical="center"/>
    </xf>
    <xf numFmtId="0" fontId="143" fillId="72" borderId="0" applyNumberFormat="0" applyBorder="0" applyAlignment="0" applyProtection="0">
      <alignment vertical="center"/>
    </xf>
    <xf numFmtId="0" fontId="143" fillId="74" borderId="0" applyNumberFormat="0" applyBorder="0" applyAlignment="0" applyProtection="0">
      <alignment vertical="center"/>
    </xf>
    <xf numFmtId="0" fontId="143" fillId="75" borderId="0" applyNumberFormat="0" applyBorder="0" applyAlignment="0" applyProtection="0">
      <alignment vertical="center"/>
    </xf>
    <xf numFmtId="0" fontId="7" fillId="42" borderId="0"/>
    <xf numFmtId="0" fontId="7" fillId="42" borderId="0" applyNumberFormat="0" applyBorder="0" applyAlignment="0" applyProtection="0"/>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118" fillId="76" borderId="0" applyNumberFormat="0" applyBorder="0" applyAlignment="0" applyProtection="0">
      <alignment vertical="center"/>
    </xf>
    <xf numFmtId="0" fontId="7" fillId="77" borderId="0" applyNumberFormat="0" applyBorder="0" applyAlignment="0" applyProtection="0"/>
    <xf numFmtId="0" fontId="118" fillId="76" borderId="0" applyNumberFormat="0" applyBorder="0" applyAlignment="0" applyProtection="0">
      <alignment vertical="center"/>
    </xf>
    <xf numFmtId="0" fontId="7" fillId="76" borderId="0" applyNumberFormat="0" applyBorder="0" applyAlignment="0" applyProtection="0"/>
    <xf numFmtId="0" fontId="7" fillId="77" borderId="0" applyNumberFormat="0" applyBorder="0" applyAlignment="0" applyProtection="0"/>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118" fillId="53"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118" fillId="53" borderId="0" applyNumberFormat="0" applyBorder="0" applyAlignment="0" applyProtection="0">
      <alignment vertical="center"/>
    </xf>
    <xf numFmtId="0" fontId="118" fillId="53" borderId="0" applyNumberFormat="0" applyBorder="0" applyAlignment="0" applyProtection="0">
      <alignment vertical="center"/>
    </xf>
    <xf numFmtId="0" fontId="118" fillId="76" borderId="0" applyNumberFormat="0" applyBorder="0" applyAlignment="0" applyProtection="0">
      <alignment vertical="center"/>
    </xf>
    <xf numFmtId="0" fontId="118" fillId="76" borderId="0" applyNumberFormat="0" applyBorder="0" applyAlignment="0" applyProtection="0">
      <alignment vertical="center"/>
    </xf>
    <xf numFmtId="0" fontId="7" fillId="41" borderId="0"/>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118" fillId="68" borderId="0" applyNumberFormat="0" applyBorder="0" applyAlignment="0" applyProtection="0">
      <alignment vertical="center"/>
    </xf>
    <xf numFmtId="0" fontId="7" fillId="78" borderId="0" applyNumberFormat="0" applyBorder="0" applyAlignment="0" applyProtection="0"/>
    <xf numFmtId="0" fontId="118" fillId="68" borderId="0" applyNumberFormat="0" applyBorder="0" applyAlignment="0" applyProtection="0">
      <alignment vertical="center"/>
    </xf>
    <xf numFmtId="0" fontId="7" fillId="68" borderId="0" applyNumberFormat="0" applyBorder="0" applyAlignment="0" applyProtection="0"/>
    <xf numFmtId="0" fontId="7" fillId="78" borderId="0" applyNumberFormat="0" applyBorder="0" applyAlignment="0" applyProtection="0"/>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41" borderId="0" applyNumberFormat="0" applyBorder="0" applyAlignment="0" applyProtection="0"/>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68"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118" fillId="68" borderId="0" applyNumberFormat="0" applyBorder="0" applyAlignment="0" applyProtection="0">
      <alignment vertical="center"/>
    </xf>
    <xf numFmtId="0" fontId="118" fillId="68" borderId="0" applyNumberFormat="0" applyBorder="0" applyAlignment="0" applyProtection="0">
      <alignment vertical="center"/>
    </xf>
    <xf numFmtId="0" fontId="7" fillId="79" borderId="0"/>
    <xf numFmtId="0" fontId="7" fillId="79" borderId="0" applyNumberFormat="0" applyBorder="0" applyAlignment="0" applyProtection="0"/>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118" fillId="80" borderId="0" applyNumberFormat="0" applyBorder="0" applyAlignment="0" applyProtection="0">
      <alignment vertical="center"/>
    </xf>
    <xf numFmtId="0" fontId="7" fillId="81" borderId="0" applyNumberFormat="0" applyBorder="0" applyAlignment="0" applyProtection="0"/>
    <xf numFmtId="0" fontId="118" fillId="80" borderId="0" applyNumberFormat="0" applyBorder="0" applyAlignment="0" applyProtection="0">
      <alignment vertical="center"/>
    </xf>
    <xf numFmtId="0" fontId="7" fillId="80" borderId="0" applyNumberFormat="0" applyBorder="0" applyAlignment="0" applyProtection="0"/>
    <xf numFmtId="0" fontId="7" fillId="81" borderId="0" applyNumberFormat="0" applyBorder="0" applyAlignment="0" applyProtection="0"/>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7" fillId="79" borderId="0" applyNumberFormat="0" applyBorder="0" applyAlignment="0" applyProtection="0"/>
    <xf numFmtId="0" fontId="7" fillId="80" borderId="0" applyNumberFormat="0" applyBorder="0" applyAlignment="0" applyProtection="0">
      <alignment vertical="center"/>
    </xf>
    <xf numFmtId="0" fontId="118" fillId="80" borderId="0" applyNumberFormat="0" applyBorder="0" applyAlignment="0" applyProtection="0">
      <alignment vertical="center"/>
    </xf>
    <xf numFmtId="0" fontId="118" fillId="82"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118" fillId="82" borderId="0" applyNumberFormat="0" applyBorder="0" applyAlignment="0" applyProtection="0">
      <alignment vertical="center"/>
    </xf>
    <xf numFmtId="0" fontId="118" fillId="82" borderId="0" applyNumberFormat="0" applyBorder="0" applyAlignment="0" applyProtection="0">
      <alignment vertical="center"/>
    </xf>
    <xf numFmtId="0" fontId="118" fillId="80" borderId="0" applyNumberFormat="0" applyBorder="0" applyAlignment="0" applyProtection="0">
      <alignment vertical="center"/>
    </xf>
    <xf numFmtId="0" fontId="118" fillId="57" borderId="0" applyNumberFormat="0" applyBorder="0" applyAlignment="0" applyProtection="0">
      <alignment vertical="center"/>
    </xf>
    <xf numFmtId="0" fontId="7" fillId="70" borderId="0"/>
    <xf numFmtId="0" fontId="7" fillId="70" borderId="0" applyNumberFormat="0" applyBorder="0" applyAlignment="0" applyProtection="0"/>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118" fillId="71" borderId="0" applyNumberFormat="0" applyBorder="0" applyAlignment="0" applyProtection="0">
      <alignment vertical="center"/>
    </xf>
    <xf numFmtId="0" fontId="7" fillId="72" borderId="0" applyNumberFormat="0" applyBorder="0" applyAlignment="0" applyProtection="0"/>
    <xf numFmtId="0" fontId="118" fillId="71" borderId="0" applyNumberFormat="0" applyBorder="0" applyAlignment="0" applyProtection="0">
      <alignment vertical="center"/>
    </xf>
    <xf numFmtId="0" fontId="7" fillId="71" borderId="0" applyNumberFormat="0" applyBorder="0" applyAlignment="0" applyProtection="0"/>
    <xf numFmtId="0" fontId="7" fillId="72" borderId="0" applyNumberFormat="0" applyBorder="0" applyAlignment="0" applyProtection="0"/>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118" fillId="53"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118" fillId="53" borderId="0" applyNumberFormat="0" applyBorder="0" applyAlignment="0" applyProtection="0">
      <alignment vertical="center"/>
    </xf>
    <xf numFmtId="0" fontId="118" fillId="53" borderId="0" applyNumberFormat="0" applyBorder="0" applyAlignment="0" applyProtection="0">
      <alignment vertical="center"/>
    </xf>
    <xf numFmtId="0" fontId="118" fillId="71" borderId="0" applyNumberFormat="0" applyBorder="0" applyAlignment="0" applyProtection="0">
      <alignment vertical="center"/>
    </xf>
    <xf numFmtId="0" fontId="118" fillId="71" borderId="0" applyNumberFormat="0" applyBorder="0" applyAlignment="0" applyProtection="0">
      <alignment vertical="center"/>
    </xf>
    <xf numFmtId="0" fontId="7" fillId="42" borderId="0"/>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118" fillId="76" borderId="0" applyNumberFormat="0" applyBorder="0" applyAlignment="0" applyProtection="0">
      <alignment vertical="center"/>
    </xf>
    <xf numFmtId="0" fontId="7" fillId="77" borderId="0" applyNumberFormat="0" applyBorder="0" applyAlignment="0" applyProtection="0"/>
    <xf numFmtId="0" fontId="118" fillId="76" borderId="0" applyNumberFormat="0" applyBorder="0" applyAlignment="0" applyProtection="0">
      <alignment vertical="center"/>
    </xf>
    <xf numFmtId="0" fontId="7" fillId="76" borderId="0" applyNumberFormat="0" applyBorder="0" applyAlignment="0" applyProtection="0"/>
    <xf numFmtId="0" fontId="7" fillId="77" borderId="0" applyNumberFormat="0" applyBorder="0" applyAlignment="0" applyProtection="0"/>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42"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118" fillId="76" borderId="0" applyNumberFormat="0" applyBorder="0" applyAlignment="0" applyProtection="0">
      <alignment vertical="center"/>
    </xf>
    <xf numFmtId="0" fontId="118" fillId="76" borderId="0" applyNumberFormat="0" applyBorder="0" applyAlignment="0" applyProtection="0">
      <alignment vertical="center"/>
    </xf>
    <xf numFmtId="0" fontId="7" fillId="83" borderId="0"/>
    <xf numFmtId="0" fontId="7" fillId="83" borderId="0" applyNumberFormat="0" applyBorder="0" applyAlignment="0" applyProtection="0"/>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118" fillId="84" borderId="0" applyNumberFormat="0" applyBorder="0" applyAlignment="0" applyProtection="0">
      <alignment vertical="center"/>
    </xf>
    <xf numFmtId="0" fontId="7" fillId="85" borderId="0" applyNumberFormat="0" applyBorder="0" applyAlignment="0" applyProtection="0"/>
    <xf numFmtId="0" fontId="118" fillId="84" borderId="0" applyNumberFormat="0" applyBorder="0" applyAlignment="0" applyProtection="0">
      <alignment vertical="center"/>
    </xf>
    <xf numFmtId="0" fontId="7" fillId="84" borderId="0" applyNumberFormat="0" applyBorder="0" applyAlignment="0" applyProtection="0"/>
    <xf numFmtId="0" fontId="7" fillId="85" borderId="0" applyNumberFormat="0" applyBorder="0" applyAlignment="0" applyProtection="0"/>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7" fillId="83" borderId="0" applyNumberFormat="0" applyBorder="0" applyAlignment="0" applyProtection="0"/>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118" fillId="67"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118" fillId="67" borderId="0" applyNumberFormat="0" applyBorder="0" applyAlignment="0" applyProtection="0">
      <alignment vertical="center"/>
    </xf>
    <xf numFmtId="0" fontId="118" fillId="67" borderId="0" applyNumberFormat="0" applyBorder="0" applyAlignment="0" applyProtection="0">
      <alignment vertical="center"/>
    </xf>
    <xf numFmtId="0" fontId="118" fillId="84" borderId="0" applyNumberFormat="0" applyBorder="0" applyAlignment="0" applyProtection="0">
      <alignment vertical="center"/>
    </xf>
    <xf numFmtId="0" fontId="118" fillId="67" borderId="0" applyNumberFormat="0" applyBorder="0" applyAlignment="0" applyProtection="0">
      <alignment vertical="center"/>
    </xf>
    <xf numFmtId="0" fontId="143" fillId="77" borderId="0" applyNumberFormat="0" applyBorder="0" applyAlignment="0" applyProtection="0">
      <alignment vertical="center"/>
    </xf>
    <xf numFmtId="0" fontId="143" fillId="78" borderId="0" applyNumberFormat="0" applyBorder="0" applyAlignment="0" applyProtection="0">
      <alignment vertical="center"/>
    </xf>
    <xf numFmtId="0" fontId="143" fillId="81" borderId="0" applyNumberFormat="0" applyBorder="0" applyAlignment="0" applyProtection="0">
      <alignment vertical="center"/>
    </xf>
    <xf numFmtId="0" fontId="143" fillId="72" borderId="0" applyNumberFormat="0" applyBorder="0" applyAlignment="0" applyProtection="0">
      <alignment vertical="center"/>
    </xf>
    <xf numFmtId="0" fontId="143" fillId="77" borderId="0" applyNumberFormat="0" applyBorder="0" applyAlignment="0" applyProtection="0">
      <alignment vertical="center"/>
    </xf>
    <xf numFmtId="0" fontId="143" fillId="85" borderId="0" applyNumberFormat="0" applyBorder="0" applyAlignment="0" applyProtection="0">
      <alignment vertical="center"/>
    </xf>
    <xf numFmtId="2" fontId="58" fillId="0" borderId="0" applyFont="0" applyFill="0" applyBorder="0" applyAlignment="0" applyProtection="0"/>
    <xf numFmtId="2" fontId="3" fillId="0" borderId="0" applyFont="0" applyFill="0" applyBorder="0" applyAlignment="0" applyProtection="0"/>
    <xf numFmtId="2" fontId="24" fillId="0" borderId="0" applyFont="0" applyFill="0" applyBorder="0" applyAlignment="0" applyProtection="0">
      <alignment vertical="center"/>
    </xf>
    <xf numFmtId="2" fontId="3" fillId="0" borderId="0" applyFont="0" applyFill="0" applyBorder="0" applyAlignment="0" applyProtection="0">
      <alignment vertical="center"/>
    </xf>
    <xf numFmtId="2" fontId="24" fillId="0" borderId="0" applyFont="0" applyFill="0" applyBorder="0" applyAlignment="0" applyProtection="0">
      <alignment vertical="center"/>
    </xf>
    <xf numFmtId="0" fontId="80" fillId="86" borderId="0"/>
    <xf numFmtId="0" fontId="80" fillId="86" borderId="0" applyNumberFormat="0" applyBorder="0" applyAlignment="0" applyProtection="0"/>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8" borderId="0" applyNumberFormat="0" applyBorder="0" applyAlignment="0" applyProtection="0"/>
    <xf numFmtId="0" fontId="144" fillId="87" borderId="0" applyNumberFormat="0" applyBorder="0" applyAlignment="0" applyProtection="0">
      <alignment vertical="center"/>
    </xf>
    <xf numFmtId="0" fontId="80" fillId="87" borderId="0" applyNumberFormat="0" applyBorder="0" applyAlignment="0" applyProtection="0"/>
    <xf numFmtId="0" fontId="80" fillId="88" borderId="0" applyNumberFormat="0" applyBorder="0" applyAlignment="0" applyProtection="0"/>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7" borderId="0" applyNumberFormat="0" applyBorder="0" applyAlignment="0" applyProtection="0">
      <alignment vertical="center"/>
    </xf>
    <xf numFmtId="0" fontId="144" fillId="87" borderId="0" applyNumberFormat="0" applyBorder="0" applyAlignment="0" applyProtection="0">
      <alignment vertical="center"/>
    </xf>
    <xf numFmtId="0" fontId="80" fillId="86" borderId="0" applyNumberFormat="0" applyBorder="0" applyAlignment="0" applyProtection="0"/>
    <xf numFmtId="0" fontId="80" fillId="87" borderId="0" applyNumberFormat="0" applyBorder="0" applyAlignment="0" applyProtection="0"/>
    <xf numFmtId="0" fontId="144" fillId="89" borderId="0" applyNumberFormat="0" applyBorder="0" applyAlignment="0" applyProtection="0">
      <alignment vertical="center"/>
    </xf>
    <xf numFmtId="0" fontId="144" fillId="87"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7" borderId="0" applyNumberFormat="0" applyBorder="0" applyAlignment="0" applyProtection="0">
      <alignment vertical="center"/>
    </xf>
    <xf numFmtId="0" fontId="144" fillId="76" borderId="0" applyNumberFormat="0" applyBorder="0" applyAlignment="0" applyProtection="0">
      <alignment vertical="center"/>
    </xf>
    <xf numFmtId="0" fontId="80" fillId="41" borderId="0"/>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78" borderId="0" applyNumberFormat="0" applyBorder="0" applyAlignment="0" applyProtection="0"/>
    <xf numFmtId="0" fontId="144" fillId="68" borderId="0" applyNumberFormat="0" applyBorder="0" applyAlignment="0" applyProtection="0">
      <alignment vertical="center"/>
    </xf>
    <xf numFmtId="0" fontId="80" fillId="68" borderId="0" applyNumberFormat="0" applyBorder="0" applyAlignment="0" applyProtection="0"/>
    <xf numFmtId="0" fontId="80" fillId="78" borderId="0" applyNumberFormat="0" applyBorder="0" applyAlignment="0" applyProtection="0"/>
    <xf numFmtId="0" fontId="144" fillId="68" borderId="0" applyNumberFormat="0" applyBorder="0" applyAlignment="0" applyProtection="0">
      <alignment vertical="center"/>
    </xf>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41" borderId="0" applyNumberFormat="0" applyBorder="0" applyAlignment="0" applyProtection="0"/>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68" borderId="0" applyNumberFormat="0" applyBorder="0" applyAlignment="0" applyProtection="0"/>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144" fillId="68" borderId="0" applyNumberFormat="0" applyBorder="0" applyAlignment="0" applyProtection="0">
      <alignment vertical="center"/>
    </xf>
    <xf numFmtId="0" fontId="80" fillId="79" borderId="0"/>
    <xf numFmtId="0" fontId="80" fillId="79"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81" borderId="0" applyNumberFormat="0" applyBorder="0" applyAlignment="0" applyProtection="0"/>
    <xf numFmtId="0" fontId="144" fillId="80" borderId="0" applyNumberFormat="0" applyBorder="0" applyAlignment="0" applyProtection="0">
      <alignment vertical="center"/>
    </xf>
    <xf numFmtId="0" fontId="80" fillId="80" borderId="0" applyNumberFormat="0" applyBorder="0" applyAlignment="0" applyProtection="0"/>
    <xf numFmtId="0" fontId="80" fillId="81" borderId="0" applyNumberFormat="0" applyBorder="0" applyAlignment="0" applyProtection="0"/>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0" borderId="0" applyNumberFormat="0" applyBorder="0" applyAlignment="0" applyProtection="0">
      <alignment vertical="center"/>
    </xf>
    <xf numFmtId="0" fontId="144" fillId="80" borderId="0" applyNumberFormat="0" applyBorder="0" applyAlignment="0" applyProtection="0">
      <alignment vertical="center"/>
    </xf>
    <xf numFmtId="0" fontId="80" fillId="79" borderId="0" applyNumberFormat="0" applyBorder="0" applyAlignment="0" applyProtection="0"/>
    <xf numFmtId="0" fontId="80" fillId="80" borderId="0" applyNumberFormat="0" applyBorder="0" applyAlignment="0" applyProtection="0"/>
    <xf numFmtId="0" fontId="144" fillId="82" borderId="0" applyNumberFormat="0" applyBorder="0" applyAlignment="0" applyProtection="0">
      <alignment vertical="center"/>
    </xf>
    <xf numFmtId="0" fontId="144" fillId="80" borderId="0" applyNumberFormat="0" applyBorder="0" applyAlignment="0" applyProtection="0">
      <alignment vertical="center"/>
    </xf>
    <xf numFmtId="0" fontId="144" fillId="82" borderId="0" applyNumberFormat="0" applyBorder="0" applyAlignment="0" applyProtection="0">
      <alignment vertical="center"/>
    </xf>
    <xf numFmtId="0" fontId="144" fillId="82" borderId="0" applyNumberFormat="0" applyBorder="0" applyAlignment="0" applyProtection="0">
      <alignment vertical="center"/>
    </xf>
    <xf numFmtId="0" fontId="144" fillId="80" borderId="0" applyNumberFormat="0" applyBorder="0" applyAlignment="0" applyProtection="0">
      <alignment vertical="center"/>
    </xf>
    <xf numFmtId="0" fontId="144" fillId="57" borderId="0" applyNumberFormat="0" applyBorder="0" applyAlignment="0" applyProtection="0">
      <alignment vertical="center"/>
    </xf>
    <xf numFmtId="0" fontId="80" fillId="90" borderId="0"/>
    <xf numFmtId="0" fontId="80" fillId="90" borderId="0" applyNumberFormat="0" applyBorder="0" applyAlignment="0" applyProtection="0"/>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2" borderId="0" applyNumberFormat="0" applyBorder="0" applyAlignment="0" applyProtection="0"/>
    <xf numFmtId="0" fontId="144" fillId="93" borderId="0" applyNumberFormat="0" applyBorder="0" applyAlignment="0" applyProtection="0">
      <alignment vertical="center"/>
    </xf>
    <xf numFmtId="0" fontId="80" fillId="93" borderId="0" applyNumberFormat="0" applyBorder="0" applyAlignment="0" applyProtection="0"/>
    <xf numFmtId="0" fontId="80" fillId="92" borderId="0" applyNumberFormat="0" applyBorder="0" applyAlignment="0" applyProtection="0"/>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80" fillId="92" borderId="0" applyNumberFormat="0" applyBorder="0" applyAlignment="0" applyProtection="0"/>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3" borderId="0" applyNumberFormat="0" applyBorder="0" applyAlignment="0" applyProtection="0"/>
    <xf numFmtId="0" fontId="144" fillId="53" borderId="0" applyNumberFormat="0" applyBorder="0" applyAlignment="0" applyProtection="0">
      <alignment vertical="center"/>
    </xf>
    <xf numFmtId="0" fontId="144" fillId="93" borderId="0" applyNumberFormat="0" applyBorder="0" applyAlignment="0" applyProtection="0">
      <alignment vertical="center"/>
    </xf>
    <xf numFmtId="0" fontId="144" fillId="53" borderId="0" applyNumberFormat="0" applyBorder="0" applyAlignment="0" applyProtection="0">
      <alignment vertical="center"/>
    </xf>
    <xf numFmtId="0" fontId="144" fillId="53" borderId="0" applyNumberFormat="0" applyBorder="0" applyAlignment="0" applyProtection="0">
      <alignment vertical="center"/>
    </xf>
    <xf numFmtId="0" fontId="144" fillId="93" borderId="0" applyNumberFormat="0" applyBorder="0" applyAlignment="0" applyProtection="0">
      <alignment vertical="center"/>
    </xf>
    <xf numFmtId="0" fontId="144" fillId="71" borderId="0" applyNumberFormat="0" applyBorder="0" applyAlignment="0" applyProtection="0">
      <alignment vertical="center"/>
    </xf>
    <xf numFmtId="0" fontId="80" fillId="43" borderId="0"/>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94" borderId="0" applyNumberFormat="0" applyBorder="0" applyAlignment="0" applyProtection="0"/>
    <xf numFmtId="0" fontId="144" fillId="89" borderId="0" applyNumberFormat="0" applyBorder="0" applyAlignment="0" applyProtection="0">
      <alignment vertical="center"/>
    </xf>
    <xf numFmtId="0" fontId="80" fillId="89" borderId="0" applyNumberFormat="0" applyBorder="0" applyAlignment="0" applyProtection="0"/>
    <xf numFmtId="0" fontId="80" fillId="94" borderId="0" applyNumberFormat="0" applyBorder="0" applyAlignment="0" applyProtection="0"/>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76" borderId="0" applyNumberFormat="0" applyBorder="0" applyAlignment="0" applyProtection="0">
      <alignment vertical="center"/>
    </xf>
    <xf numFmtId="0" fontId="80" fillId="95" borderId="0"/>
    <xf numFmtId="0" fontId="80" fillId="95" borderId="0" applyNumberFormat="0" applyBorder="0" applyAlignment="0" applyProtection="0"/>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7" borderId="0" applyNumberFormat="0" applyBorder="0" applyAlignment="0" applyProtection="0"/>
    <xf numFmtId="0" fontId="144" fillId="96" borderId="0" applyNumberFormat="0" applyBorder="0" applyAlignment="0" applyProtection="0">
      <alignment vertical="center"/>
    </xf>
    <xf numFmtId="0" fontId="80" fillId="96" borderId="0" applyNumberFormat="0" applyBorder="0" applyAlignment="0" applyProtection="0"/>
    <xf numFmtId="0" fontId="80" fillId="97" borderId="0" applyNumberFormat="0" applyBorder="0" applyAlignment="0" applyProtection="0"/>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67" borderId="0" applyNumberFormat="0" applyBorder="0" applyAlignment="0" applyProtection="0">
      <alignment vertical="center"/>
    </xf>
    <xf numFmtId="0" fontId="144" fillId="96" borderId="0" applyNumberFormat="0" applyBorder="0" applyAlignment="0" applyProtection="0">
      <alignment vertical="center"/>
    </xf>
    <xf numFmtId="0" fontId="144" fillId="67" borderId="0" applyNumberFormat="0" applyBorder="0" applyAlignment="0" applyProtection="0">
      <alignment vertical="center"/>
    </xf>
    <xf numFmtId="0" fontId="144" fillId="67" borderId="0" applyNumberFormat="0" applyBorder="0" applyAlignment="0" applyProtection="0">
      <alignment vertical="center"/>
    </xf>
    <xf numFmtId="0" fontId="144" fillId="96" borderId="0" applyNumberFormat="0" applyBorder="0" applyAlignment="0" applyProtection="0">
      <alignment vertical="center"/>
    </xf>
    <xf numFmtId="0" fontId="144" fillId="67" borderId="0" applyNumberFormat="0" applyBorder="0" applyAlignment="0" applyProtection="0">
      <alignment vertical="center"/>
    </xf>
    <xf numFmtId="0" fontId="145" fillId="88" borderId="0" applyNumberFormat="0" applyBorder="0" applyAlignment="0" applyProtection="0">
      <alignment vertical="center"/>
    </xf>
    <xf numFmtId="0" fontId="145" fillId="78" borderId="0" applyNumberFormat="0" applyBorder="0" applyAlignment="0" applyProtection="0">
      <alignment vertical="center"/>
    </xf>
    <xf numFmtId="0" fontId="145" fillId="81" borderId="0" applyNumberFormat="0" applyBorder="0" applyAlignment="0" applyProtection="0">
      <alignment vertical="center"/>
    </xf>
    <xf numFmtId="0" fontId="145" fillId="92" borderId="0" applyNumberFormat="0" applyBorder="0" applyAlignment="0" applyProtection="0">
      <alignment vertical="center"/>
    </xf>
    <xf numFmtId="0" fontId="145" fillId="94" borderId="0" applyNumberFormat="0" applyBorder="0" applyAlignment="0" applyProtection="0">
      <alignment vertical="center"/>
    </xf>
    <xf numFmtId="0" fontId="145" fillId="97" borderId="0" applyNumberFormat="0" applyBorder="0" applyAlignment="0" applyProtection="0">
      <alignment vertical="center"/>
    </xf>
    <xf numFmtId="0" fontId="11" fillId="0" borderId="0">
      <protection locked="0"/>
    </xf>
    <xf numFmtId="0" fontId="11" fillId="0" borderId="0">
      <protection locked="0"/>
    </xf>
    <xf numFmtId="0" fontId="125" fillId="0" borderId="0">
      <alignment vertical="center"/>
      <protection locked="0"/>
    </xf>
    <xf numFmtId="9" fontId="49" fillId="0" borderId="0"/>
    <xf numFmtId="9" fontId="146" fillId="0" borderId="0">
      <alignment vertical="center"/>
    </xf>
    <xf numFmtId="9" fontId="49" fillId="0" borderId="0"/>
    <xf numFmtId="9" fontId="146" fillId="0" borderId="0">
      <alignment vertical="center"/>
    </xf>
    <xf numFmtId="9" fontId="49" fillId="0" borderId="0"/>
    <xf numFmtId="9" fontId="146" fillId="0" borderId="0">
      <alignment vertical="center"/>
    </xf>
    <xf numFmtId="0" fontId="147" fillId="0" borderId="0" applyNumberFormat="0" applyBorder="0" applyAlignment="0"/>
    <xf numFmtId="0" fontId="148" fillId="0" borderId="0" applyNumberFormat="0" applyBorder="0" applyAlignment="0">
      <alignment vertical="center"/>
    </xf>
    <xf numFmtId="0" fontId="7" fillId="98" borderId="0" applyNumberFormat="0" applyBorder="0" applyAlignment="0" applyProtection="0"/>
    <xf numFmtId="0" fontId="7" fillId="98" borderId="0" applyNumberFormat="0" applyBorder="0" applyAlignment="0" applyProtection="0"/>
    <xf numFmtId="0" fontId="118" fillId="63" borderId="0" applyNumberFormat="0" applyBorder="0" applyAlignment="0" applyProtection="0">
      <alignment vertical="center"/>
    </xf>
    <xf numFmtId="0" fontId="7" fillId="98" borderId="0" applyNumberFormat="0" applyBorder="0" applyAlignment="0" applyProtection="0"/>
    <xf numFmtId="0" fontId="118" fillId="63" borderId="0" applyNumberFormat="0" applyBorder="0" applyAlignment="0" applyProtection="0">
      <alignment vertical="center"/>
    </xf>
    <xf numFmtId="0" fontId="7" fillId="98" borderId="0" applyNumberFormat="0" applyBorder="0" applyAlignment="0" applyProtection="0"/>
    <xf numFmtId="0" fontId="7" fillId="98" borderId="0" applyNumberFormat="0" applyBorder="0" applyAlignment="0" applyProtection="0"/>
    <xf numFmtId="0" fontId="118" fillId="63" borderId="0" applyNumberFormat="0" applyBorder="0" applyAlignment="0" applyProtection="0">
      <alignment vertical="center"/>
    </xf>
    <xf numFmtId="0" fontId="7" fillId="98" borderId="0" applyNumberFormat="0" applyBorder="0" applyAlignment="0" applyProtection="0"/>
    <xf numFmtId="0" fontId="118" fillId="63" borderId="0" applyNumberFormat="0" applyBorder="0" applyAlignment="0" applyProtection="0">
      <alignment vertical="center"/>
    </xf>
    <xf numFmtId="0" fontId="80" fillId="99" borderId="0" applyNumberFormat="0" applyBorder="0" applyAlignment="0" applyProtection="0"/>
    <xf numFmtId="0" fontId="80" fillId="76" borderId="0" applyNumberFormat="0" applyBorder="0" applyAlignment="0" applyProtection="0"/>
    <xf numFmtId="0" fontId="144" fillId="76" borderId="0" applyNumberFormat="0" applyBorder="0" applyAlignment="0" applyProtection="0">
      <alignment vertical="center"/>
    </xf>
    <xf numFmtId="0" fontId="144" fillId="76" borderId="0" applyNumberFormat="0" applyBorder="0" applyAlignment="0" applyProtection="0">
      <alignment vertical="center"/>
    </xf>
    <xf numFmtId="0" fontId="80" fillId="100" borderId="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2" borderId="0" applyNumberFormat="0" applyBorder="0" applyAlignment="0" applyProtection="0"/>
    <xf numFmtId="0" fontId="144" fillId="101" borderId="0" applyNumberFormat="0" applyBorder="0" applyAlignment="0" applyProtection="0">
      <alignment vertical="center"/>
    </xf>
    <xf numFmtId="0" fontId="80" fillId="101" borderId="0" applyNumberFormat="0" applyBorder="0" applyAlignment="0" applyProtection="0"/>
    <xf numFmtId="0" fontId="80" fillId="102" borderId="0" applyNumberFormat="0" applyBorder="0" applyAlignment="0" applyProtection="0"/>
    <xf numFmtId="0" fontId="144" fillId="101"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100" borderId="0" applyNumberFormat="0" applyBorder="0" applyAlignment="0" applyProtection="0"/>
    <xf numFmtId="0" fontId="80" fillId="101" borderId="0" applyNumberFormat="0" applyBorder="0" applyAlignment="0" applyProtection="0"/>
    <xf numFmtId="0" fontId="144" fillId="89" borderId="0" applyNumberFormat="0" applyBorder="0" applyAlignment="0" applyProtection="0">
      <alignment vertical="center"/>
    </xf>
    <xf numFmtId="0" fontId="144" fillId="101"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7" fillId="103" borderId="0" applyNumberFormat="0" applyBorder="0" applyAlignment="0" applyProtection="0"/>
    <xf numFmtId="0" fontId="7" fillId="103" borderId="0" applyNumberFormat="0" applyBorder="0" applyAlignment="0" applyProtection="0"/>
    <xf numFmtId="0" fontId="118" fillId="54" borderId="0" applyNumberFormat="0" applyBorder="0" applyAlignment="0" applyProtection="0">
      <alignment vertical="center"/>
    </xf>
    <xf numFmtId="0" fontId="7" fillId="103" borderId="0" applyNumberFormat="0" applyBorder="0" applyAlignment="0" applyProtection="0"/>
    <xf numFmtId="0" fontId="118" fillId="54" borderId="0" applyNumberFormat="0" applyBorder="0" applyAlignment="0" applyProtection="0">
      <alignment vertical="center"/>
    </xf>
    <xf numFmtId="0" fontId="7" fillId="61" borderId="0" applyNumberFormat="0" applyBorder="0" applyAlignment="0" applyProtection="0"/>
    <xf numFmtId="0" fontId="7" fillId="61" borderId="0" applyNumberFormat="0" applyBorder="0" applyAlignment="0" applyProtection="0"/>
    <xf numFmtId="0" fontId="118" fillId="53" borderId="0" applyNumberFormat="0" applyBorder="0" applyAlignment="0" applyProtection="0">
      <alignment vertical="center"/>
    </xf>
    <xf numFmtId="0" fontId="7" fillId="61" borderId="0" applyNumberFormat="0" applyBorder="0" applyAlignment="0" applyProtection="0"/>
    <xf numFmtId="0" fontId="118" fillId="53" borderId="0" applyNumberFormat="0" applyBorder="0" applyAlignment="0" applyProtection="0">
      <alignment vertical="center"/>
    </xf>
    <xf numFmtId="0" fontId="80" fillId="104" borderId="0" applyNumberFormat="0" applyBorder="0" applyAlignment="0" applyProtection="0"/>
    <xf numFmtId="0" fontId="80" fillId="105" borderId="0" applyNumberFormat="0" applyBorder="0" applyAlignment="0" applyProtection="0"/>
    <xf numFmtId="0" fontId="144" fillId="105" borderId="0" applyNumberFormat="0" applyBorder="0" applyAlignment="0" applyProtection="0">
      <alignment vertical="center"/>
    </xf>
    <xf numFmtId="0" fontId="144" fillId="105" borderId="0" applyNumberFormat="0" applyBorder="0" applyAlignment="0" applyProtection="0">
      <alignment vertical="center"/>
    </xf>
    <xf numFmtId="0" fontId="80" fillId="45" borderId="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107" borderId="0" applyNumberFormat="0" applyBorder="0" applyAlignment="0" applyProtection="0"/>
    <xf numFmtId="0" fontId="144" fillId="106" borderId="0" applyNumberFormat="0" applyBorder="0" applyAlignment="0" applyProtection="0">
      <alignment vertical="center"/>
    </xf>
    <xf numFmtId="0" fontId="80" fillId="106" borderId="0" applyNumberFormat="0" applyBorder="0" applyAlignment="0" applyProtection="0"/>
    <xf numFmtId="0" fontId="80" fillId="107" borderId="0" applyNumberFormat="0" applyBorder="0" applyAlignment="0" applyProtection="0"/>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45" borderId="0" applyNumberFormat="0" applyBorder="0" applyAlignment="0" applyProtection="0"/>
    <xf numFmtId="0" fontId="80" fillId="106"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80" fillId="106" borderId="0" applyNumberFormat="0" applyBorder="0" applyAlignment="0" applyProtection="0"/>
    <xf numFmtId="0" fontId="144" fillId="108" borderId="0" applyNumberFormat="0" applyBorder="0" applyAlignment="0" applyProtection="0">
      <alignment vertical="center"/>
    </xf>
    <xf numFmtId="0" fontId="144" fillId="106" borderId="0" applyNumberFormat="0" applyBorder="0" applyAlignment="0" applyProtection="0">
      <alignment vertical="center"/>
    </xf>
    <xf numFmtId="0" fontId="144" fillId="108" borderId="0" applyNumberFormat="0" applyBorder="0" applyAlignment="0" applyProtection="0">
      <alignment vertical="center"/>
    </xf>
    <xf numFmtId="0" fontId="144" fillId="108"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7" fillId="103" borderId="0" applyNumberFormat="0" applyBorder="0" applyAlignment="0" applyProtection="0"/>
    <xf numFmtId="0" fontId="7" fillId="103" borderId="0" applyNumberFormat="0" applyBorder="0" applyAlignment="0" applyProtection="0"/>
    <xf numFmtId="0" fontId="118" fillId="54" borderId="0" applyNumberFormat="0" applyBorder="0" applyAlignment="0" applyProtection="0">
      <alignment vertical="center"/>
    </xf>
    <xf numFmtId="0" fontId="7" fillId="103" borderId="0" applyNumberFormat="0" applyBorder="0" applyAlignment="0" applyProtection="0"/>
    <xf numFmtId="0" fontId="118" fillId="54" borderId="0" applyNumberFormat="0" applyBorder="0" applyAlignment="0" applyProtection="0">
      <alignment vertical="center"/>
    </xf>
    <xf numFmtId="0" fontId="7" fillId="109" borderId="0" applyNumberFormat="0" applyBorder="0" applyAlignment="0" applyProtection="0"/>
    <xf numFmtId="0" fontId="7" fillId="109" borderId="0" applyNumberFormat="0" applyBorder="0" applyAlignment="0" applyProtection="0"/>
    <xf numFmtId="0" fontId="118" fillId="57" borderId="0" applyNumberFormat="0" applyBorder="0" applyAlignment="0" applyProtection="0">
      <alignment vertical="center"/>
    </xf>
    <xf numFmtId="0" fontId="7" fillId="109" borderId="0" applyNumberFormat="0" applyBorder="0" applyAlignment="0" applyProtection="0"/>
    <xf numFmtId="0" fontId="118" fillId="57" borderId="0" applyNumberFormat="0" applyBorder="0" applyAlignment="0" applyProtection="0">
      <alignment vertical="center"/>
    </xf>
    <xf numFmtId="0" fontId="80" fillId="61" borderId="0" applyNumberFormat="0" applyBorder="0" applyAlignment="0" applyProtection="0"/>
    <xf numFmtId="0" fontId="80" fillId="53" borderId="0" applyNumberFormat="0" applyBorder="0" applyAlignment="0" applyProtection="0"/>
    <xf numFmtId="0" fontId="144" fillId="53" borderId="0" applyNumberFormat="0" applyBorder="0" applyAlignment="0" applyProtection="0">
      <alignment vertical="center"/>
    </xf>
    <xf numFmtId="0" fontId="144" fillId="53" borderId="0" applyNumberFormat="0" applyBorder="0" applyAlignment="0" applyProtection="0">
      <alignment vertical="center"/>
    </xf>
    <xf numFmtId="0" fontId="80" fillId="46" borderId="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111" borderId="0" applyNumberFormat="0" applyBorder="0" applyAlignment="0" applyProtection="0"/>
    <xf numFmtId="0" fontId="144" fillId="110" borderId="0" applyNumberFormat="0" applyBorder="0" applyAlignment="0" applyProtection="0">
      <alignment vertical="center"/>
    </xf>
    <xf numFmtId="0" fontId="80" fillId="110" borderId="0" applyNumberFormat="0" applyBorder="0" applyAlignment="0" applyProtection="0"/>
    <xf numFmtId="0" fontId="80" fillId="111" borderId="0" applyNumberFormat="0" applyBorder="0" applyAlignment="0" applyProtection="0"/>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46" borderId="0" applyNumberFormat="0" applyBorder="0" applyAlignment="0" applyProtection="0"/>
    <xf numFmtId="0" fontId="80" fillId="110" borderId="0" applyNumberFormat="0" applyBorder="0" applyAlignment="0" applyProtection="0"/>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80" fillId="110" borderId="0" applyNumberFormat="0" applyBorder="0" applyAlignment="0" applyProtection="0"/>
    <xf numFmtId="0" fontId="144" fillId="108" borderId="0" applyNumberFormat="0" applyBorder="0" applyAlignment="0" applyProtection="0">
      <alignment vertical="center"/>
    </xf>
    <xf numFmtId="0" fontId="144" fillId="110" borderId="0" applyNumberFormat="0" applyBorder="0" applyAlignment="0" applyProtection="0">
      <alignment vertical="center"/>
    </xf>
    <xf numFmtId="0" fontId="144" fillId="108" borderId="0" applyNumberFormat="0" applyBorder="0" applyAlignment="0" applyProtection="0">
      <alignment vertical="center"/>
    </xf>
    <xf numFmtId="0" fontId="144" fillId="108"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144" fillId="110" borderId="0" applyNumberFormat="0" applyBorder="0" applyAlignment="0" applyProtection="0">
      <alignment vertical="center"/>
    </xf>
    <xf numFmtId="0" fontId="7" fillId="98" borderId="0" applyNumberFormat="0" applyBorder="0" applyAlignment="0" applyProtection="0"/>
    <xf numFmtId="0" fontId="7" fillId="98" borderId="0" applyNumberFormat="0" applyBorder="0" applyAlignment="0" applyProtection="0"/>
    <xf numFmtId="0" fontId="118" fillId="63" borderId="0" applyNumberFormat="0" applyBorder="0" applyAlignment="0" applyProtection="0">
      <alignment vertical="center"/>
    </xf>
    <xf numFmtId="0" fontId="7" fillId="98" borderId="0" applyNumberFormat="0" applyBorder="0" applyAlignment="0" applyProtection="0"/>
    <xf numFmtId="0" fontId="118" fillId="63" borderId="0" applyNumberFormat="0" applyBorder="0" applyAlignment="0" applyProtection="0">
      <alignment vertical="center"/>
    </xf>
    <xf numFmtId="0" fontId="7" fillId="61" borderId="0" applyNumberFormat="0" applyBorder="0" applyAlignment="0" applyProtection="0"/>
    <xf numFmtId="0" fontId="7" fillId="61" borderId="0" applyNumberFormat="0" applyBorder="0" applyAlignment="0" applyProtection="0"/>
    <xf numFmtId="0" fontId="118" fillId="53" borderId="0" applyNumberFormat="0" applyBorder="0" applyAlignment="0" applyProtection="0">
      <alignment vertical="center"/>
    </xf>
    <xf numFmtId="0" fontId="7" fillId="61" borderId="0" applyNumberFormat="0" applyBorder="0" applyAlignment="0" applyProtection="0"/>
    <xf numFmtId="0" fontId="118" fillId="53" borderId="0" applyNumberFormat="0" applyBorder="0" applyAlignment="0" applyProtection="0">
      <alignment vertical="center"/>
    </xf>
    <xf numFmtId="0" fontId="80" fillId="61" borderId="0" applyNumberFormat="0" applyBorder="0" applyAlignment="0" applyProtection="0"/>
    <xf numFmtId="0" fontId="80" fillId="53" borderId="0" applyNumberFormat="0" applyBorder="0" applyAlignment="0" applyProtection="0"/>
    <xf numFmtId="0" fontId="144" fillId="53" borderId="0" applyNumberFormat="0" applyBorder="0" applyAlignment="0" applyProtection="0">
      <alignment vertical="center"/>
    </xf>
    <xf numFmtId="0" fontId="144" fillId="53" borderId="0" applyNumberFormat="0" applyBorder="0" applyAlignment="0" applyProtection="0">
      <alignment vertical="center"/>
    </xf>
    <xf numFmtId="0" fontId="80" fillId="90" borderId="0"/>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80" fillId="90" borderId="0" applyNumberFormat="0" applyBorder="0" applyAlignment="0" applyProtection="0"/>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2" borderId="0" applyNumberFormat="0" applyBorder="0" applyAlignment="0" applyProtection="0"/>
    <xf numFmtId="0" fontId="144" fillId="93" borderId="0" applyNumberFormat="0" applyBorder="0" applyAlignment="0" applyProtection="0">
      <alignment vertical="center"/>
    </xf>
    <xf numFmtId="0" fontId="80" fillId="93" borderId="0" applyNumberFormat="0" applyBorder="0" applyAlignment="0" applyProtection="0"/>
    <xf numFmtId="0" fontId="80" fillId="92" borderId="0" applyNumberFormat="0" applyBorder="0" applyAlignment="0" applyProtection="0"/>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80" fillId="92" borderId="0" applyNumberFormat="0" applyBorder="0" applyAlignment="0" applyProtection="0"/>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80" fillId="90" borderId="0" applyNumberFormat="0" applyBorder="0" applyAlignment="0" applyProtection="0"/>
    <xf numFmtId="0" fontId="80" fillId="91" borderId="0" applyNumberFormat="0" applyBorder="0" applyAlignment="0" applyProtection="0"/>
    <xf numFmtId="0" fontId="144" fillId="91" borderId="0" applyNumberFormat="0" applyBorder="0" applyAlignment="0" applyProtection="0">
      <alignment vertical="center"/>
    </xf>
    <xf numFmtId="0" fontId="144" fillId="91"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80" fillId="90" borderId="0" applyNumberFormat="0" applyBorder="0" applyAlignment="0" applyProtection="0"/>
    <xf numFmtId="0" fontId="80" fillId="93" borderId="0" applyNumberFormat="0" applyBorder="0" applyAlignment="0" applyProtection="0"/>
    <xf numFmtId="0" fontId="144" fillId="113" borderId="0" applyNumberFormat="0" applyBorder="0" applyAlignment="0" applyProtection="0">
      <alignment vertical="center"/>
    </xf>
    <xf numFmtId="0" fontId="144" fillId="93" borderId="0" applyNumberFormat="0" applyBorder="0" applyAlignment="0" applyProtection="0">
      <alignment vertical="center"/>
    </xf>
    <xf numFmtId="0" fontId="144" fillId="113" borderId="0" applyNumberFormat="0" applyBorder="0" applyAlignment="0" applyProtection="0">
      <alignment vertical="center"/>
    </xf>
    <xf numFmtId="0" fontId="144" fillId="113"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112"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7" fillId="114" borderId="0" applyNumberFormat="0" applyBorder="0" applyAlignment="0" applyProtection="0"/>
    <xf numFmtId="0" fontId="7" fillId="114" borderId="0" applyNumberFormat="0" applyBorder="0" applyAlignment="0" applyProtection="0"/>
    <xf numFmtId="0" fontId="118" fillId="73" borderId="0" applyNumberFormat="0" applyBorder="0" applyAlignment="0" applyProtection="0">
      <alignment vertical="center"/>
    </xf>
    <xf numFmtId="0" fontId="7" fillId="114" borderId="0" applyNumberFormat="0" applyBorder="0" applyAlignment="0" applyProtection="0"/>
    <xf numFmtId="0" fontId="118" fillId="73" borderId="0" applyNumberFormat="0" applyBorder="0" applyAlignment="0" applyProtection="0">
      <alignment vertical="center"/>
    </xf>
    <xf numFmtId="0" fontId="7" fillId="98" borderId="0" applyNumberFormat="0" applyBorder="0" applyAlignment="0" applyProtection="0"/>
    <xf numFmtId="0" fontId="7" fillId="98" borderId="0" applyNumberFormat="0" applyBorder="0" applyAlignment="0" applyProtection="0"/>
    <xf numFmtId="0" fontId="118" fillId="63" borderId="0" applyNumberFormat="0" applyBorder="0" applyAlignment="0" applyProtection="0">
      <alignment vertical="center"/>
    </xf>
    <xf numFmtId="0" fontId="7" fillId="98" borderId="0" applyNumberFormat="0" applyBorder="0" applyAlignment="0" applyProtection="0"/>
    <xf numFmtId="0" fontId="118" fillId="63" borderId="0" applyNumberFormat="0" applyBorder="0" applyAlignment="0" applyProtection="0">
      <alignment vertical="center"/>
    </xf>
    <xf numFmtId="0" fontId="80" fillId="99" borderId="0" applyNumberFormat="0" applyBorder="0" applyAlignment="0" applyProtection="0"/>
    <xf numFmtId="0" fontId="80" fillId="76" borderId="0" applyNumberFormat="0" applyBorder="0" applyAlignment="0" applyProtection="0"/>
    <xf numFmtId="0" fontId="144" fillId="76" borderId="0" applyNumberFormat="0" applyBorder="0" applyAlignment="0" applyProtection="0">
      <alignment vertical="center"/>
    </xf>
    <xf numFmtId="0" fontId="144" fillId="76" borderId="0" applyNumberFormat="0" applyBorder="0" applyAlignment="0" applyProtection="0">
      <alignment vertical="center"/>
    </xf>
    <xf numFmtId="0" fontId="80" fillId="43" borderId="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94" borderId="0" applyNumberFormat="0" applyBorder="0" applyAlignment="0" applyProtection="0"/>
    <xf numFmtId="0" fontId="144" fillId="89" borderId="0" applyNumberFormat="0" applyBorder="0" applyAlignment="0" applyProtection="0">
      <alignment vertical="center"/>
    </xf>
    <xf numFmtId="0" fontId="80" fillId="89" borderId="0" applyNumberFormat="0" applyBorder="0" applyAlignment="0" applyProtection="0"/>
    <xf numFmtId="0" fontId="80" fillId="94" borderId="0" applyNumberFormat="0" applyBorder="0" applyAlignment="0" applyProtection="0"/>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43" borderId="0" applyNumberFormat="0" applyBorder="0" applyAlignment="0" applyProtection="0"/>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80" fillId="89" borderId="0" applyNumberFormat="0" applyBorder="0" applyAlignment="0" applyProtection="0"/>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144" fillId="89" borderId="0" applyNumberFormat="0" applyBorder="0" applyAlignment="0" applyProtection="0">
      <alignment vertical="center"/>
    </xf>
    <xf numFmtId="0" fontId="7" fillId="103" borderId="0" applyNumberFormat="0" applyBorder="0" applyAlignment="0" applyProtection="0"/>
    <xf numFmtId="0" fontId="7" fillId="103" borderId="0" applyNumberFormat="0" applyBorder="0" applyAlignment="0" applyProtection="0"/>
    <xf numFmtId="0" fontId="118" fillId="54" borderId="0" applyNumberFormat="0" applyBorder="0" applyAlignment="0" applyProtection="0">
      <alignment vertical="center"/>
    </xf>
    <xf numFmtId="0" fontId="7" fillId="103" borderId="0" applyNumberFormat="0" applyBorder="0" applyAlignment="0" applyProtection="0"/>
    <xf numFmtId="0" fontId="118" fillId="54" borderId="0" applyNumberFormat="0" applyBorder="0" applyAlignment="0" applyProtection="0">
      <alignment vertical="center"/>
    </xf>
    <xf numFmtId="0" fontId="7" fillId="115" borderId="0" applyNumberFormat="0" applyBorder="0" applyAlignment="0" applyProtection="0"/>
    <xf numFmtId="0" fontId="7" fillId="115" borderId="0" applyNumberFormat="0" applyBorder="0" applyAlignment="0" applyProtection="0"/>
    <xf numFmtId="0" fontId="118" fillId="67" borderId="0" applyNumberFormat="0" applyBorder="0" applyAlignment="0" applyProtection="0">
      <alignment vertical="center"/>
    </xf>
    <xf numFmtId="0" fontId="7" fillId="115" borderId="0" applyNumberFormat="0" applyBorder="0" applyAlignment="0" applyProtection="0"/>
    <xf numFmtId="0" fontId="118" fillId="67" borderId="0" applyNumberFormat="0" applyBorder="0" applyAlignment="0" applyProtection="0">
      <alignment vertical="center"/>
    </xf>
    <xf numFmtId="0" fontId="80" fillId="115" borderId="0" applyNumberFormat="0" applyBorder="0" applyAlignment="0" applyProtection="0"/>
    <xf numFmtId="0" fontId="80" fillId="96" borderId="0" applyNumberFormat="0" applyBorder="0" applyAlignment="0" applyProtection="0"/>
    <xf numFmtId="0" fontId="144" fillId="96" borderId="0" applyNumberFormat="0" applyBorder="0" applyAlignment="0" applyProtection="0">
      <alignment vertical="center"/>
    </xf>
    <xf numFmtId="0" fontId="144" fillId="96" borderId="0" applyNumberFormat="0" applyBorder="0" applyAlignment="0" applyProtection="0">
      <alignment vertical="center"/>
    </xf>
    <xf numFmtId="0" fontId="80" fillId="48" borderId="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117" borderId="0" applyNumberFormat="0" applyBorder="0" applyAlignment="0" applyProtection="0"/>
    <xf numFmtId="0" fontId="144" fillId="116" borderId="0" applyNumberFormat="0" applyBorder="0" applyAlignment="0" applyProtection="0">
      <alignment vertical="center"/>
    </xf>
    <xf numFmtId="0" fontId="80" fillId="116" borderId="0" applyNumberFormat="0" applyBorder="0" applyAlignment="0" applyProtection="0"/>
    <xf numFmtId="0" fontId="80" fillId="117" borderId="0" applyNumberFormat="0" applyBorder="0" applyAlignment="0" applyProtection="0"/>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48" borderId="0" applyNumberFormat="0" applyBorder="0" applyAlignment="0" applyProtection="0"/>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80" fillId="116" borderId="0" applyNumberFormat="0" applyBorder="0" applyAlignment="0" applyProtection="0"/>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4" fillId="116" borderId="0" applyNumberFormat="0" applyBorder="0" applyAlignment="0" applyProtection="0">
      <alignment vertical="center"/>
    </xf>
    <xf numFmtId="0" fontId="149" fillId="0" borderId="0" applyNumberFormat="0" applyFont="0" applyFill="0" applyAlignment="0"/>
    <xf numFmtId="0" fontId="3" fillId="0" borderId="0" applyNumberFormat="0" applyFill="0" applyAlignment="0"/>
    <xf numFmtId="0" fontId="117" fillId="0" borderId="0" applyNumberFormat="0" applyFill="0" applyAlignment="0">
      <alignment vertical="center"/>
    </xf>
    <xf numFmtId="0" fontId="117" fillId="0" borderId="0" applyNumberFormat="0" applyFill="0" applyAlignment="0">
      <alignment vertical="center"/>
    </xf>
    <xf numFmtId="0" fontId="150" fillId="0" borderId="0">
      <alignment horizontal="justify" vertical="top" wrapText="1"/>
    </xf>
    <xf numFmtId="0" fontId="150" fillId="0" borderId="0">
      <alignment horizontal="justify" vertical="top" wrapText="1"/>
    </xf>
    <xf numFmtId="0" fontId="151" fillId="0" borderId="0">
      <alignment horizontal="justify" vertical="top" wrapText="1"/>
    </xf>
    <xf numFmtId="0" fontId="150" fillId="0" borderId="0">
      <alignment horizontal="justify" vertical="top" wrapText="1"/>
    </xf>
    <xf numFmtId="0" fontId="152" fillId="0" borderId="0">
      <alignment horizontal="center" wrapText="1"/>
      <protection locked="0"/>
    </xf>
    <xf numFmtId="0" fontId="152" fillId="0" borderId="0">
      <alignment horizontal="center" wrapText="1"/>
      <protection locked="0"/>
    </xf>
    <xf numFmtId="0" fontId="153" fillId="0" borderId="0">
      <alignment horizontal="center" vertical="center" wrapText="1"/>
      <protection locked="0"/>
    </xf>
    <xf numFmtId="0" fontId="153" fillId="0" borderId="0">
      <alignment horizontal="center" vertical="center" wrapText="1"/>
      <protection locked="0"/>
    </xf>
    <xf numFmtId="0" fontId="125" fillId="0" borderId="0">
      <alignment vertical="center"/>
    </xf>
    <xf numFmtId="0" fontId="11" fillId="0" borderId="0"/>
    <xf numFmtId="0" fontId="11" fillId="0" borderId="0"/>
    <xf numFmtId="0" fontId="11" fillId="0" borderId="0"/>
    <xf numFmtId="0" fontId="125" fillId="0" borderId="0"/>
    <xf numFmtId="0" fontId="11" fillId="0" borderId="0"/>
    <xf numFmtId="0" fontId="125" fillId="0" borderId="0">
      <alignment vertical="center"/>
    </xf>
    <xf numFmtId="0" fontId="11" fillId="0" borderId="0"/>
    <xf numFmtId="0" fontId="11" fillId="0" borderId="0"/>
    <xf numFmtId="0" fontId="11" fillId="0" borderId="0"/>
    <xf numFmtId="0" fontId="125" fillId="0" borderId="0"/>
    <xf numFmtId="0" fontId="11" fillId="0" borderId="0"/>
    <xf numFmtId="0" fontId="3" fillId="0" borderId="0" applyFill="0" applyBorder="0">
      <alignment vertical="center"/>
    </xf>
    <xf numFmtId="0" fontId="117" fillId="0" borderId="0" applyFill="0" applyBorder="0">
      <alignment vertical="center"/>
    </xf>
    <xf numFmtId="0" fontId="117" fillId="0" borderId="0" applyFill="0" applyBorder="0">
      <alignment vertical="center"/>
    </xf>
    <xf numFmtId="0" fontId="3" fillId="0" borderId="0" applyFill="0" applyBorder="0">
      <alignment vertical="center"/>
    </xf>
    <xf numFmtId="0" fontId="117" fillId="0" borderId="0" applyFill="0" applyBorder="0">
      <alignment vertical="center"/>
    </xf>
    <xf numFmtId="178" fontId="50" fillId="0" borderId="23">
      <alignment vertical="center"/>
      <protection locked="0"/>
    </xf>
    <xf numFmtId="178" fontId="50" fillId="0" borderId="23">
      <alignment vertical="center"/>
      <protection locked="0"/>
    </xf>
    <xf numFmtId="178" fontId="124" fillId="0" borderId="23">
      <alignment vertical="center"/>
      <protection locked="0"/>
    </xf>
    <xf numFmtId="178" fontId="124" fillId="0" borderId="23">
      <alignment vertical="center"/>
      <protection locked="0"/>
    </xf>
    <xf numFmtId="178" fontId="124" fillId="0" borderId="23">
      <alignment vertical="center"/>
      <protection locked="0"/>
    </xf>
    <xf numFmtId="178" fontId="124" fillId="0" borderId="23">
      <alignment vertical="center"/>
      <protection locked="0"/>
    </xf>
    <xf numFmtId="178" fontId="50" fillId="0" borderId="23">
      <alignment vertical="center"/>
      <protection locked="0"/>
    </xf>
    <xf numFmtId="178" fontId="124" fillId="0" borderId="23">
      <alignment vertical="center"/>
      <protection locked="0"/>
    </xf>
    <xf numFmtId="178" fontId="124" fillId="0" borderId="23">
      <alignment vertical="center"/>
      <protection locked="0"/>
    </xf>
    <xf numFmtId="178" fontId="50" fillId="0" borderId="23">
      <protection locked="0"/>
    </xf>
    <xf numFmtId="178" fontId="124" fillId="0" borderId="23">
      <alignment vertical="center"/>
      <protection locked="0"/>
    </xf>
    <xf numFmtId="178" fontId="124" fillId="0" borderId="23">
      <alignment vertical="center"/>
      <protection locked="0"/>
    </xf>
    <xf numFmtId="178" fontId="50" fillId="0" borderId="23">
      <protection locked="0"/>
    </xf>
    <xf numFmtId="178" fontId="50" fillId="0" borderId="23">
      <alignment vertical="center"/>
      <protection locked="0"/>
    </xf>
    <xf numFmtId="178" fontId="50" fillId="0" borderId="23">
      <alignment vertical="center"/>
      <protection locked="0"/>
    </xf>
    <xf numFmtId="178" fontId="50" fillId="0" borderId="23">
      <alignment vertical="center"/>
      <protection locked="0"/>
    </xf>
    <xf numFmtId="178" fontId="124" fillId="0" borderId="23">
      <alignment vertical="center"/>
      <protection locked="0"/>
    </xf>
    <xf numFmtId="178" fontId="124" fillId="0" borderId="23">
      <alignment vertical="center"/>
      <protection locked="0"/>
    </xf>
    <xf numFmtId="178" fontId="124" fillId="0" borderId="23">
      <alignment vertical="center"/>
      <protection locked="0"/>
    </xf>
    <xf numFmtId="178" fontId="124" fillId="0" borderId="23">
      <alignment vertical="center"/>
      <protection locked="0"/>
    </xf>
    <xf numFmtId="178" fontId="50" fillId="0" borderId="23">
      <alignment vertical="center"/>
      <protection locked="0"/>
    </xf>
    <xf numFmtId="178" fontId="124" fillId="0" borderId="23">
      <alignment vertical="center"/>
      <protection locked="0"/>
    </xf>
    <xf numFmtId="178" fontId="124" fillId="0" borderId="23">
      <alignment vertical="center"/>
      <protection locked="0"/>
    </xf>
    <xf numFmtId="178" fontId="50" fillId="0" borderId="23">
      <alignment vertical="center"/>
      <protection locked="0"/>
    </xf>
    <xf numFmtId="178" fontId="50" fillId="0" borderId="23">
      <protection locked="0"/>
    </xf>
    <xf numFmtId="178" fontId="124" fillId="0" borderId="23">
      <alignment vertical="center"/>
      <protection locked="0"/>
    </xf>
    <xf numFmtId="178" fontId="124" fillId="0" borderId="23">
      <alignment vertical="center"/>
      <protection locked="0"/>
    </xf>
    <xf numFmtId="178" fontId="50" fillId="0" borderId="23">
      <protection locked="0"/>
    </xf>
    <xf numFmtId="178" fontId="50" fillId="0" borderId="23">
      <protection locked="0"/>
    </xf>
    <xf numFmtId="178" fontId="124" fillId="0" borderId="23">
      <alignment vertical="center"/>
      <protection locked="0"/>
    </xf>
    <xf numFmtId="178" fontId="124" fillId="0" borderId="23">
      <alignment vertical="center"/>
      <protection locked="0"/>
    </xf>
    <xf numFmtId="178" fontId="50" fillId="0" borderId="23">
      <protection locked="0"/>
    </xf>
    <xf numFmtId="178" fontId="50" fillId="0" borderId="23">
      <protection locked="0"/>
    </xf>
    <xf numFmtId="178" fontId="50" fillId="0" borderId="23">
      <protection locked="0"/>
    </xf>
    <xf numFmtId="178" fontId="50" fillId="0" borderId="23">
      <protection locked="0"/>
    </xf>
    <xf numFmtId="0" fontId="3" fillId="53" borderId="0" applyNumberFormat="0" applyAlignment="0"/>
    <xf numFmtId="0" fontId="3" fillId="53" borderId="0" applyNumberFormat="0" applyAlignment="0"/>
    <xf numFmtId="0" fontId="117" fillId="53" borderId="0" applyNumberFormat="0" applyAlignment="0">
      <alignment vertical="center"/>
    </xf>
    <xf numFmtId="0" fontId="117" fillId="53" borderId="0" applyNumberFormat="0" applyAlignment="0">
      <alignment vertical="center"/>
    </xf>
    <xf numFmtId="0" fontId="81" fillId="49" borderId="0"/>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66" borderId="0" applyNumberFormat="0" applyBorder="0" applyAlignment="0" applyProtection="0"/>
    <xf numFmtId="0" fontId="154" fillId="65" borderId="0" applyNumberFormat="0" applyBorder="0" applyAlignment="0" applyProtection="0">
      <alignment vertical="center"/>
    </xf>
    <xf numFmtId="0" fontId="81" fillId="65" borderId="0" applyNumberFormat="0" applyBorder="0" applyAlignment="0" applyProtection="0"/>
    <xf numFmtId="0" fontId="81" fillId="66" borderId="0" applyNumberFormat="0" applyBorder="0" applyAlignment="0" applyProtection="0"/>
    <xf numFmtId="0" fontId="154" fillId="65" borderId="0" applyNumberFormat="0" applyBorder="0" applyAlignment="0" applyProtection="0">
      <alignment vertical="center"/>
    </xf>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49" borderId="0" applyNumberFormat="0" applyBorder="0" applyAlignment="0" applyProtection="0"/>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81" fillId="65" borderId="0" applyNumberFormat="0" applyBorder="0" applyAlignment="0" applyProtection="0"/>
    <xf numFmtId="0" fontId="154" fillId="65" borderId="0" applyNumberFormat="0" applyBorder="0" applyAlignment="0" applyProtection="0">
      <alignment vertical="center"/>
    </xf>
    <xf numFmtId="0" fontId="154" fillId="65" borderId="0" applyNumberFormat="0" applyBorder="0" applyAlignment="0" applyProtection="0">
      <alignment vertical="center"/>
    </xf>
    <xf numFmtId="0" fontId="155" fillId="65" borderId="0" applyNumberFormat="0" applyBorder="0" applyAlignment="0" applyProtection="0">
      <alignment vertical="center"/>
    </xf>
    <xf numFmtId="0" fontId="155" fillId="65" borderId="0" applyNumberFormat="0" applyBorder="0" applyAlignment="0" applyProtection="0">
      <alignment vertical="center"/>
    </xf>
    <xf numFmtId="0" fontId="156" fillId="7" borderId="0" applyNumberFormat="0" applyBorder="0" applyAlignment="0" applyProtection="0"/>
    <xf numFmtId="0" fontId="157" fillId="68" borderId="0" applyNumberFormat="0" applyBorder="0" applyAlignment="0" applyProtection="0">
      <alignment vertical="center"/>
    </xf>
    <xf numFmtId="0" fontId="158" fillId="112" borderId="35">
      <alignment horizontal="left"/>
    </xf>
    <xf numFmtId="0" fontId="158" fillId="112" borderId="35">
      <alignment horizontal="left"/>
    </xf>
    <xf numFmtId="0" fontId="159" fillId="112" borderId="35">
      <alignment horizontal="left" vertical="center"/>
    </xf>
    <xf numFmtId="0" fontId="158" fillId="112" borderId="35">
      <alignment horizontal="left"/>
    </xf>
    <xf numFmtId="0" fontId="159" fillId="112" borderId="35">
      <alignment horizontal="left" vertical="center"/>
    </xf>
    <xf numFmtId="0" fontId="160" fillId="0" borderId="0" applyNumberFormat="0" applyFill="0" applyBorder="0" applyAlignment="0" applyProtection="0">
      <alignment vertical="center"/>
    </xf>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60" fillId="0" borderId="0" applyNumberFormat="0" applyFill="0" applyBorder="0" applyAlignment="0" applyProtection="0"/>
    <xf numFmtId="0" fontId="51" fillId="0" borderId="0" applyNumberFormat="0" applyFill="0" applyBorder="0" applyAlignment="0" applyProtection="0"/>
    <xf numFmtId="197" fontId="98" fillId="0" borderId="0" applyFill="0" applyBorder="0" applyAlignment="0"/>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9" fontId="98" fillId="0" borderId="0" applyFill="0" applyBorder="0" applyAlignment="0"/>
    <xf numFmtId="209" fontId="98"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210" fontId="98" fillId="0" borderId="0" applyFill="0" applyBorder="0" applyAlignment="0"/>
    <xf numFmtId="210" fontId="98" fillId="0" borderId="0" applyFill="0" applyBorder="0" applyAlignment="0"/>
    <xf numFmtId="211" fontId="161" fillId="0" borderId="0" applyFill="0" applyBorder="0" applyAlignment="0">
      <alignment vertical="center"/>
    </xf>
    <xf numFmtId="211" fontId="162" fillId="0" borderId="0" applyFill="0" applyBorder="0" applyAlignment="0"/>
    <xf numFmtId="211" fontId="161" fillId="0" borderId="0" applyFill="0" applyBorder="0" applyAlignment="0">
      <alignment vertical="center"/>
    </xf>
    <xf numFmtId="211" fontId="162" fillId="0" borderId="0" applyFill="0" applyBorder="0" applyAlignment="0"/>
    <xf numFmtId="211" fontId="161" fillId="0" borderId="0" applyFill="0" applyBorder="0" applyAlignment="0">
      <alignment vertical="center"/>
    </xf>
    <xf numFmtId="212" fontId="98" fillId="0" borderId="0" applyFill="0" applyBorder="0" applyAlignment="0"/>
    <xf numFmtId="212" fontId="98" fillId="0" borderId="0" applyFill="0" applyBorder="0" applyAlignment="0"/>
    <xf numFmtId="213" fontId="163" fillId="0" borderId="0" applyFill="0" applyBorder="0" applyAlignment="0">
      <alignment vertical="center"/>
    </xf>
    <xf numFmtId="213" fontId="164" fillId="0" borderId="0" applyFill="0" applyBorder="0" applyAlignment="0"/>
    <xf numFmtId="213" fontId="164" fillId="0" borderId="0" applyFill="0" applyBorder="0" applyAlignment="0"/>
    <xf numFmtId="213" fontId="163" fillId="0" borderId="0" applyFill="0" applyBorder="0" applyAlignment="0">
      <alignment vertical="center"/>
    </xf>
    <xf numFmtId="213" fontId="164" fillId="0" borderId="0" applyFill="0" applyBorder="0" applyAlignment="0"/>
    <xf numFmtId="214" fontId="98" fillId="0" borderId="0" applyFill="0" applyBorder="0" applyAlignment="0"/>
    <xf numFmtId="214" fontId="98" fillId="0" borderId="0" applyFill="0" applyBorder="0" applyAlignment="0"/>
    <xf numFmtId="215" fontId="163" fillId="0" borderId="0" applyFill="0" applyBorder="0" applyAlignment="0">
      <alignment vertical="center"/>
    </xf>
    <xf numFmtId="215" fontId="164" fillId="0" borderId="0" applyFill="0" applyBorder="0" applyAlignment="0"/>
    <xf numFmtId="215" fontId="164" fillId="0" borderId="0" applyFill="0" applyBorder="0" applyAlignment="0"/>
    <xf numFmtId="215" fontId="163" fillId="0" borderId="0" applyFill="0" applyBorder="0" applyAlignment="0">
      <alignment vertical="center"/>
    </xf>
    <xf numFmtId="215" fontId="164" fillId="0" borderId="0" applyFill="0" applyBorder="0" applyAlignment="0"/>
    <xf numFmtId="197" fontId="98" fillId="0" borderId="0" applyFill="0" applyBorder="0" applyAlignment="0"/>
    <xf numFmtId="197" fontId="98" fillId="0" borderId="0" applyFill="0" applyBorder="0" applyAlignment="0"/>
    <xf numFmtId="208" fontId="3" fillId="0" borderId="0" applyFill="0" applyBorder="0" applyAlignment="0"/>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8" fontId="117" fillId="0" borderId="0" applyFill="0" applyBorder="0" applyAlignment="0">
      <alignment vertical="center"/>
    </xf>
    <xf numFmtId="216" fontId="98" fillId="0" borderId="0" applyFill="0" applyBorder="0" applyAlignment="0"/>
    <xf numFmtId="216" fontId="98" fillId="0" borderId="0" applyFill="0" applyBorder="0" applyAlignment="0"/>
    <xf numFmtId="217" fontId="3" fillId="0" borderId="0" applyFill="0" applyBorder="0" applyAlignment="0"/>
    <xf numFmtId="217" fontId="3" fillId="0" borderId="0" applyFill="0" applyBorder="0" applyAlignment="0"/>
    <xf numFmtId="217" fontId="117" fillId="0" borderId="0" applyFill="0" applyBorder="0" applyAlignment="0">
      <alignment vertical="center"/>
    </xf>
    <xf numFmtId="0" fontId="3" fillId="0" borderId="0" applyFill="0" applyBorder="0" applyAlignment="0">
      <alignment vertical="center"/>
    </xf>
    <xf numFmtId="217" fontId="117" fillId="0" borderId="0" applyFill="0" applyBorder="0" applyAlignment="0">
      <alignment vertical="center"/>
    </xf>
    <xf numFmtId="209" fontId="98" fillId="0" borderId="0" applyFill="0" applyBorder="0" applyAlignment="0"/>
    <xf numFmtId="209" fontId="98"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0" fontId="82" fillId="40" borderId="24"/>
    <xf numFmtId="0" fontId="82" fillId="40" borderId="24" applyNumberFormat="0" applyAlignment="0" applyProtection="0"/>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xf numFmtId="0" fontId="82" fillId="118" borderId="24" applyNumberFormat="0" applyAlignment="0" applyProtection="0"/>
    <xf numFmtId="0" fontId="165" fillId="53" borderId="24" applyNumberFormat="0" applyAlignment="0" applyProtection="0">
      <alignment vertical="center"/>
    </xf>
    <xf numFmtId="0" fontId="82" fillId="118"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118"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118" borderId="24" applyNumberFormat="0" applyAlignment="0" applyProtection="0"/>
    <xf numFmtId="0" fontId="165" fillId="53" borderId="24" applyNumberFormat="0" applyAlignment="0" applyProtection="0">
      <alignment vertical="center"/>
    </xf>
    <xf numFmtId="0" fontId="82" fillId="53" borderId="24" applyNumberFormat="0" applyAlignment="0" applyProtection="0"/>
    <xf numFmtId="0" fontId="82" fillId="118"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118" borderId="24" applyNumberFormat="0" applyAlignment="0" applyProtection="0"/>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60" borderId="24" applyNumberFormat="0" applyAlignment="0" applyProtection="0">
      <alignment vertical="center"/>
    </xf>
    <xf numFmtId="0" fontId="165" fillId="53" borderId="24" applyNumberFormat="0" applyAlignment="0" applyProtection="0">
      <alignment vertical="center"/>
    </xf>
    <xf numFmtId="0" fontId="165" fillId="60" borderId="24" applyNumberFormat="0" applyAlignment="0" applyProtection="0">
      <alignment vertical="center"/>
    </xf>
    <xf numFmtId="0" fontId="165" fillId="60"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165" fillId="60" borderId="24" applyNumberFormat="0" applyAlignment="0" applyProtection="0">
      <alignment vertical="center"/>
    </xf>
    <xf numFmtId="0" fontId="166" fillId="0" borderId="0"/>
    <xf numFmtId="0" fontId="46" fillId="0" borderId="0"/>
    <xf numFmtId="0" fontId="167" fillId="0" borderId="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3" fillId="50" borderId="25"/>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119" borderId="25" applyNumberFormat="0" applyAlignment="0" applyProtection="0"/>
    <xf numFmtId="0" fontId="169" fillId="105" borderId="25" applyNumberFormat="0" applyAlignment="0" applyProtection="0">
      <alignment vertical="center"/>
    </xf>
    <xf numFmtId="0" fontId="83" fillId="105" borderId="25" applyNumberFormat="0" applyAlignment="0" applyProtection="0"/>
    <xf numFmtId="0" fontId="83" fillId="119" borderId="25" applyNumberFormat="0" applyAlignment="0" applyProtection="0"/>
    <xf numFmtId="0" fontId="83" fillId="119"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50" borderId="25" applyNumberFormat="0" applyAlignment="0" applyProtection="0"/>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83" fillId="105" borderId="25" applyNumberFormat="0" applyAlignment="0" applyProtection="0"/>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203" fontId="170"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0" fillId="0" borderId="23">
      <alignment horizontal="center" vertical="top" wrapText="1"/>
    </xf>
    <xf numFmtId="203" fontId="170" fillId="0" borderId="23">
      <alignment horizontal="center" vertical="top" wrapText="1"/>
    </xf>
    <xf numFmtId="203" fontId="170" fillId="0" borderId="23">
      <alignment horizontal="center" vertical="top" wrapText="1"/>
    </xf>
    <xf numFmtId="203" fontId="170" fillId="0" borderId="23">
      <alignment horizontal="center" vertical="top" wrapText="1"/>
    </xf>
    <xf numFmtId="203" fontId="171" fillId="0" borderId="23">
      <alignment horizontal="center" vertical="top" wrapText="1"/>
    </xf>
    <xf numFmtId="0" fontId="170"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0" fillId="0" borderId="23">
      <alignment horizontal="left" vertical="top" wrapText="1"/>
    </xf>
    <xf numFmtId="0" fontId="170" fillId="0" borderId="23">
      <alignment horizontal="left" vertical="top" wrapText="1"/>
    </xf>
    <xf numFmtId="0" fontId="170" fillId="0" borderId="23">
      <alignment horizontal="left" vertical="top" wrapText="1"/>
    </xf>
    <xf numFmtId="0" fontId="170" fillId="0" borderId="23">
      <alignment horizontal="left" vertical="top" wrapText="1"/>
    </xf>
    <xf numFmtId="0" fontId="171" fillId="0" borderId="23">
      <alignment horizontal="left" vertical="top" wrapText="1"/>
    </xf>
    <xf numFmtId="0" fontId="50" fillId="0" borderId="0">
      <alignment vertical="center"/>
    </xf>
    <xf numFmtId="0" fontId="124" fillId="0" borderId="0">
      <alignment vertical="center"/>
    </xf>
    <xf numFmtId="0" fontId="50" fillId="0" borderId="0"/>
    <xf numFmtId="0" fontId="124" fillId="0" borderId="0">
      <alignment vertical="center"/>
    </xf>
    <xf numFmtId="0" fontId="50" fillId="0" borderId="0"/>
    <xf numFmtId="0" fontId="124" fillId="0" borderId="0">
      <alignment vertical="center"/>
    </xf>
    <xf numFmtId="0" fontId="50" fillId="0" borderId="0">
      <alignment vertical="center"/>
    </xf>
    <xf numFmtId="0" fontId="124" fillId="0" borderId="0">
      <alignment vertical="center"/>
    </xf>
    <xf numFmtId="0" fontId="50" fillId="0" borderId="0"/>
    <xf numFmtId="0" fontId="124" fillId="0" borderId="0">
      <alignment vertical="center"/>
    </xf>
    <xf numFmtId="0" fontId="50" fillId="0" borderId="0"/>
    <xf numFmtId="0" fontId="124" fillId="0" borderId="0">
      <alignment vertical="center"/>
    </xf>
    <xf numFmtId="0" fontId="11" fillId="0" borderId="0"/>
    <xf numFmtId="0" fontId="11" fillId="0" borderId="0"/>
    <xf numFmtId="0" fontId="124" fillId="0" borderId="0">
      <alignment vertical="center"/>
    </xf>
    <xf numFmtId="0" fontId="50" fillId="0" borderId="0"/>
    <xf numFmtId="0" fontId="124" fillId="0" borderId="0">
      <alignment vertical="center"/>
    </xf>
    <xf numFmtId="0" fontId="50" fillId="0" borderId="0"/>
    <xf numFmtId="0" fontId="124" fillId="0" borderId="0">
      <alignment vertical="center"/>
    </xf>
    <xf numFmtId="0" fontId="11" fillId="0" borderId="0"/>
    <xf numFmtId="0" fontId="11" fillId="0" borderId="0"/>
    <xf numFmtId="0" fontId="124" fillId="0" borderId="0">
      <alignment vertical="center"/>
    </xf>
    <xf numFmtId="0" fontId="50" fillId="0" borderId="0"/>
    <xf numFmtId="0" fontId="124" fillId="0" borderId="0">
      <alignment vertical="center"/>
    </xf>
    <xf numFmtId="0" fontId="50" fillId="0" borderId="0"/>
    <xf numFmtId="0" fontId="124" fillId="0" borderId="0">
      <alignment vertical="center"/>
    </xf>
    <xf numFmtId="0" fontId="11" fillId="0" borderId="0"/>
    <xf numFmtId="0" fontId="11" fillId="0" borderId="0"/>
    <xf numFmtId="0" fontId="124" fillId="0" borderId="0">
      <alignment vertical="center"/>
    </xf>
    <xf numFmtId="0" fontId="50" fillId="0" borderId="0"/>
    <xf numFmtId="0" fontId="124" fillId="0" borderId="0">
      <alignment vertical="center"/>
    </xf>
    <xf numFmtId="0" fontId="50" fillId="0" borderId="0"/>
    <xf numFmtId="0" fontId="124" fillId="0" borderId="0">
      <alignment vertical="center"/>
    </xf>
    <xf numFmtId="0" fontId="11" fillId="0" borderId="0"/>
    <xf numFmtId="0" fontId="11" fillId="0" borderId="0"/>
    <xf numFmtId="0" fontId="124" fillId="0" borderId="0">
      <alignment vertical="center"/>
    </xf>
    <xf numFmtId="0" fontId="50" fillId="0" borderId="0"/>
    <xf numFmtId="0" fontId="124" fillId="0" borderId="0">
      <alignment vertical="center"/>
    </xf>
    <xf numFmtId="0" fontId="50" fillId="0" borderId="0"/>
    <xf numFmtId="0" fontId="124" fillId="0" borderId="0">
      <alignment vertical="center"/>
    </xf>
    <xf numFmtId="0" fontId="11" fillId="0" borderId="0"/>
    <xf numFmtId="0" fontId="11" fillId="0" borderId="0"/>
    <xf numFmtId="0" fontId="124" fillId="0" borderId="0">
      <alignment vertical="center"/>
    </xf>
    <xf numFmtId="0" fontId="50" fillId="0" borderId="0"/>
    <xf numFmtId="0" fontId="124" fillId="0" borderId="0">
      <alignment vertical="center"/>
    </xf>
    <xf numFmtId="0" fontId="50" fillId="0" borderId="0"/>
    <xf numFmtId="0" fontId="124" fillId="0" borderId="0">
      <alignment vertical="center"/>
    </xf>
    <xf numFmtId="0" fontId="11" fillId="0" borderId="0"/>
    <xf numFmtId="0" fontId="11" fillId="0" borderId="0"/>
    <xf numFmtId="0" fontId="124" fillId="0" borderId="0">
      <alignment vertical="center"/>
    </xf>
    <xf numFmtId="0" fontId="50" fillId="0" borderId="0"/>
    <xf numFmtId="0" fontId="124" fillId="0" borderId="0">
      <alignment vertical="center"/>
    </xf>
    <xf numFmtId="0" fontId="50" fillId="0" borderId="0"/>
    <xf numFmtId="0" fontId="124" fillId="0" borderId="0">
      <alignment vertical="center"/>
    </xf>
    <xf numFmtId="0" fontId="147" fillId="0" borderId="0" applyFill="0" applyBorder="0" applyAlignment="0" applyProtection="0"/>
    <xf numFmtId="0" fontId="148" fillId="0" borderId="0" applyFill="0" applyBorder="0" applyAlignment="0" applyProtection="0">
      <alignment vertical="center"/>
    </xf>
    <xf numFmtId="164" fontId="7" fillId="0" borderId="0" applyFont="0" applyFill="0" applyBorder="0" applyAlignment="0" applyProtection="0">
      <alignment vertical="center"/>
    </xf>
    <xf numFmtId="197" fontId="3" fillId="0" borderId="0" applyFont="0" applyFill="0" applyBorder="0" applyAlignment="0" applyProtection="0"/>
    <xf numFmtId="197" fontId="3" fillId="0" borderId="0" applyFont="0" applyFill="0" applyBorder="0" applyAlignment="0" applyProtection="0"/>
    <xf numFmtId="208" fontId="3" fillId="0" borderId="0" applyFont="0" applyFill="0" applyBorder="0" applyAlignment="0" applyProtection="0"/>
    <xf numFmtId="208" fontId="24" fillId="0" borderId="0" applyFont="0" applyFill="0" applyBorder="0" applyAlignment="0" applyProtection="0">
      <alignment vertical="center"/>
    </xf>
    <xf numFmtId="208" fontId="7" fillId="0" borderId="0" applyFont="0" applyFill="0" applyBorder="0" applyAlignment="0" applyProtection="0"/>
    <xf numFmtId="208" fontId="24" fillId="0" borderId="0" applyFont="0" applyFill="0" applyBorder="0" applyAlignment="0" applyProtection="0">
      <alignment vertical="center"/>
    </xf>
    <xf numFmtId="197" fontId="3" fillId="0" borderId="0" applyFont="0" applyFill="0" applyBorder="0" applyAlignment="0" applyProtection="0"/>
    <xf numFmtId="208" fontId="24" fillId="0" borderId="0" applyFont="0" applyFill="0" applyBorder="0" applyAlignment="0" applyProtection="0">
      <alignment vertical="center"/>
    </xf>
    <xf numFmtId="208" fontId="3" fillId="0" borderId="0" applyFont="0" applyFill="0" applyBorder="0" applyAlignment="0" applyProtection="0"/>
    <xf numFmtId="208" fontId="3" fillId="0" borderId="0" applyFont="0" applyFill="0" applyBorder="0" applyAlignment="0" applyProtection="0"/>
    <xf numFmtId="208" fontId="24" fillId="0" borderId="0" applyFont="0" applyFill="0" applyBorder="0" applyAlignment="0" applyProtection="0">
      <alignment vertical="center"/>
    </xf>
    <xf numFmtId="181" fontId="3" fillId="0" borderId="0" applyFont="0" applyFill="0" applyBorder="0" applyAlignment="0" applyProtection="0"/>
    <xf numFmtId="218" fontId="3"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44"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44" fontId="3" fillId="0" borderId="0" applyFont="0" applyFill="0" applyBorder="0" applyAlignment="0" applyProtection="0"/>
    <xf numFmtId="0"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6" fontId="24" fillId="0" borderId="0" applyFont="0" applyFill="0" applyBorder="0" applyAlignment="0" applyProtection="0">
      <alignment vertical="center"/>
    </xf>
    <xf numFmtId="166" fontId="7" fillId="0" borderId="0" applyFont="0" applyFill="0" applyBorder="0" applyAlignment="0" applyProtection="0"/>
    <xf numFmtId="219" fontId="24" fillId="0" borderId="0" applyFont="0" applyFill="0" applyBorder="0" applyAlignment="0" applyProtection="0">
      <alignment vertical="center"/>
    </xf>
    <xf numFmtId="219"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97" fontId="3" fillId="0" borderId="0" applyFont="0" applyFill="0" applyBorder="0" applyAlignment="0" applyProtection="0"/>
    <xf numFmtId="168" fontId="3" fillId="0" borderId="0" applyFont="0" applyFill="0" applyBorder="0" applyAlignment="0" applyProtection="0"/>
    <xf numFmtId="166" fontId="24" fillId="0" borderId="0" applyFont="0" applyFill="0" applyBorder="0" applyAlignment="0" applyProtection="0">
      <alignment vertical="center"/>
    </xf>
    <xf numFmtId="197" fontId="3" fillId="0" borderId="0" applyFont="0" applyFill="0" applyBorder="0" applyAlignment="0" applyProtection="0"/>
    <xf numFmtId="166" fontId="7" fillId="0" borderId="0" applyFont="0" applyFill="0" applyBorder="0" applyAlignment="0" applyProtection="0">
      <alignment vertical="center"/>
    </xf>
    <xf numFmtId="197" fontId="3" fillId="0" borderId="0" applyFont="0" applyFill="0" applyBorder="0" applyAlignment="0" applyProtection="0"/>
    <xf numFmtId="197"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1"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98" fontId="3"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8" fontId="172"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7" fontId="24"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7" fontId="24"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7" fontId="24" fillId="0" borderId="0" applyFill="0" applyBorder="0" applyAlignment="0" applyProtection="0"/>
    <xf numFmtId="170" fontId="3" fillId="0" borderId="0" applyFont="0" applyFill="0" applyBorder="0" applyAlignment="0" applyProtection="0"/>
    <xf numFmtId="177" fontId="24" fillId="0" borderId="0" applyFill="0" applyBorder="0" applyAlignment="0" applyProtection="0"/>
    <xf numFmtId="177" fontId="24" fillId="0" borderId="0" applyFill="0" applyBorder="0" applyAlignment="0" applyProtection="0"/>
    <xf numFmtId="177" fontId="24" fillId="0" borderId="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98"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220" fontId="24" fillId="0" borderId="0" applyFont="0" applyFill="0" applyBorder="0" applyAlignment="0" applyProtection="0">
      <alignment vertical="center"/>
    </xf>
    <xf numFmtId="166" fontId="3" fillId="0" borderId="0" applyFont="0" applyFill="0" applyBorder="0" applyAlignment="0" applyProtection="0"/>
    <xf numFmtId="220" fontId="24" fillId="0" borderId="0" applyFont="0" applyFill="0" applyBorder="0" applyAlignment="0" applyProtection="0">
      <alignment vertical="center"/>
    </xf>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21" fontId="24" fillId="0" borderId="0" applyFont="0" applyFill="0" applyBorder="0" applyAlignment="0" applyProtection="0">
      <alignment vertical="center"/>
    </xf>
    <xf numFmtId="166" fontId="3" fillId="0" borderId="0" applyFont="0" applyFill="0" applyBorder="0" applyAlignment="0" applyProtection="0"/>
    <xf numFmtId="221"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21" fontId="24" fillId="0" borderId="0" applyFont="0" applyFill="0" applyBorder="0" applyAlignment="0" applyProtection="0">
      <alignment vertical="center"/>
    </xf>
    <xf numFmtId="181" fontId="3" fillId="0" borderId="0" applyFont="0" applyFill="0" applyBorder="0" applyAlignment="0" applyProtection="0"/>
    <xf numFmtId="166" fontId="173" fillId="0" borderId="0" applyFont="0" applyFill="0" applyBorder="0" applyAlignment="0" applyProtection="0"/>
    <xf numFmtId="221" fontId="24" fillId="0" borderId="0" applyFont="0" applyFill="0" applyBorder="0" applyAlignment="0" applyProtection="0">
      <alignment vertical="center"/>
    </xf>
    <xf numFmtId="221" fontId="7" fillId="0" borderId="0" applyFont="0" applyFill="0" applyBorder="0" applyAlignment="0" applyProtection="0">
      <alignment vertical="center"/>
    </xf>
    <xf numFmtId="166" fontId="173" fillId="0" borderId="0" applyFont="0" applyFill="0" applyBorder="0" applyAlignment="0" applyProtection="0"/>
    <xf numFmtId="179" fontId="3" fillId="0" borderId="0" applyFont="0" applyFill="0" applyBorder="0" applyAlignment="0" applyProtection="0">
      <alignment vertical="center"/>
    </xf>
    <xf numFmtId="221" fontId="7" fillId="0" borderId="0" applyFont="0" applyFill="0" applyBorder="0" applyAlignment="0" applyProtection="0"/>
    <xf numFmtId="179" fontId="24" fillId="0" borderId="0" applyFont="0" applyFill="0" applyBorder="0" applyAlignment="0" applyProtection="0">
      <alignment vertical="center"/>
    </xf>
    <xf numFmtId="181" fontId="3" fillId="0" borderId="0" applyFont="0" applyFill="0" applyBorder="0" applyAlignment="0" applyProtection="0"/>
    <xf numFmtId="166" fontId="3" fillId="0" borderId="0" applyFont="0" applyFill="0" applyBorder="0" applyAlignment="0" applyProtection="0"/>
    <xf numFmtId="222" fontId="174" fillId="0" borderId="0" applyFill="0" applyBorder="0" applyAlignment="0" applyProtection="0">
      <alignment vertical="center"/>
    </xf>
    <xf numFmtId="222" fontId="174" fillId="0" borderId="0" applyFill="0" applyBorder="0" applyAlignment="0" applyProtection="0">
      <alignment vertical="center"/>
    </xf>
    <xf numFmtId="222" fontId="174" fillId="0" borderId="0" applyFill="0" applyBorder="0" applyAlignment="0" applyProtection="0">
      <alignment vertical="center"/>
    </xf>
    <xf numFmtId="222" fontId="174" fillId="0" borderId="0" applyFill="0" applyBorder="0" applyAlignment="0" applyProtection="0">
      <alignment vertical="center"/>
    </xf>
    <xf numFmtId="222" fontId="174" fillId="0" borderId="0" applyFill="0" applyBorder="0" applyAlignment="0" applyProtection="0">
      <alignment vertical="center"/>
    </xf>
    <xf numFmtId="198" fontId="3" fillId="0" borderId="0" applyFont="0" applyFill="0" applyBorder="0" applyAlignment="0" applyProtection="0">
      <alignment vertical="center"/>
    </xf>
    <xf numFmtId="166" fontId="3" fillId="0" borderId="0" applyFont="0" applyFill="0" applyBorder="0" applyAlignment="0" applyProtection="0"/>
    <xf numFmtId="198" fontId="24" fillId="0" borderId="0" applyFont="0" applyFill="0" applyBorder="0" applyAlignment="0" applyProtection="0">
      <alignment vertical="center"/>
    </xf>
    <xf numFmtId="198" fontId="24" fillId="0" borderId="0" applyFont="0" applyFill="0" applyBorder="0" applyAlignment="0" applyProtection="0">
      <alignment vertical="center"/>
    </xf>
    <xf numFmtId="198" fontId="24" fillId="0" borderId="0" applyFont="0" applyFill="0" applyBorder="0" applyAlignment="0" applyProtection="0">
      <alignment vertical="center"/>
    </xf>
    <xf numFmtId="181"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81" fontId="3" fillId="0" borderId="0" applyFont="0" applyFill="0" applyBorder="0" applyAlignment="0" applyProtection="0"/>
    <xf numFmtId="209" fontId="3"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216" fontId="3" fillId="0" borderId="0" applyFont="0" applyFill="0" applyBorder="0" applyAlignment="0" applyProtection="0"/>
    <xf numFmtId="213" fontId="3"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78"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44" fontId="7" fillId="0" borderId="0" applyFont="0" applyFill="0" applyBorder="0" applyAlignment="0" applyProtection="0"/>
    <xf numFmtId="44" fontId="7" fillId="0" borderId="0" applyFont="0" applyFill="0" applyBorder="0" applyAlignment="0" applyProtection="0"/>
    <xf numFmtId="166" fontId="24" fillId="0" borderId="0" applyFont="0" applyFill="0" applyBorder="0" applyAlignment="0" applyProtection="0">
      <alignment vertical="center"/>
    </xf>
    <xf numFmtId="44" fontId="7"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77" fontId="7" fillId="0" borderId="0" applyFont="0" applyFill="0" applyBorder="0" applyAlignment="0" applyProtection="0"/>
    <xf numFmtId="198" fontId="3" fillId="0" borderId="0" applyFont="0" applyFill="0" applyBorder="0" applyAlignment="0" applyProtection="0">
      <alignment vertical="center"/>
    </xf>
    <xf numFmtId="198" fontId="3" fillId="0" borderId="0" applyFont="0" applyFill="0" applyBorder="0" applyAlignment="0" applyProtection="0">
      <alignment vertical="center"/>
    </xf>
    <xf numFmtId="166" fontId="24" fillId="0" borderId="0" applyFont="0" applyFill="0" applyBorder="0" applyAlignment="0" applyProtection="0">
      <alignment vertical="center"/>
    </xf>
    <xf numFmtId="198" fontId="7" fillId="0" borderId="0" applyFont="0" applyFill="0" applyBorder="0" applyAlignment="0" applyProtection="0"/>
    <xf numFmtId="166" fontId="24" fillId="0" borderId="0" applyFont="0" applyFill="0" applyBorder="0" applyAlignment="0" applyProtection="0">
      <alignment vertical="center"/>
    </xf>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98" fontId="3" fillId="0" borderId="0" applyFont="0" applyFill="0" applyBorder="0" applyAlignment="0" applyProtection="0"/>
    <xf numFmtId="181" fontId="3" fillId="0" borderId="0" applyFont="0" applyFill="0" applyBorder="0" applyAlignment="0" applyProtection="0"/>
    <xf numFmtId="166" fontId="24" fillId="0" borderId="0" applyFont="0" applyFill="0" applyBorder="0" applyAlignment="0" applyProtection="0">
      <alignment vertical="center"/>
    </xf>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77"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77"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70" fontId="174" fillId="0" borderId="0" applyFill="0" applyBorder="0" applyAlignment="0" applyProtection="0">
      <alignment vertical="center"/>
    </xf>
    <xf numFmtId="170" fontId="174" fillId="0" borderId="0" applyFill="0" applyBorder="0" applyAlignment="0" applyProtection="0">
      <alignment vertical="center"/>
    </xf>
    <xf numFmtId="170" fontId="174" fillId="0" borderId="0" applyFill="0" applyBorder="0" applyAlignment="0" applyProtection="0">
      <alignment vertical="center"/>
    </xf>
    <xf numFmtId="170" fontId="174" fillId="0" borderId="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77"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77" fontId="7" fillId="0" borderId="0" applyFont="0" applyFill="0" applyBorder="0" applyAlignment="0" applyProtection="0"/>
    <xf numFmtId="219" fontId="3" fillId="0" borderId="0" applyFont="0" applyFill="0" applyBorder="0" applyAlignment="0" applyProtection="0">
      <alignment vertical="center"/>
    </xf>
    <xf numFmtId="166" fontId="24" fillId="0" borderId="0" applyFont="0" applyFill="0" applyBorder="0" applyAlignment="0" applyProtection="0">
      <alignment vertical="center"/>
    </xf>
    <xf numFmtId="219" fontId="24" fillId="0" borderId="0" applyFont="0" applyFill="0" applyBorder="0" applyAlignment="0" applyProtection="0">
      <alignment vertical="center"/>
    </xf>
    <xf numFmtId="166" fontId="24" fillId="0" borderId="0" applyFont="0" applyFill="0" applyBorder="0" applyAlignment="0" applyProtection="0">
      <alignment vertical="center"/>
    </xf>
    <xf numFmtId="177"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77" fontId="7"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94" fontId="172"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82"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82"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98"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98"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82"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82"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82" fontId="3" fillId="0" borderId="0" applyFont="0" applyFill="0" applyBorder="0" applyAlignment="0" applyProtection="0"/>
    <xf numFmtId="198" fontId="24" fillId="0" borderId="0" applyFont="0" applyFill="0" applyBorder="0" applyAlignment="0" applyProtection="0">
      <alignment vertical="center"/>
    </xf>
    <xf numFmtId="166" fontId="1" fillId="0" borderId="0" applyFont="0" applyFill="0" applyBorder="0" applyAlignment="0" applyProtection="0"/>
    <xf numFmtId="182"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223" fontId="24" fillId="0" borderId="0" applyFont="0" applyFill="0" applyBorder="0" applyAlignment="0" applyProtection="0">
      <alignment vertical="center"/>
    </xf>
    <xf numFmtId="166" fontId="3" fillId="0" borderId="0" applyFont="0" applyFill="0" applyBorder="0" applyAlignment="0" applyProtection="0"/>
    <xf numFmtId="223" fontId="24" fillId="0" borderId="0" applyFont="0" applyFill="0" applyBorder="0" applyAlignment="0" applyProtection="0">
      <alignment vertical="center"/>
    </xf>
    <xf numFmtId="166" fontId="3" fillId="0" borderId="0" applyFill="0" applyBorder="0" applyAlignment="0" applyProtection="0"/>
    <xf numFmtId="223" fontId="24" fillId="0" borderId="0" applyFont="0" applyFill="0" applyBorder="0" applyAlignment="0" applyProtection="0">
      <alignment vertical="center"/>
    </xf>
    <xf numFmtId="166" fontId="3" fillId="0" borderId="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23" fontId="24" fillId="0" borderId="0" applyFont="0" applyFill="0" applyBorder="0" applyAlignment="0" applyProtection="0">
      <alignment vertical="center"/>
    </xf>
    <xf numFmtId="223" fontId="3" fillId="0" borderId="0" applyFont="0" applyFill="0" applyBorder="0" applyAlignment="0" applyProtection="0">
      <alignment vertical="center"/>
    </xf>
    <xf numFmtId="166" fontId="3" fillId="0" borderId="0" applyFont="0" applyFill="0" applyBorder="0" applyAlignment="0" applyProtection="0"/>
    <xf numFmtId="223"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98" fontId="7" fillId="0" borderId="0"/>
    <xf numFmtId="166" fontId="3" fillId="0" borderId="0" applyFont="0" applyFill="0" applyBorder="0" applyAlignment="0" applyProtection="0"/>
    <xf numFmtId="166" fontId="3" fillId="0" borderId="0" applyFont="0" applyFill="0" applyBorder="0" applyAlignment="0" applyProtection="0"/>
    <xf numFmtId="198" fontId="7" fillId="0" borderId="0"/>
    <xf numFmtId="198" fontId="7" fillId="0" borderId="0"/>
    <xf numFmtId="198" fontId="7" fillId="0" borderId="0"/>
    <xf numFmtId="198" fontId="7" fillId="0" borderId="0"/>
    <xf numFmtId="198" fontId="7" fillId="0" borderId="0"/>
    <xf numFmtId="198" fontId="7"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98"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98" fontId="24" fillId="0" borderId="0" applyFont="0" applyFill="0" applyBorder="0" applyAlignment="0" applyProtection="0">
      <alignment vertical="center"/>
    </xf>
    <xf numFmtId="198" fontId="3"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98" fontId="3" fillId="0" borderId="0" applyFont="0" applyFill="0" applyBorder="0" applyAlignment="0" applyProtection="0">
      <alignment vertical="center"/>
    </xf>
    <xf numFmtId="198" fontId="3" fillId="0" borderId="0" applyFont="0" applyFill="0" applyBorder="0" applyAlignment="0" applyProtection="0">
      <alignment vertical="center"/>
    </xf>
    <xf numFmtId="198" fontId="24" fillId="0" borderId="0" applyFont="0" applyFill="0" applyBorder="0" applyAlignment="0" applyProtection="0">
      <alignment vertical="center"/>
    </xf>
    <xf numFmtId="198" fontId="7" fillId="0" borderId="0" applyFont="0" applyFill="0" applyBorder="0" applyAlignment="0" applyProtection="0"/>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98" fontId="3"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98" fontId="3"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0"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0" fontId="7" fillId="0" borderId="0" applyFont="0" applyFill="0" applyBorder="0" applyAlignment="0" applyProtection="0"/>
    <xf numFmtId="170" fontId="117" fillId="0" borderId="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0" fontId="1" fillId="0" borderId="0" applyFont="0" applyFill="0" applyBorder="0" applyAlignment="0" applyProtection="0"/>
    <xf numFmtId="166" fontId="24" fillId="0" borderId="0" applyFont="0" applyFill="0" applyBorder="0" applyAlignment="0" applyProtection="0">
      <alignment vertical="center"/>
    </xf>
    <xf numFmtId="224" fontId="118"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74"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25" fontId="174" fillId="0" borderId="0" applyFill="0" applyBorder="0" applyAlignment="0" applyProtection="0">
      <alignment vertical="center"/>
    </xf>
    <xf numFmtId="225" fontId="174" fillId="0" borderId="0" applyFill="0" applyBorder="0" applyAlignment="0" applyProtection="0">
      <alignment vertical="center"/>
    </xf>
    <xf numFmtId="225" fontId="174" fillId="0" borderId="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219" fontId="24"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98" fontId="3" fillId="0" borderId="0" applyFont="0" applyFill="0" applyBorder="0" applyAlignment="0" applyProtection="0"/>
    <xf numFmtId="166" fontId="172" fillId="0" borderId="0" applyFont="0" applyFill="0" applyBorder="0" applyAlignment="0" applyProtection="0"/>
    <xf numFmtId="198" fontId="24" fillId="0" borderId="0" applyFont="0" applyFill="0" applyBorder="0" applyAlignment="0" applyProtection="0">
      <alignment vertical="center"/>
    </xf>
    <xf numFmtId="166" fontId="172" fillId="0" borderId="0" applyFont="0" applyFill="0" applyBorder="0" applyAlignment="0" applyProtection="0"/>
    <xf numFmtId="181"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70" fontId="7"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0" fontId="7" fillId="0" borderId="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70" fontId="3" fillId="0" borderId="0" applyFill="0" applyBorder="0" applyAlignment="0" applyProtection="0"/>
    <xf numFmtId="170" fontId="7" fillId="0" borderId="0" applyFill="0" applyBorder="0" applyAlignment="0" applyProtection="0"/>
    <xf numFmtId="166" fontId="3" fillId="0" borderId="0" applyFont="0" applyFill="0" applyBorder="0" applyAlignment="0" applyProtection="0"/>
    <xf numFmtId="170" fontId="7"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0" fontId="7" fillId="0" borderId="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98" fontId="24"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204"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81"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98" fontId="3" fillId="0" borderId="0" applyFont="0" applyFill="0" applyBorder="0" applyAlignment="0" applyProtection="0"/>
    <xf numFmtId="181"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98" fontId="3"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98" fontId="3" fillId="0" borderId="0" applyFont="0" applyFill="0" applyBorder="0" applyAlignment="0" applyProtection="0"/>
    <xf numFmtId="170" fontId="3" fillId="0" borderId="0" applyFill="0" applyBorder="0" applyAlignment="0" applyProtection="0"/>
    <xf numFmtId="166" fontId="172"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72"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0"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81" fontId="3" fillId="0" borderId="0" applyFont="0" applyFill="0" applyBorder="0" applyAlignment="0" applyProtection="0"/>
    <xf numFmtId="166" fontId="7" fillId="0" borderId="0" applyFont="0" applyFill="0" applyBorder="0" applyAlignment="0" applyProtection="0">
      <alignment vertical="center"/>
    </xf>
    <xf numFmtId="181" fontId="3" fillId="0" borderId="0" applyFont="0" applyFill="0" applyBorder="0" applyAlignment="0" applyProtection="0"/>
    <xf numFmtId="0" fontId="7" fillId="0" borderId="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166" fontId="7" fillId="0" borderId="0" applyFont="0" applyFill="0" applyBorder="0" applyAlignment="0" applyProtection="0"/>
    <xf numFmtId="0"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24" fillId="0" borderId="0" applyFont="0" applyFill="0" applyBorder="0" applyAlignment="0" applyProtection="0">
      <alignment vertical="center"/>
    </xf>
    <xf numFmtId="166" fontId="7" fillId="0" borderId="0" applyFont="0" applyFill="0" applyBorder="0" applyAlignment="0" applyProtection="0"/>
    <xf numFmtId="0"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98" fontId="3" fillId="0" borderId="0" applyFont="0" applyFill="0" applyBorder="0" applyAlignment="0" applyProtection="0"/>
    <xf numFmtId="198" fontId="3" fillId="0" borderId="0" applyFill="0" applyBorder="0" applyAlignment="0" applyProtection="0">
      <alignment vertical="center"/>
    </xf>
    <xf numFmtId="198" fontId="117" fillId="0" borderId="0" applyFill="0" applyBorder="0" applyAlignment="0" applyProtection="0">
      <alignment vertical="center"/>
    </xf>
    <xf numFmtId="168" fontId="175" fillId="0" borderId="0" applyFont="0" applyFill="0" applyBorder="0" applyAlignment="0" applyProtection="0"/>
    <xf numFmtId="166" fontId="7" fillId="0" borderId="0" applyFont="0" applyFill="0" applyBorder="0" applyAlignment="0" applyProtection="0"/>
    <xf numFmtId="170" fontId="20"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70" fontId="7" fillId="0" borderId="0" applyFill="0" applyBorder="0" applyAlignment="0" applyProtection="0"/>
    <xf numFmtId="198" fontId="3" fillId="0" borderId="0" applyFont="0" applyFill="0" applyBorder="0" applyAlignment="0" applyProtection="0">
      <alignment vertical="center"/>
    </xf>
    <xf numFmtId="198" fontId="24" fillId="0" borderId="0" applyFont="0" applyFill="0" applyBorder="0" applyAlignment="0" applyProtection="0">
      <alignment vertical="center"/>
    </xf>
    <xf numFmtId="198" fontId="7" fillId="0" borderId="0" applyFont="0" applyFill="0" applyBorder="0" applyAlignment="0" applyProtection="0"/>
    <xf numFmtId="198"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24" fontId="24" fillId="0" borderId="0" applyFont="0" applyFill="0" applyBorder="0" applyAlignment="0" applyProtection="0">
      <alignment vertical="center"/>
    </xf>
    <xf numFmtId="166" fontId="3" fillId="0" borderId="0" applyFont="0" applyFill="0" applyBorder="0" applyAlignment="0" applyProtection="0"/>
    <xf numFmtId="224" fontId="24" fillId="0" borderId="0" applyFont="0" applyFill="0" applyBorder="0" applyAlignment="0" applyProtection="0">
      <alignment vertical="center"/>
    </xf>
    <xf numFmtId="224"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98" fontId="3" fillId="0" borderId="0" applyFont="0" applyFill="0" applyBorder="0" applyAlignment="0" applyProtection="0">
      <alignment vertical="center"/>
    </xf>
    <xf numFmtId="198" fontId="24" fillId="0" borderId="0" applyFont="0" applyFill="0" applyBorder="0" applyAlignment="0" applyProtection="0">
      <alignment vertical="center"/>
    </xf>
    <xf numFmtId="198" fontId="7" fillId="0" borderId="0" applyFont="0" applyFill="0" applyBorder="0" applyAlignment="0" applyProtection="0"/>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98" fontId="3"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218" fontId="3" fillId="0" borderId="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20" fontId="3" fillId="0" borderId="0" applyFont="0" applyFill="0" applyBorder="0" applyAlignment="0" applyProtection="0">
      <alignment vertical="center"/>
    </xf>
    <xf numFmtId="220" fontId="24" fillId="0" borderId="0" applyFont="0" applyFill="0" applyBorder="0" applyAlignment="0" applyProtection="0">
      <alignment vertical="center"/>
    </xf>
    <xf numFmtId="220" fontId="7" fillId="0" borderId="0" applyFont="0" applyFill="0" applyBorder="0" applyAlignment="0" applyProtection="0"/>
    <xf numFmtId="220" fontId="24" fillId="0" borderId="0" applyFont="0" applyFill="0" applyBorder="0" applyAlignment="0" applyProtection="0">
      <alignment vertical="center"/>
    </xf>
    <xf numFmtId="166" fontId="3" fillId="0" borderId="0" applyFont="0" applyFill="0" applyBorder="0" applyAlignment="0" applyProtection="0"/>
    <xf numFmtId="220"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9" fontId="174" fillId="0" borderId="0" applyFill="0" applyBorder="0" applyAlignment="0" applyProtection="0">
      <alignment vertical="center"/>
    </xf>
    <xf numFmtId="179" fontId="174" fillId="0" borderId="0" applyFill="0" applyBorder="0" applyAlignment="0" applyProtection="0">
      <alignment vertical="center"/>
    </xf>
    <xf numFmtId="179" fontId="174" fillId="0" borderId="0" applyFill="0" applyBorder="0" applyAlignment="0" applyProtection="0">
      <alignment vertical="center"/>
    </xf>
    <xf numFmtId="179" fontId="174" fillId="0" borderId="0" applyFill="0" applyBorder="0" applyAlignment="0" applyProtection="0">
      <alignment vertical="center"/>
    </xf>
    <xf numFmtId="179" fontId="174" fillId="0" borderId="0" applyFill="0" applyBorder="0" applyAlignment="0" applyProtection="0">
      <alignment vertical="center"/>
    </xf>
    <xf numFmtId="166" fontId="3" fillId="0" borderId="0" applyFont="0" applyFill="0" applyBorder="0" applyAlignment="0" applyProtection="0"/>
    <xf numFmtId="179" fontId="24" fillId="0" borderId="0" applyFont="0" applyFill="0" applyBorder="0" applyAlignment="0" applyProtection="0">
      <alignment vertical="center"/>
    </xf>
    <xf numFmtId="179" fontId="24" fillId="0" borderId="0" applyFont="0" applyFill="0" applyBorder="0" applyAlignment="0" applyProtection="0">
      <alignment vertical="center"/>
    </xf>
    <xf numFmtId="166" fontId="3" fillId="0" borderId="0" applyFont="0" applyFill="0" applyBorder="0" applyAlignment="0" applyProtection="0"/>
    <xf numFmtId="179" fontId="7" fillId="0" borderId="0" applyFont="0" applyFill="0" applyBorder="0" applyAlignment="0" applyProtection="0"/>
    <xf numFmtId="179" fontId="24" fillId="0" borderId="0" applyFont="0" applyFill="0" applyBorder="0" applyAlignment="0" applyProtection="0">
      <alignment vertical="center"/>
    </xf>
    <xf numFmtId="179" fontId="24" fillId="0" borderId="0" applyFont="0" applyFill="0" applyBorder="0" applyAlignment="0" applyProtection="0">
      <alignment vertical="center"/>
    </xf>
    <xf numFmtId="166" fontId="3" fillId="0" borderId="0" applyFont="0" applyFill="0" applyBorder="0" applyAlignment="0" applyProtection="0"/>
    <xf numFmtId="220" fontId="24" fillId="0" borderId="0" applyFont="0" applyFill="0" applyBorder="0" applyAlignment="0" applyProtection="0">
      <alignment vertical="center"/>
    </xf>
    <xf numFmtId="166" fontId="3" fillId="0" borderId="0" applyFont="0" applyFill="0" applyBorder="0" applyAlignment="0" applyProtection="0"/>
    <xf numFmtId="179"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7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40" fontId="7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40" fontId="7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40" fontId="7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70" fontId="117" fillId="0" borderId="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50"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22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226" fontId="3" fillId="0" borderId="0" applyFont="0" applyFill="0" applyBorder="0" applyAlignment="0" applyProtection="0">
      <alignment vertical="center"/>
    </xf>
    <xf numFmtId="166" fontId="7" fillId="0" borderId="0" applyFont="0" applyFill="0" applyBorder="0" applyAlignment="0" applyProtection="0"/>
    <xf numFmtId="22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0"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0" fontId="118" fillId="0" borderId="0" applyFont="0" applyFill="0" applyBorder="0" applyAlignment="0" applyProtection="0">
      <alignment vertical="center"/>
    </xf>
    <xf numFmtId="0"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0" fontId="24" fillId="0" borderId="0" applyFont="0" applyFill="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Alignment="0" applyProtection="0">
      <alignment vertical="center"/>
    </xf>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4" fontId="172" fillId="0" borderId="0" applyFont="0" applyFill="0" applyBorder="0" applyAlignment="0" applyProtection="0"/>
    <xf numFmtId="168" fontId="3" fillId="0" borderId="0" applyFont="0" applyFill="0" applyBorder="0" applyAlignment="0" applyProtection="0"/>
    <xf numFmtId="166" fontId="172" fillId="0" borderId="0" applyFont="0" applyFill="0" applyBorder="0" applyAlignment="0" applyProtection="0"/>
    <xf numFmtId="168" fontId="3" fillId="0" borderId="0" applyFont="0" applyFill="0" applyBorder="0" applyAlignment="0" applyProtection="0"/>
    <xf numFmtId="166" fontId="176"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72"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0" fontId="3"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218" fontId="3" fillId="0" borderId="0" applyFill="0" applyBorder="0" applyAlignment="0" applyProtection="0"/>
    <xf numFmtId="174" fontId="3" fillId="0" borderId="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3" fillId="0" borderId="0" applyFill="0" applyBorder="0" applyAlignment="0" applyProtection="0"/>
    <xf numFmtId="166" fontId="177" fillId="0" borderId="0" applyFont="0" applyFill="0" applyBorder="0" applyAlignment="0" applyProtection="0"/>
    <xf numFmtId="168" fontId="7" fillId="0" borderId="0" applyFont="0" applyFill="0" applyBorder="0" applyAlignment="0" applyProtection="0"/>
    <xf numFmtId="168" fontId="172"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8" fontId="3" fillId="0" borderId="0" applyFont="0" applyFill="0" applyBorder="0" applyAlignment="0" applyProtection="0"/>
    <xf numFmtId="166" fontId="177"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0" fontId="172" fillId="0" borderId="0" applyFont="0" applyFill="0" applyBorder="0" applyAlignment="0" applyProtection="0"/>
    <xf numFmtId="166" fontId="177"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95" fontId="24" fillId="0" borderId="0" applyFont="0" applyFill="0" applyBorder="0" applyAlignment="0" applyProtection="0">
      <alignment vertical="center"/>
    </xf>
    <xf numFmtId="194" fontId="24" fillId="0" borderId="0" applyFont="0" applyFill="0" applyBorder="0" applyAlignment="0" applyProtection="0">
      <alignment vertical="center"/>
    </xf>
    <xf numFmtId="210" fontId="24" fillId="0" borderId="0" applyFont="0" applyFill="0" applyBorder="0" applyAlignment="0" applyProtection="0">
      <alignment vertical="center"/>
    </xf>
    <xf numFmtId="194" fontId="24" fillId="0" borderId="0" applyFont="0" applyFill="0" applyBorder="0" applyAlignment="0" applyProtection="0">
      <alignment vertical="center"/>
    </xf>
    <xf numFmtId="209" fontId="24" fillId="0" borderId="0" applyFont="0" applyFill="0" applyBorder="0" applyAlignment="0" applyProtection="0">
      <alignment vertical="center"/>
    </xf>
    <xf numFmtId="195" fontId="24" fillId="0" borderId="0" applyFont="0" applyFill="0" applyBorder="0" applyAlignment="0" applyProtection="0">
      <alignment vertical="center"/>
    </xf>
    <xf numFmtId="195" fontId="24" fillId="0" borderId="0" applyFont="0" applyFill="0" applyBorder="0" applyAlignment="0" applyProtection="0">
      <alignment vertical="center"/>
    </xf>
    <xf numFmtId="0" fontId="24" fillId="0" borderId="0" applyFont="0" applyFill="0" applyBorder="0" applyAlignment="0" applyProtection="0">
      <alignment vertical="center"/>
    </xf>
    <xf numFmtId="215" fontId="24" fillId="0" borderId="0" applyFont="0" applyFill="0" applyBorder="0" applyAlignment="0" applyProtection="0">
      <alignment vertical="center"/>
    </xf>
    <xf numFmtId="166" fontId="17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208" fontId="3" fillId="0" borderId="0" applyFill="0" applyBorder="0" applyAlignment="0" applyProtection="0">
      <alignment vertical="center"/>
    </xf>
    <xf numFmtId="208" fontId="117" fillId="0" borderId="0" applyFill="0" applyBorder="0" applyAlignment="0" applyProtection="0">
      <alignment vertical="center"/>
    </xf>
    <xf numFmtId="166" fontId="3" fillId="0" borderId="0" applyFill="0" applyBorder="0" applyAlignment="0" applyProtection="0"/>
    <xf numFmtId="166"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8" fontId="7" fillId="0" borderId="0" applyFont="0" applyFill="0" applyBorder="0" applyAlignment="0" applyProtection="0"/>
    <xf numFmtId="166" fontId="7" fillId="0" borderId="0" applyFont="0" applyFill="0" applyBorder="0" applyAlignment="0" applyProtection="0">
      <alignment vertical="center"/>
    </xf>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24" fillId="0" borderId="0" applyFont="0" applyFill="0" applyBorder="0" applyAlignment="0" applyProtection="0">
      <alignment vertical="center"/>
    </xf>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8"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24" fillId="0" borderId="0" applyFont="0" applyFill="0" applyBorder="0" applyAlignment="0" applyProtection="0">
      <alignment vertical="center"/>
    </xf>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227" fontId="3" fillId="0" borderId="0" applyFont="0" applyFill="0" applyBorder="0" applyAlignment="0" applyProtection="0">
      <alignment vertical="center"/>
    </xf>
    <xf numFmtId="227" fontId="24" fillId="0" borderId="0" applyFont="0" applyFill="0" applyBorder="0" applyAlignment="0" applyProtection="0">
      <alignment vertical="center"/>
    </xf>
    <xf numFmtId="227"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4" fontId="7" fillId="0" borderId="0" applyFont="0" applyFill="0" applyBorder="0" applyAlignment="0" applyProtection="0"/>
    <xf numFmtId="166" fontId="24" fillId="0" borderId="0" applyFont="0" applyFill="0" applyBorder="0" applyAlignment="0" applyProtection="0">
      <alignment vertical="center"/>
    </xf>
    <xf numFmtId="211"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98"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98" fontId="3" fillId="0" borderId="0" applyFont="0" applyFill="0" applyBorder="0" applyAlignment="0" applyProtection="0"/>
    <xf numFmtId="166" fontId="7" fillId="0" borderId="0" applyFont="0" applyFill="0" applyBorder="0" applyAlignment="0" applyProtection="0"/>
    <xf numFmtId="221" fontId="24" fillId="0" borderId="0" applyFont="0" applyFill="0" applyBorder="0" applyAlignment="0" applyProtection="0">
      <alignment vertical="center"/>
    </xf>
    <xf numFmtId="166" fontId="7" fillId="0" borderId="0" applyFont="0" applyFill="0" applyBorder="0" applyAlignment="0" applyProtection="0"/>
    <xf numFmtId="166" fontId="178"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Border="0" applyAlignment="0" applyProtection="0">
      <alignment vertical="center"/>
    </xf>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alignment vertical="center"/>
    </xf>
    <xf numFmtId="166" fontId="53" fillId="0" borderId="0" applyFont="0" applyFill="0" applyBorder="0" applyAlignment="0" applyProtection="0"/>
    <xf numFmtId="166" fontId="53" fillId="0" borderId="0" applyFont="0" applyFill="0" applyBorder="0" applyAlignment="0" applyProtection="0"/>
    <xf numFmtId="40" fontId="71" fillId="0" borderId="0" applyFont="0" applyFill="0" applyBorder="0" applyAlignment="0" applyProtection="0"/>
    <xf numFmtId="166" fontId="3" fillId="0" borderId="0" applyFont="0" applyFill="0" applyBorder="0" applyAlignment="0" applyProtection="0"/>
    <xf numFmtId="228" fontId="3" fillId="0" borderId="0" applyFont="0" applyFill="0" applyBorder="0" applyAlignment="0" applyProtection="0"/>
    <xf numFmtId="166" fontId="46" fillId="0" borderId="0" applyFill="0" applyBorder="0" applyAlignment="0" applyProtection="0"/>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166" fontId="46" fillId="0" borderId="0" applyFill="0" applyBorder="0" applyAlignment="0" applyProtection="0"/>
    <xf numFmtId="0" fontId="24" fillId="0" borderId="0" applyFont="0" applyFill="0" applyBorder="0" applyAlignment="0" applyProtection="0">
      <alignment vertical="center"/>
    </xf>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Border="0" applyAlignment="0" applyProtection="0">
      <alignment vertical="center"/>
    </xf>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166" fontId="3" fillId="0" borderId="0" applyFont="0" applyFill="0" applyBorder="0" applyAlignment="0" applyProtection="0"/>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7"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229" fontId="3" fillId="0" borderId="0" applyFont="0" applyFill="0" applyBorder="0" applyAlignment="0" applyProtection="0"/>
    <xf numFmtId="166" fontId="24" fillId="0" borderId="0" applyFont="0" applyFill="0" applyBorder="0" applyAlignment="0" applyProtection="0">
      <alignment vertical="center"/>
    </xf>
    <xf numFmtId="190" fontId="3" fillId="0" borderId="0" applyFont="0" applyFill="0" applyBorder="0" applyAlignment="0" applyProtection="0">
      <alignment vertical="center"/>
    </xf>
    <xf numFmtId="230" fontId="24" fillId="0" borderId="0" applyFont="0" applyFill="0" applyBorder="0" applyAlignment="0" applyProtection="0">
      <alignment vertical="center"/>
    </xf>
    <xf numFmtId="190" fontId="24" fillId="0" borderId="0" applyFont="0" applyFill="0" applyBorder="0" applyAlignment="0" applyProtection="0">
      <alignment vertical="center"/>
    </xf>
    <xf numFmtId="166" fontId="7" fillId="0" borderId="0" applyFont="0" applyFill="0" applyBorder="0" applyAlignment="0" applyProtection="0"/>
    <xf numFmtId="181" fontId="3" fillId="0" borderId="0" applyFont="0" applyFill="0" applyBorder="0" applyAlignment="0" applyProtection="0"/>
    <xf numFmtId="198" fontId="24" fillId="0" borderId="0" applyFont="0" applyFill="0" applyBorder="0" applyAlignment="0" applyProtection="0">
      <alignment vertical="center"/>
    </xf>
    <xf numFmtId="198" fontId="3" fillId="0" borderId="0" applyFont="0" applyFill="0" applyBorder="0" applyAlignment="0" applyProtection="0">
      <alignment vertical="center"/>
    </xf>
    <xf numFmtId="181" fontId="3" fillId="0" borderId="0" applyFont="0" applyFill="0" applyBorder="0" applyAlignment="0" applyProtection="0"/>
    <xf numFmtId="198" fontId="24" fillId="0" borderId="0" applyFont="0" applyFill="0" applyBorder="0" applyAlignment="0" applyProtection="0">
      <alignment vertical="center"/>
    </xf>
    <xf numFmtId="198" fontId="24" fillId="0" borderId="0" applyFont="0" applyFill="0" applyBorder="0" applyAlignment="0" applyProtection="0">
      <alignment vertical="center"/>
    </xf>
    <xf numFmtId="166" fontId="7" fillId="0" borderId="0" applyFont="0" applyFill="0" applyBorder="0" applyAlignment="0" applyProtection="0"/>
    <xf numFmtId="198"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46" fillId="0" borderId="0" applyFill="0" applyBorder="0" applyAlignment="0" applyProtection="0"/>
    <xf numFmtId="166" fontId="24" fillId="0" borderId="0" applyFont="0" applyFill="0" applyBorder="0" applyAlignment="0" applyProtection="0">
      <alignment vertical="center"/>
    </xf>
    <xf numFmtId="166" fontId="46" fillId="0" borderId="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46" fillId="0" borderId="0" applyFill="0" applyBorder="0" applyAlignment="0" applyProtection="0"/>
    <xf numFmtId="166" fontId="24" fillId="0" borderId="0" applyFont="0" applyFill="0" applyBorder="0" applyAlignment="0" applyProtection="0">
      <alignment vertical="center"/>
    </xf>
    <xf numFmtId="166" fontId="46" fillId="0" borderId="0" applyFill="0" applyBorder="0" applyAlignment="0" applyProtection="0"/>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8" fontId="172" fillId="0" borderId="0" applyFont="0" applyFill="0" applyBorder="0" applyAlignment="0" applyProtection="0"/>
    <xf numFmtId="178" fontId="172" fillId="0" borderId="0" applyFont="0" applyFill="0" applyBorder="0" applyAlignment="0" applyProtection="0"/>
    <xf numFmtId="178" fontId="172" fillId="0" borderId="0" applyFont="0" applyFill="0" applyBorder="0" applyAlignment="0" applyProtection="0"/>
    <xf numFmtId="178" fontId="172" fillId="0" borderId="0" applyFont="0" applyFill="0" applyBorder="0" applyAlignment="0" applyProtection="0"/>
    <xf numFmtId="178"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6" fillId="0" borderId="0" applyFont="0" applyFill="0" applyBorder="0" applyAlignment="0" applyProtection="0"/>
    <xf numFmtId="166" fontId="7" fillId="0" borderId="0" applyFont="0" applyFill="0" applyBorder="0" applyAlignment="0" applyProtection="0">
      <alignment vertical="center"/>
    </xf>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98" fontId="3" fillId="0" borderId="0" applyFont="0" applyFill="0" applyBorder="0" applyAlignment="0" applyProtection="0">
      <alignment vertical="center"/>
    </xf>
    <xf numFmtId="0" fontId="24" fillId="0" borderId="0" applyFont="0" applyFill="0" applyAlignment="0" applyProtection="0">
      <alignment vertical="center"/>
    </xf>
    <xf numFmtId="181" fontId="3" fillId="0" borderId="0" applyFont="0" applyFill="0" applyBorder="0" applyAlignment="0" applyProtection="0"/>
    <xf numFmtId="0" fontId="24" fillId="0" borderId="0" applyFont="0" applyFill="0" applyAlignment="0" applyProtection="0">
      <alignment vertical="center"/>
    </xf>
    <xf numFmtId="15"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7" fontId="3" fillId="0" borderId="0" applyFont="0" applyFill="0" applyBorder="0" applyAlignment="0" applyProtection="0"/>
    <xf numFmtId="18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24" fillId="0" borderId="0" applyFont="0" applyFill="0" applyAlignment="0" applyProtection="0">
      <alignment vertical="center"/>
    </xf>
    <xf numFmtId="198"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0" fontId="24" fillId="0" borderId="0" applyFont="0" applyFill="0" applyAlignment="0" applyProtection="0">
      <alignment vertical="center"/>
    </xf>
    <xf numFmtId="198" fontId="3" fillId="0" borderId="0" applyFont="0" applyFill="0" applyBorder="0" applyAlignment="0" applyProtection="0"/>
    <xf numFmtId="166" fontId="3" fillId="0" borderId="0" applyFont="0" applyFill="0" applyBorder="0" applyAlignment="0" applyProtection="0"/>
    <xf numFmtId="0" fontId="24" fillId="0" borderId="0" applyFont="0" applyFill="0" applyAlignment="0" applyProtection="0">
      <alignment vertical="center"/>
    </xf>
    <xf numFmtId="21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8"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9"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79" fillId="0" borderId="0" applyFont="0" applyFill="0" applyBorder="0" applyAlignment="0" applyProtection="0"/>
    <xf numFmtId="166" fontId="24" fillId="0" borderId="0" applyFont="0" applyFill="0" applyBorder="0" applyAlignment="0" applyProtection="0">
      <alignment vertical="center"/>
    </xf>
    <xf numFmtId="166" fontId="180" fillId="0" borderId="0" applyFont="0" applyFill="0" applyBorder="0" applyAlignment="0" applyProtection="0"/>
    <xf numFmtId="166" fontId="172" fillId="0" borderId="0" applyFont="0" applyFill="0" applyBorder="0" applyAlignment="0" applyProtection="0"/>
    <xf numFmtId="166" fontId="18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8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231" fontId="3" fillId="0" borderId="0" applyFont="0" applyFill="0" applyBorder="0" applyAlignment="0" applyProtection="0"/>
    <xf numFmtId="166" fontId="18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231" fontId="3" fillId="0" borderId="0" applyFont="0" applyFill="0" applyBorder="0" applyAlignment="0" applyProtection="0"/>
    <xf numFmtId="0" fontId="1" fillId="0" borderId="0" applyFont="0" applyFill="0" applyBorder="0" applyAlignment="0" applyProtection="0"/>
    <xf numFmtId="205" fontId="1" fillId="0" borderId="0" applyFont="0" applyFill="0" applyBorder="0" applyAlignment="0" applyProtection="0"/>
    <xf numFmtId="165"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98" fontId="3" fillId="0" borderId="0" applyFont="0" applyFill="0" applyBorder="0" applyAlignment="0" applyProtection="0"/>
    <xf numFmtId="166" fontId="110"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8" fontId="44"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82"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0" fontId="24" fillId="0" borderId="0" applyFont="0" applyFill="0" applyAlignment="0" applyProtection="0">
      <alignment vertical="center"/>
    </xf>
    <xf numFmtId="40" fontId="71"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xf numFmtId="199"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99"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99"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99"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183" fillId="0" borderId="0" applyFont="0" applyFill="0" applyBorder="0" applyAlignment="0" applyProtection="0"/>
    <xf numFmtId="166" fontId="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232" fontId="3" fillId="0" borderId="0" applyFont="0" applyFill="0" applyBorder="0" applyAlignment="0" applyProtection="0">
      <alignment vertical="center"/>
    </xf>
    <xf numFmtId="232" fontId="24" fillId="0" borderId="0" applyFont="0" applyFill="0" applyBorder="0" applyAlignment="0" applyProtection="0">
      <alignment vertical="center"/>
    </xf>
    <xf numFmtId="232" fontId="7" fillId="0" borderId="0" applyFont="0" applyFill="0" applyBorder="0" applyAlignment="0" applyProtection="0"/>
    <xf numFmtId="232" fontId="24" fillId="0" borderId="0" applyFont="0" applyFill="0" applyBorder="0" applyAlignment="0" applyProtection="0">
      <alignment vertical="center"/>
    </xf>
    <xf numFmtId="166" fontId="183" fillId="0" borderId="0" applyFont="0" applyFill="0" applyBorder="0" applyAlignment="0" applyProtection="0"/>
    <xf numFmtId="232" fontId="24" fillId="0" borderId="0" applyFont="0" applyFill="0" applyBorder="0" applyAlignment="0" applyProtection="0">
      <alignment vertical="center"/>
    </xf>
    <xf numFmtId="232" fontId="24" fillId="0" borderId="0" applyFont="0" applyFill="0" applyBorder="0" applyAlignment="0" applyProtection="0">
      <alignment vertical="center"/>
    </xf>
    <xf numFmtId="232" fontId="3" fillId="0" borderId="0" applyFont="0" applyFill="0" applyBorder="0" applyAlignment="0" applyProtection="0"/>
    <xf numFmtId="232" fontId="24" fillId="0" borderId="0" applyFont="0" applyFill="0" applyBorder="0" applyAlignment="0" applyProtection="0">
      <alignment vertical="center"/>
    </xf>
    <xf numFmtId="166" fontId="183" fillId="0" borderId="0" applyFont="0" applyFill="0" applyBorder="0" applyAlignment="0" applyProtection="0"/>
    <xf numFmtId="166" fontId="183" fillId="0" borderId="0" applyFont="0" applyFill="0" applyBorder="0" applyAlignment="0" applyProtection="0"/>
    <xf numFmtId="232" fontId="24" fillId="0" borderId="0" applyFont="0" applyFill="0" applyBorder="0" applyAlignment="0" applyProtection="0">
      <alignment vertical="center"/>
    </xf>
    <xf numFmtId="166" fontId="183" fillId="0" borderId="0" applyFont="0" applyFill="0" applyBorder="0" applyAlignment="0" applyProtection="0"/>
    <xf numFmtId="232" fontId="24" fillId="0" borderId="0" applyFont="0" applyFill="0" applyBorder="0" applyAlignment="0" applyProtection="0">
      <alignment vertical="center"/>
    </xf>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73" fontId="8" fillId="0" borderId="0" applyFont="0" applyFill="0" applyBorder="0" applyAlignment="0" applyProtection="0"/>
    <xf numFmtId="207" fontId="8"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3" fillId="0" borderId="0" applyFont="0" applyFill="0" applyBorder="0" applyAlignment="0" applyProtection="0"/>
    <xf numFmtId="0" fontId="24" fillId="0" borderId="0" applyFont="0" applyFill="0" applyAlignment="0" applyProtection="0">
      <alignment vertical="center"/>
    </xf>
    <xf numFmtId="0" fontId="3" fillId="0" borderId="0" applyFont="0" applyFill="0" applyAlignment="0" applyProtection="0">
      <alignment vertical="center"/>
    </xf>
    <xf numFmtId="166" fontId="183" fillId="0" borderId="0" applyFont="0" applyFill="0" applyBorder="0" applyAlignment="0" applyProtection="0"/>
    <xf numFmtId="0" fontId="24" fillId="0" borderId="0" applyFont="0" applyFill="0" applyAlignment="0" applyProtection="0">
      <alignment vertical="center"/>
    </xf>
    <xf numFmtId="166" fontId="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24" fillId="0" borderId="0" applyFont="0" applyFill="0" applyAlignment="0" applyProtection="0">
      <alignment vertical="center"/>
    </xf>
    <xf numFmtId="166" fontId="3" fillId="0" borderId="0" applyFont="0" applyFill="0" applyBorder="0" applyAlignment="0" applyProtection="0"/>
    <xf numFmtId="198"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79"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11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6"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21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3"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233" fontId="50" fillId="0" borderId="0">
      <alignment vertical="center"/>
    </xf>
    <xf numFmtId="233" fontId="50" fillId="0" borderId="0">
      <alignment vertical="center"/>
    </xf>
    <xf numFmtId="183" fontId="124" fillId="0" borderId="0">
      <alignment vertical="center"/>
    </xf>
    <xf numFmtId="233" fontId="124" fillId="0" borderId="0">
      <alignment vertical="center"/>
    </xf>
    <xf numFmtId="183" fontId="124" fillId="0" borderId="0">
      <alignment vertical="center"/>
    </xf>
    <xf numFmtId="183" fontId="50" fillId="0" borderId="0"/>
    <xf numFmtId="183" fontId="124" fillId="0" borderId="0">
      <alignment vertical="center"/>
    </xf>
    <xf numFmtId="183" fontId="50" fillId="0" borderId="0"/>
    <xf numFmtId="183" fontId="124" fillId="0" borderId="0">
      <alignment vertical="center"/>
    </xf>
    <xf numFmtId="183" fontId="124" fillId="0" borderId="0">
      <alignment vertical="center"/>
    </xf>
    <xf numFmtId="3" fontId="3" fillId="0" borderId="0" applyFill="0" applyBorder="0" applyAlignment="0" applyProtection="0"/>
    <xf numFmtId="3" fontId="184" fillId="0" borderId="0" applyFont="0" applyFill="0" applyBorder="0" applyAlignment="0" applyProtection="0"/>
    <xf numFmtId="3" fontId="3" fillId="0" borderId="0" applyFill="0" applyBorder="0" applyAlignment="0" applyProtection="0"/>
    <xf numFmtId="3" fontId="117" fillId="0" borderId="0" applyFill="0" applyBorder="0" applyAlignment="0" applyProtection="0">
      <alignment vertical="center"/>
    </xf>
    <xf numFmtId="0" fontId="185" fillId="0" borderId="0" applyNumberFormat="0" applyFill="0" applyBorder="0" applyAlignment="0"/>
    <xf numFmtId="0" fontId="185" fillId="0" borderId="0" applyNumberFormat="0" applyFill="0" applyBorder="0" applyAlignment="0"/>
    <xf numFmtId="0" fontId="186" fillId="0" borderId="0" applyNumberFormat="0" applyFill="0" applyBorder="0" applyAlignment="0">
      <alignment vertical="center"/>
    </xf>
    <xf numFmtId="0" fontId="186" fillId="0" borderId="0" applyNumberFormat="0" applyFill="0" applyBorder="0" applyAlignment="0">
      <alignment vertical="center"/>
    </xf>
    <xf numFmtId="0" fontId="99" fillId="0" borderId="0" applyNumberFormat="0" applyAlignment="0">
      <alignment horizontal="left"/>
    </xf>
    <xf numFmtId="0" fontId="187" fillId="0" borderId="0" applyNumberFormat="0" applyAlignment="0">
      <alignment horizontal="left" vertical="center"/>
    </xf>
    <xf numFmtId="0" fontId="99" fillId="0" borderId="0" applyNumberFormat="0" applyAlignment="0"/>
    <xf numFmtId="0" fontId="99" fillId="0" borderId="0" applyNumberFormat="0" applyAlignment="0">
      <alignment horizontal="left"/>
    </xf>
    <xf numFmtId="0" fontId="187" fillId="0" borderId="0" applyNumberFormat="0" applyAlignment="0">
      <alignment horizontal="left" vertical="center"/>
    </xf>
    <xf numFmtId="0" fontId="54" fillId="0" borderId="6" applyNumberFormat="0" applyBorder="0" applyAlignment="0" applyProtection="0">
      <alignment vertical="center"/>
      <protection locked="0"/>
    </xf>
    <xf numFmtId="0" fontId="188" fillId="0" borderId="6" applyNumberFormat="0" applyBorder="0" applyAlignment="0" applyProtection="0">
      <alignment vertical="center"/>
      <protection locked="0"/>
    </xf>
    <xf numFmtId="0" fontId="54" fillId="0" borderId="6" applyNumberFormat="0" applyBorder="0" applyAlignment="0" applyProtection="0">
      <protection locked="0"/>
    </xf>
    <xf numFmtId="178" fontId="54" fillId="0" borderId="6" applyNumberFormat="0" applyBorder="0" applyAlignment="0" applyProtection="0">
      <protection locked="0"/>
    </xf>
    <xf numFmtId="0" fontId="188" fillId="0" borderId="6" applyNumberFormat="0" applyBorder="0" applyAlignment="0" applyProtection="0">
      <alignment vertical="center"/>
      <protection locked="0"/>
    </xf>
    <xf numFmtId="178" fontId="54" fillId="0" borderId="6" applyNumberFormat="0" applyBorder="0" applyAlignment="0" applyProtection="0">
      <protection locked="0"/>
    </xf>
    <xf numFmtId="184" fontId="55" fillId="51" borderId="0" applyFill="0">
      <alignment horizontal="left" vertical="top"/>
      <protection locked="0"/>
    </xf>
    <xf numFmtId="184" fontId="189" fillId="0" borderId="0" applyFill="0">
      <alignment horizontal="left" vertical="top"/>
      <protection locked="0"/>
    </xf>
    <xf numFmtId="184" fontId="55" fillId="0" borderId="0" applyFill="0">
      <alignment horizontal="left" vertical="top"/>
      <protection locked="0"/>
    </xf>
    <xf numFmtId="1" fontId="55" fillId="0" borderId="0" applyFill="0">
      <alignment horizontal="left" vertical="top"/>
      <protection locked="0"/>
    </xf>
    <xf numFmtId="184" fontId="189" fillId="0" borderId="0" applyFill="0">
      <alignment horizontal="left" vertical="top"/>
      <protection locked="0"/>
    </xf>
    <xf numFmtId="184" fontId="55" fillId="51" borderId="0" applyFill="0">
      <alignment horizontal="left" vertical="top"/>
      <protection locked="0"/>
    </xf>
    <xf numFmtId="184" fontId="189" fillId="51" borderId="0" applyFill="0">
      <alignment horizontal="left" vertical="top"/>
      <protection locked="0"/>
    </xf>
    <xf numFmtId="184" fontId="189" fillId="0" borderId="0" applyFill="0">
      <alignment horizontal="left" vertical="top"/>
      <protection locked="0"/>
    </xf>
    <xf numFmtId="234" fontId="50" fillId="0" borderId="0">
      <alignment horizontal="center"/>
    </xf>
    <xf numFmtId="235" fontId="124" fillId="0" borderId="0">
      <alignment horizontal="center" vertical="center"/>
    </xf>
    <xf numFmtId="42" fontId="7" fillId="0" borderId="0" applyFont="0" applyFill="0" applyBorder="0" applyAlignment="0" applyProtection="0">
      <alignment vertical="center"/>
    </xf>
    <xf numFmtId="209" fontId="3" fillId="0" borderId="0" applyFont="0" applyFill="0" applyBorder="0" applyAlignment="0" applyProtection="0"/>
    <xf numFmtId="209" fontId="3" fillId="0" borderId="0" applyFont="0" applyFill="0" applyBorder="0" applyAlignment="0" applyProtection="0"/>
    <xf numFmtId="178" fontId="3" fillId="0" borderId="0" applyFont="0" applyFill="0" applyBorder="0" applyAlignment="0" applyProtection="0">
      <alignment vertical="center"/>
    </xf>
    <xf numFmtId="178" fontId="24" fillId="0" borderId="0" applyFont="0" applyFill="0" applyBorder="0" applyAlignment="0" applyProtection="0">
      <alignment vertical="center"/>
    </xf>
    <xf numFmtId="178" fontId="7" fillId="0" borderId="0" applyFont="0" applyFill="0" applyBorder="0" applyAlignment="0" applyProtection="0"/>
    <xf numFmtId="178" fontId="24" fillId="0" borderId="0" applyFont="0" applyFill="0" applyBorder="0" applyAlignment="0" applyProtection="0">
      <alignment vertical="center"/>
    </xf>
    <xf numFmtId="209" fontId="3" fillId="0" borderId="0" applyFont="0" applyFill="0" applyBorder="0" applyAlignment="0" applyProtection="0"/>
    <xf numFmtId="178" fontId="24" fillId="0" borderId="0" applyFont="0" applyFill="0" applyBorder="0" applyAlignment="0" applyProtection="0">
      <alignment vertical="center"/>
    </xf>
    <xf numFmtId="178" fontId="162" fillId="0" borderId="0" applyFont="0" applyFill="0" applyBorder="0" applyAlignment="0" applyProtection="0"/>
    <xf numFmtId="178" fontId="162" fillId="0" borderId="0" applyFont="0" applyFill="0" applyBorder="0" applyAlignment="0" applyProtection="0"/>
    <xf numFmtId="178" fontId="24" fillId="0" borderId="0" applyFont="0" applyFill="0" applyBorder="0" applyAlignment="0" applyProtection="0">
      <alignment vertical="center"/>
    </xf>
    <xf numFmtId="44" fontId="7" fillId="0" borderId="0" applyFont="0" applyFill="0" applyBorder="0" applyAlignment="0" applyProtection="0"/>
    <xf numFmtId="195" fontId="7" fillId="0" borderId="0" applyFont="0" applyFill="0" applyBorder="0" applyAlignment="0" applyProtection="0"/>
    <xf numFmtId="44" fontId="7" fillId="0" borderId="0" applyFont="0" applyFill="0" applyBorder="0" applyAlignment="0" applyProtection="0"/>
    <xf numFmtId="195" fontId="7" fillId="0" borderId="0" applyFont="0" applyFill="0" applyBorder="0" applyAlignment="0" applyProtection="0"/>
    <xf numFmtId="44" fontId="7" fillId="0" borderId="0" applyFont="0" applyFill="0" applyBorder="0" applyAlignment="0" applyProtection="0"/>
    <xf numFmtId="195" fontId="7" fillId="0" borderId="0" applyFont="0" applyFill="0" applyBorder="0" applyAlignment="0" applyProtection="0"/>
    <xf numFmtId="44" fontId="7" fillId="0" borderId="0" applyFont="0" applyFill="0" applyBorder="0" applyAlignment="0" applyProtection="0"/>
    <xf numFmtId="195" fontId="7" fillId="0" borderId="0" applyFont="0" applyFill="0" applyBorder="0" applyAlignment="0" applyProtection="0"/>
    <xf numFmtId="44" fontId="7" fillId="0" borderId="0" applyFont="0" applyFill="0" applyBorder="0" applyAlignment="0" applyProtection="0"/>
    <xf numFmtId="195" fontId="7" fillId="0" borderId="0" applyFont="0" applyFill="0" applyBorder="0" applyAlignment="0" applyProtection="0"/>
    <xf numFmtId="44"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44" fontId="46" fillId="0" borderId="0" applyFont="0" applyFill="0" applyBorder="0" applyAlignment="0" applyProtection="0"/>
    <xf numFmtId="236" fontId="3" fillId="0" borderId="0" applyFont="0" applyFill="0" applyBorder="0" applyAlignment="0" applyProtection="0"/>
    <xf numFmtId="44" fontId="24" fillId="0" borderId="0" applyFont="0" applyFill="0" applyBorder="0" applyAlignment="0" applyProtection="0">
      <alignment vertical="center"/>
    </xf>
    <xf numFmtId="44" fontId="3" fillId="0" borderId="0" applyFont="0" applyFill="0" applyBorder="0" applyAlignment="0" applyProtection="0"/>
    <xf numFmtId="44" fontId="24" fillId="0" borderId="0" applyFont="0" applyFill="0" applyBorder="0" applyAlignment="0" applyProtection="0">
      <alignment vertical="center"/>
    </xf>
    <xf numFmtId="44" fontId="3" fillId="0" borderId="0" applyFont="0" applyFill="0" applyBorder="0" applyAlignment="0" applyProtection="0"/>
    <xf numFmtId="44" fontId="24" fillId="0" borderId="0" applyFont="0" applyFill="0" applyBorder="0" applyAlignment="0" applyProtection="0">
      <alignment vertical="center"/>
    </xf>
    <xf numFmtId="44" fontId="3" fillId="0" borderId="0" applyFont="0" applyFill="0" applyBorder="0" applyAlignment="0" applyProtection="0"/>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195" fontId="7" fillId="0" borderId="0" applyFont="0" applyFill="0" applyBorder="0" applyAlignment="0" applyProtection="0"/>
    <xf numFmtId="44" fontId="7" fillId="0" borderId="0" applyFont="0" applyFill="0" applyBorder="0" applyAlignment="0" applyProtection="0">
      <alignment vertical="center"/>
    </xf>
    <xf numFmtId="195" fontId="7" fillId="0" borderId="0" applyFont="0" applyFill="0" applyBorder="0" applyAlignment="0" applyProtection="0"/>
    <xf numFmtId="44" fontId="7" fillId="0" borderId="0" applyFont="0" applyFill="0" applyBorder="0" applyAlignment="0" applyProtection="0"/>
    <xf numFmtId="195" fontId="7" fillId="0" borderId="0" applyFont="0" applyFill="0" applyBorder="0" applyAlignment="0" applyProtection="0"/>
    <xf numFmtId="44" fontId="7" fillId="0" borderId="0" applyFont="0" applyFill="0" applyBorder="0" applyAlignment="0" applyProtection="0"/>
    <xf numFmtId="195" fontId="7" fillId="0" borderId="0" applyFont="0" applyFill="0" applyBorder="0" applyAlignment="0" applyProtection="0"/>
    <xf numFmtId="44" fontId="7" fillId="0" borderId="0" applyFont="0" applyFill="0" applyBorder="0" applyAlignment="0" applyProtection="0"/>
    <xf numFmtId="195" fontId="7" fillId="0" borderId="0" applyFont="0" applyFill="0" applyBorder="0" applyAlignment="0" applyProtection="0"/>
    <xf numFmtId="165" fontId="3" fillId="0" borderId="0" applyFont="0" applyFill="0" applyBorder="0" applyAlignment="0" applyProtection="0"/>
    <xf numFmtId="165" fontId="24" fillId="0" borderId="0" applyFont="0" applyFill="0" applyBorder="0" applyAlignment="0" applyProtection="0">
      <alignment vertical="center"/>
    </xf>
    <xf numFmtId="165" fontId="7" fillId="0" borderId="0" applyFont="0" applyFill="0" applyBorder="0" applyAlignment="0" applyProtection="0">
      <alignment vertical="center"/>
    </xf>
    <xf numFmtId="44" fontId="17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165" fontId="3" fillId="0" borderId="0" applyFont="0" applyFill="0" applyBorder="0" applyAlignment="0" applyProtection="0">
      <alignment vertical="center"/>
    </xf>
    <xf numFmtId="44" fontId="17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201" fontId="3" fillId="0" borderId="0" applyFont="0" applyFill="0" applyBorder="0" applyAlignment="0" applyProtection="0"/>
    <xf numFmtId="201" fontId="3" fillId="0" borderId="0" applyFont="0" applyFill="0" applyBorder="0" applyAlignment="0" applyProtection="0"/>
    <xf numFmtId="201" fontId="24" fillId="0" borderId="0" applyFont="0" applyFill="0" applyBorder="0" applyAlignment="0" applyProtection="0">
      <alignment vertical="center"/>
    </xf>
    <xf numFmtId="201" fontId="3" fillId="0" borderId="0" applyFont="0" applyFill="0" applyBorder="0" applyAlignment="0" applyProtection="0">
      <alignment vertical="center"/>
    </xf>
    <xf numFmtId="201" fontId="24" fillId="0" borderId="0" applyFont="0" applyFill="0" applyBorder="0" applyAlignment="0" applyProtection="0">
      <alignment vertical="center"/>
    </xf>
    <xf numFmtId="231" fontId="3" fillId="0" borderId="0" applyFont="0" applyFill="0" applyBorder="0" applyAlignment="0" applyProtection="0"/>
    <xf numFmtId="165" fontId="3" fillId="0" borderId="0" applyFont="0" applyFill="0" applyBorder="0" applyAlignment="0" applyProtection="0">
      <alignment vertical="center"/>
    </xf>
    <xf numFmtId="165" fontId="24" fillId="0" borderId="0" applyFont="0" applyFill="0" applyBorder="0" applyAlignment="0" applyProtection="0">
      <alignment vertical="center"/>
    </xf>
    <xf numFmtId="165" fontId="7" fillId="0" borderId="0" applyFont="0" applyFill="0" applyBorder="0" applyAlignment="0" applyProtection="0">
      <alignment vertical="center"/>
    </xf>
    <xf numFmtId="165" fontId="3" fillId="0" borderId="0" applyFont="0" applyFill="0" applyBorder="0" applyAlignment="0" applyProtection="0">
      <alignment vertical="center"/>
    </xf>
    <xf numFmtId="165" fontId="118" fillId="0" borderId="0" applyFont="0" applyFill="0" applyBorder="0" applyAlignment="0" applyProtection="0"/>
    <xf numFmtId="165" fontId="24" fillId="0" borderId="0" applyFont="0" applyFill="0" applyBorder="0" applyAlignment="0" applyProtection="0">
      <alignment vertical="center"/>
    </xf>
    <xf numFmtId="5" fontId="3" fillId="0" borderId="0" applyFill="0" applyBorder="0" applyAlignment="0" applyProtection="0"/>
    <xf numFmtId="237" fontId="184" fillId="0" borderId="0" applyFont="0" applyFill="0" applyBorder="0" applyAlignment="0" applyProtection="0"/>
    <xf numFmtId="5" fontId="3" fillId="0" borderId="0" applyFill="0" applyBorder="0" applyAlignment="0" applyProtection="0"/>
    <xf numFmtId="5" fontId="117" fillId="0" borderId="0" applyFill="0" applyBorder="0" applyAlignment="0" applyProtection="0">
      <alignment vertical="center"/>
    </xf>
    <xf numFmtId="238" fontId="50" fillId="0" borderId="0">
      <alignment vertical="center"/>
    </xf>
    <xf numFmtId="238" fontId="50" fillId="0" borderId="0">
      <alignment vertical="center"/>
    </xf>
    <xf numFmtId="229" fontId="124" fillId="0" borderId="0">
      <alignment vertical="center"/>
    </xf>
    <xf numFmtId="238" fontId="124" fillId="0" borderId="0">
      <alignment vertical="center"/>
    </xf>
    <xf numFmtId="229" fontId="124" fillId="0" borderId="0">
      <alignment vertical="center"/>
    </xf>
    <xf numFmtId="229" fontId="50" fillId="0" borderId="0"/>
    <xf numFmtId="229" fontId="124" fillId="0" borderId="0">
      <alignment vertical="center"/>
    </xf>
    <xf numFmtId="185" fontId="50" fillId="0" borderId="0"/>
    <xf numFmtId="229" fontId="124" fillId="0" borderId="0">
      <alignment vertical="center"/>
    </xf>
    <xf numFmtId="229" fontId="50" fillId="0" borderId="0"/>
    <xf numFmtId="185" fontId="50" fillId="0" borderId="0"/>
    <xf numFmtId="229" fontId="124" fillId="0" borderId="0">
      <alignment vertical="center"/>
    </xf>
    <xf numFmtId="229" fontId="124" fillId="0" borderId="0">
      <alignment vertical="center"/>
    </xf>
    <xf numFmtId="185" fontId="50" fillId="0" borderId="0"/>
    <xf numFmtId="0" fontId="45" fillId="0" borderId="0"/>
    <xf numFmtId="0" fontId="190" fillId="0" borderId="0">
      <alignment vertical="center"/>
    </xf>
    <xf numFmtId="0" fontId="3" fillId="60" borderId="0" applyNumberFormat="0" applyBorder="0" applyAlignment="0" applyProtection="0"/>
    <xf numFmtId="0" fontId="45" fillId="0" borderId="36"/>
    <xf numFmtId="0" fontId="45" fillId="0" borderId="36"/>
    <xf numFmtId="0" fontId="190" fillId="0" borderId="36">
      <alignment vertical="center"/>
    </xf>
    <xf numFmtId="0" fontId="3" fillId="60" borderId="0" applyNumberFormat="0" applyBorder="0" applyAlignment="0" applyProtection="0"/>
    <xf numFmtId="0" fontId="117" fillId="60" borderId="0" applyNumberFormat="0" applyBorder="0" applyAlignment="0" applyProtection="0">
      <alignment vertical="center"/>
    </xf>
    <xf numFmtId="0" fontId="117" fillId="60" borderId="0" applyNumberFormat="0" applyBorder="0" applyAlignment="0" applyProtection="0">
      <alignment vertical="center"/>
    </xf>
    <xf numFmtId="37" fontId="191" fillId="0" borderId="37" applyAlignment="0">
      <protection locked="0"/>
    </xf>
    <xf numFmtId="37" fontId="191" fillId="0" borderId="37" applyAlignment="0">
      <protection locked="0"/>
    </xf>
    <xf numFmtId="37" fontId="192" fillId="0" borderId="37" applyAlignment="0">
      <alignment vertical="center"/>
      <protection locked="0"/>
    </xf>
    <xf numFmtId="37" fontId="192" fillId="0" borderId="37" applyAlignment="0">
      <alignment vertical="center"/>
      <protection locked="0"/>
    </xf>
    <xf numFmtId="37" fontId="192" fillId="0" borderId="37" applyAlignment="0">
      <alignment vertical="center"/>
      <protection locked="0"/>
    </xf>
    <xf numFmtId="37" fontId="191" fillId="0" borderId="37" applyAlignment="0">
      <alignment vertical="center"/>
      <protection locked="0"/>
    </xf>
    <xf numFmtId="37" fontId="191" fillId="0" borderId="37" applyAlignment="0">
      <protection locked="0"/>
    </xf>
    <xf numFmtId="37" fontId="192" fillId="0" borderId="37" applyAlignment="0">
      <alignment vertical="center"/>
      <protection locked="0"/>
    </xf>
    <xf numFmtId="37" fontId="192" fillId="0" borderId="37" applyAlignment="0">
      <alignment vertical="center"/>
      <protection locked="0"/>
    </xf>
    <xf numFmtId="37" fontId="192" fillId="0" borderId="37" applyAlignment="0">
      <alignment vertical="center"/>
      <protection locked="0"/>
    </xf>
    <xf numFmtId="37" fontId="191" fillId="0" borderId="37" applyAlignment="0">
      <alignment vertical="center"/>
      <protection locked="0"/>
    </xf>
    <xf numFmtId="37" fontId="191" fillId="0" borderId="37" applyAlignment="0">
      <protection locked="0"/>
    </xf>
    <xf numFmtId="37" fontId="192" fillId="0" borderId="37" applyAlignment="0">
      <alignment vertical="center"/>
      <protection locked="0"/>
    </xf>
    <xf numFmtId="37" fontId="192" fillId="0" borderId="37" applyAlignment="0">
      <alignment vertical="center"/>
      <protection locked="0"/>
    </xf>
    <xf numFmtId="10" fontId="191" fillId="0" borderId="37" applyAlignment="0">
      <protection locked="0"/>
    </xf>
    <xf numFmtId="10" fontId="191" fillId="0" borderId="37" applyAlignment="0">
      <protection locked="0"/>
    </xf>
    <xf numFmtId="10" fontId="192" fillId="0" borderId="37" applyAlignment="0">
      <alignment vertical="center"/>
      <protection locked="0"/>
    </xf>
    <xf numFmtId="10" fontId="192" fillId="0" borderId="37" applyAlignment="0">
      <alignment vertical="center"/>
      <protection locked="0"/>
    </xf>
    <xf numFmtId="10" fontId="192" fillId="0" borderId="37" applyAlignment="0">
      <alignment vertical="center"/>
      <protection locked="0"/>
    </xf>
    <xf numFmtId="10" fontId="191" fillId="0" borderId="37" applyAlignment="0">
      <alignment vertical="center"/>
      <protection locked="0"/>
    </xf>
    <xf numFmtId="10" fontId="191" fillId="0" borderId="37" applyAlignment="0">
      <protection locked="0"/>
    </xf>
    <xf numFmtId="10" fontId="192" fillId="0" borderId="37" applyAlignment="0">
      <alignment vertical="center"/>
      <protection locked="0"/>
    </xf>
    <xf numFmtId="10" fontId="192" fillId="0" borderId="37" applyAlignment="0">
      <alignment vertical="center"/>
      <protection locked="0"/>
    </xf>
    <xf numFmtId="10" fontId="192" fillId="0" borderId="37" applyAlignment="0">
      <alignment vertical="center"/>
      <protection locked="0"/>
    </xf>
    <xf numFmtId="10" fontId="191" fillId="0" borderId="37" applyAlignment="0">
      <alignment vertical="center"/>
      <protection locked="0"/>
    </xf>
    <xf numFmtId="10" fontId="191" fillId="0" borderId="37" applyAlignment="0">
      <protection locked="0"/>
    </xf>
    <xf numFmtId="10" fontId="192" fillId="0" borderId="37" applyAlignment="0">
      <alignment vertical="center"/>
      <protection locked="0"/>
    </xf>
    <xf numFmtId="10" fontId="192" fillId="0" borderId="37" applyAlignment="0">
      <alignment vertical="center"/>
      <protection locked="0"/>
    </xf>
    <xf numFmtId="37" fontId="191" fillId="0" borderId="37" applyAlignment="0">
      <protection locked="0"/>
    </xf>
    <xf numFmtId="0" fontId="193" fillId="120" borderId="0" applyNumberFormat="0" applyBorder="0">
      <alignment horizontal="left"/>
    </xf>
    <xf numFmtId="0" fontId="193" fillId="120" borderId="0" applyNumberFormat="0" applyBorder="0">
      <alignment horizontal="left"/>
    </xf>
    <xf numFmtId="0" fontId="194" fillId="120" borderId="0" applyNumberFormat="0" applyBorder="0">
      <alignment horizontal="left" vertical="center"/>
    </xf>
    <xf numFmtId="0" fontId="193" fillId="120" borderId="0" applyNumberFormat="0" applyBorder="0">
      <alignment horizontal="left"/>
    </xf>
    <xf numFmtId="0" fontId="194" fillId="120" borderId="0" applyNumberFormat="0" applyBorder="0">
      <alignment horizontal="left" vertical="center"/>
    </xf>
    <xf numFmtId="239" fontId="195" fillId="0" borderId="0">
      <protection locked="0"/>
    </xf>
    <xf numFmtId="240" fontId="3" fillId="0" borderId="0" applyFill="0" applyBorder="0" applyAlignment="0" applyProtection="0"/>
    <xf numFmtId="239" fontId="195" fillId="0" borderId="0">
      <alignment vertical="center"/>
      <protection locked="0"/>
    </xf>
    <xf numFmtId="0" fontId="190" fillId="0" borderId="0" applyProtection="0">
      <alignment vertical="center"/>
    </xf>
    <xf numFmtId="239" fontId="196" fillId="0" borderId="0">
      <alignment vertical="center"/>
      <protection locked="0"/>
    </xf>
    <xf numFmtId="0" fontId="190" fillId="0" borderId="0" applyProtection="0">
      <alignment vertical="center"/>
    </xf>
    <xf numFmtId="0" fontId="45" fillId="0" borderId="0" applyProtection="0"/>
    <xf numFmtId="0" fontId="190" fillId="0" borderId="0" applyProtection="0">
      <alignment vertical="center"/>
    </xf>
    <xf numFmtId="240" fontId="3" fillId="0" borderId="0" applyFill="0" applyBorder="0" applyAlignment="0" applyProtection="0"/>
    <xf numFmtId="0" fontId="190" fillId="0" borderId="0" applyProtection="0">
      <alignment vertical="center"/>
    </xf>
    <xf numFmtId="0" fontId="190" fillId="0" borderId="0" applyProtection="0">
      <alignment vertical="center"/>
    </xf>
    <xf numFmtId="14" fontId="98" fillId="0" borderId="0" applyFill="0" applyBorder="0" applyAlignment="0"/>
    <xf numFmtId="14" fontId="98" fillId="0" borderId="0" applyFill="0" applyBorder="0" applyAlignment="0"/>
    <xf numFmtId="14" fontId="132" fillId="0" borderId="0" applyFill="0" applyBorder="0" applyAlignment="0">
      <alignment vertical="center"/>
    </xf>
    <xf numFmtId="14" fontId="98" fillId="0" borderId="0" applyFill="0" applyBorder="0" applyAlignment="0"/>
    <xf numFmtId="14" fontId="132" fillId="0" borderId="0" applyFill="0" applyBorder="0" applyAlignment="0">
      <alignment vertical="center"/>
    </xf>
    <xf numFmtId="14" fontId="98" fillId="0" borderId="0" applyFill="0" applyBorder="0" applyAlignment="0"/>
    <xf numFmtId="14" fontId="132" fillId="0" borderId="0" applyFill="0" applyBorder="0" applyAlignment="0">
      <alignment vertical="center"/>
    </xf>
    <xf numFmtId="239" fontId="195" fillId="0" borderId="0">
      <protection locked="0"/>
    </xf>
    <xf numFmtId="0" fontId="71" fillId="0" borderId="0"/>
    <xf numFmtId="0" fontId="71" fillId="0" borderId="0"/>
    <xf numFmtId="0" fontId="197" fillId="0" borderId="0">
      <alignment vertical="center"/>
    </xf>
    <xf numFmtId="0" fontId="71" fillId="0" borderId="0"/>
    <xf numFmtId="0" fontId="197" fillId="0" borderId="0">
      <alignment vertical="center"/>
    </xf>
    <xf numFmtId="241" fontId="3" fillId="0" borderId="38">
      <alignment vertical="center"/>
    </xf>
    <xf numFmtId="242" fontId="3" fillId="0" borderId="39">
      <alignment vertical="center"/>
    </xf>
    <xf numFmtId="243" fontId="117" fillId="0" borderId="39">
      <alignment vertical="center"/>
    </xf>
    <xf numFmtId="243" fontId="117" fillId="0" borderId="39">
      <alignment vertical="center"/>
    </xf>
    <xf numFmtId="243" fontId="117" fillId="0" borderId="39">
      <alignment vertical="center"/>
    </xf>
    <xf numFmtId="243" fontId="117" fillId="0" borderId="39">
      <alignment vertical="center"/>
    </xf>
    <xf numFmtId="243" fontId="3" fillId="0" borderId="39">
      <alignment vertical="center"/>
    </xf>
    <xf numFmtId="243" fontId="117" fillId="0" borderId="39">
      <alignment vertical="center"/>
    </xf>
    <xf numFmtId="243" fontId="117" fillId="0" borderId="39">
      <alignment vertical="center"/>
    </xf>
    <xf numFmtId="243" fontId="117" fillId="0" borderId="39">
      <alignment vertical="center"/>
    </xf>
    <xf numFmtId="242" fontId="3" fillId="0" borderId="39">
      <alignment vertical="center"/>
    </xf>
    <xf numFmtId="243" fontId="117" fillId="0" borderId="39">
      <alignment vertical="center"/>
    </xf>
    <xf numFmtId="243" fontId="3" fillId="0" borderId="39">
      <alignment vertical="center"/>
    </xf>
    <xf numFmtId="242" fontId="3" fillId="0" borderId="39">
      <alignment vertical="center"/>
    </xf>
    <xf numFmtId="243" fontId="117" fillId="0" borderId="39">
      <alignment vertical="center"/>
    </xf>
    <xf numFmtId="243" fontId="117" fillId="0" borderId="39">
      <alignment vertical="center"/>
    </xf>
    <xf numFmtId="243" fontId="117" fillId="0" borderId="39">
      <alignment vertical="center"/>
    </xf>
    <xf numFmtId="242" fontId="3" fillId="0" borderId="39">
      <alignment vertical="center"/>
    </xf>
    <xf numFmtId="243" fontId="117" fillId="0" borderId="39">
      <alignment vertical="center"/>
    </xf>
    <xf numFmtId="186" fontId="3" fillId="0" borderId="0" applyFont="0" applyFill="0" applyBorder="0">
      <alignment horizontal="left" vertical="top" wrapText="1"/>
      <protection locked="0"/>
    </xf>
    <xf numFmtId="186" fontId="24" fillId="0" borderId="0" applyFont="0" applyFill="0" applyBorder="0">
      <alignment horizontal="left" vertical="top" wrapText="1"/>
      <protection locked="0"/>
    </xf>
    <xf numFmtId="244" fontId="147" fillId="0" borderId="0" applyFill="0" applyBorder="0">
      <alignment horizontal="left" vertical="top" wrapText="1"/>
      <protection locked="0"/>
    </xf>
    <xf numFmtId="186" fontId="24" fillId="0" borderId="0" applyFont="0" applyFill="0" applyBorder="0">
      <alignment horizontal="left" vertical="top" wrapText="1"/>
      <protection locked="0"/>
    </xf>
    <xf numFmtId="167" fontId="3" fillId="0" borderId="0" applyFont="0" applyFill="0" applyBorder="0" applyAlignment="0" applyProtection="0"/>
    <xf numFmtId="168" fontId="3" fillId="0" borderId="0" applyFont="0" applyFill="0" applyBorder="0" applyAlignment="0" applyProtection="0"/>
    <xf numFmtId="6" fontId="58" fillId="60" borderId="0"/>
    <xf numFmtId="245" fontId="50" fillId="0" borderId="0">
      <alignment vertical="center"/>
    </xf>
    <xf numFmtId="245" fontId="50" fillId="0" borderId="0">
      <alignment vertical="center"/>
    </xf>
    <xf numFmtId="198" fontId="124" fillId="0" borderId="0">
      <alignment vertical="center"/>
    </xf>
    <xf numFmtId="245" fontId="124" fillId="0" borderId="0">
      <alignment vertical="center"/>
    </xf>
    <xf numFmtId="198" fontId="124" fillId="0" borderId="0">
      <alignment vertical="center"/>
    </xf>
    <xf numFmtId="198" fontId="50" fillId="0" borderId="0"/>
    <xf numFmtId="198" fontId="124" fillId="0" borderId="0">
      <alignment vertical="center"/>
    </xf>
    <xf numFmtId="181" fontId="50" fillId="0" borderId="0"/>
    <xf numFmtId="198" fontId="124" fillId="0" borderId="0">
      <alignment vertical="center"/>
    </xf>
    <xf numFmtId="198" fontId="50" fillId="0" borderId="0"/>
    <xf numFmtId="181" fontId="50" fillId="0" borderId="0"/>
    <xf numFmtId="198" fontId="124" fillId="0" borderId="0">
      <alignment vertical="center"/>
    </xf>
    <xf numFmtId="198" fontId="124" fillId="0" borderId="0">
      <alignment vertical="center"/>
    </xf>
    <xf numFmtId="181" fontId="50" fillId="0" borderId="0"/>
    <xf numFmtId="6" fontId="131" fillId="60" borderId="0">
      <alignment vertical="center"/>
    </xf>
    <xf numFmtId="246" fontId="131" fillId="60" borderId="0">
      <alignment vertical="center"/>
    </xf>
    <xf numFmtId="6" fontId="131" fillId="60" borderId="0">
      <alignment vertical="center"/>
    </xf>
    <xf numFmtId="246" fontId="131" fillId="60" borderId="0">
      <alignment vertical="center"/>
    </xf>
    <xf numFmtId="6" fontId="131" fillId="60" borderId="0">
      <alignment vertical="center"/>
    </xf>
    <xf numFmtId="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6" fontId="58" fillId="60" borderId="0"/>
    <xf numFmtId="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246" fontId="131" fillId="60" borderId="0">
      <alignment vertical="center"/>
    </xf>
    <xf numFmtId="6" fontId="58" fillId="60" borderId="0"/>
    <xf numFmtId="6" fontId="131" fillId="60" borderId="0">
      <alignment vertical="center"/>
    </xf>
    <xf numFmtId="6" fontId="58" fillId="60" borderId="0"/>
    <xf numFmtId="6" fontId="131" fillId="60" borderId="0">
      <alignment vertical="center"/>
    </xf>
    <xf numFmtId="6" fontId="58" fillId="60" borderId="0"/>
    <xf numFmtId="6" fontId="131" fillId="60" borderId="0">
      <alignment vertical="center"/>
    </xf>
    <xf numFmtId="6" fontId="58" fillId="60" borderId="0"/>
    <xf numFmtId="6" fontId="131" fillId="60" borderId="0">
      <alignment vertical="center"/>
    </xf>
    <xf numFmtId="6" fontId="58" fillId="60" borderId="0"/>
    <xf numFmtId="6" fontId="131" fillId="60" borderId="0">
      <alignment vertical="center"/>
    </xf>
    <xf numFmtId="6" fontId="58" fillId="60" borderId="0"/>
    <xf numFmtId="6" fontId="131" fillId="60" borderId="0">
      <alignment vertical="center"/>
    </xf>
    <xf numFmtId="6" fontId="58" fillId="60" borderId="0"/>
    <xf numFmtId="6" fontId="131" fillId="60" borderId="0">
      <alignment vertical="center"/>
    </xf>
    <xf numFmtId="247" fontId="58" fillId="60" borderId="0"/>
    <xf numFmtId="248" fontId="58" fillId="60" borderId="0"/>
    <xf numFmtId="248" fontId="131" fillId="60" borderId="0">
      <alignment vertical="center"/>
    </xf>
    <xf numFmtId="248" fontId="131" fillId="60" borderId="0">
      <alignment vertical="center"/>
    </xf>
    <xf numFmtId="0" fontId="90" fillId="121" borderId="0" applyNumberFormat="0" applyBorder="0" applyAlignment="0" applyProtection="0"/>
    <xf numFmtId="0" fontId="90" fillId="121" borderId="0" applyNumberFormat="0" applyBorder="0" applyAlignment="0" applyProtection="0"/>
    <xf numFmtId="0" fontId="198" fillId="121" borderId="0" applyNumberFormat="0" applyBorder="0" applyAlignment="0" applyProtection="0">
      <alignment vertical="center"/>
    </xf>
    <xf numFmtId="0" fontId="198" fillId="121" borderId="0" applyNumberFormat="0" applyBorder="0" applyAlignment="0" applyProtection="0">
      <alignment vertical="center"/>
    </xf>
    <xf numFmtId="0" fontId="90" fillId="122" borderId="0" applyNumberFormat="0" applyBorder="0" applyAlignment="0" applyProtection="0"/>
    <xf numFmtId="0" fontId="90" fillId="122" borderId="0" applyNumberFormat="0" applyBorder="0" applyAlignment="0" applyProtection="0"/>
    <xf numFmtId="0" fontId="198" fillId="122" borderId="0" applyNumberFormat="0" applyBorder="0" applyAlignment="0" applyProtection="0">
      <alignment vertical="center"/>
    </xf>
    <xf numFmtId="0" fontId="198" fillId="122" borderId="0" applyNumberFormat="0" applyBorder="0" applyAlignment="0" applyProtection="0">
      <alignment vertical="center"/>
    </xf>
    <xf numFmtId="0" fontId="90" fillId="123" borderId="0" applyNumberFormat="0" applyBorder="0" applyAlignment="0" applyProtection="0"/>
    <xf numFmtId="0" fontId="90" fillId="123" borderId="0" applyNumberFormat="0" applyBorder="0" applyAlignment="0" applyProtection="0"/>
    <xf numFmtId="0" fontId="198" fillId="123" borderId="0" applyNumberFormat="0" applyBorder="0" applyAlignment="0" applyProtection="0">
      <alignment vertical="center"/>
    </xf>
    <xf numFmtId="0" fontId="198" fillId="123" borderId="0" applyNumberFormat="0" applyBorder="0" applyAlignment="0" applyProtection="0">
      <alignment vertical="center"/>
    </xf>
    <xf numFmtId="197" fontId="191" fillId="0" borderId="0" applyFill="0" applyBorder="0" applyAlignment="0"/>
    <xf numFmtId="197" fontId="191" fillId="0" borderId="0" applyFill="0" applyBorder="0" applyAlignment="0"/>
    <xf numFmtId="208" fontId="3" fillId="0" borderId="0" applyFill="0" applyBorder="0" applyAlignment="0"/>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8" fontId="117" fillId="0" borderId="0" applyFill="0" applyBorder="0" applyAlignment="0">
      <alignment vertical="center"/>
    </xf>
    <xf numFmtId="209" fontId="191" fillId="0" borderId="0" applyFill="0" applyBorder="0" applyAlignment="0"/>
    <xf numFmtId="209" fontId="191"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97" fontId="191" fillId="0" borderId="0" applyFill="0" applyBorder="0" applyAlignment="0"/>
    <xf numFmtId="197" fontId="191" fillId="0" borderId="0" applyFill="0" applyBorder="0" applyAlignment="0"/>
    <xf numFmtId="208" fontId="3" fillId="0" borderId="0" applyFill="0" applyBorder="0" applyAlignment="0"/>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8" fontId="117" fillId="0" borderId="0" applyFill="0" applyBorder="0" applyAlignment="0">
      <alignment vertical="center"/>
    </xf>
    <xf numFmtId="216" fontId="191" fillId="0" borderId="0" applyFill="0" applyBorder="0" applyAlignment="0"/>
    <xf numFmtId="216" fontId="191" fillId="0" borderId="0" applyFill="0" applyBorder="0" applyAlignment="0"/>
    <xf numFmtId="217" fontId="3" fillId="0" borderId="0" applyFill="0" applyBorder="0" applyAlignment="0"/>
    <xf numFmtId="217" fontId="3" fillId="0" borderId="0" applyFill="0" applyBorder="0" applyAlignment="0"/>
    <xf numFmtId="217" fontId="117" fillId="0" borderId="0" applyFill="0" applyBorder="0" applyAlignment="0">
      <alignment vertical="center"/>
    </xf>
    <xf numFmtId="217" fontId="3" fillId="0" borderId="0" applyFill="0" applyBorder="0" applyAlignment="0"/>
    <xf numFmtId="217" fontId="117" fillId="0" borderId="0" applyFill="0" applyBorder="0" applyAlignment="0">
      <alignment vertical="center"/>
    </xf>
    <xf numFmtId="209" fontId="191" fillId="0" borderId="0" applyFill="0" applyBorder="0" applyAlignment="0"/>
    <xf numFmtId="209" fontId="191"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0" fontId="100" fillId="0" borderId="0" applyNumberFormat="0" applyAlignment="0">
      <alignment horizontal="left"/>
    </xf>
    <xf numFmtId="0" fontId="199" fillId="0" borderId="0" applyNumberFormat="0" applyAlignment="0">
      <alignment horizontal="left" vertical="center"/>
    </xf>
    <xf numFmtId="0" fontId="100" fillId="0" borderId="0" applyNumberFormat="0" applyAlignment="0"/>
    <xf numFmtId="0" fontId="100" fillId="0" borderId="0" applyNumberFormat="0" applyAlignment="0">
      <alignment horizontal="left"/>
    </xf>
    <xf numFmtId="0" fontId="199" fillId="0" borderId="0" applyNumberFormat="0" applyAlignment="0">
      <alignment horizontal="left" vertical="center"/>
    </xf>
    <xf numFmtId="249" fontId="3" fillId="0" borderId="0" applyFont="0" applyFill="0" applyBorder="0" applyAlignment="0" applyProtection="0"/>
    <xf numFmtId="187" fontId="3" fillId="0" borderId="0" applyFont="0" applyFill="0" applyBorder="0" applyAlignment="0" applyProtection="0"/>
    <xf numFmtId="187" fontId="24" fillId="0" borderId="0" applyFont="0" applyFill="0" applyBorder="0" applyAlignment="0" applyProtection="0">
      <alignment vertical="center"/>
    </xf>
    <xf numFmtId="187" fontId="3" fillId="0" borderId="0" applyFont="0" applyFill="0" applyBorder="0" applyAlignment="0" applyProtection="0"/>
    <xf numFmtId="187" fontId="3" fillId="0" borderId="0" applyFont="0" applyFill="0" applyBorder="0" applyAlignment="0" applyProtection="0">
      <alignment vertical="center"/>
    </xf>
    <xf numFmtId="187" fontId="24" fillId="0" borderId="0" applyFont="0" applyFill="0" applyBorder="0" applyAlignment="0" applyProtection="0">
      <alignment vertical="center"/>
    </xf>
    <xf numFmtId="250" fontId="7" fillId="0" borderId="0">
      <alignment vertical="center"/>
    </xf>
    <xf numFmtId="250" fontId="118" fillId="0" borderId="0">
      <alignment vertical="center"/>
    </xf>
    <xf numFmtId="250" fontId="7" fillId="0" borderId="0"/>
    <xf numFmtId="250" fontId="118" fillId="0" borderId="0">
      <alignment vertical="center"/>
    </xf>
    <xf numFmtId="0" fontId="102" fillId="0" borderId="0"/>
    <xf numFmtId="0" fontId="7" fillId="0" borderId="0"/>
    <xf numFmtId="0" fontId="118" fillId="0" borderId="0">
      <alignment vertical="center"/>
    </xf>
    <xf numFmtId="0" fontId="3" fillId="0" borderId="0">
      <alignment vertical="center"/>
    </xf>
    <xf numFmtId="0" fontId="118" fillId="0" borderId="0">
      <alignment vertical="center"/>
    </xf>
    <xf numFmtId="0" fontId="7" fillId="0" borderId="0"/>
    <xf numFmtId="0" fontId="118" fillId="0" borderId="0">
      <alignment vertical="center"/>
    </xf>
    <xf numFmtId="196" fontId="7" fillId="0" borderId="0">
      <alignment vertical="center"/>
    </xf>
    <xf numFmtId="196" fontId="7" fillId="0" borderId="0">
      <alignment vertical="center"/>
    </xf>
    <xf numFmtId="196" fontId="7" fillId="0" borderId="0">
      <alignment vertical="center"/>
    </xf>
    <xf numFmtId="196" fontId="7" fillId="0" borderId="0">
      <alignment vertical="center"/>
    </xf>
    <xf numFmtId="196" fontId="7" fillId="0" borderId="0">
      <alignment vertical="center"/>
    </xf>
    <xf numFmtId="196" fontId="7" fillId="0" borderId="0">
      <alignment vertical="center"/>
    </xf>
    <xf numFmtId="196" fontId="7" fillId="0" borderId="0">
      <alignment vertical="center"/>
    </xf>
    <xf numFmtId="0" fontId="7" fillId="0" borderId="0"/>
    <xf numFmtId="0" fontId="118" fillId="0" borderId="0">
      <alignment vertical="center"/>
    </xf>
    <xf numFmtId="0" fontId="102" fillId="0" borderId="0"/>
    <xf numFmtId="0" fontId="7" fillId="0" borderId="0"/>
    <xf numFmtId="0" fontId="102" fillId="0" borderId="0"/>
    <xf numFmtId="0" fontId="7" fillId="0" borderId="0"/>
    <xf numFmtId="0" fontId="7" fillId="0" borderId="0"/>
    <xf numFmtId="0" fontId="7" fillId="0" borderId="0"/>
    <xf numFmtId="0" fontId="7" fillId="0" borderId="0"/>
    <xf numFmtId="0" fontId="118" fillId="98" borderId="0">
      <alignment vertical="center"/>
    </xf>
    <xf numFmtId="0" fontId="84" fillId="0" borderId="0"/>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84" fillId="0" borderId="0" applyNumberFormat="0" applyFill="0" applyBorder="0" applyAlignment="0" applyProtection="0"/>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239" fontId="195" fillId="0" borderId="0">
      <protection locked="0"/>
    </xf>
    <xf numFmtId="0" fontId="200" fillId="0" borderId="0">
      <protection locked="0"/>
    </xf>
    <xf numFmtId="0" fontId="201" fillId="0" borderId="0">
      <alignment vertical="center"/>
      <protection locked="0"/>
    </xf>
    <xf numFmtId="251" fontId="3" fillId="0" borderId="0">
      <protection locked="0"/>
    </xf>
    <xf numFmtId="0" fontId="200" fillId="0" borderId="0">
      <protection locked="0"/>
    </xf>
    <xf numFmtId="0" fontId="201" fillId="0" borderId="0">
      <alignment vertical="center"/>
      <protection locked="0"/>
    </xf>
    <xf numFmtId="239" fontId="195" fillId="0" borderId="0">
      <protection locked="0"/>
    </xf>
    <xf numFmtId="0" fontId="200" fillId="0" borderId="0">
      <protection locked="0"/>
    </xf>
    <xf numFmtId="0" fontId="201" fillId="0" borderId="0">
      <alignment vertical="center"/>
      <protection locked="0"/>
    </xf>
    <xf numFmtId="251" fontId="3" fillId="0" borderId="0">
      <protection locked="0"/>
    </xf>
    <xf numFmtId="0" fontId="200" fillId="0" borderId="0">
      <protection locked="0"/>
    </xf>
    <xf numFmtId="0" fontId="201" fillId="0" borderId="0">
      <alignment vertical="center"/>
      <protection locked="0"/>
    </xf>
    <xf numFmtId="239" fontId="202" fillId="0" borderId="0">
      <protection locked="0"/>
    </xf>
    <xf numFmtId="0" fontId="203" fillId="0" borderId="0">
      <protection locked="0"/>
    </xf>
    <xf numFmtId="0" fontId="204" fillId="0" borderId="0">
      <alignment vertical="center"/>
      <protection locked="0"/>
    </xf>
    <xf numFmtId="251" fontId="3" fillId="0" borderId="0">
      <protection locked="0"/>
    </xf>
    <xf numFmtId="0" fontId="203" fillId="0" borderId="0">
      <protection locked="0"/>
    </xf>
    <xf numFmtId="0" fontId="204" fillId="0" borderId="0">
      <alignment vertical="center"/>
      <protection locked="0"/>
    </xf>
    <xf numFmtId="239" fontId="195" fillId="0" borderId="0">
      <protection locked="0"/>
    </xf>
    <xf numFmtId="0" fontId="200" fillId="0" borderId="0">
      <protection locked="0"/>
    </xf>
    <xf numFmtId="0" fontId="201" fillId="0" borderId="0">
      <alignment vertical="center"/>
      <protection locked="0"/>
    </xf>
    <xf numFmtId="251" fontId="3" fillId="0" borderId="0">
      <protection locked="0"/>
    </xf>
    <xf numFmtId="0" fontId="200" fillId="0" borderId="0">
      <protection locked="0"/>
    </xf>
    <xf numFmtId="0" fontId="201" fillId="0" borderId="0">
      <alignment vertical="center"/>
      <protection locked="0"/>
    </xf>
    <xf numFmtId="239" fontId="195" fillId="0" borderId="0">
      <protection locked="0"/>
    </xf>
    <xf numFmtId="0" fontId="200" fillId="0" borderId="0">
      <protection locked="0"/>
    </xf>
    <xf numFmtId="0" fontId="201" fillId="0" borderId="0">
      <alignment vertical="center"/>
      <protection locked="0"/>
    </xf>
    <xf numFmtId="251" fontId="3" fillId="0" borderId="0">
      <protection locked="0"/>
    </xf>
    <xf numFmtId="0" fontId="200" fillId="0" borderId="0">
      <protection locked="0"/>
    </xf>
    <xf numFmtId="0" fontId="201" fillId="0" borderId="0">
      <alignment vertical="center"/>
      <protection locked="0"/>
    </xf>
    <xf numFmtId="239" fontId="195" fillId="0" borderId="0">
      <protection locked="0"/>
    </xf>
    <xf numFmtId="0" fontId="200" fillId="0" borderId="0">
      <protection locked="0"/>
    </xf>
    <xf numFmtId="0" fontId="201" fillId="0" borderId="0">
      <alignment vertical="center"/>
      <protection locked="0"/>
    </xf>
    <xf numFmtId="251" fontId="3" fillId="0" borderId="0">
      <protection locked="0"/>
    </xf>
    <xf numFmtId="0" fontId="200" fillId="0" borderId="0">
      <protection locked="0"/>
    </xf>
    <xf numFmtId="0" fontId="201" fillId="0" borderId="0">
      <alignment vertical="center"/>
      <protection locked="0"/>
    </xf>
    <xf numFmtId="239" fontId="202" fillId="0" borderId="0">
      <protection locked="0"/>
    </xf>
    <xf numFmtId="0" fontId="203" fillId="0" borderId="0">
      <protection locked="0"/>
    </xf>
    <xf numFmtId="0" fontId="204" fillId="0" borderId="0">
      <alignment vertical="center"/>
      <protection locked="0"/>
    </xf>
    <xf numFmtId="251" fontId="3" fillId="0" borderId="0">
      <protection locked="0"/>
    </xf>
    <xf numFmtId="0" fontId="203" fillId="0" borderId="0">
      <protection locked="0"/>
    </xf>
    <xf numFmtId="0" fontId="204" fillId="0" borderId="0">
      <alignment vertical="center"/>
      <protection locked="0"/>
    </xf>
    <xf numFmtId="239" fontId="195" fillId="0" borderId="0">
      <protection locked="0"/>
    </xf>
    <xf numFmtId="2" fontId="3" fillId="0" borderId="0" applyFill="0" applyBorder="0" applyAlignment="0" applyProtection="0"/>
    <xf numFmtId="239" fontId="195" fillId="0" borderId="0">
      <alignment vertical="center"/>
      <protection locked="0"/>
    </xf>
    <xf numFmtId="2" fontId="190" fillId="0" borderId="0" applyProtection="0">
      <alignment vertical="center"/>
    </xf>
    <xf numFmtId="239" fontId="196" fillId="0" borderId="0">
      <alignment vertical="center"/>
      <protection locked="0"/>
    </xf>
    <xf numFmtId="2" fontId="190" fillId="0" borderId="0" applyProtection="0">
      <alignment vertical="center"/>
    </xf>
    <xf numFmtId="2" fontId="45" fillId="0" borderId="0" applyProtection="0"/>
    <xf numFmtId="2" fontId="190" fillId="0" borderId="0" applyProtection="0">
      <alignment vertical="center"/>
    </xf>
    <xf numFmtId="2" fontId="3" fillId="0" borderId="0" applyFill="0" applyBorder="0" applyAlignment="0" applyProtection="0"/>
    <xf numFmtId="2" fontId="190" fillId="0" borderId="0" applyProtection="0">
      <alignment vertical="center"/>
    </xf>
    <xf numFmtId="2" fontId="190" fillId="0" borderId="0" applyProtection="0">
      <alignment vertical="center"/>
    </xf>
    <xf numFmtId="188" fontId="3" fillId="0" borderId="0" applyFont="0">
      <alignment horizontal="left"/>
      <protection locked="0"/>
    </xf>
    <xf numFmtId="188" fontId="24" fillId="0" borderId="0" applyFont="0">
      <alignment horizontal="left" vertical="center"/>
      <protection locked="0"/>
    </xf>
    <xf numFmtId="188" fontId="147" fillId="0" borderId="0">
      <alignment horizontal="left"/>
      <protection locked="0"/>
    </xf>
    <xf numFmtId="188" fontId="3" fillId="0" borderId="0" applyFont="0">
      <alignment horizontal="left" vertical="center"/>
      <protection locked="0"/>
    </xf>
    <xf numFmtId="188" fontId="24" fillId="0" borderId="0" applyFont="0">
      <alignment horizontal="left" vertical="center"/>
      <protection locked="0"/>
    </xf>
    <xf numFmtId="0" fontId="50" fillId="0" borderId="40" applyNumberFormat="0" applyFill="0" applyAlignment="0" applyProtection="0"/>
    <xf numFmtId="0" fontId="50" fillId="0" borderId="7" applyNumberFormat="0" applyFill="0" applyBorder="0" applyAlignment="0" applyProtection="0">
      <alignment vertical="center"/>
      <protection locked="0"/>
    </xf>
    <xf numFmtId="0" fontId="124" fillId="0" borderId="7" applyNumberFormat="0" applyFill="0" applyBorder="0" applyAlignment="0" applyProtection="0">
      <alignment vertical="center"/>
      <protection locked="0"/>
    </xf>
    <xf numFmtId="0" fontId="50" fillId="0" borderId="7" applyNumberFormat="0" applyFill="0" applyBorder="0" applyAlignment="0" applyProtection="0">
      <protection locked="0"/>
    </xf>
    <xf numFmtId="0" fontId="124" fillId="0" borderId="7" applyNumberFormat="0" applyFill="0" applyBorder="0" applyAlignment="0" applyProtection="0">
      <alignment vertical="center"/>
      <protection locked="0"/>
    </xf>
    <xf numFmtId="0" fontId="50" fillId="0" borderId="7" applyNumberFormat="0" applyFill="0" applyBorder="0" applyAlignment="0" applyProtection="0">
      <protection locked="0"/>
    </xf>
    <xf numFmtId="0" fontId="124" fillId="0" borderId="7" applyNumberFormat="0" applyFill="0" applyBorder="0" applyAlignment="0" applyProtection="0">
      <alignment vertical="center"/>
      <protection locked="0"/>
    </xf>
    <xf numFmtId="179" fontId="57" fillId="0" borderId="26">
      <alignment horizontal="right" vertical="center"/>
    </xf>
    <xf numFmtId="179" fontId="205" fillId="0" borderId="26">
      <alignment horizontal="right" vertical="center"/>
    </xf>
    <xf numFmtId="179" fontId="57" fillId="0" borderId="26">
      <alignment horizontal="right"/>
    </xf>
    <xf numFmtId="179" fontId="205" fillId="0" borderId="26">
      <alignment horizontal="right" vertical="center"/>
    </xf>
    <xf numFmtId="179" fontId="57" fillId="0" borderId="26">
      <alignment horizontal="right"/>
    </xf>
    <xf numFmtId="179" fontId="205" fillId="0" borderId="26">
      <alignment horizontal="right" vertical="center"/>
    </xf>
    <xf numFmtId="179" fontId="57" fillId="0" borderId="26">
      <alignment horizontal="right"/>
    </xf>
    <xf numFmtId="2" fontId="129" fillId="0" borderId="0">
      <alignment horizontal="left"/>
    </xf>
    <xf numFmtId="2" fontId="139" fillId="0" borderId="0">
      <alignment horizontal="left"/>
    </xf>
    <xf numFmtId="2" fontId="140" fillId="0" borderId="0">
      <alignment horizontal="left" vertical="center"/>
    </xf>
    <xf numFmtId="2" fontId="139" fillId="0" borderId="0">
      <alignment horizontal="left"/>
    </xf>
    <xf numFmtId="2" fontId="140" fillId="0" borderId="0">
      <alignment horizontal="left" vertical="center"/>
    </xf>
    <xf numFmtId="0" fontId="71" fillId="0" borderId="0">
      <alignment horizontal="center"/>
    </xf>
    <xf numFmtId="0" fontId="71" fillId="0" borderId="0">
      <alignment horizontal="center"/>
    </xf>
    <xf numFmtId="0" fontId="197" fillId="0" borderId="0">
      <alignment horizontal="center" vertical="center"/>
    </xf>
    <xf numFmtId="0" fontId="71" fillId="0" borderId="0">
      <alignment horizontal="center"/>
    </xf>
    <xf numFmtId="0" fontId="197" fillId="0" borderId="0">
      <alignment horizontal="center" vertical="center"/>
    </xf>
    <xf numFmtId="0" fontId="85" fillId="52" borderId="0"/>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69" borderId="0" applyNumberFormat="0" applyBorder="0" applyAlignment="0" applyProtection="0"/>
    <xf numFmtId="0" fontId="206" fillId="57" borderId="0" applyNumberFormat="0" applyBorder="0" applyAlignment="0" applyProtection="0">
      <alignment vertical="center"/>
    </xf>
    <xf numFmtId="0" fontId="85" fillId="57" borderId="0" applyNumberFormat="0" applyBorder="0" applyAlignment="0" applyProtection="0"/>
    <xf numFmtId="0" fontId="85" fillId="69" borderId="0" applyNumberFormat="0" applyBorder="0" applyAlignment="0" applyProtection="0"/>
    <xf numFmtId="0" fontId="206" fillId="57" borderId="0" applyNumberFormat="0" applyBorder="0" applyAlignment="0" applyProtection="0">
      <alignment vertical="center"/>
    </xf>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52" borderId="0" applyNumberFormat="0" applyBorder="0" applyAlignment="0" applyProtection="0"/>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85" fillId="57" borderId="0" applyNumberFormat="0" applyBorder="0" applyAlignment="0" applyProtection="0"/>
    <xf numFmtId="0" fontId="206" fillId="57" borderId="0" applyNumberFormat="0" applyBorder="0" applyAlignment="0" applyProtection="0">
      <alignment vertical="center"/>
    </xf>
    <xf numFmtId="0" fontId="206" fillId="57" borderId="0" applyNumberFormat="0" applyBorder="0" applyAlignment="0" applyProtection="0">
      <alignment vertical="center"/>
    </xf>
    <xf numFmtId="0" fontId="16" fillId="4" borderId="0" applyNumberFormat="0" applyBorder="0" applyAlignment="0" applyProtection="0"/>
    <xf numFmtId="0" fontId="206" fillId="57" borderId="0" applyNumberFormat="0" applyBorder="0" applyAlignment="0" applyProtection="0">
      <alignment vertical="center"/>
    </xf>
    <xf numFmtId="38" fontId="58" fillId="118" borderId="0" applyNumberFormat="0" applyBorder="0" applyAlignment="0" applyProtection="0"/>
    <xf numFmtId="38" fontId="58" fillId="53" borderId="0" applyNumberFormat="0" applyBorder="0" applyAlignment="0" applyProtection="0"/>
    <xf numFmtId="0" fontId="58" fillId="53" borderId="0" applyNumberFormat="0" applyBorder="0" applyAlignment="0" applyProtection="0"/>
    <xf numFmtId="0" fontId="131" fillId="53" borderId="0" applyNumberFormat="0" applyBorder="0" applyAlignment="0" applyProtection="0">
      <alignment vertical="center"/>
    </xf>
    <xf numFmtId="38" fontId="58" fillId="53" borderId="0" applyNumberFormat="0" applyBorder="0" applyAlignment="0" applyProtection="0"/>
    <xf numFmtId="0" fontId="131" fillId="53" borderId="0" applyNumberFormat="0" applyBorder="0" applyAlignment="0" applyProtection="0">
      <alignment vertical="center"/>
    </xf>
    <xf numFmtId="0" fontId="131" fillId="53" borderId="0" applyNumberFormat="0" applyBorder="0" applyAlignment="0" applyProtection="0">
      <alignment vertical="center"/>
    </xf>
    <xf numFmtId="38" fontId="58" fillId="53" borderId="0" applyNumberFormat="0" applyBorder="0" applyAlignment="0" applyProtection="0"/>
    <xf numFmtId="0" fontId="207" fillId="0" borderId="0"/>
    <xf numFmtId="0" fontId="207" fillId="0" borderId="0"/>
    <xf numFmtId="0" fontId="208" fillId="0" borderId="0">
      <alignment vertical="center"/>
    </xf>
    <xf numFmtId="0" fontId="207" fillId="0" borderId="0"/>
    <xf numFmtId="0" fontId="208" fillId="0" borderId="0">
      <alignment vertical="center"/>
    </xf>
    <xf numFmtId="0" fontId="3" fillId="124" borderId="0" applyNumberFormat="0" applyBorder="0" applyAlignment="0"/>
    <xf numFmtId="0" fontId="117" fillId="124" borderId="0" applyNumberFormat="0" applyBorder="0" applyAlignment="0">
      <alignment vertical="center"/>
    </xf>
    <xf numFmtId="1" fontId="59" fillId="0" borderId="0">
      <alignment horizontal="left"/>
    </xf>
    <xf numFmtId="0" fontId="117" fillId="124" borderId="0" applyNumberFormat="0" applyBorder="0" applyAlignment="0">
      <alignment vertical="center"/>
    </xf>
    <xf numFmtId="1" fontId="59" fillId="0" borderId="0">
      <alignment horizontal="left"/>
    </xf>
    <xf numFmtId="1" fontId="59" fillId="0" borderId="0">
      <alignment horizontal="left"/>
    </xf>
    <xf numFmtId="0" fontId="60" fillId="0" borderId="22" applyNumberFormat="0" applyAlignment="0" applyProtection="0">
      <alignment horizontal="left" vertical="center"/>
    </xf>
    <xf numFmtId="0" fontId="60" fillId="0" borderId="22" applyNumberFormat="0" applyAlignment="0" applyProtection="0">
      <alignment horizontal="left" vertical="center"/>
    </xf>
    <xf numFmtId="0" fontId="209" fillId="0" borderId="22" applyNumberFormat="0" applyAlignment="0" applyProtection="0">
      <alignment horizontal="left" vertical="center"/>
    </xf>
    <xf numFmtId="0" fontId="60" fillId="0" borderId="22" applyNumberFormat="0" applyAlignment="0" applyProtection="0">
      <alignment horizontal="left" vertical="center"/>
    </xf>
    <xf numFmtId="0" fontId="209" fillId="0" borderId="22" applyNumberFormat="0" applyAlignment="0" applyProtection="0">
      <alignment horizontal="left" vertical="center"/>
    </xf>
    <xf numFmtId="0" fontId="60" fillId="0" borderId="22" applyNumberFormat="0" applyAlignment="0" applyProtection="0">
      <alignment horizontal="left" vertical="center"/>
    </xf>
    <xf numFmtId="0" fontId="209" fillId="0" borderId="22" applyNumberFormat="0" applyAlignment="0" applyProtection="0">
      <alignment horizontal="left" vertical="center"/>
    </xf>
    <xf numFmtId="0" fontId="60" fillId="0" borderId="22" applyNumberFormat="0" applyAlignment="0" applyProtection="0">
      <alignment horizontal="left" vertical="center"/>
    </xf>
    <xf numFmtId="0" fontId="209" fillId="0" borderId="22" applyNumberFormat="0" applyAlignment="0" applyProtection="0">
      <alignment horizontal="left" vertical="center"/>
    </xf>
    <xf numFmtId="0" fontId="209" fillId="0" borderId="22" applyNumberFormat="0" applyAlignment="0" applyProtection="0">
      <alignment horizontal="left" vertical="center"/>
    </xf>
    <xf numFmtId="0" fontId="60" fillId="0" borderId="22" applyNumberFormat="0" applyAlignment="0" applyProtection="0">
      <alignment horizontal="left" vertical="center"/>
    </xf>
    <xf numFmtId="0" fontId="60" fillId="0" borderId="22" applyNumberFormat="0" applyAlignment="0" applyProtection="0">
      <alignment horizontal="left" vertical="center"/>
    </xf>
    <xf numFmtId="0" fontId="60" fillId="0" borderId="20">
      <alignment horizontal="left" vertical="center"/>
    </xf>
    <xf numFmtId="0" fontId="60" fillId="0" borderId="20">
      <alignment horizontal="left" vertical="center"/>
    </xf>
    <xf numFmtId="0" fontId="209" fillId="0" borderId="20">
      <alignment horizontal="left" vertical="center"/>
    </xf>
    <xf numFmtId="0" fontId="209" fillId="0" borderId="20">
      <alignment horizontal="left" vertical="center"/>
    </xf>
    <xf numFmtId="0" fontId="209"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60" fillId="0" borderId="20">
      <alignment horizontal="left" vertical="center"/>
    </xf>
    <xf numFmtId="0" fontId="60" fillId="0" borderId="20">
      <alignment horizontal="left" vertical="center"/>
    </xf>
    <xf numFmtId="0" fontId="3" fillId="53" borderId="0" applyNumberFormat="0" applyBorder="0" applyAlignment="0"/>
    <xf numFmtId="0" fontId="3" fillId="53" borderId="0" applyNumberFormat="0" applyBorder="0" applyAlignment="0"/>
    <xf numFmtId="0" fontId="117" fillId="53" borderId="0" applyNumberFormat="0" applyBorder="0" applyAlignment="0">
      <alignment vertical="center"/>
    </xf>
    <xf numFmtId="0" fontId="117" fillId="53" borderId="0" applyNumberFormat="0" applyBorder="0" applyAlignment="0">
      <alignment vertical="center"/>
    </xf>
    <xf numFmtId="0" fontId="210" fillId="0" borderId="0">
      <alignment horizontal="center" vertical="center"/>
    </xf>
    <xf numFmtId="0" fontId="211" fillId="0" borderId="41"/>
    <xf numFmtId="0" fontId="211" fillId="0" borderId="41" applyNumberFormat="0" applyFill="0" applyAlignment="0" applyProtection="0"/>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211" fillId="0" borderId="41" applyNumberFormat="0" applyFill="0" applyAlignment="0" applyProtection="0"/>
    <xf numFmtId="0" fontId="212" fillId="0" borderId="41" applyNumberFormat="0" applyFill="0" applyAlignment="0" applyProtection="0">
      <alignment vertical="center"/>
    </xf>
    <xf numFmtId="0" fontId="212" fillId="0" borderId="41" applyNumberFormat="0" applyFill="0" applyAlignment="0" applyProtection="0">
      <alignment vertical="center"/>
    </xf>
    <xf numFmtId="0" fontId="211" fillId="0" borderId="41" applyNumberFormat="0" applyFill="0" applyAlignment="0" applyProtection="0"/>
    <xf numFmtId="0" fontId="92" fillId="0" borderId="27" applyNumberFormat="0" applyFill="0" applyAlignment="0" applyProtection="0">
      <alignment vertical="center"/>
    </xf>
    <xf numFmtId="0" fontId="213" fillId="0" borderId="27" applyNumberFormat="0" applyFill="0" applyAlignment="0" applyProtection="0">
      <alignment vertical="center"/>
    </xf>
    <xf numFmtId="0" fontId="213" fillId="0" borderId="27" applyNumberFormat="0" applyFill="0" applyAlignment="0" applyProtection="0">
      <alignment vertical="center"/>
    </xf>
    <xf numFmtId="0" fontId="211" fillId="0" borderId="41" applyNumberFormat="0" applyFill="0" applyAlignment="0" applyProtection="0"/>
    <xf numFmtId="0" fontId="213" fillId="0" borderId="27" applyNumberFormat="0" applyFill="0" applyAlignment="0" applyProtection="0">
      <alignment vertical="center"/>
    </xf>
    <xf numFmtId="0" fontId="212" fillId="0" borderId="41" applyNumberFormat="0" applyFill="0" applyAlignment="0" applyProtection="0">
      <alignment vertical="center"/>
    </xf>
    <xf numFmtId="0" fontId="213" fillId="0" borderId="29" applyNumberFormat="0" applyFill="0" applyAlignment="0" applyProtection="0">
      <alignment vertical="center"/>
    </xf>
    <xf numFmtId="0" fontId="214" fillId="0" borderId="28"/>
    <xf numFmtId="0" fontId="214" fillId="0" borderId="28" applyNumberFormat="0" applyFill="0" applyAlignment="0" applyProtection="0"/>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214" fillId="0" borderId="28" applyNumberFormat="0" applyFill="0" applyAlignment="0" applyProtection="0"/>
    <xf numFmtId="0" fontId="215" fillId="0" borderId="28" applyNumberFormat="0" applyFill="0" applyAlignment="0" applyProtection="0">
      <alignment vertical="center"/>
    </xf>
    <xf numFmtId="0" fontId="215" fillId="0" borderId="28" applyNumberFormat="0" applyFill="0" applyAlignment="0" applyProtection="0">
      <alignment vertical="center"/>
    </xf>
    <xf numFmtId="0" fontId="214" fillId="0" borderId="28" applyNumberFormat="0" applyFill="0" applyAlignment="0" applyProtection="0"/>
    <xf numFmtId="0" fontId="93" fillId="0" borderId="28" applyNumberFormat="0" applyFill="0" applyAlignment="0" applyProtection="0">
      <alignment vertical="center"/>
    </xf>
    <xf numFmtId="0" fontId="216" fillId="0" borderId="28" applyNumberFormat="0" applyFill="0" applyAlignment="0" applyProtection="0">
      <alignment vertical="center"/>
    </xf>
    <xf numFmtId="0" fontId="216" fillId="0" borderId="28" applyNumberFormat="0" applyFill="0" applyAlignment="0" applyProtection="0">
      <alignment vertical="center"/>
    </xf>
    <xf numFmtId="0" fontId="214" fillId="0" borderId="28" applyNumberFormat="0" applyFill="0" applyAlignment="0" applyProtection="0"/>
    <xf numFmtId="0" fontId="216" fillId="0" borderId="28" applyNumberFormat="0" applyFill="0" applyAlignment="0" applyProtection="0">
      <alignment vertical="center"/>
    </xf>
    <xf numFmtId="0" fontId="215" fillId="0" borderId="28" applyNumberFormat="0" applyFill="0" applyAlignment="0" applyProtection="0">
      <alignment vertical="center"/>
    </xf>
    <xf numFmtId="0" fontId="216" fillId="0" borderId="29" applyNumberFormat="0" applyFill="0" applyAlignment="0" applyProtection="0">
      <alignment vertical="center"/>
    </xf>
    <xf numFmtId="0" fontId="217" fillId="0" borderId="42"/>
    <xf numFmtId="0" fontId="217" fillId="0" borderId="42" applyNumberFormat="0" applyFill="0" applyAlignment="0" applyProtection="0"/>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217" fillId="0" borderId="42" applyNumberFormat="0" applyFill="0" applyAlignment="0" applyProtection="0"/>
    <xf numFmtId="0" fontId="218" fillId="0" borderId="42" applyNumberFormat="0" applyFill="0" applyAlignment="0" applyProtection="0">
      <alignment vertical="center"/>
    </xf>
    <xf numFmtId="0" fontId="218" fillId="0" borderId="42" applyNumberFormat="0" applyFill="0" applyAlignment="0" applyProtection="0">
      <alignment vertical="center"/>
    </xf>
    <xf numFmtId="0" fontId="217" fillId="0" borderId="42" applyNumberFormat="0" applyFill="0" applyAlignment="0" applyProtection="0"/>
    <xf numFmtId="0" fontId="94" fillId="0" borderId="29" applyNumberFormat="0" applyFill="0" applyAlignment="0" applyProtection="0">
      <alignment vertical="center"/>
    </xf>
    <xf numFmtId="0" fontId="219" fillId="0" borderId="29" applyNumberFormat="0" applyFill="0" applyAlignment="0" applyProtection="0">
      <alignment vertical="center"/>
    </xf>
    <xf numFmtId="0" fontId="219" fillId="0" borderId="29" applyNumberFormat="0" applyFill="0" applyAlignment="0" applyProtection="0">
      <alignment vertical="center"/>
    </xf>
    <xf numFmtId="0" fontId="217" fillId="0" borderId="42" applyNumberFormat="0" applyFill="0" applyAlignment="0" applyProtection="0"/>
    <xf numFmtId="0" fontId="219" fillId="0" borderId="29" applyNumberFormat="0" applyFill="0" applyAlignment="0" applyProtection="0">
      <alignment vertical="center"/>
    </xf>
    <xf numFmtId="0" fontId="218" fillId="0" borderId="42" applyNumberFormat="0" applyFill="0" applyAlignment="0" applyProtection="0">
      <alignment vertical="center"/>
    </xf>
    <xf numFmtId="0" fontId="219" fillId="0" borderId="43" applyNumberFormat="0" applyFill="0" applyAlignment="0" applyProtection="0">
      <alignment vertical="center"/>
    </xf>
    <xf numFmtId="0" fontId="217" fillId="0" borderId="0"/>
    <xf numFmtId="0" fontId="217" fillId="0" borderId="0" applyNumberFormat="0" applyFill="0" applyBorder="0" applyAlignment="0" applyProtection="0"/>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217" fillId="0" borderId="0" applyNumberForma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7" fillId="0" borderId="0" applyNumberFormat="0" applyFill="0" applyBorder="0" applyAlignment="0" applyProtection="0"/>
    <xf numFmtId="0" fontId="94"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7" fillId="0" borderId="0" applyNumberFormat="0" applyFill="0" applyBorder="0" applyAlignment="0" applyProtection="0"/>
    <xf numFmtId="0" fontId="219"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9" fillId="0" borderId="0" applyNumberFormat="0" applyFill="0" applyBorder="0" applyAlignment="0" applyProtection="0">
      <alignment vertical="center"/>
    </xf>
    <xf numFmtId="239" fontId="220" fillId="0" borderId="0">
      <protection locked="0"/>
    </xf>
    <xf numFmtId="251" fontId="3" fillId="0" borderId="0">
      <protection locked="0"/>
    </xf>
    <xf numFmtId="0" fontId="221" fillId="0" borderId="0" applyProtection="0">
      <alignment vertical="center"/>
    </xf>
    <xf numFmtId="251" fontId="117" fillId="0" borderId="0">
      <alignment vertical="center"/>
      <protection locked="0"/>
    </xf>
    <xf numFmtId="251" fontId="117" fillId="0" borderId="0">
      <alignment vertical="center"/>
      <protection locked="0"/>
    </xf>
    <xf numFmtId="251" fontId="117" fillId="0" borderId="0">
      <alignment vertical="center"/>
      <protection locked="0"/>
    </xf>
    <xf numFmtId="0" fontId="61" fillId="0" borderId="0" applyProtection="0"/>
    <xf numFmtId="0" fontId="221" fillId="0" borderId="0" applyProtection="0">
      <alignment vertical="center"/>
    </xf>
    <xf numFmtId="239" fontId="220" fillId="0" borderId="0">
      <alignment vertical="center"/>
      <protection locked="0"/>
    </xf>
    <xf numFmtId="251" fontId="3" fillId="0" borderId="0">
      <protection locked="0"/>
    </xf>
    <xf numFmtId="0" fontId="221" fillId="0" borderId="0" applyProtection="0">
      <alignment vertical="center"/>
    </xf>
    <xf numFmtId="239" fontId="220" fillId="0" borderId="0">
      <alignment vertical="center"/>
      <protection locked="0"/>
    </xf>
    <xf numFmtId="239" fontId="220" fillId="0" borderId="0">
      <alignment vertical="center"/>
      <protection locked="0"/>
    </xf>
    <xf numFmtId="239" fontId="220" fillId="0" borderId="0">
      <alignment vertical="center"/>
      <protection locked="0"/>
    </xf>
    <xf numFmtId="239" fontId="222" fillId="0" borderId="0">
      <alignment vertical="center"/>
      <protection locked="0"/>
    </xf>
    <xf numFmtId="0" fontId="221" fillId="0" borderId="0" applyProtection="0">
      <alignment vertical="center"/>
    </xf>
    <xf numFmtId="0" fontId="61" fillId="0" borderId="0" applyProtection="0"/>
    <xf numFmtId="0" fontId="221" fillId="0" borderId="0" applyProtection="0">
      <alignment vertical="center"/>
    </xf>
    <xf numFmtId="0" fontId="61" fillId="0" borderId="0" applyProtection="0"/>
    <xf numFmtId="0" fontId="221" fillId="0" borderId="0" applyProtection="0">
      <alignment vertical="center"/>
    </xf>
    <xf numFmtId="0" fontId="61" fillId="0" borderId="0" applyProtection="0"/>
    <xf numFmtId="0" fontId="61" fillId="0" borderId="0" applyProtection="0"/>
    <xf numFmtId="0" fontId="61" fillId="0" borderId="0" applyProtection="0"/>
    <xf numFmtId="0" fontId="61" fillId="0" borderId="0" applyProtection="0"/>
    <xf numFmtId="0" fontId="61" fillId="0" borderId="0" applyProtection="0"/>
    <xf numFmtId="0" fontId="61" fillId="0" borderId="0" applyProtection="0"/>
    <xf numFmtId="251" fontId="3" fillId="0" borderId="0">
      <protection locked="0"/>
    </xf>
    <xf numFmtId="239" fontId="220" fillId="0" borderId="0">
      <protection locked="0"/>
    </xf>
    <xf numFmtId="0" fontId="60" fillId="0" borderId="0" applyProtection="0"/>
    <xf numFmtId="0" fontId="209" fillId="0" borderId="0" applyProtection="0">
      <alignment vertical="center"/>
    </xf>
    <xf numFmtId="239" fontId="220" fillId="0" borderId="0">
      <alignment vertical="center"/>
      <protection locked="0"/>
    </xf>
    <xf numFmtId="239" fontId="220" fillId="0" borderId="0">
      <alignment vertical="center"/>
      <protection locked="0"/>
    </xf>
    <xf numFmtId="0" fontId="209" fillId="0" borderId="0" applyProtection="0">
      <alignment vertical="center"/>
    </xf>
    <xf numFmtId="239" fontId="222" fillId="0" borderId="0">
      <alignment vertical="center"/>
      <protection locked="0"/>
    </xf>
    <xf numFmtId="0" fontId="209" fillId="0" borderId="0" applyProtection="0">
      <alignment vertical="center"/>
    </xf>
    <xf numFmtId="0" fontId="60" fillId="0" borderId="0" applyProtection="0"/>
    <xf numFmtId="0" fontId="209" fillId="0" borderId="0" applyProtection="0">
      <alignment vertical="center"/>
    </xf>
    <xf numFmtId="0" fontId="60" fillId="0" borderId="0" applyProtection="0"/>
    <xf numFmtId="0" fontId="209" fillId="0" borderId="0" applyProtection="0">
      <alignment vertical="center"/>
    </xf>
    <xf numFmtId="0" fontId="60" fillId="0" borderId="0" applyProtection="0"/>
    <xf numFmtId="0" fontId="60" fillId="0" borderId="0" applyProtection="0"/>
    <xf numFmtId="0" fontId="60" fillId="0" borderId="0" applyProtection="0"/>
    <xf numFmtId="0" fontId="60" fillId="0" borderId="0" applyProtection="0"/>
    <xf numFmtId="0" fontId="60" fillId="0" borderId="0" applyProtection="0"/>
    <xf numFmtId="0" fontId="60" fillId="0" borderId="0" applyProtection="0"/>
    <xf numFmtId="0" fontId="223"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224" fillId="0" borderId="0" applyNumberFormat="0" applyFill="0" applyBorder="0" applyAlignment="0" applyProtection="0">
      <alignment vertical="top"/>
      <protection locked="0"/>
    </xf>
    <xf numFmtId="0" fontId="224"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224"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223"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225"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224" fillId="0" borderId="0" applyNumberFormat="0" applyFill="0" applyBorder="0" applyAlignment="0" applyProtection="0">
      <alignment vertical="top"/>
      <protection locked="0"/>
    </xf>
    <xf numFmtId="0" fontId="224"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224" fillId="0" borderId="0" applyNumberFormat="0" applyFill="0" applyBorder="0" applyAlignment="0" applyProtection="0">
      <alignment vertical="top"/>
      <protection locked="0"/>
    </xf>
    <xf numFmtId="0" fontId="223" fillId="0" borderId="0" applyNumberFormat="0" applyFill="0" applyBorder="0" applyAlignment="0" applyProtection="0">
      <alignment vertical="center"/>
    </xf>
    <xf numFmtId="0" fontId="226" fillId="0" borderId="0" applyNumberFormat="0" applyFill="0" applyBorder="0" applyAlignment="0" applyProtection="0"/>
    <xf numFmtId="0" fontId="10" fillId="0" borderId="0" applyNumberFormat="0" applyFill="0" applyBorder="0" applyAlignment="0" applyProtection="0">
      <alignment vertical="top"/>
      <protection locked="0"/>
    </xf>
    <xf numFmtId="0" fontId="223" fillId="0" borderId="0" applyNumberFormat="0" applyFill="0" applyBorder="0" applyAlignment="0" applyProtection="0">
      <alignment vertical="top"/>
      <protection locked="0"/>
    </xf>
    <xf numFmtId="0" fontId="223" fillId="0" borderId="0" applyNumberFormat="0" applyFill="0" applyBorder="0" applyAlignment="0" applyProtection="0">
      <alignment vertical="top"/>
      <protection locked="0"/>
    </xf>
    <xf numFmtId="0" fontId="223" fillId="0" borderId="0" applyNumberFormat="0" applyFill="0" applyBorder="0" applyAlignment="0" applyProtection="0">
      <alignment vertical="top"/>
      <protection locked="0"/>
    </xf>
    <xf numFmtId="0" fontId="115" fillId="0" borderId="0" applyNumberFormat="0" applyFill="0" applyBorder="0" applyAlignment="0" applyProtection="0"/>
    <xf numFmtId="0" fontId="227" fillId="0" borderId="0" applyNumberFormat="0" applyFill="0" applyBorder="0" applyAlignment="0" applyProtection="0">
      <alignment vertical="center"/>
    </xf>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223"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228" fillId="0" borderId="0" applyNumberFormat="0" applyFill="0" applyBorder="0" applyAlignment="0" applyProtection="0">
      <alignment vertical="top"/>
      <protection locked="0"/>
    </xf>
    <xf numFmtId="0" fontId="228"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228" fillId="0" borderId="0" applyNumberFormat="0" applyFill="0" applyBorder="0" applyAlignment="0" applyProtection="0">
      <alignment vertical="top"/>
      <protection locked="0"/>
    </xf>
    <xf numFmtId="252" fontId="3" fillId="0" borderId="0" applyProtection="0">
      <alignment horizontal="center"/>
    </xf>
    <xf numFmtId="252" fontId="3" fillId="0" borderId="0" applyProtection="0">
      <alignment horizontal="center"/>
    </xf>
    <xf numFmtId="189" fontId="117" fillId="0" borderId="0" applyProtection="0">
      <alignment horizontal="center" vertical="center"/>
    </xf>
    <xf numFmtId="189" fontId="3" fillId="0" borderId="0" applyProtection="0">
      <alignment horizontal="center"/>
    </xf>
    <xf numFmtId="189" fontId="117" fillId="0" borderId="0" applyProtection="0">
      <alignment horizontal="center" vertical="center"/>
    </xf>
    <xf numFmtId="252" fontId="3" fillId="0" borderId="0" applyProtection="0">
      <alignment horizontal="center"/>
    </xf>
    <xf numFmtId="189" fontId="117" fillId="0" borderId="0" applyProtection="0">
      <alignment horizontal="center" vertical="center"/>
    </xf>
    <xf numFmtId="10" fontId="58" fillId="125" borderId="1" applyNumberFormat="0" applyBorder="0" applyAlignment="0" applyProtection="0"/>
    <xf numFmtId="10" fontId="58" fillId="54" borderId="1" applyNumberFormat="0" applyBorder="0" applyAlignment="0" applyProtection="0"/>
    <xf numFmtId="0" fontId="131" fillId="54" borderId="1" applyNumberFormat="0" applyBorder="0" applyAlignment="0" applyProtection="0">
      <alignment vertical="center"/>
    </xf>
    <xf numFmtId="0" fontId="131" fillId="54" borderId="1" applyNumberFormat="0" applyBorder="0" applyAlignment="0" applyProtection="0">
      <alignment vertical="center"/>
    </xf>
    <xf numFmtId="0" fontId="58" fillId="54" borderId="1" applyNumberFormat="0" applyBorder="0" applyAlignment="0" applyProtection="0">
      <alignment vertical="center"/>
    </xf>
    <xf numFmtId="0" fontId="131" fillId="54" borderId="1" applyNumberFormat="0" applyBorder="0" applyAlignment="0" applyProtection="0">
      <alignment vertical="center"/>
    </xf>
    <xf numFmtId="0" fontId="58" fillId="54" borderId="1" applyNumberFormat="0" applyBorder="0" applyAlignment="0" applyProtection="0"/>
    <xf numFmtId="0" fontId="131" fillId="54" borderId="1" applyNumberFormat="0" applyBorder="0" applyAlignment="0" applyProtection="0">
      <alignment vertical="center"/>
    </xf>
    <xf numFmtId="0" fontId="131" fillId="54" borderId="1" applyNumberFormat="0" applyBorder="0" applyAlignment="0" applyProtection="0">
      <alignment vertical="center"/>
    </xf>
    <xf numFmtId="10" fontId="58" fillId="54" borderId="1" applyNumberFormat="0" applyBorder="0" applyAlignment="0" applyProtection="0"/>
    <xf numFmtId="0" fontId="131" fillId="54" borderId="1" applyNumberFormat="0" applyBorder="0" applyAlignment="0" applyProtection="0">
      <alignment vertical="center"/>
    </xf>
    <xf numFmtId="0" fontId="131" fillId="54" borderId="1" applyNumberFormat="0" applyBorder="0" applyAlignment="0" applyProtection="0">
      <alignment vertical="center"/>
    </xf>
    <xf numFmtId="0" fontId="58" fillId="54" borderId="1" applyNumberFormat="0" applyBorder="0" applyAlignment="0" applyProtection="0">
      <alignment vertical="center"/>
    </xf>
    <xf numFmtId="10" fontId="58" fillId="54" borderId="1" applyNumberFormat="0" applyBorder="0" applyAlignment="0" applyProtection="0"/>
    <xf numFmtId="0" fontId="131" fillId="54" borderId="1" applyNumberFormat="0" applyBorder="0" applyAlignment="0" applyProtection="0">
      <alignment vertical="center"/>
    </xf>
    <xf numFmtId="10" fontId="58" fillId="54" borderId="1" applyNumberFormat="0" applyBorder="0" applyAlignment="0" applyProtection="0"/>
    <xf numFmtId="0" fontId="131" fillId="54" borderId="1" applyNumberFormat="0" applyBorder="0" applyAlignment="0" applyProtection="0">
      <alignment vertical="center"/>
    </xf>
    <xf numFmtId="10" fontId="58" fillId="54" borderId="1" applyNumberFormat="0" applyBorder="0" applyAlignment="0" applyProtection="0"/>
    <xf numFmtId="0" fontId="86" fillId="37" borderId="24"/>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75" borderId="24" applyNumberFormat="0" applyAlignment="0" applyProtection="0"/>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75" borderId="24" applyNumberFormat="0" applyAlignment="0" applyProtection="0"/>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xf numFmtId="0" fontId="86" fillId="67" borderId="24" applyNumberFormat="0" applyAlignment="0" applyProtection="0">
      <alignment vertical="center"/>
    </xf>
    <xf numFmtId="0" fontId="86"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213" fontId="230" fillId="126" borderId="0"/>
    <xf numFmtId="213" fontId="230" fillId="126" borderId="0"/>
    <xf numFmtId="213" fontId="231" fillId="55" borderId="0">
      <alignment vertical="center"/>
    </xf>
    <xf numFmtId="37" fontId="232" fillId="53" borderId="0"/>
    <xf numFmtId="37" fontId="232" fillId="53" borderId="0"/>
    <xf numFmtId="37" fontId="233" fillId="53" borderId="0">
      <alignment vertical="center"/>
    </xf>
    <xf numFmtId="37" fontId="233" fillId="53" borderId="0">
      <alignment vertical="center"/>
    </xf>
    <xf numFmtId="37" fontId="60" fillId="53" borderId="0"/>
    <xf numFmtId="37" fontId="60" fillId="53" borderId="0"/>
    <xf numFmtId="37" fontId="209" fillId="53" borderId="0">
      <alignment vertical="center"/>
    </xf>
    <xf numFmtId="37" fontId="209" fillId="53" borderId="0">
      <alignment vertical="center"/>
    </xf>
    <xf numFmtId="253" fontId="3" fillId="76" borderId="44">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10" fontId="3" fillId="76" borderId="44">
      <alignment horizontal="center"/>
      <protection locked="0"/>
    </xf>
    <xf numFmtId="10" fontId="3" fillId="76" borderId="44">
      <alignment horizontal="center"/>
      <protection locked="0"/>
    </xf>
    <xf numFmtId="10" fontId="117" fillId="76" borderId="44">
      <alignment horizontal="center" vertical="center"/>
      <protection locked="0"/>
    </xf>
    <xf numFmtId="10" fontId="117" fillId="76" borderId="44">
      <alignment horizontal="center" vertical="center"/>
      <protection locked="0"/>
    </xf>
    <xf numFmtId="10" fontId="3" fillId="76" borderId="44">
      <alignment horizontal="center" vertical="center"/>
      <protection locked="0"/>
    </xf>
    <xf numFmtId="10" fontId="3" fillId="76" borderId="44">
      <alignment horizontal="center"/>
      <protection locked="0"/>
    </xf>
    <xf numFmtId="10" fontId="117" fillId="76" borderId="44">
      <alignment horizontal="center" vertical="center"/>
      <protection locked="0"/>
    </xf>
    <xf numFmtId="10" fontId="117" fillId="76" borderId="44">
      <alignment horizontal="center" vertical="center"/>
      <protection locked="0"/>
    </xf>
    <xf numFmtId="10" fontId="3" fillId="76" borderId="44">
      <alignment horizontal="center" vertical="center"/>
      <protection locked="0"/>
    </xf>
    <xf numFmtId="10" fontId="3" fillId="76" borderId="44">
      <alignment horizontal="center"/>
      <protection locked="0"/>
    </xf>
    <xf numFmtId="10" fontId="117" fillId="76" borderId="44">
      <alignment horizontal="center" vertical="center"/>
      <protection locked="0"/>
    </xf>
    <xf numFmtId="10" fontId="117" fillId="76" borderId="44">
      <alignment horizontal="center" vertical="center"/>
      <protection locked="0"/>
    </xf>
    <xf numFmtId="253" fontId="3" fillId="76" borderId="44">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xf numFmtId="253" fontId="3" fillId="76" borderId="44"/>
    <xf numFmtId="253" fontId="117" fillId="76" borderId="44">
      <alignment vertical="center"/>
    </xf>
    <xf numFmtId="253" fontId="117" fillId="76" borderId="44">
      <alignment vertical="center"/>
    </xf>
    <xf numFmtId="253" fontId="3" fillId="76" borderId="44">
      <alignment vertical="center"/>
    </xf>
    <xf numFmtId="253" fontId="3" fillId="76" borderId="44"/>
    <xf numFmtId="253" fontId="117" fillId="76" borderId="44">
      <alignment vertical="center"/>
    </xf>
    <xf numFmtId="253" fontId="117" fillId="76" borderId="44">
      <alignment vertical="center"/>
    </xf>
    <xf numFmtId="253" fontId="3" fillId="76" borderId="44">
      <alignment vertical="center"/>
    </xf>
    <xf numFmtId="253" fontId="3" fillId="76" borderId="44"/>
    <xf numFmtId="253" fontId="117" fillId="76" borderId="44">
      <alignment vertical="center"/>
    </xf>
    <xf numFmtId="253" fontId="117" fillId="76" borderId="44">
      <alignment vertical="center"/>
    </xf>
    <xf numFmtId="254" fontId="58" fillId="60" borderId="0" applyFill="0" applyAlignment="0"/>
    <xf numFmtId="254" fontId="58" fillId="60" borderId="0" applyFill="0" applyAlignment="0"/>
    <xf numFmtId="254" fontId="131" fillId="0" borderId="0" applyFill="0" applyAlignment="0">
      <alignment vertical="center"/>
    </xf>
    <xf numFmtId="254" fontId="58" fillId="0" borderId="0" applyFill="0" applyAlignment="0"/>
    <xf numFmtId="254" fontId="58" fillId="60" borderId="0" applyFill="0" applyAlignment="0"/>
    <xf numFmtId="254" fontId="131" fillId="0" borderId="0" applyFill="0" applyAlignment="0">
      <alignment vertical="center"/>
    </xf>
    <xf numFmtId="254" fontId="131" fillId="60" borderId="0" applyFill="0" applyAlignment="0">
      <alignment vertical="center"/>
    </xf>
    <xf numFmtId="254" fontId="131" fillId="0" borderId="0" applyFill="0" applyAlignment="0">
      <alignment vertical="center"/>
    </xf>
    <xf numFmtId="0" fontId="3" fillId="0" borderId="0"/>
    <xf numFmtId="0" fontId="3" fillId="0" borderId="0"/>
    <xf numFmtId="184" fontId="3" fillId="0" borderId="0" applyFont="0">
      <alignment horizontal="left"/>
    </xf>
    <xf numFmtId="184" fontId="24" fillId="0" borderId="0" applyFont="0">
      <alignment horizontal="left" vertical="center"/>
    </xf>
    <xf numFmtId="1" fontId="147" fillId="0" borderId="0">
      <alignment horizontal="left"/>
    </xf>
    <xf numFmtId="184" fontId="3" fillId="0" borderId="0" applyFont="0">
      <alignment horizontal="left" vertical="center"/>
    </xf>
    <xf numFmtId="184" fontId="24" fillId="0" borderId="0" applyFont="0">
      <alignment horizontal="left" vertical="center"/>
    </xf>
    <xf numFmtId="184" fontId="3" fillId="0" borderId="0" applyFont="0" applyFill="0" applyBorder="0">
      <alignment horizontal="left"/>
    </xf>
    <xf numFmtId="184" fontId="24" fillId="0" borderId="0" applyFont="0" applyFill="0" applyBorder="0">
      <alignment horizontal="left" vertical="center"/>
    </xf>
    <xf numFmtId="1" fontId="147" fillId="0" borderId="0" applyFill="0" applyBorder="0">
      <alignment horizontal="left"/>
    </xf>
    <xf numFmtId="184" fontId="3" fillId="0" borderId="0" applyFont="0" applyFill="0" applyBorder="0">
      <alignment horizontal="left" vertical="center"/>
    </xf>
    <xf numFmtId="184" fontId="24" fillId="0" borderId="0" applyFont="0" applyFill="0" applyBorder="0">
      <alignment horizontal="left" vertical="center"/>
    </xf>
    <xf numFmtId="0" fontId="234" fillId="127" borderId="36"/>
    <xf numFmtId="0" fontId="234" fillId="127" borderId="36"/>
    <xf numFmtId="0" fontId="235" fillId="127" borderId="36">
      <alignment vertical="center"/>
    </xf>
    <xf numFmtId="0" fontId="3" fillId="0" borderId="0" applyNumberFormat="0" applyFill="0" applyBorder="0" applyAlignment="0">
      <protection locked="0"/>
    </xf>
    <xf numFmtId="0" fontId="3" fillId="0" borderId="0" applyNumberFormat="0" applyFill="0" applyBorder="0" applyAlignment="0">
      <protection locked="0"/>
    </xf>
    <xf numFmtId="0" fontId="117" fillId="0" borderId="0" applyNumberFormat="0" applyFill="0" applyBorder="0" applyAlignment="0">
      <alignment vertical="center"/>
      <protection locked="0"/>
    </xf>
    <xf numFmtId="0" fontId="117" fillId="0" borderId="0" applyNumberFormat="0" applyFill="0" applyBorder="0" applyAlignment="0">
      <alignment vertical="center"/>
      <protection locked="0"/>
    </xf>
    <xf numFmtId="40" fontId="3" fillId="0" borderId="0" applyFont="0">
      <protection locked="0"/>
    </xf>
    <xf numFmtId="40" fontId="24" fillId="0" borderId="0" applyFont="0">
      <alignment vertical="center"/>
      <protection locked="0"/>
    </xf>
    <xf numFmtId="255" fontId="147" fillId="0" borderId="0">
      <protection locked="0"/>
    </xf>
    <xf numFmtId="40" fontId="3" fillId="0" borderId="0" applyFont="0">
      <alignment vertical="center"/>
      <protection locked="0"/>
    </xf>
    <xf numFmtId="40" fontId="24" fillId="0" borderId="0" applyFont="0">
      <alignment vertical="center"/>
      <protection locked="0"/>
    </xf>
    <xf numFmtId="0" fontId="64" fillId="0" borderId="0"/>
    <xf numFmtId="0" fontId="236" fillId="0" borderId="0">
      <alignment vertical="center"/>
    </xf>
    <xf numFmtId="0" fontId="236" fillId="0" borderId="0">
      <alignment vertical="center"/>
    </xf>
    <xf numFmtId="0" fontId="65" fillId="0" borderId="21"/>
    <xf numFmtId="0" fontId="237" fillId="0" borderId="21">
      <alignment vertical="center"/>
    </xf>
    <xf numFmtId="0" fontId="237" fillId="0" borderId="21">
      <alignment vertical="center"/>
    </xf>
    <xf numFmtId="0" fontId="237" fillId="0" borderId="21">
      <alignment vertical="center"/>
    </xf>
    <xf numFmtId="197" fontId="238" fillId="0" borderId="0" applyFill="0" applyBorder="0" applyAlignment="0"/>
    <xf numFmtId="197" fontId="238" fillId="0" borderId="0" applyFill="0" applyBorder="0" applyAlignment="0"/>
    <xf numFmtId="208" fontId="3" fillId="0" borderId="0" applyFill="0" applyBorder="0" applyAlignment="0"/>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8" fontId="117" fillId="0" borderId="0" applyFill="0" applyBorder="0" applyAlignment="0">
      <alignment vertical="center"/>
    </xf>
    <xf numFmtId="209" fontId="238" fillId="0" borderId="0" applyFill="0" applyBorder="0" applyAlignment="0"/>
    <xf numFmtId="209" fontId="238"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97" fontId="238" fillId="0" borderId="0" applyFill="0" applyBorder="0" applyAlignment="0"/>
    <xf numFmtId="197" fontId="238" fillId="0" borderId="0" applyFill="0" applyBorder="0" applyAlignment="0"/>
    <xf numFmtId="208" fontId="3" fillId="0" borderId="0" applyFill="0" applyBorder="0" applyAlignment="0"/>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8" fontId="117" fillId="0" borderId="0" applyFill="0" applyBorder="0" applyAlignment="0">
      <alignment vertical="center"/>
    </xf>
    <xf numFmtId="216" fontId="238" fillId="0" borderId="0" applyFill="0" applyBorder="0" applyAlignment="0"/>
    <xf numFmtId="216" fontId="238" fillId="0" borderId="0" applyFill="0" applyBorder="0" applyAlignment="0"/>
    <xf numFmtId="217" fontId="3" fillId="0" borderId="0" applyFill="0" applyBorder="0" applyAlignment="0"/>
    <xf numFmtId="217" fontId="3" fillId="0" borderId="0" applyFill="0" applyBorder="0" applyAlignment="0"/>
    <xf numFmtId="217" fontId="117" fillId="0" borderId="0" applyFill="0" applyBorder="0" applyAlignment="0">
      <alignment vertical="center"/>
    </xf>
    <xf numFmtId="217" fontId="3" fillId="0" borderId="0" applyFill="0" applyBorder="0" applyAlignment="0"/>
    <xf numFmtId="217" fontId="117" fillId="0" borderId="0" applyFill="0" applyBorder="0" applyAlignment="0">
      <alignment vertical="center"/>
    </xf>
    <xf numFmtId="209" fontId="238" fillId="0" borderId="0" applyFill="0" applyBorder="0" applyAlignment="0"/>
    <xf numFmtId="209" fontId="238"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0" fontId="87" fillId="0" borderId="30"/>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87" fillId="0" borderId="30" applyNumberFormat="0" applyFill="0" applyAlignment="0" applyProtection="0"/>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239" fillId="0" borderId="30" applyNumberFormat="0" applyFill="0" applyAlignment="0" applyProtection="0">
      <alignment vertical="center"/>
    </xf>
    <xf numFmtId="0" fontId="239" fillId="0" borderId="30" applyNumberFormat="0" applyFill="0" applyAlignment="0" applyProtection="0">
      <alignment vertical="center"/>
    </xf>
    <xf numFmtId="213" fontId="240" fillId="128" borderId="0"/>
    <xf numFmtId="213" fontId="240" fillId="128" borderId="0"/>
    <xf numFmtId="213" fontId="241" fillId="129" borderId="0">
      <alignment vertical="center"/>
    </xf>
    <xf numFmtId="0" fontId="3" fillId="0" borderId="0">
      <alignment horizontal="center" vertical="center" wrapText="1"/>
    </xf>
    <xf numFmtId="0" fontId="117" fillId="0" borderId="0">
      <alignment horizontal="center" vertical="center" wrapText="1"/>
    </xf>
    <xf numFmtId="178" fontId="66" fillId="55" borderId="0">
      <alignment vertical="center"/>
    </xf>
    <xf numFmtId="178" fontId="126" fillId="55" borderId="0">
      <alignment vertical="center"/>
    </xf>
    <xf numFmtId="178" fontId="66" fillId="55" borderId="0"/>
    <xf numFmtId="178" fontId="126" fillId="55" borderId="0">
      <alignment vertical="center"/>
    </xf>
    <xf numFmtId="178" fontId="66" fillId="55" borderId="0"/>
    <xf numFmtId="178" fontId="126" fillId="55" borderId="0">
      <alignment vertical="center"/>
    </xf>
    <xf numFmtId="184" fontId="3" fillId="0" borderId="0" applyFont="0" applyFill="0" applyBorder="0">
      <alignment horizontal="left"/>
    </xf>
    <xf numFmtId="184" fontId="24" fillId="0" borderId="0" applyFont="0" applyFill="0" applyBorder="0">
      <alignment horizontal="left" vertical="center"/>
    </xf>
    <xf numFmtId="1" fontId="147" fillId="0" borderId="0" applyFill="0" applyBorder="0">
      <alignment horizontal="left"/>
    </xf>
    <xf numFmtId="184" fontId="3" fillId="0" borderId="0" applyFont="0" applyFill="0" applyBorder="0">
      <alignment horizontal="left" vertical="center"/>
    </xf>
    <xf numFmtId="184" fontId="24" fillId="0" borderId="0" applyFont="0" applyFill="0" applyBorder="0">
      <alignment horizontal="left" vertical="center"/>
    </xf>
    <xf numFmtId="184" fontId="3" fillId="0" borderId="0" applyFont="0" applyFill="0" applyBorder="0">
      <alignment horizontal="left"/>
    </xf>
    <xf numFmtId="184" fontId="24" fillId="0" borderId="0" applyFont="0" applyFill="0" applyBorder="0">
      <alignment horizontal="left" vertical="center"/>
    </xf>
    <xf numFmtId="1" fontId="147" fillId="0" borderId="0" applyFill="0" applyBorder="0">
      <alignment horizontal="left"/>
    </xf>
    <xf numFmtId="184" fontId="3" fillId="0" borderId="0" applyFont="0" applyFill="0" applyBorder="0">
      <alignment horizontal="left" vertical="center"/>
    </xf>
    <xf numFmtId="184" fontId="24" fillId="0" borderId="0" applyFont="0" applyFill="0" applyBorder="0">
      <alignment horizontal="left" vertical="center"/>
    </xf>
    <xf numFmtId="186" fontId="67" fillId="0" borderId="0">
      <alignment horizontal="left" vertical="top"/>
      <protection locked="0"/>
    </xf>
    <xf numFmtId="186" fontId="242" fillId="0" borderId="0">
      <alignment horizontal="left" vertical="top"/>
      <protection locked="0"/>
    </xf>
    <xf numFmtId="244" fontId="67" fillId="0" borderId="0">
      <alignment horizontal="left" vertical="top"/>
      <protection locked="0"/>
    </xf>
    <xf numFmtId="186" fontId="242" fillId="0" borderId="0">
      <alignment horizontal="left" vertical="top"/>
      <protection locked="0"/>
    </xf>
    <xf numFmtId="186" fontId="3" fillId="0" borderId="0" applyFont="0"/>
    <xf numFmtId="186" fontId="24" fillId="0" borderId="0" applyFont="0">
      <alignment vertical="center"/>
    </xf>
    <xf numFmtId="244" fontId="147" fillId="0" borderId="0"/>
    <xf numFmtId="186" fontId="3" fillId="0" borderId="0" applyFont="0">
      <alignment vertical="center"/>
    </xf>
    <xf numFmtId="186" fontId="24" fillId="0" borderId="0" applyFont="0">
      <alignment vertical="center"/>
    </xf>
    <xf numFmtId="256" fontId="147" fillId="0" borderId="0" applyFill="0" applyBorder="0" applyAlignment="0" applyProtection="0"/>
    <xf numFmtId="257" fontId="147" fillId="0" borderId="0" applyFill="0" applyBorder="0" applyAlignment="0" applyProtection="0"/>
    <xf numFmtId="258" fontId="3" fillId="0" borderId="0" applyFont="0" applyFill="0" applyBorder="0" applyAlignment="0" applyProtection="0"/>
    <xf numFmtId="259"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84" fontId="3" fillId="0" borderId="0" applyFont="0" applyFill="0" applyBorder="0">
      <alignment horizontal="left"/>
    </xf>
    <xf numFmtId="184" fontId="24" fillId="0" borderId="0" applyFont="0" applyFill="0" applyBorder="0">
      <alignment horizontal="left" vertical="center"/>
    </xf>
    <xf numFmtId="1" fontId="147" fillId="0" borderId="0" applyFill="0" applyBorder="0">
      <alignment horizontal="left"/>
    </xf>
    <xf numFmtId="184" fontId="3" fillId="0" borderId="0" applyFont="0" applyFill="0" applyBorder="0">
      <alignment horizontal="left" vertical="center"/>
    </xf>
    <xf numFmtId="184" fontId="24" fillId="0" borderId="0" applyFont="0" applyFill="0" applyBorder="0">
      <alignment horizontal="left" vertical="center"/>
    </xf>
    <xf numFmtId="0" fontId="243" fillId="0" borderId="45"/>
    <xf numFmtId="0" fontId="244" fillId="0" borderId="45">
      <alignment vertical="center"/>
    </xf>
    <xf numFmtId="260" fontId="3" fillId="0" borderId="0" applyFont="0" applyFill="0" applyBorder="0" applyAlignment="0" applyProtection="0"/>
    <xf numFmtId="261" fontId="71"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3" fillId="0" borderId="0" applyFont="0" applyFill="0" applyBorder="0" applyAlignment="0" applyProtection="0">
      <alignment vertical="center"/>
    </xf>
    <xf numFmtId="262" fontId="3" fillId="0" borderId="0" applyFill="0" applyBorder="0" applyAlignment="0" applyProtection="0"/>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3" fillId="0" borderId="0" applyFont="0" applyFill="0" applyBorder="0" applyAlignment="0" applyProtection="0">
      <alignment vertical="center"/>
    </xf>
    <xf numFmtId="262" fontId="3" fillId="0" borderId="0" applyFill="0" applyBorder="0" applyAlignment="0" applyProtection="0"/>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3" fillId="0" borderId="0" applyFont="0" applyFill="0" applyBorder="0" applyAlignment="0" applyProtection="0">
      <alignment vertical="center"/>
    </xf>
    <xf numFmtId="262" fontId="3" fillId="0" borderId="0" applyFill="0" applyBorder="0" applyAlignment="0" applyProtection="0"/>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3" fillId="0" borderId="0" applyFont="0" applyFill="0" applyBorder="0" applyAlignment="0" applyProtection="0">
      <alignment vertical="center"/>
    </xf>
    <xf numFmtId="262" fontId="3" fillId="0" borderId="0" applyFill="0" applyBorder="0" applyAlignment="0" applyProtection="0"/>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3" fillId="0" borderId="0" applyFont="0" applyFill="0" applyBorder="0" applyAlignment="0" applyProtection="0">
      <alignment vertical="center"/>
    </xf>
    <xf numFmtId="262" fontId="3" fillId="0" borderId="0" applyFill="0" applyBorder="0" applyAlignment="0" applyProtection="0"/>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3" fillId="0" borderId="0" applyFont="0" applyFill="0" applyBorder="0" applyAlignment="0" applyProtection="0">
      <alignment vertical="center"/>
    </xf>
    <xf numFmtId="262" fontId="3" fillId="0" borderId="0" applyFill="0" applyBorder="0" applyAlignment="0" applyProtection="0"/>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3" fillId="0" borderId="0" applyFont="0" applyFill="0" applyBorder="0" applyAlignment="0" applyProtection="0">
      <alignment vertical="center"/>
    </xf>
    <xf numFmtId="262" fontId="3" fillId="0" borderId="0" applyFill="0" applyBorder="0" applyAlignment="0" applyProtection="0"/>
    <xf numFmtId="0" fontId="24" fillId="0" borderId="0" applyFont="0" applyFill="0" applyBorder="0" applyAlignment="0" applyProtection="0">
      <alignment vertical="center"/>
    </xf>
    <xf numFmtId="262" fontId="117" fillId="0" borderId="0" applyFill="0" applyBorder="0" applyAlignment="0" applyProtection="0">
      <alignment vertical="center"/>
    </xf>
    <xf numFmtId="0" fontId="3" fillId="0" borderId="0" applyFont="0" applyFill="0" applyBorder="0" applyAlignment="0" applyProtection="0">
      <alignment vertical="center"/>
    </xf>
    <xf numFmtId="262" fontId="3" fillId="0" borderId="0" applyFill="0" applyBorder="0" applyAlignment="0" applyProtection="0"/>
    <xf numFmtId="0" fontId="24" fillId="0" borderId="0" applyFont="0" applyFill="0" applyBorder="0" applyAlignment="0" applyProtection="0">
      <alignment vertical="center"/>
    </xf>
    <xf numFmtId="262" fontId="117" fillId="0" borderId="0" applyFill="0" applyBorder="0" applyAlignment="0" applyProtection="0">
      <alignment vertical="center"/>
    </xf>
    <xf numFmtId="42" fontId="3" fillId="0" borderId="0" applyFont="0" applyFill="0" applyBorder="0" applyAlignment="0" applyProtection="0"/>
    <xf numFmtId="42" fontId="3" fillId="0" borderId="0" applyFont="0" applyFill="0" applyBorder="0" applyAlignment="0" applyProtection="0"/>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3" fillId="0" borderId="0" applyFont="0" applyFill="0" applyBorder="0" applyAlignment="0" applyProtection="0">
      <alignment vertical="center"/>
    </xf>
    <xf numFmtId="42" fontId="3"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3" fillId="0" borderId="0" applyFont="0" applyFill="0" applyBorder="0" applyAlignment="0" applyProtection="0">
      <alignment vertical="center"/>
    </xf>
    <xf numFmtId="42" fontId="3"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3" fillId="0" borderId="0" applyFont="0" applyFill="0" applyBorder="0" applyAlignment="0" applyProtection="0">
      <alignment vertical="center"/>
    </xf>
    <xf numFmtId="42" fontId="3"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3" fillId="0" borderId="0" applyFont="0" applyFill="0" applyBorder="0" applyAlignment="0" applyProtection="0">
      <alignment vertical="center"/>
    </xf>
    <xf numFmtId="42" fontId="3"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3" fillId="0" borderId="0" applyFont="0" applyFill="0" applyBorder="0" applyAlignment="0" applyProtection="0">
      <alignment vertical="center"/>
    </xf>
    <xf numFmtId="42" fontId="3"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3" fillId="0" borderId="0" applyFont="0" applyFill="0" applyBorder="0" applyAlignment="0" applyProtection="0">
      <alignment vertical="center"/>
    </xf>
    <xf numFmtId="42" fontId="3"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3" fillId="0" borderId="0" applyFont="0" applyFill="0" applyBorder="0" applyAlignment="0" applyProtection="0">
      <alignment vertical="center"/>
    </xf>
    <xf numFmtId="42" fontId="3"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3" fillId="0" borderId="0" applyFont="0" applyFill="0" applyBorder="0" applyAlignment="0" applyProtection="0">
      <alignment vertical="center"/>
    </xf>
    <xf numFmtId="42" fontId="3"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42" fontId="24" fillId="0" borderId="0" applyFont="0" applyFill="0" applyBorder="0" applyAlignment="0" applyProtection="0">
      <alignment vertical="center"/>
    </xf>
    <xf numFmtId="42" fontId="24"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263" fontId="7"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264" fontId="20" fillId="0" borderId="0" applyFill="0" applyBorder="0" applyAlignment="0" applyProtection="0"/>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3" fillId="0" borderId="0" applyFont="0" applyFill="0" applyBorder="0" applyAlignment="0" applyProtection="0">
      <alignment vertical="center"/>
    </xf>
    <xf numFmtId="265" fontId="3"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3" fillId="0" borderId="0" applyFont="0" applyFill="0" applyBorder="0" applyAlignment="0" applyProtection="0">
      <alignment vertical="center"/>
    </xf>
    <xf numFmtId="265" fontId="3"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3" fillId="0" borderId="0" applyFont="0" applyFill="0" applyBorder="0" applyAlignment="0" applyProtection="0">
      <alignment vertical="center"/>
    </xf>
    <xf numFmtId="265" fontId="3"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3" fillId="0" borderId="0" applyFont="0" applyFill="0" applyBorder="0" applyAlignment="0" applyProtection="0">
      <alignment vertical="center"/>
    </xf>
    <xf numFmtId="265" fontId="3"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3" fillId="0" borderId="0" applyFont="0" applyFill="0" applyBorder="0" applyAlignment="0" applyProtection="0">
      <alignment vertical="center"/>
    </xf>
    <xf numFmtId="265" fontId="3"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3" fillId="0" borderId="0" applyFont="0" applyFill="0" applyBorder="0" applyAlignment="0" applyProtection="0">
      <alignment vertical="center"/>
    </xf>
    <xf numFmtId="265" fontId="3"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3" fillId="0" borderId="0" applyFont="0" applyFill="0" applyBorder="0" applyAlignment="0" applyProtection="0">
      <alignment vertical="center"/>
    </xf>
    <xf numFmtId="265" fontId="3"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0" fontId="3" fillId="0" borderId="0" applyFont="0" applyFill="0" applyBorder="0" applyAlignment="0" applyProtection="0">
      <alignment vertical="center"/>
    </xf>
    <xf numFmtId="265" fontId="3" fillId="0" borderId="0" applyFont="0" applyFill="0" applyBorder="0" applyAlignment="0" applyProtection="0">
      <alignment vertical="center"/>
    </xf>
    <xf numFmtId="0" fontId="24" fillId="0" borderId="0" applyFont="0" applyFill="0" applyBorder="0" applyAlignment="0" applyProtection="0">
      <alignment vertical="center"/>
    </xf>
    <xf numFmtId="265" fontId="24" fillId="0" borderId="0" applyFont="0" applyFill="0" applyBorder="0" applyAlignment="0" applyProtection="0">
      <alignment vertical="center"/>
    </xf>
    <xf numFmtId="266" fontId="3" fillId="0" borderId="0" applyFont="0" applyFill="0" applyBorder="0" applyAlignment="0" applyProtection="0"/>
    <xf numFmtId="258" fontId="71" fillId="0" borderId="0" applyFont="0" applyFill="0" applyBorder="0" applyAlignment="0" applyProtection="0"/>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3" fillId="0" borderId="0" applyFont="0" applyFill="0" applyBorder="0" applyAlignment="0" applyProtection="0">
      <alignment vertical="center"/>
    </xf>
    <xf numFmtId="258" fontId="3"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3" fillId="0" borderId="0" applyFont="0" applyFill="0" applyBorder="0" applyAlignment="0" applyProtection="0">
      <alignment vertical="center"/>
    </xf>
    <xf numFmtId="258" fontId="3"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3" fillId="0" borderId="0" applyFont="0" applyFill="0" applyBorder="0" applyAlignment="0" applyProtection="0">
      <alignment vertical="center"/>
    </xf>
    <xf numFmtId="258" fontId="3"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3" fillId="0" borderId="0" applyFont="0" applyFill="0" applyBorder="0" applyAlignment="0" applyProtection="0">
      <alignment vertical="center"/>
    </xf>
    <xf numFmtId="258" fontId="3"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3" fillId="0" borderId="0" applyFont="0" applyFill="0" applyBorder="0" applyAlignment="0" applyProtection="0">
      <alignment vertical="center"/>
    </xf>
    <xf numFmtId="258" fontId="3"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3" fillId="0" borderId="0" applyFont="0" applyFill="0" applyBorder="0" applyAlignment="0" applyProtection="0">
      <alignment vertical="center"/>
    </xf>
    <xf numFmtId="258" fontId="3"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3" fillId="0" borderId="0" applyFont="0" applyFill="0" applyBorder="0" applyAlignment="0" applyProtection="0">
      <alignment vertical="center"/>
    </xf>
    <xf numFmtId="258" fontId="3"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266" fontId="3" fillId="0" borderId="0" applyFont="0" applyFill="0" applyBorder="0" applyAlignment="0" applyProtection="0">
      <alignment vertical="center"/>
    </xf>
    <xf numFmtId="258" fontId="3" fillId="0" borderId="0" applyFont="0" applyFill="0" applyBorder="0" applyAlignment="0" applyProtection="0">
      <alignment vertical="center"/>
    </xf>
    <xf numFmtId="266" fontId="24" fillId="0" borderId="0" applyFont="0" applyFill="0" applyBorder="0" applyAlignment="0" applyProtection="0">
      <alignment vertical="center"/>
    </xf>
    <xf numFmtId="258"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267" fontId="3" fillId="0" borderId="0" applyFont="0" applyFill="0" applyBorder="0" applyAlignment="0" applyProtection="0"/>
    <xf numFmtId="267" fontId="3" fillId="0" borderId="0" applyFont="0" applyFill="0" applyBorder="0" applyAlignment="0" applyProtection="0"/>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3" fillId="0" borderId="0" applyFont="0" applyFill="0" applyBorder="0" applyAlignment="0" applyProtection="0">
      <alignment vertical="center"/>
    </xf>
    <xf numFmtId="267" fontId="3"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3" fillId="0" borderId="0" applyFont="0" applyFill="0" applyBorder="0" applyAlignment="0" applyProtection="0">
      <alignment vertical="center"/>
    </xf>
    <xf numFmtId="267" fontId="3"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3" fillId="0" borderId="0" applyFont="0" applyFill="0" applyBorder="0" applyAlignment="0" applyProtection="0">
      <alignment vertical="center"/>
    </xf>
    <xf numFmtId="267" fontId="3"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3" fillId="0" borderId="0" applyFont="0" applyFill="0" applyBorder="0" applyAlignment="0" applyProtection="0">
      <alignment vertical="center"/>
    </xf>
    <xf numFmtId="267" fontId="3"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3" fillId="0" borderId="0" applyFont="0" applyFill="0" applyBorder="0" applyAlignment="0" applyProtection="0">
      <alignment vertical="center"/>
    </xf>
    <xf numFmtId="267" fontId="3"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3" fillId="0" borderId="0" applyFont="0" applyFill="0" applyBorder="0" applyAlignment="0" applyProtection="0">
      <alignment vertical="center"/>
    </xf>
    <xf numFmtId="267" fontId="3"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3" fillId="0" borderId="0" applyFont="0" applyFill="0" applyBorder="0" applyAlignment="0" applyProtection="0">
      <alignment vertical="center"/>
    </xf>
    <xf numFmtId="267" fontId="3"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267" fontId="3" fillId="0" borderId="0" applyFont="0" applyFill="0" applyBorder="0" applyAlignment="0" applyProtection="0">
      <alignment vertical="center"/>
    </xf>
    <xf numFmtId="267" fontId="3" fillId="0" borderId="0" applyFont="0" applyFill="0" applyBorder="0" applyAlignment="0" applyProtection="0">
      <alignment vertical="center"/>
    </xf>
    <xf numFmtId="267" fontId="24" fillId="0" borderId="0" applyFont="0" applyFill="0" applyBorder="0" applyAlignment="0" applyProtection="0">
      <alignment vertical="center"/>
    </xf>
    <xf numFmtId="267" fontId="24" fillId="0" borderId="0" applyFont="0" applyFill="0" applyBorder="0" applyAlignment="0" applyProtection="0">
      <alignment vertical="center"/>
    </xf>
    <xf numFmtId="10" fontId="3" fillId="0" borderId="0" applyFont="0" applyFill="0" applyProtection="0"/>
    <xf numFmtId="10" fontId="3" fillId="0" borderId="0" applyFont="0" applyFill="0" applyProtection="0"/>
    <xf numFmtId="10" fontId="24"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3" fillId="0" borderId="0" applyFont="0" applyFill="0" applyProtection="0">
      <alignment vertical="center"/>
    </xf>
    <xf numFmtId="10" fontId="3"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3" fillId="0" borderId="0" applyFont="0" applyFill="0" applyProtection="0">
      <alignment vertical="center"/>
    </xf>
    <xf numFmtId="10" fontId="3"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3" fillId="0" borderId="0" applyFont="0" applyFill="0" applyProtection="0">
      <alignment vertical="center"/>
    </xf>
    <xf numFmtId="10" fontId="3"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3" fillId="0" borderId="0" applyFont="0" applyFill="0" applyProtection="0">
      <alignment vertical="center"/>
    </xf>
    <xf numFmtId="10" fontId="3"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3" fillId="0" borderId="0" applyFont="0" applyFill="0" applyProtection="0">
      <alignment vertical="center"/>
    </xf>
    <xf numFmtId="10" fontId="3"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3" fillId="0" borderId="0" applyFont="0" applyFill="0" applyProtection="0">
      <alignment vertical="center"/>
    </xf>
    <xf numFmtId="10" fontId="3"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3" fillId="0" borderId="0" applyFont="0" applyFill="0" applyProtection="0">
      <alignment vertical="center"/>
    </xf>
    <xf numFmtId="10" fontId="3"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10" fontId="3" fillId="0" borderId="0" applyFont="0" applyFill="0" applyProtection="0">
      <alignment vertical="center"/>
    </xf>
    <xf numFmtId="10" fontId="3" fillId="0" borderId="0" applyFont="0" applyFill="0" applyProtection="0">
      <alignment vertical="center"/>
    </xf>
    <xf numFmtId="10" fontId="24" fillId="0" borderId="0" applyFont="0" applyFill="0" applyProtection="0">
      <alignment vertical="center"/>
    </xf>
    <xf numFmtId="10" fontId="24" fillId="0" borderId="0" applyFont="0" applyFill="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3" fillId="0" borderId="0" applyFont="0" applyFill="0" applyBorder="0" applyAlignment="0" applyProtection="0">
      <alignment vertical="center"/>
    </xf>
    <xf numFmtId="268" fontId="3" fillId="0" borderId="0" applyFill="0" applyBorder="0" applyAlignment="0" applyProtection="0"/>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3" fillId="0" borderId="0" applyFont="0" applyFill="0" applyBorder="0" applyAlignment="0" applyProtection="0">
      <alignment vertical="center"/>
    </xf>
    <xf numFmtId="268" fontId="3" fillId="0" borderId="0" applyFill="0" applyBorder="0" applyAlignment="0" applyProtection="0"/>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3" fillId="0" borderId="0" applyFont="0" applyFill="0" applyBorder="0" applyAlignment="0" applyProtection="0">
      <alignment vertical="center"/>
    </xf>
    <xf numFmtId="268" fontId="3" fillId="0" borderId="0" applyFill="0" applyBorder="0" applyAlignment="0" applyProtection="0"/>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3" fillId="0" borderId="0" applyFont="0" applyFill="0" applyBorder="0" applyAlignment="0" applyProtection="0">
      <alignment vertical="center"/>
    </xf>
    <xf numFmtId="268" fontId="3" fillId="0" borderId="0" applyFill="0" applyBorder="0" applyAlignment="0" applyProtection="0"/>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3" fillId="0" borderId="0" applyFont="0" applyFill="0" applyBorder="0" applyAlignment="0" applyProtection="0">
      <alignment vertical="center"/>
    </xf>
    <xf numFmtId="268" fontId="3" fillId="0" borderId="0" applyFill="0" applyBorder="0" applyAlignment="0" applyProtection="0"/>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3" fillId="0" borderId="0" applyFont="0" applyFill="0" applyBorder="0" applyAlignment="0" applyProtection="0">
      <alignment vertical="center"/>
    </xf>
    <xf numFmtId="268" fontId="3" fillId="0" borderId="0" applyFill="0" applyBorder="0" applyAlignment="0" applyProtection="0"/>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3" fillId="0" borderId="0" applyFont="0" applyFill="0" applyBorder="0" applyAlignment="0" applyProtection="0">
      <alignment vertical="center"/>
    </xf>
    <xf numFmtId="268" fontId="3" fillId="0" borderId="0" applyFill="0" applyBorder="0" applyAlignment="0" applyProtection="0"/>
    <xf numFmtId="0" fontId="24" fillId="0" borderId="0" applyFont="0" applyFill="0" applyBorder="0" applyAlignment="0" applyProtection="0">
      <alignment vertical="center"/>
    </xf>
    <xf numFmtId="268" fontId="117" fillId="0" borderId="0" applyFill="0" applyBorder="0" applyAlignment="0" applyProtection="0">
      <alignment vertical="center"/>
    </xf>
    <xf numFmtId="0" fontId="3" fillId="0" borderId="0" applyFont="0" applyFill="0" applyBorder="0" applyAlignment="0" applyProtection="0">
      <alignment vertical="center"/>
    </xf>
    <xf numFmtId="268" fontId="3" fillId="0" borderId="0" applyFill="0" applyBorder="0" applyAlignment="0" applyProtection="0"/>
    <xf numFmtId="0" fontId="24" fillId="0" borderId="0" applyFont="0" applyFill="0" applyBorder="0" applyAlignment="0" applyProtection="0">
      <alignment vertical="center"/>
    </xf>
    <xf numFmtId="268" fontId="117" fillId="0" borderId="0" applyFill="0" applyBorder="0" applyAlignment="0" applyProtection="0">
      <alignment vertical="center"/>
    </xf>
    <xf numFmtId="44" fontId="3" fillId="0" borderId="0" applyFont="0" applyFill="0" applyBorder="0" applyAlignment="0" applyProtection="0"/>
    <xf numFmtId="44" fontId="3" fillId="0" borderId="0" applyFont="0" applyFill="0" applyBorder="0" applyAlignment="0" applyProtection="0"/>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3" fillId="0" borderId="0" applyFont="0" applyFill="0" applyBorder="0" applyAlignment="0" applyProtection="0">
      <alignment vertical="center"/>
    </xf>
    <xf numFmtId="44" fontId="3"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3" fillId="0" borderId="0" applyFont="0" applyFill="0" applyBorder="0" applyAlignment="0" applyProtection="0">
      <alignment vertical="center"/>
    </xf>
    <xf numFmtId="44" fontId="3"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3" fillId="0" borderId="0" applyFont="0" applyFill="0" applyBorder="0" applyAlignment="0" applyProtection="0">
      <alignment vertical="center"/>
    </xf>
    <xf numFmtId="44" fontId="3"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3" fillId="0" borderId="0" applyFont="0" applyFill="0" applyBorder="0" applyAlignment="0" applyProtection="0">
      <alignment vertical="center"/>
    </xf>
    <xf numFmtId="44" fontId="3"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3" fillId="0" borderId="0" applyFont="0" applyFill="0" applyBorder="0" applyAlignment="0" applyProtection="0">
      <alignment vertical="center"/>
    </xf>
    <xf numFmtId="44" fontId="3"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3" fillId="0" borderId="0" applyFont="0" applyFill="0" applyBorder="0" applyAlignment="0" applyProtection="0">
      <alignment vertical="center"/>
    </xf>
    <xf numFmtId="44" fontId="3"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3" fillId="0" borderId="0" applyFont="0" applyFill="0" applyBorder="0" applyAlignment="0" applyProtection="0">
      <alignment vertical="center"/>
    </xf>
    <xf numFmtId="44" fontId="3"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3" fillId="0" borderId="0" applyFont="0" applyFill="0" applyBorder="0" applyAlignment="0" applyProtection="0">
      <alignment vertical="center"/>
    </xf>
    <xf numFmtId="44" fontId="3"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44" fontId="24" fillId="0" borderId="0" applyFont="0" applyFill="0" applyBorder="0" applyAlignment="0" applyProtection="0">
      <alignment vertical="center"/>
    </xf>
    <xf numFmtId="44" fontId="24"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269" fontId="7"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270" fontId="20" fillId="0" borderId="0" applyFill="0" applyBorder="0" applyAlignment="0" applyProtection="0"/>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3" fillId="0" borderId="0" applyFont="0" applyFill="0" applyBorder="0" applyAlignment="0" applyProtection="0">
      <alignment vertical="center"/>
    </xf>
    <xf numFmtId="271" fontId="3"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3" fillId="0" borderId="0" applyFont="0" applyFill="0" applyBorder="0" applyAlignment="0" applyProtection="0">
      <alignment vertical="center"/>
    </xf>
    <xf numFmtId="271" fontId="3"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3" fillId="0" borderId="0" applyFont="0" applyFill="0" applyBorder="0" applyAlignment="0" applyProtection="0">
      <alignment vertical="center"/>
    </xf>
    <xf numFmtId="271" fontId="3"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3" fillId="0" borderId="0" applyFont="0" applyFill="0" applyBorder="0" applyAlignment="0" applyProtection="0">
      <alignment vertical="center"/>
    </xf>
    <xf numFmtId="271" fontId="3"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3" fillId="0" borderId="0" applyFont="0" applyFill="0" applyBorder="0" applyAlignment="0" applyProtection="0">
      <alignment vertical="center"/>
    </xf>
    <xf numFmtId="271" fontId="3"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3" fillId="0" borderId="0" applyFont="0" applyFill="0" applyBorder="0" applyAlignment="0" applyProtection="0">
      <alignment vertical="center"/>
    </xf>
    <xf numFmtId="271" fontId="3"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3" fillId="0" borderId="0" applyFont="0" applyFill="0" applyBorder="0" applyAlignment="0" applyProtection="0">
      <alignment vertical="center"/>
    </xf>
    <xf numFmtId="271" fontId="3"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0" fontId="3" fillId="0" borderId="0" applyFont="0" applyFill="0" applyBorder="0" applyAlignment="0" applyProtection="0">
      <alignment vertical="center"/>
    </xf>
    <xf numFmtId="271" fontId="3" fillId="0" borderId="0" applyFont="0" applyFill="0" applyBorder="0" applyAlignment="0" applyProtection="0">
      <alignment vertical="center"/>
    </xf>
    <xf numFmtId="0" fontId="24" fillId="0" borderId="0" applyFont="0" applyFill="0" applyBorder="0" applyAlignment="0" applyProtection="0">
      <alignment vertical="center"/>
    </xf>
    <xf numFmtId="271" fontId="24" fillId="0" borderId="0" applyFont="0" applyFill="0" applyBorder="0" applyAlignment="0" applyProtection="0">
      <alignment vertical="center"/>
    </xf>
    <xf numFmtId="272" fontId="3" fillId="0" borderId="0" applyFont="0" applyFill="0" applyBorder="0" applyAlignment="0" applyProtection="0"/>
    <xf numFmtId="273" fontId="71" fillId="0" borderId="0" applyFont="0" applyFill="0" applyBorder="0" applyAlignment="0" applyProtection="0"/>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3" fillId="0" borderId="0" applyFont="0" applyFill="0" applyBorder="0" applyAlignment="0" applyProtection="0">
      <alignment vertical="center"/>
    </xf>
    <xf numFmtId="273" fontId="3"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3" fillId="0" borderId="0" applyFont="0" applyFill="0" applyBorder="0" applyAlignment="0" applyProtection="0">
      <alignment vertical="center"/>
    </xf>
    <xf numFmtId="273" fontId="3"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3" fillId="0" borderId="0" applyFont="0" applyFill="0" applyBorder="0" applyAlignment="0" applyProtection="0">
      <alignment vertical="center"/>
    </xf>
    <xf numFmtId="273" fontId="3"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3" fillId="0" borderId="0" applyFont="0" applyFill="0" applyBorder="0" applyAlignment="0" applyProtection="0">
      <alignment vertical="center"/>
    </xf>
    <xf numFmtId="273" fontId="3"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3" fillId="0" borderId="0" applyFont="0" applyFill="0" applyBorder="0" applyAlignment="0" applyProtection="0">
      <alignment vertical="center"/>
    </xf>
    <xf numFmtId="273" fontId="3"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3" fillId="0" borderId="0" applyFont="0" applyFill="0" applyBorder="0" applyAlignment="0" applyProtection="0">
      <alignment vertical="center"/>
    </xf>
    <xf numFmtId="273" fontId="3"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3" fillId="0" borderId="0" applyFont="0" applyFill="0" applyBorder="0" applyAlignment="0" applyProtection="0">
      <alignment vertical="center"/>
    </xf>
    <xf numFmtId="273" fontId="3"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272" fontId="3" fillId="0" borderId="0" applyFont="0" applyFill="0" applyBorder="0" applyAlignment="0" applyProtection="0">
      <alignment vertical="center"/>
    </xf>
    <xf numFmtId="273" fontId="3" fillId="0" borderId="0" applyFont="0" applyFill="0" applyBorder="0" applyAlignment="0" applyProtection="0">
      <alignment vertical="center"/>
    </xf>
    <xf numFmtId="272" fontId="24" fillId="0" borderId="0" applyFont="0" applyFill="0" applyBorder="0" applyAlignment="0" applyProtection="0">
      <alignment vertical="center"/>
    </xf>
    <xf numFmtId="273"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3" fillId="0" borderId="0" applyFont="0" applyFill="0" applyBorder="0" applyAlignment="0" applyProtection="0">
      <alignment vertical="center"/>
    </xf>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274" fontId="3" fillId="0" borderId="0" applyFont="0" applyFill="0" applyBorder="0" applyAlignment="0" applyProtection="0"/>
    <xf numFmtId="274" fontId="3" fillId="0" borderId="0" applyFont="0" applyFill="0" applyBorder="0" applyAlignment="0" applyProtection="0"/>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3" fillId="0" borderId="0" applyFont="0" applyFill="0" applyBorder="0" applyAlignment="0" applyProtection="0">
      <alignment vertical="center"/>
    </xf>
    <xf numFmtId="274" fontId="3"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3" fillId="0" borderId="0" applyFont="0" applyFill="0" applyBorder="0" applyAlignment="0" applyProtection="0">
      <alignment vertical="center"/>
    </xf>
    <xf numFmtId="274" fontId="3"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3" fillId="0" borderId="0" applyFont="0" applyFill="0" applyBorder="0" applyAlignment="0" applyProtection="0">
      <alignment vertical="center"/>
    </xf>
    <xf numFmtId="274" fontId="3"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3" fillId="0" borderId="0" applyFont="0" applyFill="0" applyBorder="0" applyAlignment="0" applyProtection="0">
      <alignment vertical="center"/>
    </xf>
    <xf numFmtId="274" fontId="3"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3" fillId="0" borderId="0" applyFont="0" applyFill="0" applyBorder="0" applyAlignment="0" applyProtection="0">
      <alignment vertical="center"/>
    </xf>
    <xf numFmtId="274" fontId="3"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3" fillId="0" borderId="0" applyFont="0" applyFill="0" applyBorder="0" applyAlignment="0" applyProtection="0">
      <alignment vertical="center"/>
    </xf>
    <xf numFmtId="274" fontId="3"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3" fillId="0" borderId="0" applyFont="0" applyFill="0" applyBorder="0" applyAlignment="0" applyProtection="0">
      <alignment vertical="center"/>
    </xf>
    <xf numFmtId="274" fontId="3"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274" fontId="3" fillId="0" borderId="0" applyFont="0" applyFill="0" applyBorder="0" applyAlignment="0" applyProtection="0">
      <alignment vertical="center"/>
    </xf>
    <xf numFmtId="274" fontId="3" fillId="0" borderId="0" applyFont="0" applyFill="0" applyBorder="0" applyAlignment="0" applyProtection="0">
      <alignment vertical="center"/>
    </xf>
    <xf numFmtId="274" fontId="24" fillId="0" borderId="0" applyFont="0" applyFill="0" applyBorder="0" applyAlignment="0" applyProtection="0">
      <alignment vertical="center"/>
    </xf>
    <xf numFmtId="274" fontId="24" fillId="0" borderId="0" applyFont="0" applyFill="0" applyBorder="0" applyAlignment="0" applyProtection="0">
      <alignment vertical="center"/>
    </xf>
    <xf numFmtId="12" fontId="3" fillId="0" borderId="0" applyFont="0" applyFill="0" applyProtection="0"/>
    <xf numFmtId="12" fontId="3" fillId="0" borderId="0" applyFont="0" applyFill="0" applyProtection="0"/>
    <xf numFmtId="12" fontId="24"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3" fillId="0" borderId="0" applyFont="0" applyFill="0" applyProtection="0">
      <alignment vertical="center"/>
    </xf>
    <xf numFmtId="12" fontId="3"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3" fillId="0" borderId="0" applyFont="0" applyFill="0" applyProtection="0">
      <alignment vertical="center"/>
    </xf>
    <xf numFmtId="12" fontId="3"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3" fillId="0" borderId="0" applyFont="0" applyFill="0" applyProtection="0">
      <alignment vertical="center"/>
    </xf>
    <xf numFmtId="12" fontId="3"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3" fillId="0" borderId="0" applyFont="0" applyFill="0" applyProtection="0">
      <alignment vertical="center"/>
    </xf>
    <xf numFmtId="12" fontId="3"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3" fillId="0" borderId="0" applyFont="0" applyFill="0" applyProtection="0">
      <alignment vertical="center"/>
    </xf>
    <xf numFmtId="12" fontId="3"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3" fillId="0" borderId="0" applyFont="0" applyFill="0" applyProtection="0">
      <alignment vertical="center"/>
    </xf>
    <xf numFmtId="12" fontId="3"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3" fillId="0" borderId="0" applyFont="0" applyFill="0" applyProtection="0">
      <alignment vertical="center"/>
    </xf>
    <xf numFmtId="12" fontId="3"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2" fontId="3" fillId="0" borderId="0" applyFont="0" applyFill="0" applyProtection="0">
      <alignment vertical="center"/>
    </xf>
    <xf numFmtId="12" fontId="3" fillId="0" borderId="0" applyFont="0" applyFill="0" applyProtection="0">
      <alignment vertical="center"/>
    </xf>
    <xf numFmtId="12" fontId="24" fillId="0" borderId="0" applyFont="0" applyFill="0" applyProtection="0">
      <alignment vertical="center"/>
    </xf>
    <xf numFmtId="12" fontId="24" fillId="0" borderId="0" applyFont="0" applyFill="0" applyProtection="0">
      <alignment vertical="center"/>
    </xf>
    <xf numFmtId="184" fontId="3" fillId="0" borderId="0" applyFont="0">
      <alignment horizontal="left"/>
    </xf>
    <xf numFmtId="184" fontId="24" fillId="0" borderId="0" applyFont="0">
      <alignment horizontal="left" vertical="center"/>
    </xf>
    <xf numFmtId="1" fontId="147" fillId="0" borderId="0">
      <alignment horizontal="left"/>
    </xf>
    <xf numFmtId="184" fontId="3" fillId="0" borderId="0" applyFont="0">
      <alignment horizontal="left" vertical="center"/>
    </xf>
    <xf numFmtId="184" fontId="24" fillId="0" borderId="0" applyFont="0">
      <alignment horizontal="left" vertical="center"/>
    </xf>
    <xf numFmtId="0" fontId="88" fillId="130" borderId="0"/>
    <xf numFmtId="0" fontId="88" fillId="130" borderId="0" applyNumberFormat="0" applyBorder="0" applyAlignment="0" applyProtection="0"/>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1" borderId="0" applyNumberFormat="0" applyBorder="0" applyAlignment="0" applyProtection="0"/>
    <xf numFmtId="0" fontId="157" fillId="82" borderId="0" applyNumberFormat="0" applyBorder="0" applyAlignment="0" applyProtection="0">
      <alignment vertical="center"/>
    </xf>
    <xf numFmtId="0" fontId="88" fillId="82" borderId="0" applyNumberFormat="0" applyBorder="0" applyAlignment="0" applyProtection="0"/>
    <xf numFmtId="0" fontId="88" fillId="131" borderId="0" applyNumberFormat="0" applyBorder="0" applyAlignment="0" applyProtection="0"/>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88" fillId="130" borderId="0" applyNumberFormat="0" applyBorder="0" applyAlignment="0" applyProtection="0"/>
    <xf numFmtId="0" fontId="88" fillId="82" borderId="0" applyNumberFormat="0" applyBorder="0" applyAlignment="0" applyProtection="0"/>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157" fillId="82" borderId="0" applyNumberFormat="0" applyBorder="0" applyAlignment="0" applyProtection="0">
      <alignment vertical="center"/>
    </xf>
    <xf numFmtId="0" fontId="22" fillId="0" borderId="0">
      <alignment horizontal="justify" vertical="top" wrapText="1"/>
    </xf>
    <xf numFmtId="0" fontId="22" fillId="0" borderId="0">
      <alignment horizontal="justify" vertical="top" wrapText="1"/>
    </xf>
    <xf numFmtId="0" fontId="245" fillId="0" borderId="0">
      <alignment horizontal="justify" vertical="top" wrapText="1"/>
    </xf>
    <xf numFmtId="0" fontId="245" fillId="0" borderId="0">
      <alignment horizontal="justify" vertical="top" wrapText="1"/>
    </xf>
    <xf numFmtId="0" fontId="22" fillId="0" borderId="0">
      <alignment horizontal="justify" vertical="top" wrapText="1"/>
    </xf>
    <xf numFmtId="0" fontId="245" fillId="0" borderId="0">
      <alignment horizontal="justify" vertical="top" wrapText="1"/>
    </xf>
    <xf numFmtId="49" fontId="66" fillId="0" borderId="0">
      <alignment horizontal="center" vertical="top"/>
    </xf>
    <xf numFmtId="49" fontId="126" fillId="0" borderId="0">
      <alignment horizontal="center" vertical="top"/>
    </xf>
    <xf numFmtId="37" fontId="68" fillId="0" borderId="0">
      <alignment vertical="center"/>
    </xf>
    <xf numFmtId="37" fontId="246" fillId="0" borderId="0">
      <alignment vertical="center"/>
    </xf>
    <xf numFmtId="37" fontId="68" fillId="0" borderId="0"/>
    <xf numFmtId="37" fontId="68" fillId="0" borderId="0"/>
    <xf numFmtId="37" fontId="246" fillId="0" borderId="0">
      <alignment vertical="center"/>
    </xf>
    <xf numFmtId="37" fontId="68" fillId="0" borderId="0"/>
    <xf numFmtId="0" fontId="3" fillId="0" borderId="0"/>
    <xf numFmtId="0" fontId="3" fillId="0" borderId="0"/>
    <xf numFmtId="0" fontId="3" fillId="0" borderId="0"/>
    <xf numFmtId="0" fontId="3" fillId="0" borderId="0"/>
    <xf numFmtId="0" fontId="3" fillId="0" borderId="0"/>
    <xf numFmtId="190" fontId="69" fillId="0" borderId="0"/>
    <xf numFmtId="201" fontId="103" fillId="0" borderId="0"/>
    <xf numFmtId="201" fontId="103" fillId="0" borderId="0"/>
    <xf numFmtId="201" fontId="103" fillId="0" borderId="0"/>
    <xf numFmtId="201" fontId="103" fillId="0" borderId="0"/>
    <xf numFmtId="201" fontId="103" fillId="0" borderId="0"/>
    <xf numFmtId="201" fontId="103" fillId="0" borderId="0"/>
    <xf numFmtId="201" fontId="103" fillId="0" borderId="0"/>
    <xf numFmtId="0" fontId="69" fillId="0" borderId="0"/>
    <xf numFmtId="190" fontId="69" fillId="0" borderId="0"/>
    <xf numFmtId="190" fontId="69" fillId="0" borderId="0"/>
    <xf numFmtId="190" fontId="69" fillId="0" borderId="0"/>
    <xf numFmtId="190" fontId="69" fillId="0" borderId="0"/>
    <xf numFmtId="190" fontId="69" fillId="0" borderId="0"/>
    <xf numFmtId="190" fontId="69" fillId="0" borderId="0"/>
    <xf numFmtId="0" fontId="3" fillId="0" borderId="0"/>
    <xf numFmtId="0" fontId="7" fillId="0" borderId="0"/>
    <xf numFmtId="0" fontId="7"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7" fillId="0" borderId="0">
      <alignment vertical="center"/>
    </xf>
    <xf numFmtId="0" fontId="1" fillId="0" borderId="0"/>
    <xf numFmtId="0" fontId="118" fillId="0" borderId="0">
      <alignment vertical="center"/>
    </xf>
    <xf numFmtId="0" fontId="7" fillId="0" borderId="0">
      <alignment vertical="center"/>
    </xf>
    <xf numFmtId="0" fontId="118" fillId="0" borderId="0">
      <alignment vertical="center"/>
    </xf>
    <xf numFmtId="0" fontId="118" fillId="0" borderId="0">
      <alignment vertical="center"/>
    </xf>
    <xf numFmtId="0" fontId="1" fillId="0" borderId="0"/>
    <xf numFmtId="0" fontId="1" fillId="0" borderId="0"/>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118" fillId="0" borderId="0">
      <alignment vertical="center"/>
    </xf>
    <xf numFmtId="0" fontId="1" fillId="0" borderId="0"/>
    <xf numFmtId="0" fontId="7" fillId="0" borderId="0"/>
    <xf numFmtId="0" fontId="118" fillId="0" borderId="0">
      <alignment vertical="center"/>
    </xf>
    <xf numFmtId="0" fontId="7" fillId="0" borderId="0"/>
    <xf numFmtId="0" fontId="3" fillId="0" borderId="0"/>
    <xf numFmtId="0" fontId="3" fillId="0" borderId="0"/>
    <xf numFmtId="0" fontId="7" fillId="0" borderId="0">
      <alignment vertical="center"/>
    </xf>
    <xf numFmtId="0" fontId="118" fillId="0" borderId="0">
      <alignment vertical="center"/>
    </xf>
    <xf numFmtId="0" fontId="118" fillId="0" borderId="0">
      <alignment vertical="center"/>
    </xf>
    <xf numFmtId="0" fontId="118" fillId="0" borderId="0">
      <alignment vertical="center"/>
    </xf>
    <xf numFmtId="0" fontId="7" fillId="0" borderId="0">
      <alignment vertical="center"/>
    </xf>
    <xf numFmtId="0" fontId="118" fillId="0" borderId="0">
      <alignment vertical="center"/>
    </xf>
    <xf numFmtId="0" fontId="118" fillId="0" borderId="0">
      <alignment vertical="center"/>
    </xf>
    <xf numFmtId="0" fontId="3" fillId="0" borderId="0"/>
    <xf numFmtId="0" fontId="1" fillId="0" borderId="0"/>
    <xf numFmtId="0" fontId="118" fillId="0" borderId="0">
      <alignment vertical="center"/>
    </xf>
    <xf numFmtId="0" fontId="7" fillId="0" borderId="0">
      <alignment vertical="center"/>
    </xf>
    <xf numFmtId="0" fontId="118"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7" fillId="0" borderId="0">
      <alignment vertical="center"/>
    </xf>
    <xf numFmtId="0" fontId="118" fillId="0" borderId="0">
      <alignment vertical="center"/>
    </xf>
    <xf numFmtId="0" fontId="118" fillId="0" borderId="0">
      <alignment vertical="center"/>
    </xf>
    <xf numFmtId="0" fontId="7" fillId="0" borderId="0">
      <alignment vertical="center"/>
    </xf>
    <xf numFmtId="0" fontId="3" fillId="0" borderId="0"/>
    <xf numFmtId="0" fontId="118" fillId="0" borderId="0">
      <alignment vertical="center"/>
    </xf>
    <xf numFmtId="0" fontId="118" fillId="0" borderId="0">
      <alignment vertical="center"/>
    </xf>
    <xf numFmtId="0" fontId="7" fillId="0" borderId="0">
      <alignment vertical="center"/>
    </xf>
    <xf numFmtId="0" fontId="3" fillId="0" borderId="0"/>
    <xf numFmtId="0" fontId="118" fillId="0" borderId="0">
      <alignment vertical="center"/>
    </xf>
    <xf numFmtId="0" fontId="172" fillId="0" borderId="0"/>
    <xf numFmtId="0" fontId="1"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24" fillId="0" borderId="0"/>
    <xf numFmtId="0" fontId="1" fillId="0" borderId="0"/>
    <xf numFmtId="0" fontId="1" fillId="0" borderId="0"/>
    <xf numFmtId="0" fontId="1"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247"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172" fillId="0" borderId="0"/>
    <xf numFmtId="0" fontId="172" fillId="0" borderId="0"/>
    <xf numFmtId="0" fontId="17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2" fillId="0" borderId="0"/>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118" fillId="0" borderId="0">
      <alignment vertical="center"/>
    </xf>
    <xf numFmtId="0" fontId="7" fillId="0" borderId="0">
      <alignment vertical="center"/>
    </xf>
    <xf numFmtId="0" fontId="118" fillId="0" borderId="0">
      <alignment vertical="center"/>
    </xf>
    <xf numFmtId="0" fontId="118" fillId="0" borderId="0">
      <alignment vertical="center"/>
    </xf>
    <xf numFmtId="0" fontId="7" fillId="0" borderId="0">
      <alignment vertical="center"/>
    </xf>
    <xf numFmtId="0" fontId="172" fillId="0" borderId="0"/>
    <xf numFmtId="0" fontId="118" fillId="0" borderId="0">
      <alignment vertical="center"/>
    </xf>
    <xf numFmtId="0" fontId="7" fillId="0" borderId="0">
      <alignment vertical="center"/>
    </xf>
    <xf numFmtId="0" fontId="172" fillId="0" borderId="0"/>
    <xf numFmtId="0" fontId="1"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7" fillId="0" borderId="0">
      <alignment vertical="center"/>
    </xf>
    <xf numFmtId="0" fontId="118" fillId="0" borderId="0">
      <alignment vertical="center"/>
    </xf>
    <xf numFmtId="0" fontId="118" fillId="0" borderId="0">
      <alignment vertical="center"/>
    </xf>
    <xf numFmtId="0" fontId="118" fillId="0" borderId="0">
      <alignment vertical="center"/>
    </xf>
    <xf numFmtId="0" fontId="7" fillId="0" borderId="0"/>
    <xf numFmtId="0" fontId="118" fillId="0" borderId="0">
      <alignment vertical="center"/>
    </xf>
    <xf numFmtId="0" fontId="172" fillId="0" borderId="0"/>
    <xf numFmtId="0" fontId="24" fillId="0" borderId="0"/>
    <xf numFmtId="0" fontId="172" fillId="0" borderId="0"/>
    <xf numFmtId="0" fontId="172" fillId="0" borderId="0"/>
    <xf numFmtId="0" fontId="7" fillId="0" borderId="0">
      <alignment vertical="center"/>
    </xf>
    <xf numFmtId="0" fontId="172" fillId="0" borderId="0"/>
    <xf numFmtId="0" fontId="1"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alignment vertical="center"/>
    </xf>
    <xf numFmtId="0" fontId="117" fillId="0" borderId="0">
      <alignment vertical="center"/>
    </xf>
    <xf numFmtId="0" fontId="3" fillId="0" borderId="0"/>
    <xf numFmtId="0" fontId="3" fillId="0" borderId="0">
      <alignment vertical="center"/>
    </xf>
    <xf numFmtId="0" fontId="118" fillId="0" borderId="0">
      <alignment vertical="center"/>
    </xf>
    <xf numFmtId="0" fontId="117" fillId="0" borderId="0">
      <alignment vertical="center"/>
    </xf>
    <xf numFmtId="0" fontId="7" fillId="0" borderId="0"/>
    <xf numFmtId="0" fontId="118" fillId="0" borderId="0">
      <alignment vertical="center"/>
    </xf>
    <xf numFmtId="0" fontId="3"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18" fillId="0" borderId="0">
      <alignment vertical="center"/>
    </xf>
    <xf numFmtId="0" fontId="7" fillId="0" borderId="0">
      <alignment vertical="center"/>
    </xf>
    <xf numFmtId="0" fontId="172" fillId="0" borderId="0"/>
    <xf numFmtId="0" fontId="118" fillId="0" borderId="0">
      <alignment vertical="center"/>
    </xf>
    <xf numFmtId="0" fontId="172" fillId="0" borderId="0"/>
    <xf numFmtId="0" fontId="1"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 fillId="0" borderId="0"/>
    <xf numFmtId="0" fontId="118" fillId="0" borderId="0">
      <alignment vertical="center"/>
    </xf>
    <xf numFmtId="0" fontId="7" fillId="0" borderId="0">
      <alignment vertical="center"/>
    </xf>
    <xf numFmtId="0" fontId="118" fillId="0" borderId="0">
      <alignment vertical="center"/>
    </xf>
    <xf numFmtId="0" fontId="1" fillId="0" borderId="0"/>
    <xf numFmtId="0" fontId="118"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18" fillId="0" borderId="0">
      <alignment vertical="center"/>
    </xf>
    <xf numFmtId="0" fontId="7" fillId="0" borderId="0">
      <alignment vertical="center"/>
    </xf>
    <xf numFmtId="0" fontId="172" fillId="0" borderId="0"/>
    <xf numFmtId="0" fontId="1" fillId="0" borderId="0"/>
    <xf numFmtId="0" fontId="1"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18" fillId="0" borderId="0">
      <alignment vertical="center"/>
    </xf>
    <xf numFmtId="0" fontId="7"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18" fillId="0" borderId="0">
      <alignment vertical="center"/>
    </xf>
    <xf numFmtId="0" fontId="7"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7"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1"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172" fillId="0" borderId="0"/>
    <xf numFmtId="0" fontId="118" fillId="0" borderId="0">
      <alignment vertical="center"/>
    </xf>
    <xf numFmtId="0" fontId="7" fillId="0" borderId="0">
      <alignment vertical="center"/>
    </xf>
    <xf numFmtId="0" fontId="172" fillId="0" borderId="0"/>
    <xf numFmtId="0" fontId="118" fillId="0" borderId="0">
      <alignment vertical="center"/>
    </xf>
    <xf numFmtId="0" fontId="172" fillId="0" borderId="0"/>
    <xf numFmtId="0" fontId="118" fillId="0" borderId="0">
      <alignment vertical="center"/>
    </xf>
    <xf numFmtId="0" fontId="172" fillId="0" borderId="0"/>
    <xf numFmtId="0" fontId="172" fillId="0" borderId="0"/>
    <xf numFmtId="0" fontId="172" fillId="0" borderId="0"/>
    <xf numFmtId="0" fontId="172" fillId="0" borderId="0"/>
    <xf numFmtId="0" fontId="23" fillId="0" borderId="0"/>
    <xf numFmtId="0" fontId="248" fillId="0" borderId="0">
      <alignment vertical="center"/>
    </xf>
    <xf numFmtId="0" fontId="249" fillId="0" borderId="0">
      <alignment vertical="center"/>
    </xf>
    <xf numFmtId="0" fontId="3" fillId="0" borderId="0">
      <alignment wrapText="1"/>
    </xf>
    <xf numFmtId="0" fontId="3" fillId="0" borderId="0"/>
    <xf numFmtId="0" fontId="3" fillId="0" borderId="0">
      <alignment vertical="center"/>
    </xf>
    <xf numFmtId="0" fontId="3" fillId="0" borderId="0"/>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3" fillId="0" borderId="0"/>
    <xf numFmtId="0" fontId="3" fillId="0" borderId="0">
      <alignment vertical="center"/>
    </xf>
    <xf numFmtId="0" fontId="117" fillId="0" borderId="0">
      <alignment vertical="center"/>
    </xf>
    <xf numFmtId="0" fontId="117" fillId="0" borderId="0">
      <alignment vertical="center"/>
    </xf>
    <xf numFmtId="0" fontId="117" fillId="0" borderId="0">
      <alignment vertical="center"/>
    </xf>
    <xf numFmtId="0" fontId="3" fillId="0" borderId="0">
      <alignment vertical="center"/>
    </xf>
    <xf numFmtId="0" fontId="117" fillId="0" borderId="0">
      <alignment vertical="center"/>
    </xf>
    <xf numFmtId="0" fontId="3" fillId="0" borderId="0"/>
    <xf numFmtId="0" fontId="3" fillId="0" borderId="0">
      <alignment vertical="center"/>
    </xf>
    <xf numFmtId="0" fontId="117" fillId="0" borderId="0">
      <alignment vertical="center"/>
    </xf>
    <xf numFmtId="0" fontId="3" fillId="0" borderId="0"/>
    <xf numFmtId="0" fontId="117" fillId="0" borderId="0">
      <alignment vertical="center"/>
    </xf>
    <xf numFmtId="0" fontId="117" fillId="0" borderId="0">
      <alignment vertical="center"/>
    </xf>
    <xf numFmtId="0" fontId="3" fillId="0" borderId="0"/>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3" fillId="0" borderId="0">
      <alignment vertical="center"/>
    </xf>
    <xf numFmtId="0" fontId="3" fillId="0" borderId="0"/>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3" fillId="0" borderId="0"/>
    <xf numFmtId="0" fontId="3" fillId="0" borderId="0">
      <alignment vertical="center"/>
    </xf>
    <xf numFmtId="0" fontId="117" fillId="0" borderId="0">
      <alignment vertical="center"/>
    </xf>
    <xf numFmtId="0" fontId="3" fillId="0" borderId="0"/>
    <xf numFmtId="0" fontId="3" fillId="0" borderId="0">
      <alignment vertical="center"/>
    </xf>
    <xf numFmtId="0" fontId="117" fillId="0" borderId="0">
      <alignment vertical="center"/>
    </xf>
    <xf numFmtId="0" fontId="3" fillId="0" borderId="0">
      <alignment vertical="center"/>
    </xf>
    <xf numFmtId="0" fontId="117" fillId="0" borderId="0">
      <alignment vertical="center"/>
    </xf>
    <xf numFmtId="0" fontId="117" fillId="0" borderId="0">
      <alignment vertical="center"/>
    </xf>
    <xf numFmtId="0" fontId="3" fillId="0" borderId="0"/>
    <xf numFmtId="0" fontId="3" fillId="0" borderId="0">
      <alignment vertical="center"/>
    </xf>
    <xf numFmtId="0" fontId="117" fillId="0" borderId="0">
      <alignment vertical="center"/>
    </xf>
    <xf numFmtId="0" fontId="117" fillId="0" borderId="0">
      <alignment vertical="center"/>
    </xf>
    <xf numFmtId="0" fontId="3" fillId="0" borderId="0">
      <alignment vertical="center"/>
    </xf>
    <xf numFmtId="0" fontId="117" fillId="0" borderId="0">
      <alignment vertical="center"/>
    </xf>
    <xf numFmtId="0" fontId="117" fillId="0" borderId="0">
      <alignment vertical="center"/>
    </xf>
    <xf numFmtId="0" fontId="117" fillId="0" borderId="0">
      <alignment vertical="center"/>
    </xf>
    <xf numFmtId="0" fontId="3" fillId="0" borderId="0"/>
    <xf numFmtId="0" fontId="117" fillId="0" borderId="0">
      <alignment vertical="center"/>
    </xf>
    <xf numFmtId="0" fontId="117" fillId="0" borderId="0">
      <alignment vertical="center"/>
    </xf>
    <xf numFmtId="0" fontId="3" fillId="0" borderId="0"/>
    <xf numFmtId="0" fontId="3" fillId="0" borderId="0">
      <alignment vertical="center"/>
    </xf>
    <xf numFmtId="0" fontId="117" fillId="0" borderId="0">
      <alignment vertical="center"/>
    </xf>
    <xf numFmtId="0" fontId="250" fillId="0" borderId="0">
      <alignment vertical="center"/>
    </xf>
    <xf numFmtId="0" fontId="3" fillId="0" borderId="0"/>
    <xf numFmtId="0" fontId="7" fillId="0" borderId="0"/>
    <xf numFmtId="0" fontId="117" fillId="0" borderId="0">
      <alignment vertical="center"/>
    </xf>
    <xf numFmtId="0" fontId="7" fillId="0" borderId="0"/>
    <xf numFmtId="0" fontId="118" fillId="0" borderId="0">
      <alignment vertical="center"/>
    </xf>
    <xf numFmtId="0" fontId="7" fillId="0" borderId="0"/>
    <xf numFmtId="0" fontId="7" fillId="0" borderId="0"/>
    <xf numFmtId="0" fontId="7" fillId="0" borderId="0"/>
    <xf numFmtId="0" fontId="7" fillId="0" borderId="0"/>
    <xf numFmtId="0" fontId="7" fillId="0" borderId="0"/>
    <xf numFmtId="0" fontId="3" fillId="0" borderId="0"/>
    <xf numFmtId="0" fontId="118" fillId="0" borderId="0">
      <alignment vertical="center"/>
    </xf>
    <xf numFmtId="0" fontId="7" fillId="0" borderId="0">
      <alignment vertical="center"/>
    </xf>
    <xf numFmtId="0" fontId="3" fillId="0" borderId="0"/>
    <xf numFmtId="0" fontId="118" fillId="0" borderId="0">
      <alignment vertical="center"/>
    </xf>
    <xf numFmtId="0" fontId="3" fillId="0" borderId="0"/>
    <xf numFmtId="0" fontId="1" fillId="0" borderId="0"/>
    <xf numFmtId="0" fontId="3" fillId="0" borderId="0"/>
    <xf numFmtId="0" fontId="3" fillId="0" borderId="0"/>
    <xf numFmtId="0" fontId="3" fillId="0" borderId="0"/>
    <xf numFmtId="0" fontId="3" fillId="0" borderId="0"/>
    <xf numFmtId="0" fontId="7" fillId="0" borderId="0" applyNumberFormat="0" applyFill="0" applyBorder="0" applyProtection="0"/>
    <xf numFmtId="0" fontId="7" fillId="0" borderId="0" applyNumberFormat="0" applyFill="0" applyBorder="0" applyProtection="0"/>
    <xf numFmtId="0" fontId="1" fillId="0" borderId="0"/>
    <xf numFmtId="0" fontId="3"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7" fillId="0" borderId="0">
      <alignment vertical="center"/>
    </xf>
    <xf numFmtId="0" fontId="1" fillId="0" borderId="0"/>
    <xf numFmtId="0" fontId="118" fillId="0" borderId="0">
      <alignment vertical="center"/>
    </xf>
    <xf numFmtId="0" fontId="7" fillId="0" borderId="0">
      <alignment vertical="center"/>
    </xf>
    <xf numFmtId="0" fontId="118" fillId="0" borderId="0">
      <alignment vertical="center"/>
    </xf>
    <xf numFmtId="0" fontId="50" fillId="0" borderId="0" applyNumberFormat="0" applyFill="0" applyBorder="0" applyProtection="0">
      <alignment vertical="top" wrapText="1"/>
    </xf>
    <xf numFmtId="0" fontId="50" fillId="0" borderId="0" applyNumberFormat="0" applyFill="0" applyBorder="0" applyProtection="0">
      <alignment vertical="top" wrapText="1"/>
    </xf>
    <xf numFmtId="0" fontId="118" fillId="0" borderId="0">
      <alignment vertical="center"/>
    </xf>
    <xf numFmtId="0" fontId="7" fillId="0" borderId="0">
      <alignment vertical="center"/>
    </xf>
    <xf numFmtId="0" fontId="1" fillId="0" borderId="0"/>
    <xf numFmtId="0" fontId="1" fillId="0" borderId="0"/>
    <xf numFmtId="0" fontId="20" fillId="0" borderId="0"/>
    <xf numFmtId="0" fontId="1" fillId="0" borderId="0"/>
    <xf numFmtId="0" fontId="7" fillId="0" borderId="0"/>
    <xf numFmtId="0" fontId="1" fillId="0" borderId="0"/>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117" fillId="0" borderId="0">
      <alignment vertical="center"/>
    </xf>
    <xf numFmtId="0" fontId="117" fillId="0" borderId="0">
      <alignment vertical="center"/>
    </xf>
    <xf numFmtId="0" fontId="172" fillId="0" borderId="0"/>
    <xf numFmtId="0" fontId="4" fillId="0" borderId="0"/>
    <xf numFmtId="0" fontId="1"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118" fillId="0" borderId="0">
      <alignment vertical="center"/>
    </xf>
    <xf numFmtId="0" fontId="1" fillId="0" borderId="0"/>
    <xf numFmtId="0" fontId="1" fillId="0" borderId="0"/>
    <xf numFmtId="0" fontId="3" fillId="0" borderId="0"/>
    <xf numFmtId="0" fontId="3" fillId="0" borderId="0"/>
    <xf numFmtId="0" fontId="117" fillId="0" borderId="0">
      <alignment vertical="center"/>
    </xf>
    <xf numFmtId="0" fontId="117" fillId="0" borderId="0">
      <alignment vertical="center"/>
    </xf>
    <xf numFmtId="0" fontId="3" fillId="0" borderId="0" applyFill="0" applyBorder="0">
      <alignment vertical="center"/>
    </xf>
    <xf numFmtId="0" fontId="117" fillId="0" borderId="0" applyFill="0" applyBorder="0">
      <alignment vertical="center"/>
    </xf>
    <xf numFmtId="0" fontId="3" fillId="0" borderId="0" applyFill="0" applyBorder="0"/>
    <xf numFmtId="0" fontId="3" fillId="0" borderId="0" applyFill="0" applyBorder="0"/>
    <xf numFmtId="0" fontId="117" fillId="0" borderId="0" applyFill="0" applyBorder="0">
      <alignment vertical="center"/>
    </xf>
    <xf numFmtId="0" fontId="117" fillId="0" borderId="0" applyFill="0" applyBorder="0">
      <alignment vertical="center"/>
    </xf>
    <xf numFmtId="0" fontId="3" fillId="0" borderId="0"/>
    <xf numFmtId="0" fontId="3" fillId="0" borderId="0"/>
    <xf numFmtId="0" fontId="3" fillId="0" borderId="0"/>
    <xf numFmtId="0" fontId="1" fillId="0" borderId="0"/>
    <xf numFmtId="0" fontId="1" fillId="0" borderId="0"/>
    <xf numFmtId="0" fontId="7"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7" fillId="0" borderId="0"/>
    <xf numFmtId="0" fontId="1" fillId="0" borderId="0"/>
    <xf numFmtId="0" fontId="118" fillId="0" borderId="0">
      <alignment vertical="center"/>
    </xf>
    <xf numFmtId="0" fontId="7" fillId="0" borderId="0">
      <alignment vertical="center"/>
    </xf>
    <xf numFmtId="0" fontId="1" fillId="0" borderId="0"/>
    <xf numFmtId="0" fontId="1" fillId="0" borderId="0"/>
    <xf numFmtId="0" fontId="1" fillId="0" borderId="0"/>
    <xf numFmtId="0" fontId="1" fillId="0" borderId="0"/>
    <xf numFmtId="0" fontId="118" fillId="0" borderId="0">
      <alignment vertical="center"/>
    </xf>
    <xf numFmtId="0" fontId="7" fillId="0" borderId="0">
      <alignment vertical="center"/>
    </xf>
    <xf numFmtId="0" fontId="1" fillId="0" borderId="0"/>
    <xf numFmtId="0" fontId="1" fillId="0" borderId="0"/>
    <xf numFmtId="0" fontId="1" fillId="0" borderId="0"/>
    <xf numFmtId="0" fontId="1"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1" fillId="0" borderId="0"/>
    <xf numFmtId="0" fontId="1" fillId="0" borderId="0"/>
    <xf numFmtId="0" fontId="3" fillId="0" borderId="0"/>
    <xf numFmtId="0" fontId="3" fillId="0" borderId="0"/>
    <xf numFmtId="0" fontId="117" fillId="0" borderId="0">
      <alignment vertical="center"/>
    </xf>
    <xf numFmtId="0" fontId="117" fillId="0" borderId="0">
      <alignment vertical="center"/>
    </xf>
    <xf numFmtId="0" fontId="1" fillId="0" borderId="0"/>
    <xf numFmtId="0" fontId="118" fillId="0" borderId="0">
      <alignment vertical="center"/>
    </xf>
    <xf numFmtId="0" fontId="7" fillId="0" borderId="0">
      <alignment vertical="center"/>
    </xf>
    <xf numFmtId="0" fontId="1" fillId="0" borderId="0"/>
    <xf numFmtId="0" fontId="1" fillId="0" borderId="0"/>
    <xf numFmtId="0" fontId="7" fillId="0" borderId="0">
      <alignment vertical="center"/>
    </xf>
    <xf numFmtId="0" fontId="1" fillId="0" borderId="0"/>
    <xf numFmtId="0" fontId="1" fillId="0" borderId="0"/>
    <xf numFmtId="0" fontId="3" fillId="0" borderId="0"/>
    <xf numFmtId="0" fontId="3" fillId="0" borderId="0"/>
    <xf numFmtId="0" fontId="3" fillId="0" borderId="0"/>
    <xf numFmtId="0" fontId="7" fillId="0" borderId="0"/>
    <xf numFmtId="0" fontId="172" fillId="0" borderId="0"/>
    <xf numFmtId="0" fontId="1" fillId="0" borderId="0"/>
    <xf numFmtId="0" fontId="118" fillId="0" borderId="0">
      <alignment vertical="center"/>
    </xf>
    <xf numFmtId="0" fontId="118" fillId="0" borderId="0">
      <alignment vertical="center"/>
    </xf>
    <xf numFmtId="0" fontId="7" fillId="0" borderId="0">
      <alignment vertical="center"/>
    </xf>
    <xf numFmtId="0" fontId="1" fillId="0" borderId="0"/>
    <xf numFmtId="0" fontId="118" fillId="0" borderId="0">
      <alignment vertical="center"/>
    </xf>
    <xf numFmtId="0" fontId="118" fillId="0" borderId="0">
      <alignment vertical="center"/>
    </xf>
    <xf numFmtId="0" fontId="1" fillId="0" borderId="0"/>
    <xf numFmtId="0" fontId="1" fillId="0" borderId="0"/>
    <xf numFmtId="0" fontId="118" fillId="0" borderId="0">
      <alignment vertical="center"/>
    </xf>
    <xf numFmtId="0" fontId="7" fillId="0" borderId="0"/>
    <xf numFmtId="0" fontId="118" fillId="0" borderId="0">
      <alignment vertical="center"/>
    </xf>
    <xf numFmtId="0" fontId="1"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1" fillId="0" borderId="0"/>
    <xf numFmtId="0" fontId="1" fillId="0" borderId="0"/>
    <xf numFmtId="0" fontId="3" fillId="0" borderId="0"/>
    <xf numFmtId="0" fontId="3" fillId="0" borderId="0"/>
    <xf numFmtId="0" fontId="3" fillId="0" borderId="0">
      <alignment vertical="center"/>
    </xf>
    <xf numFmtId="0" fontId="117" fillId="0" borderId="0">
      <alignment vertical="center"/>
    </xf>
    <xf numFmtId="0" fontId="3" fillId="0" borderId="0"/>
    <xf numFmtId="0" fontId="3" fillId="0" borderId="0">
      <alignment vertical="center"/>
    </xf>
    <xf numFmtId="0" fontId="1" fillId="0" borderId="0"/>
    <xf numFmtId="0" fontId="118" fillId="0" borderId="0">
      <alignment vertical="center"/>
    </xf>
    <xf numFmtId="0" fontId="7" fillId="0" borderId="0"/>
    <xf numFmtId="0" fontId="117" fillId="0" borderId="0">
      <alignment vertical="center"/>
    </xf>
    <xf numFmtId="0" fontId="118" fillId="0" borderId="0">
      <alignment vertical="center"/>
    </xf>
    <xf numFmtId="0" fontId="3" fillId="0" borderId="0"/>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118" fillId="0" borderId="0">
      <alignment vertical="center"/>
    </xf>
    <xf numFmtId="0" fontId="1" fillId="0" borderId="0"/>
    <xf numFmtId="0" fontId="118" fillId="0" borderId="0">
      <alignment vertical="center"/>
    </xf>
    <xf numFmtId="0" fontId="7" fillId="0" borderId="0">
      <alignment vertical="center"/>
    </xf>
    <xf numFmtId="0" fontId="1" fillId="0" borderId="0"/>
    <xf numFmtId="0" fontId="1" fillId="0" borderId="0"/>
    <xf numFmtId="0" fontId="1" fillId="0" borderId="0"/>
    <xf numFmtId="0" fontId="3" fillId="0" borderId="0"/>
    <xf numFmtId="0" fontId="172" fillId="0" borderId="0"/>
    <xf numFmtId="0" fontId="117" fillId="0" borderId="0">
      <alignment vertical="center"/>
    </xf>
    <xf numFmtId="0" fontId="3" fillId="0" borderId="0"/>
    <xf numFmtId="0" fontId="117" fillId="0" borderId="0">
      <alignment vertical="center"/>
    </xf>
    <xf numFmtId="0" fontId="3" fillId="0" borderId="0"/>
    <xf numFmtId="0" fontId="117" fillId="0" borderId="0">
      <alignment vertical="center"/>
    </xf>
    <xf numFmtId="0" fontId="3" fillId="0" borderId="0">
      <alignment wrapText="1"/>
    </xf>
    <xf numFmtId="0" fontId="3" fillId="0" borderId="0"/>
    <xf numFmtId="0" fontId="117" fillId="0" borderId="0">
      <alignment vertical="center"/>
    </xf>
    <xf numFmtId="0" fontId="117" fillId="0" borderId="0">
      <alignment vertical="center"/>
    </xf>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7" fillId="0" borderId="0"/>
    <xf numFmtId="0" fontId="1" fillId="0" borderId="0"/>
    <xf numFmtId="0" fontId="118" fillId="0" borderId="0">
      <alignment vertical="center"/>
    </xf>
    <xf numFmtId="0" fontId="7" fillId="0" borderId="0">
      <alignment vertical="center"/>
    </xf>
    <xf numFmtId="0" fontId="1" fillId="0" borderId="0"/>
    <xf numFmtId="0" fontId="1" fillId="0" borderId="0"/>
    <xf numFmtId="0" fontId="1" fillId="0" borderId="0"/>
    <xf numFmtId="0" fontId="3" fillId="0" borderId="0">
      <alignment vertical="center"/>
    </xf>
    <xf numFmtId="0" fontId="3" fillId="0" borderId="0">
      <alignment vertical="center"/>
    </xf>
    <xf numFmtId="0" fontId="3" fillId="0" borderId="0"/>
    <xf numFmtId="0" fontId="3" fillId="0" borderId="0">
      <alignment vertical="center"/>
    </xf>
    <xf numFmtId="204" fontId="117" fillId="0" borderId="0">
      <alignment vertical="center"/>
    </xf>
    <xf numFmtId="204" fontId="117" fillId="0" borderId="0">
      <alignment vertical="center"/>
    </xf>
    <xf numFmtId="204" fontId="117" fillId="0" borderId="0">
      <alignment vertical="center"/>
    </xf>
    <xf numFmtId="0" fontId="3" fillId="0" borderId="0"/>
    <xf numFmtId="0" fontId="117" fillId="0" borderId="0">
      <alignment vertical="center"/>
    </xf>
    <xf numFmtId="0" fontId="3" fillId="0" borderId="0"/>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117" fillId="0" borderId="0">
      <alignment vertical="center"/>
    </xf>
    <xf numFmtId="0" fontId="3"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3" fillId="0" borderId="0"/>
    <xf numFmtId="0" fontId="3" fillId="0" borderId="0"/>
    <xf numFmtId="0" fontId="117" fillId="0" borderId="0">
      <alignment vertical="center"/>
    </xf>
    <xf numFmtId="0" fontId="3" fillId="0" borderId="0"/>
    <xf numFmtId="0" fontId="117" fillId="0" borderId="0">
      <alignment vertical="center"/>
    </xf>
    <xf numFmtId="0" fontId="3" fillId="0" borderId="0"/>
    <xf numFmtId="0" fontId="117" fillId="0" borderId="0">
      <alignment vertical="center"/>
    </xf>
    <xf numFmtId="0" fontId="3" fillId="0" borderId="0"/>
    <xf numFmtId="0" fontId="3" fillId="0" borderId="0"/>
    <xf numFmtId="0" fontId="117" fillId="0" borderId="0">
      <alignment vertical="center"/>
    </xf>
    <xf numFmtId="0" fontId="3" fillId="0" borderId="0"/>
    <xf numFmtId="0" fontId="117" fillId="0" borderId="0">
      <alignment vertical="center"/>
    </xf>
    <xf numFmtId="0" fontId="3" fillId="0" borderId="0"/>
    <xf numFmtId="0" fontId="117" fillId="0" borderId="0">
      <alignment vertical="center"/>
    </xf>
    <xf numFmtId="0" fontId="3" fillId="0" borderId="0"/>
    <xf numFmtId="0" fontId="3" fillId="0" borderId="0"/>
    <xf numFmtId="0" fontId="117" fillId="0" borderId="0">
      <alignment vertical="center"/>
    </xf>
    <xf numFmtId="0" fontId="3" fillId="0" borderId="0"/>
    <xf numFmtId="0" fontId="117" fillId="0" borderId="0">
      <alignment vertical="center"/>
    </xf>
    <xf numFmtId="0" fontId="3" fillId="0" borderId="0"/>
    <xf numFmtId="0" fontId="117" fillId="0" borderId="0">
      <alignment vertical="center"/>
    </xf>
    <xf numFmtId="0" fontId="3" fillId="0" borderId="0"/>
    <xf numFmtId="0" fontId="5" fillId="0" borderId="0">
      <alignment vertical="center"/>
    </xf>
    <xf numFmtId="0" fontId="7" fillId="0" borderId="0">
      <alignment vertical="center"/>
    </xf>
    <xf numFmtId="0" fontId="3" fillId="0" borderId="0"/>
    <xf numFmtId="0" fontId="5" fillId="0" borderId="0">
      <alignment vertical="center"/>
    </xf>
    <xf numFmtId="0" fontId="21" fillId="0" borderId="0"/>
    <xf numFmtId="0" fontId="117" fillId="0" borderId="0">
      <alignment vertical="center"/>
    </xf>
    <xf numFmtId="0" fontId="3" fillId="0" borderId="0"/>
    <xf numFmtId="0" fontId="3" fillId="0" borderId="0"/>
    <xf numFmtId="0" fontId="3" fillId="0" borderId="0">
      <alignment vertical="center"/>
    </xf>
    <xf numFmtId="0" fontId="117" fillId="0" borderId="0">
      <alignment vertical="center"/>
    </xf>
    <xf numFmtId="0" fontId="117" fillId="0" borderId="0">
      <alignment vertical="center"/>
    </xf>
    <xf numFmtId="0" fontId="117" fillId="0" borderId="0">
      <alignment vertical="center"/>
    </xf>
    <xf numFmtId="0" fontId="118" fillId="0" borderId="0">
      <alignment vertical="center"/>
    </xf>
    <xf numFmtId="0" fontId="118" fillId="0" borderId="0">
      <alignment vertical="center"/>
    </xf>
    <xf numFmtId="0" fontId="172" fillId="0" borderId="0"/>
    <xf numFmtId="0" fontId="7" fillId="0" borderId="0">
      <alignment vertical="center"/>
    </xf>
    <xf numFmtId="0" fontId="117" fillId="0" borderId="0">
      <alignment vertical="center"/>
    </xf>
    <xf numFmtId="0" fontId="118" fillId="0" borderId="0">
      <alignment vertical="center"/>
    </xf>
    <xf numFmtId="0" fontId="125" fillId="0" borderId="0">
      <alignment vertical="center"/>
    </xf>
    <xf numFmtId="0" fontId="172" fillId="0" borderId="0"/>
    <xf numFmtId="0" fontId="118" fillId="0" borderId="0">
      <alignment vertical="center"/>
    </xf>
    <xf numFmtId="0" fontId="172" fillId="0" borderId="0"/>
    <xf numFmtId="0" fontId="125" fillId="0" borderId="0">
      <alignment vertical="center"/>
    </xf>
    <xf numFmtId="0" fontId="172" fillId="0" borderId="0"/>
    <xf numFmtId="0" fontId="117" fillId="0" borderId="0">
      <alignment vertical="center"/>
    </xf>
    <xf numFmtId="0" fontId="3" fillId="0" borderId="0"/>
    <xf numFmtId="0" fontId="7"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3" fillId="0" borderId="0"/>
    <xf numFmtId="0" fontId="117" fillId="0" borderId="0">
      <alignment vertical="center"/>
    </xf>
    <xf numFmtId="0" fontId="117" fillId="0" borderId="0">
      <alignment vertical="center"/>
    </xf>
    <xf numFmtId="0" fontId="117" fillId="0" borderId="0">
      <alignment vertical="center"/>
    </xf>
    <xf numFmtId="0" fontId="3" fillId="0" borderId="0">
      <alignment vertical="center"/>
    </xf>
    <xf numFmtId="0" fontId="117" fillId="0" borderId="0">
      <alignment vertical="center"/>
    </xf>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3" fillId="0" borderId="0">
      <alignment vertical="center"/>
    </xf>
    <xf numFmtId="0" fontId="117" fillId="0" borderId="0">
      <alignment vertical="center"/>
    </xf>
    <xf numFmtId="0" fontId="117" fillId="0" borderId="0">
      <alignment vertical="center"/>
    </xf>
    <xf numFmtId="0" fontId="3" fillId="0" borderId="0">
      <alignment vertical="center"/>
    </xf>
    <xf numFmtId="0" fontId="3" fillId="0" borderId="0"/>
    <xf numFmtId="0" fontId="3" fillId="0" borderId="0"/>
    <xf numFmtId="0" fontId="3" fillId="0" borderId="0"/>
    <xf numFmtId="0" fontId="117" fillId="0" borderId="0">
      <alignment vertical="center"/>
    </xf>
    <xf numFmtId="0" fontId="117" fillId="0" borderId="0">
      <alignment vertical="center"/>
    </xf>
    <xf numFmtId="0" fontId="3"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3" fillId="0" borderId="0"/>
    <xf numFmtId="0" fontId="3" fillId="0" borderId="0">
      <alignment vertical="center"/>
    </xf>
    <xf numFmtId="0" fontId="117" fillId="0" borderId="0">
      <alignment vertical="center"/>
    </xf>
    <xf numFmtId="0" fontId="117" fillId="0" borderId="0">
      <alignment vertical="center"/>
    </xf>
    <xf numFmtId="0" fontId="3" fillId="0" borderId="0">
      <alignment vertical="center"/>
    </xf>
    <xf numFmtId="0" fontId="117" fillId="0" borderId="0">
      <alignment vertical="center"/>
    </xf>
    <xf numFmtId="0" fontId="117"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172" fillId="0" borderId="0"/>
    <xf numFmtId="0" fontId="3" fillId="0" borderId="0">
      <alignment vertical="center"/>
    </xf>
    <xf numFmtId="0" fontId="117" fillId="0" borderId="0">
      <alignment vertical="center"/>
    </xf>
    <xf numFmtId="0" fontId="117" fillId="0" borderId="0">
      <alignment vertical="center"/>
    </xf>
    <xf numFmtId="0" fontId="117" fillId="0" borderId="0">
      <alignment vertical="center"/>
    </xf>
    <xf numFmtId="204" fontId="117" fillId="0" borderId="0">
      <alignment vertical="center"/>
    </xf>
    <xf numFmtId="0" fontId="3" fillId="0" borderId="0">
      <alignment vertical="center"/>
    </xf>
    <xf numFmtId="0" fontId="117" fillId="0" borderId="0">
      <alignment vertical="center"/>
    </xf>
    <xf numFmtId="204" fontId="117" fillId="0" borderId="0">
      <alignment vertical="center"/>
    </xf>
    <xf numFmtId="204" fontId="3" fillId="0" borderId="0"/>
    <xf numFmtId="0" fontId="172" fillId="0" borderId="0"/>
    <xf numFmtId="0" fontId="118" fillId="0" borderId="0">
      <alignment vertical="center"/>
    </xf>
    <xf numFmtId="204" fontId="3" fillId="0" borderId="0"/>
    <xf numFmtId="0" fontId="172" fillId="0" borderId="0"/>
    <xf numFmtId="0" fontId="117" fillId="0" borderId="0">
      <alignment vertical="center"/>
    </xf>
    <xf numFmtId="0" fontId="172" fillId="0" borderId="0"/>
    <xf numFmtId="0" fontId="172" fillId="0" borderId="0"/>
    <xf numFmtId="0" fontId="172" fillId="0" borderId="0"/>
    <xf numFmtId="0" fontId="172" fillId="0" borderId="0"/>
    <xf numFmtId="0" fontId="172" fillId="0" borderId="0"/>
    <xf numFmtId="0" fontId="3" fillId="0" borderId="0"/>
    <xf numFmtId="0" fontId="7"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117" fillId="0" borderId="0">
      <alignment vertical="center"/>
    </xf>
    <xf numFmtId="0" fontId="7" fillId="0" borderId="0">
      <alignment vertical="center"/>
    </xf>
    <xf numFmtId="0" fontId="118" fillId="0" borderId="0">
      <alignment vertical="center"/>
    </xf>
    <xf numFmtId="0" fontId="7" fillId="0" borderId="0"/>
    <xf numFmtId="0" fontId="118" fillId="0" borderId="0">
      <alignment vertical="center"/>
    </xf>
    <xf numFmtId="0" fontId="117" fillId="0" borderId="0">
      <alignment vertical="center"/>
    </xf>
    <xf numFmtId="0" fontId="117" fillId="0" borderId="0">
      <alignment vertical="center"/>
    </xf>
    <xf numFmtId="0" fontId="3" fillId="0" borderId="0"/>
    <xf numFmtId="0" fontId="117" fillId="0" borderId="0">
      <alignment vertical="center"/>
    </xf>
    <xf numFmtId="0" fontId="117" fillId="0" borderId="0">
      <alignment vertical="center"/>
    </xf>
    <xf numFmtId="0" fontId="117" fillId="0" borderId="0">
      <alignment vertical="center"/>
    </xf>
    <xf numFmtId="0" fontId="3" fillId="0" borderId="0"/>
    <xf numFmtId="0" fontId="3" fillId="0" borderId="0"/>
    <xf numFmtId="227" fontId="117" fillId="0" borderId="0">
      <alignment vertical="center"/>
    </xf>
    <xf numFmtId="204" fontId="117" fillId="0" borderId="0">
      <alignment vertical="center"/>
    </xf>
    <xf numFmtId="227"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3" fillId="0" borderId="0"/>
    <xf numFmtId="0" fontId="117" fillId="0" borderId="0">
      <alignment vertical="center"/>
    </xf>
    <xf numFmtId="0" fontId="3" fillId="0" borderId="0"/>
    <xf numFmtId="0" fontId="3" fillId="0" borderId="0"/>
    <xf numFmtId="0" fontId="3" fillId="0" borderId="0">
      <alignment wrapText="1"/>
    </xf>
    <xf numFmtId="0" fontId="3" fillId="0" borderId="0"/>
    <xf numFmtId="0" fontId="7" fillId="0" borderId="0"/>
    <xf numFmtId="0" fontId="7" fillId="0" borderId="0"/>
    <xf numFmtId="0" fontId="7" fillId="0" borderId="0"/>
    <xf numFmtId="0" fontId="117" fillId="0" borderId="0">
      <alignment vertical="center"/>
    </xf>
    <xf numFmtId="0" fontId="7" fillId="0" borderId="0"/>
    <xf numFmtId="0" fontId="3" fillId="0" borderId="0"/>
    <xf numFmtId="0" fontId="117" fillId="0" borderId="0">
      <alignment vertical="center"/>
    </xf>
    <xf numFmtId="0" fontId="117" fillId="0" borderId="0">
      <alignment vertical="center"/>
    </xf>
    <xf numFmtId="0" fontId="3" fillId="0" borderId="0"/>
    <xf numFmtId="0" fontId="117" fillId="0" borderId="0">
      <alignment vertical="center"/>
    </xf>
    <xf numFmtId="0" fontId="117" fillId="0" borderId="0">
      <alignment vertical="center"/>
    </xf>
    <xf numFmtId="0" fontId="3" fillId="0" borderId="0"/>
    <xf numFmtId="0" fontId="117" fillId="0" borderId="0">
      <alignment vertical="center"/>
    </xf>
    <xf numFmtId="275" fontId="3" fillId="0" borderId="0"/>
    <xf numFmtId="0" fontId="3" fillId="0" borderId="0"/>
    <xf numFmtId="0" fontId="117" fillId="0" borderId="0">
      <alignment vertical="center"/>
    </xf>
    <xf numFmtId="0" fontId="117" fillId="0" borderId="0">
      <alignment vertical="center"/>
    </xf>
    <xf numFmtId="0" fontId="3" fillId="0" borderId="0"/>
    <xf numFmtId="0" fontId="117" fillId="0" borderId="0">
      <alignment vertical="center"/>
    </xf>
    <xf numFmtId="0" fontId="50" fillId="0" borderId="0"/>
    <xf numFmtId="0" fontId="117" fillId="0" borderId="0">
      <alignment vertical="center"/>
    </xf>
    <xf numFmtId="0" fontId="3" fillId="0" borderId="0"/>
    <xf numFmtId="0" fontId="3" fillId="0" borderId="0"/>
    <xf numFmtId="0" fontId="118" fillId="0" borderId="0">
      <alignment vertical="center"/>
    </xf>
    <xf numFmtId="0" fontId="117" fillId="0" borderId="0">
      <alignment vertical="center"/>
    </xf>
    <xf numFmtId="0" fontId="117" fillId="0" borderId="0">
      <alignment vertical="center"/>
    </xf>
    <xf numFmtId="0" fontId="117" fillId="0" borderId="0">
      <alignment vertical="center"/>
    </xf>
    <xf numFmtId="0" fontId="7" fillId="0" borderId="0"/>
    <xf numFmtId="0" fontId="117" fillId="0" borderId="0">
      <alignment vertical="center"/>
    </xf>
    <xf numFmtId="275" fontId="3" fillId="0" borderId="0"/>
    <xf numFmtId="0" fontId="117" fillId="0" borderId="0">
      <alignment vertical="center"/>
    </xf>
    <xf numFmtId="0" fontId="117" fillId="0" borderId="0">
      <alignment vertical="center"/>
    </xf>
    <xf numFmtId="0" fontId="117" fillId="0" borderId="0">
      <alignment vertical="center"/>
    </xf>
    <xf numFmtId="0" fontId="3" fillId="0" borderId="0"/>
    <xf numFmtId="0" fontId="118" fillId="0" borderId="0">
      <alignment vertical="center"/>
    </xf>
    <xf numFmtId="0" fontId="118" fillId="0" borderId="0">
      <alignment vertical="center"/>
    </xf>
    <xf numFmtId="0" fontId="7" fillId="0" borderId="0">
      <alignment vertical="center"/>
    </xf>
    <xf numFmtId="0" fontId="117" fillId="0" borderId="0">
      <alignment vertical="center"/>
    </xf>
    <xf numFmtId="0" fontId="117" fillId="0" borderId="0">
      <alignment vertical="center"/>
    </xf>
    <xf numFmtId="0" fontId="117" fillId="0" borderId="0">
      <alignment vertical="center"/>
    </xf>
    <xf numFmtId="0" fontId="117" fillId="0" borderId="0">
      <alignment vertical="center"/>
    </xf>
    <xf numFmtId="0" fontId="7"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 fillId="0" borderId="0"/>
    <xf numFmtId="0" fontId="172" fillId="0" borderId="0"/>
    <xf numFmtId="0" fontId="118" fillId="0" borderId="0">
      <alignment vertical="center"/>
    </xf>
    <xf numFmtId="0" fontId="7" fillId="0" borderId="0"/>
    <xf numFmtId="0" fontId="118" fillId="0" borderId="0">
      <alignment vertical="center"/>
    </xf>
    <xf numFmtId="0" fontId="1"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1" fillId="0" borderId="0"/>
    <xf numFmtId="0" fontId="1" fillId="0" borderId="0"/>
    <xf numFmtId="0" fontId="117" fillId="0" borderId="0">
      <alignment vertical="center"/>
    </xf>
    <xf numFmtId="0" fontId="3" fillId="0" borderId="0"/>
    <xf numFmtId="0" fontId="3" fillId="0" borderId="0">
      <alignment wrapText="1"/>
    </xf>
    <xf numFmtId="0" fontId="117"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53"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117" fillId="0" borderId="0">
      <alignment vertical="center"/>
    </xf>
    <xf numFmtId="0" fontId="53" fillId="0" borderId="0"/>
    <xf numFmtId="0" fontId="53" fillId="0" borderId="0"/>
    <xf numFmtId="0" fontId="53" fillId="0" borderId="0"/>
    <xf numFmtId="0" fontId="53" fillId="0" borderId="0"/>
    <xf numFmtId="0" fontId="3"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alignment wrapText="1"/>
    </xf>
    <xf numFmtId="0" fontId="1" fillId="0" borderId="0"/>
    <xf numFmtId="0" fontId="1" fillId="0" borderId="0"/>
    <xf numFmtId="0" fontId="117" fillId="0" borderId="0">
      <alignment vertical="center"/>
    </xf>
    <xf numFmtId="0" fontId="7" fillId="0" borderId="0"/>
    <xf numFmtId="0" fontId="7" fillId="0" borderId="0"/>
    <xf numFmtId="0" fontId="118" fillId="0" borderId="0">
      <alignment vertical="center"/>
    </xf>
    <xf numFmtId="0" fontId="117"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1" fillId="0" borderId="0"/>
    <xf numFmtId="0" fontId="117" fillId="0" borderId="0">
      <alignment vertical="center"/>
    </xf>
    <xf numFmtId="0" fontId="3" fillId="0" borderId="0"/>
    <xf numFmtId="0" fontId="11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24" fillId="0" borderId="0"/>
    <xf numFmtId="0" fontId="24" fillId="0" borderId="0"/>
    <xf numFmtId="0" fontId="24" fillId="0" borderId="0"/>
    <xf numFmtId="0" fontId="24" fillId="0" borderId="0"/>
    <xf numFmtId="0" fontId="24" fillId="0" borderId="0"/>
    <xf numFmtId="0" fontId="175" fillId="0" borderId="0"/>
    <xf numFmtId="0" fontId="3" fillId="0" borderId="0"/>
    <xf numFmtId="0" fontId="3" fillId="0" borderId="0"/>
    <xf numFmtId="0" fontId="117" fillId="0" borderId="0">
      <alignment vertical="center"/>
    </xf>
    <xf numFmtId="0" fontId="3" fillId="0" borderId="0"/>
    <xf numFmtId="0" fontId="117" fillId="0" borderId="0">
      <alignment vertical="center"/>
    </xf>
    <xf numFmtId="0" fontId="172" fillId="0" borderId="0"/>
    <xf numFmtId="0" fontId="117" fillId="0" borderId="0">
      <alignment vertical="center"/>
    </xf>
    <xf numFmtId="0" fontId="172" fillId="0" borderId="0"/>
    <xf numFmtId="0" fontId="3" fillId="0" borderId="0"/>
    <xf numFmtId="0" fontId="3" fillId="0" borderId="0"/>
    <xf numFmtId="0" fontId="117" fillId="0" borderId="0">
      <alignment vertical="center"/>
    </xf>
    <xf numFmtId="0" fontId="117" fillId="0" borderId="0">
      <alignment vertical="center"/>
    </xf>
    <xf numFmtId="0" fontId="3" fillId="0" borderId="0"/>
    <xf numFmtId="0" fontId="117" fillId="0" borderId="0">
      <alignment vertical="center"/>
    </xf>
    <xf numFmtId="0" fontId="3" fillId="0" borderId="0">
      <alignment vertical="center"/>
    </xf>
    <xf numFmtId="0" fontId="117"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117" fillId="0" borderId="0">
      <alignment vertical="center"/>
    </xf>
    <xf numFmtId="0" fontId="3" fillId="0" borderId="0"/>
    <xf numFmtId="0" fontId="117"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17" fillId="0" borderId="0">
      <alignment vertical="center"/>
    </xf>
    <xf numFmtId="0" fontId="3"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3" fillId="0" borderId="0"/>
    <xf numFmtId="0" fontId="117" fillId="0" borderId="0">
      <alignment vertical="center"/>
    </xf>
    <xf numFmtId="0" fontId="117" fillId="0" borderId="0">
      <alignment vertical="center"/>
    </xf>
    <xf numFmtId="0" fontId="3" fillId="0" borderId="0"/>
    <xf numFmtId="0" fontId="172" fillId="0" borderId="0"/>
    <xf numFmtId="0" fontId="117" fillId="0" borderId="0">
      <alignment vertical="center"/>
    </xf>
    <xf numFmtId="0" fontId="3" fillId="0" borderId="0"/>
    <xf numFmtId="0" fontId="117" fillId="0" borderId="0">
      <alignment vertical="center"/>
    </xf>
    <xf numFmtId="0" fontId="172" fillId="0" borderId="0"/>
    <xf numFmtId="0" fontId="117" fillId="0" borderId="0">
      <alignment vertical="center"/>
    </xf>
    <xf numFmtId="0" fontId="172" fillId="0" borderId="0"/>
    <xf numFmtId="0" fontId="172" fillId="0" borderId="0"/>
    <xf numFmtId="0" fontId="172" fillId="0" borderId="0"/>
    <xf numFmtId="0" fontId="172" fillId="0" borderId="0"/>
    <xf numFmtId="0" fontId="172" fillId="0" borderId="0"/>
    <xf numFmtId="0" fontId="3" fillId="0" borderId="0"/>
    <xf numFmtId="0" fontId="3" fillId="0" borderId="0"/>
    <xf numFmtId="0" fontId="117" fillId="0" borderId="0">
      <alignment vertical="center"/>
    </xf>
    <xf numFmtId="0" fontId="117" fillId="0" borderId="0">
      <alignment vertical="center"/>
    </xf>
    <xf numFmtId="0" fontId="147" fillId="0" borderId="0" applyNumberFormat="0" applyFill="0" applyBorder="0" applyAlignment="0" applyProtection="0"/>
    <xf numFmtId="0" fontId="3" fillId="0" borderId="0"/>
    <xf numFmtId="0" fontId="7"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7" fillId="0" borderId="0"/>
    <xf numFmtId="0" fontId="1" fillId="0" borderId="0"/>
    <xf numFmtId="0" fontId="118" fillId="0" borderId="0">
      <alignment vertical="center"/>
    </xf>
    <xf numFmtId="0" fontId="7" fillId="0" borderId="0">
      <alignment vertical="center"/>
    </xf>
    <xf numFmtId="0" fontId="1" fillId="0" borderId="0"/>
    <xf numFmtId="0" fontId="1" fillId="0" borderId="0"/>
    <xf numFmtId="0" fontId="1" fillId="0" borderId="0"/>
    <xf numFmtId="204" fontId="3" fillId="0" borderId="0"/>
    <xf numFmtId="0" fontId="117" fillId="0" borderId="0">
      <alignment vertical="center"/>
    </xf>
    <xf numFmtId="0" fontId="3" fillId="0" borderId="0"/>
    <xf numFmtId="0" fontId="117" fillId="0" borderId="0">
      <alignment vertical="center"/>
    </xf>
    <xf numFmtId="204" fontId="117" fillId="0" borderId="0">
      <alignment vertical="center"/>
    </xf>
    <xf numFmtId="0" fontId="172" fillId="0" borderId="0"/>
    <xf numFmtId="204" fontId="3" fillId="0" borderId="0"/>
    <xf numFmtId="204" fontId="117" fillId="0" borderId="0">
      <alignment vertical="center"/>
    </xf>
    <xf numFmtId="204" fontId="3" fillId="0" borderId="0">
      <alignment vertical="center"/>
    </xf>
    <xf numFmtId="0" fontId="3" fillId="0" borderId="0"/>
    <xf numFmtId="204" fontId="3" fillId="0" borderId="0"/>
    <xf numFmtId="204" fontId="117" fillId="0" borderId="0">
      <alignment vertical="center"/>
    </xf>
    <xf numFmtId="0" fontId="172" fillId="0" borderId="0"/>
    <xf numFmtId="204" fontId="3" fillId="0" borderId="0"/>
    <xf numFmtId="204" fontId="117" fillId="0" borderId="0">
      <alignment vertical="center"/>
    </xf>
    <xf numFmtId="0" fontId="3" fillId="0" borderId="0"/>
    <xf numFmtId="204" fontId="117" fillId="0" borderId="0">
      <alignment vertical="center"/>
    </xf>
    <xf numFmtId="0" fontId="3" fillId="0" borderId="0"/>
    <xf numFmtId="0" fontId="172" fillId="0" borderId="0"/>
    <xf numFmtId="0" fontId="3" fillId="0" borderId="0"/>
    <xf numFmtId="204" fontId="3" fillId="0" borderId="0"/>
    <xf numFmtId="0" fontId="3" fillId="0" borderId="0"/>
    <xf numFmtId="204" fontId="117" fillId="0" borderId="0">
      <alignment vertical="center"/>
    </xf>
    <xf numFmtId="204" fontId="117" fillId="0" borderId="0">
      <alignment vertical="center"/>
    </xf>
    <xf numFmtId="204" fontId="117" fillId="0" borderId="0">
      <alignment vertical="center"/>
    </xf>
    <xf numFmtId="0" fontId="3" fillId="0" borderId="0"/>
    <xf numFmtId="0" fontId="117" fillId="0" borderId="0">
      <alignment vertical="center"/>
    </xf>
    <xf numFmtId="204" fontId="117"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118" fillId="0" borderId="0">
      <alignment vertical="center"/>
    </xf>
    <xf numFmtId="0" fontId="7" fillId="0" borderId="0">
      <alignment vertical="center"/>
    </xf>
    <xf numFmtId="0" fontId="1" fillId="0" borderId="0"/>
    <xf numFmtId="0" fontId="118" fillId="0" borderId="0">
      <alignment vertical="center"/>
    </xf>
    <xf numFmtId="0" fontId="7" fillId="0" borderId="0"/>
    <xf numFmtId="0" fontId="7" fillId="0" borderId="0"/>
    <xf numFmtId="0" fontId="7" fillId="0" borderId="0"/>
    <xf numFmtId="0" fontId="118" fillId="0" borderId="0">
      <alignment vertical="center"/>
    </xf>
    <xf numFmtId="0" fontId="118" fillId="0" borderId="0">
      <alignment vertical="center"/>
    </xf>
    <xf numFmtId="0" fontId="118" fillId="0" borderId="0">
      <alignment vertical="center"/>
    </xf>
    <xf numFmtId="0" fontId="7" fillId="0" borderId="0">
      <alignment vertical="center"/>
    </xf>
    <xf numFmtId="0" fontId="118" fillId="0" borderId="0">
      <alignment vertical="center"/>
    </xf>
    <xf numFmtId="0" fontId="1" fillId="0" borderId="0"/>
    <xf numFmtId="0" fontId="118" fillId="0" borderId="0">
      <alignment vertical="center"/>
    </xf>
    <xf numFmtId="0" fontId="118" fillId="0" borderId="0">
      <alignment vertical="center"/>
    </xf>
    <xf numFmtId="0" fontId="1" fillId="0" borderId="0"/>
    <xf numFmtId="0" fontId="1" fillId="0" borderId="0"/>
    <xf numFmtId="0" fontId="3" fillId="0" borderId="0">
      <alignment wrapText="1"/>
    </xf>
    <xf numFmtId="0" fontId="1" fillId="0" borderId="0"/>
    <xf numFmtId="0" fontId="118" fillId="0" borderId="0">
      <alignment vertical="center"/>
    </xf>
    <xf numFmtId="0" fontId="3" fillId="0" borderId="0"/>
    <xf numFmtId="0" fontId="117" fillId="0" borderId="0">
      <alignment vertical="center"/>
    </xf>
    <xf numFmtId="0" fontId="7"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118" fillId="0" borderId="0">
      <alignment vertical="center"/>
    </xf>
    <xf numFmtId="0" fontId="1" fillId="0" borderId="0"/>
    <xf numFmtId="0" fontId="118" fillId="0" borderId="0">
      <alignment vertical="center"/>
    </xf>
    <xf numFmtId="0" fontId="1" fillId="0" borderId="0"/>
    <xf numFmtId="0" fontId="1" fillId="0" borderId="0"/>
    <xf numFmtId="0" fontId="1" fillId="0" borderId="0"/>
    <xf numFmtId="0" fontId="118" fillId="0" borderId="0">
      <alignment vertical="center"/>
    </xf>
    <xf numFmtId="0" fontId="1" fillId="0" borderId="0"/>
    <xf numFmtId="0" fontId="1"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1" fillId="0" borderId="0"/>
    <xf numFmtId="0" fontId="117" fillId="0" borderId="0">
      <alignment vertical="center"/>
    </xf>
    <xf numFmtId="0" fontId="1" fillId="0" borderId="0"/>
    <xf numFmtId="0" fontId="117" fillId="0" borderId="0">
      <alignment vertical="center"/>
    </xf>
    <xf numFmtId="0" fontId="1" fillId="0" borderId="0"/>
    <xf numFmtId="0" fontId="1" fillId="0" borderId="0"/>
    <xf numFmtId="0" fontId="172" fillId="0" borderId="0"/>
    <xf numFmtId="0" fontId="1" fillId="0" borderId="0"/>
    <xf numFmtId="0" fontId="118" fillId="0" borderId="0">
      <alignment vertical="center"/>
    </xf>
    <xf numFmtId="0" fontId="7" fillId="0" borderId="0">
      <alignment vertical="center"/>
    </xf>
    <xf numFmtId="0" fontId="118" fillId="0" borderId="0">
      <alignment vertical="center"/>
    </xf>
    <xf numFmtId="0" fontId="118" fillId="0" borderId="0">
      <alignment vertical="center"/>
    </xf>
    <xf numFmtId="0" fontId="1" fillId="0" borderId="0"/>
    <xf numFmtId="0" fontId="118" fillId="0" borderId="0">
      <alignment vertical="center"/>
    </xf>
    <xf numFmtId="0" fontId="1" fillId="0" borderId="0"/>
    <xf numFmtId="0" fontId="1" fillId="0" borderId="0"/>
    <xf numFmtId="0" fontId="3" fillId="0" borderId="0"/>
    <xf numFmtId="0" fontId="3" fillId="0" borderId="0"/>
    <xf numFmtId="0" fontId="3" fillId="0" borderId="0"/>
    <xf numFmtId="0" fontId="117" fillId="0" borderId="0">
      <alignment vertical="center"/>
    </xf>
    <xf numFmtId="0" fontId="117" fillId="0" borderId="0">
      <alignment vertical="center"/>
    </xf>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1" fillId="0" borderId="0"/>
    <xf numFmtId="0" fontId="118" fillId="0" borderId="0">
      <alignment vertical="center"/>
    </xf>
    <xf numFmtId="0" fontId="3" fillId="0" borderId="0">
      <alignment vertical="center"/>
    </xf>
    <xf numFmtId="0" fontId="1" fillId="0" borderId="0"/>
    <xf numFmtId="0" fontId="1" fillId="0" borderId="0"/>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117" fillId="0" borderId="0">
      <alignment vertical="center"/>
    </xf>
    <xf numFmtId="0" fontId="117" fillId="0" borderId="0">
      <alignment vertical="center"/>
    </xf>
    <xf numFmtId="0" fontId="1" fillId="0" borderId="0"/>
    <xf numFmtId="0" fontId="4" fillId="0" borderId="0"/>
    <xf numFmtId="0" fontId="3" fillId="0" borderId="0"/>
    <xf numFmtId="0" fontId="117" fillId="0" borderId="0">
      <alignment vertical="center"/>
    </xf>
    <xf numFmtId="0" fontId="3" fillId="0" borderId="0"/>
    <xf numFmtId="0" fontId="3" fillId="0" borderId="0"/>
    <xf numFmtId="0" fontId="118" fillId="0" borderId="0">
      <alignment vertical="center"/>
    </xf>
    <xf numFmtId="0" fontId="3" fillId="0" borderId="0">
      <alignment wrapText="1"/>
    </xf>
    <xf numFmtId="0" fontId="7" fillId="0" borderId="0"/>
    <xf numFmtId="0" fontId="7" fillId="0" borderId="0"/>
    <xf numFmtId="0" fontId="7" fillId="0" borderId="0"/>
    <xf numFmtId="0" fontId="118" fillId="0" borderId="0">
      <alignment vertical="center"/>
    </xf>
    <xf numFmtId="207" fontId="7" fillId="0" borderId="0"/>
    <xf numFmtId="0" fontId="7" fillId="0" borderId="0"/>
    <xf numFmtId="0" fontId="7" fillId="0" borderId="0"/>
    <xf numFmtId="0" fontId="7" fillId="0" borderId="0"/>
    <xf numFmtId="0" fontId="7" fillId="0" borderId="0"/>
    <xf numFmtId="0" fontId="7" fillId="0" borderId="0"/>
    <xf numFmtId="207" fontId="7" fillId="0" borderId="0"/>
    <xf numFmtId="207" fontId="7" fillId="0" borderId="0"/>
    <xf numFmtId="207" fontId="7" fillId="0" borderId="0"/>
    <xf numFmtId="207"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alignment wrapText="1"/>
    </xf>
    <xf numFmtId="0" fontId="3" fillId="0" borderId="0">
      <alignment wrapText="1"/>
    </xf>
    <xf numFmtId="0" fontId="3" fillId="0" borderId="0">
      <alignment wrapText="1"/>
    </xf>
    <xf numFmtId="207" fontId="3" fillId="0" borderId="0"/>
    <xf numFmtId="207" fontId="7" fillId="0" borderId="0"/>
    <xf numFmtId="207" fontId="7" fillId="0" borderId="0"/>
    <xf numFmtId="207" fontId="7" fillId="0" borderId="0"/>
    <xf numFmtId="207" fontId="7" fillId="0" borderId="0"/>
    <xf numFmtId="207" fontId="7" fillId="0" borderId="0"/>
    <xf numFmtId="207" fontId="3" fillId="0" borderId="0"/>
    <xf numFmtId="207" fontId="3" fillId="0" borderId="0"/>
    <xf numFmtId="207" fontId="3" fillId="0" borderId="0"/>
    <xf numFmtId="207" fontId="3" fillId="0" borderId="0"/>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xf numFmtId="0" fontId="7" fillId="0" borderId="0"/>
    <xf numFmtId="207" fontId="3" fillId="0" borderId="0"/>
    <xf numFmtId="207" fontId="3" fillId="0" borderId="0"/>
    <xf numFmtId="207" fontId="3" fillId="0" borderId="0"/>
    <xf numFmtId="207" fontId="3" fillId="0" borderId="0"/>
    <xf numFmtId="207" fontId="3" fillId="0" borderId="0"/>
    <xf numFmtId="0" fontId="7" fillId="0" borderId="0"/>
    <xf numFmtId="0" fontId="7" fillId="0" borderId="0"/>
    <xf numFmtId="0" fontId="7" fillId="0" borderId="0"/>
    <xf numFmtId="0" fontId="7" fillId="0" borderId="0"/>
    <xf numFmtId="207" fontId="3" fillId="0" borderId="0"/>
    <xf numFmtId="207" fontId="3" fillId="0" borderId="0"/>
    <xf numFmtId="207" fontId="3" fillId="0" borderId="0"/>
    <xf numFmtId="207" fontId="3" fillId="0" borderId="0"/>
    <xf numFmtId="207" fontId="3" fillId="0" borderId="0"/>
    <xf numFmtId="207" fontId="3" fillId="0" borderId="0"/>
    <xf numFmtId="207" fontId="3" fillId="0" borderId="0"/>
    <xf numFmtId="207" fontId="3" fillId="0" borderId="0"/>
    <xf numFmtId="207" fontId="3" fillId="0" borderId="0"/>
    <xf numFmtId="0" fontId="7" fillId="0" borderId="0"/>
    <xf numFmtId="0" fontId="7" fillId="0" borderId="0"/>
    <xf numFmtId="0" fontId="7" fillId="0" borderId="0"/>
    <xf numFmtId="0" fontId="7" fillId="0" borderId="0"/>
    <xf numFmtId="0" fontId="3" fillId="0" borderId="0"/>
    <xf numFmtId="0" fontId="3" fillId="0" borderId="0"/>
    <xf numFmtId="207" fontId="118" fillId="0" borderId="0">
      <alignment vertical="center"/>
    </xf>
    <xf numFmtId="207" fontId="3" fillId="0" borderId="0"/>
    <xf numFmtId="0" fontId="7" fillId="0" borderId="0"/>
    <xf numFmtId="0" fontId="7" fillId="0" borderId="0"/>
    <xf numFmtId="0" fontId="7" fillId="0" borderId="0"/>
    <xf numFmtId="0" fontId="7" fillId="0" borderId="0"/>
    <xf numFmtId="0" fontId="7" fillId="0" borderId="0"/>
    <xf numFmtId="207" fontId="7" fillId="0" borderId="0"/>
    <xf numFmtId="207" fontId="118" fillId="0" borderId="0">
      <alignment vertical="center"/>
    </xf>
    <xf numFmtId="207" fontId="7" fillId="0" borderId="0">
      <alignment vertical="center"/>
    </xf>
    <xf numFmtId="207" fontId="3" fillId="0" borderId="0"/>
    <xf numFmtId="0" fontId="3" fillId="0" borderId="0"/>
    <xf numFmtId="207" fontId="3" fillId="0" borderId="0"/>
    <xf numFmtId="204" fontId="1" fillId="0" borderId="0"/>
    <xf numFmtId="207" fontId="118" fillId="0" borderId="0">
      <alignment vertical="center"/>
    </xf>
    <xf numFmtId="207" fontId="7" fillId="0" borderId="0">
      <alignment vertical="center"/>
    </xf>
    <xf numFmtId="207" fontId="1" fillId="0" borderId="0"/>
    <xf numFmtId="207" fontId="118" fillId="0" borderId="0">
      <alignment vertical="center"/>
    </xf>
    <xf numFmtId="207" fontId="1" fillId="0" borderId="0"/>
    <xf numFmtId="207" fontId="1" fillId="0" borderId="0"/>
    <xf numFmtId="0" fontId="7" fillId="0" borderId="0"/>
    <xf numFmtId="0" fontId="7" fillId="0" borderId="0"/>
    <xf numFmtId="0" fontId="7" fillId="0" borderId="0"/>
    <xf numFmtId="0" fontId="7" fillId="0" borderId="0"/>
    <xf numFmtId="207" fontId="3" fillId="0" borderId="0"/>
    <xf numFmtId="0" fontId="3" fillId="0" borderId="0">
      <alignment wrapText="1"/>
    </xf>
    <xf numFmtId="0" fontId="117" fillId="0" borderId="0">
      <alignment vertical="center"/>
    </xf>
    <xf numFmtId="0" fontId="3" fillId="0" borderId="0"/>
    <xf numFmtId="0" fontId="117" fillId="0" borderId="0">
      <alignment vertical="center"/>
    </xf>
    <xf numFmtId="0" fontId="3" fillId="0" borderId="0">
      <alignment wrapText="1"/>
    </xf>
    <xf numFmtId="0" fontId="117"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xf numFmtId="0" fontId="53" fillId="0" borderId="0"/>
    <xf numFmtId="0" fontId="3" fillId="0" borderId="0"/>
    <xf numFmtId="0" fontId="1" fillId="0" borderId="0"/>
    <xf numFmtId="0" fontId="1" fillId="0" borderId="0"/>
    <xf numFmtId="0" fontId="1"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7" fillId="0" borderId="0">
      <alignment vertical="center"/>
    </xf>
    <xf numFmtId="0" fontId="1" fillId="0" borderId="0"/>
    <xf numFmtId="0" fontId="1" fillId="0" borderId="0"/>
    <xf numFmtId="0" fontId="118" fillId="0" borderId="0">
      <alignment vertical="center"/>
    </xf>
    <xf numFmtId="0" fontId="1" fillId="0" borderId="0"/>
    <xf numFmtId="0" fontId="1" fillId="0" borderId="0"/>
    <xf numFmtId="0" fontId="1" fillId="0" borderId="0"/>
    <xf numFmtId="0" fontId="3" fillId="0" borderId="0"/>
    <xf numFmtId="207" fontId="7" fillId="0" borderId="0"/>
    <xf numFmtId="207" fontId="118" fillId="0" borderId="0">
      <alignment vertical="center"/>
    </xf>
    <xf numFmtId="207" fontId="7" fillId="0" borderId="0">
      <alignment vertical="center"/>
    </xf>
    <xf numFmtId="0" fontId="53" fillId="0" borderId="0"/>
    <xf numFmtId="0" fontId="118" fillId="0" borderId="0">
      <alignment vertical="center"/>
    </xf>
    <xf numFmtId="0" fontId="118" fillId="0" borderId="0">
      <alignment vertical="center"/>
    </xf>
    <xf numFmtId="207" fontId="118" fillId="0" borderId="0">
      <alignment vertical="center"/>
    </xf>
    <xf numFmtId="207" fontId="7" fillId="0" borderId="0">
      <alignment vertical="center"/>
    </xf>
    <xf numFmtId="0" fontId="53" fillId="0" borderId="0"/>
    <xf numFmtId="207" fontId="118" fillId="0" borderId="0">
      <alignment vertical="center"/>
    </xf>
    <xf numFmtId="0" fontId="53" fillId="0" borderId="0"/>
    <xf numFmtId="207" fontId="1" fillId="0" borderId="0"/>
    <xf numFmtId="0" fontId="53" fillId="0" borderId="0"/>
    <xf numFmtId="0" fontId="3" fillId="0" borderId="0"/>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7"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18"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7" fillId="0" borderId="0"/>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7" fillId="0" borderId="0"/>
    <xf numFmtId="0" fontId="7" fillId="0" borderId="0"/>
    <xf numFmtId="0" fontId="7" fillId="0" borderId="0"/>
    <xf numFmtId="0" fontId="7" fillId="0" borderId="0"/>
    <xf numFmtId="0" fontId="7" fillId="0" borderId="0"/>
    <xf numFmtId="0" fontId="3" fillId="0" borderId="0"/>
    <xf numFmtId="0" fontId="3" fillId="0" borderId="0">
      <alignment wrapText="1"/>
    </xf>
    <xf numFmtId="0" fontId="3" fillId="0" borderId="0">
      <alignment wrapText="1"/>
    </xf>
    <xf numFmtId="0" fontId="3" fillId="0" borderId="0">
      <alignment wrapText="1"/>
    </xf>
    <xf numFmtId="0" fontId="3" fillId="0" borderId="0">
      <alignment wrapText="1"/>
    </xf>
    <xf numFmtId="0" fontId="1" fillId="0" borderId="0"/>
    <xf numFmtId="0" fontId="3" fillId="0" borderId="0"/>
    <xf numFmtId="0" fontId="117" fillId="0" borderId="0">
      <alignment vertical="center"/>
    </xf>
    <xf numFmtId="0" fontId="117" fillId="0" borderId="0">
      <alignment vertical="center"/>
    </xf>
    <xf numFmtId="0" fontId="3" fillId="0" borderId="0"/>
    <xf numFmtId="207" fontId="3" fillId="0" borderId="0"/>
    <xf numFmtId="207" fontId="3" fillId="0" borderId="0"/>
    <xf numFmtId="207" fontId="3" fillId="0" borderId="0"/>
    <xf numFmtId="207" fontId="3" fillId="0" borderId="0"/>
    <xf numFmtId="0" fontId="3" fillId="0" borderId="0">
      <alignment wrapText="1"/>
    </xf>
    <xf numFmtId="0" fontId="163" fillId="0" borderId="0">
      <alignment vertical="center"/>
    </xf>
    <xf numFmtId="207" fontId="3" fillId="0" borderId="0"/>
    <xf numFmtId="207" fontId="3" fillId="0" borderId="0"/>
    <xf numFmtId="207" fontId="3" fillId="0" borderId="0"/>
    <xf numFmtId="207" fontId="3" fillId="0" borderId="0"/>
    <xf numFmtId="207" fontId="3" fillId="0" borderId="0"/>
    <xf numFmtId="207" fontId="7" fillId="0" borderId="0"/>
    <xf numFmtId="207" fontId="7" fillId="0" borderId="0"/>
    <xf numFmtId="207" fontId="7" fillId="0" borderId="0"/>
    <xf numFmtId="207" fontId="7" fillId="0" borderId="0"/>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xf numFmtId="0" fontId="3" fillId="0" borderId="0">
      <alignment wrapText="1"/>
    </xf>
    <xf numFmtId="0" fontId="117" fillId="0" borderId="0">
      <alignment vertical="center"/>
    </xf>
    <xf numFmtId="0" fontId="117" fillId="0" borderId="0">
      <alignment vertical="center"/>
    </xf>
    <xf numFmtId="0" fontId="164" fillId="0" borderId="0"/>
    <xf numFmtId="0" fontId="3" fillId="0" borderId="0">
      <alignment wrapText="1"/>
    </xf>
    <xf numFmtId="0" fontId="118" fillId="0" borderId="0">
      <alignment vertical="center"/>
    </xf>
    <xf numFmtId="0" fontId="7" fillId="0" borderId="0"/>
    <xf numFmtId="0" fontId="118" fillId="0" borderId="0">
      <alignment vertical="center"/>
    </xf>
    <xf numFmtId="0" fontId="3" fillId="0" borderId="0"/>
    <xf numFmtId="0" fontId="3" fillId="0" borderId="0"/>
    <xf numFmtId="0" fontId="117" fillId="0" borderId="0">
      <alignment vertical="center"/>
    </xf>
    <xf numFmtId="0" fontId="3" fillId="0" borderId="0"/>
    <xf numFmtId="0" fontId="3" fillId="0" borderId="0"/>
    <xf numFmtId="0" fontId="117" fillId="0" borderId="0">
      <alignment vertical="center"/>
    </xf>
    <xf numFmtId="0" fontId="3" fillId="0" borderId="0"/>
    <xf numFmtId="0" fontId="3" fillId="0" borderId="0"/>
    <xf numFmtId="0" fontId="3" fillId="0" borderId="0">
      <alignment vertical="center"/>
    </xf>
    <xf numFmtId="0" fontId="117" fillId="0" borderId="0">
      <alignment vertical="center"/>
    </xf>
    <xf numFmtId="0" fontId="118" fillId="0" borderId="0">
      <alignment vertical="center"/>
    </xf>
    <xf numFmtId="0" fontId="118" fillId="0" borderId="0">
      <alignment vertical="center"/>
    </xf>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3" fillId="0" borderId="0"/>
    <xf numFmtId="0" fontId="118" fillId="0" borderId="0">
      <alignment vertical="center"/>
    </xf>
    <xf numFmtId="0" fontId="117" fillId="0" borderId="0">
      <alignment vertical="center"/>
    </xf>
    <xf numFmtId="0" fontId="3" fillId="0" borderId="0"/>
    <xf numFmtId="0" fontId="7" fillId="0" borderId="0">
      <alignment vertical="center"/>
    </xf>
    <xf numFmtId="0" fontId="7" fillId="0" borderId="0">
      <alignment vertical="center"/>
    </xf>
    <xf numFmtId="0" fontId="118" fillId="0" borderId="0">
      <alignment vertical="center"/>
    </xf>
    <xf numFmtId="0" fontId="118" fillId="0" borderId="0">
      <alignment vertical="center"/>
    </xf>
    <xf numFmtId="0" fontId="7" fillId="0" borderId="0"/>
    <xf numFmtId="0" fontId="7" fillId="0" borderId="0">
      <alignment vertical="center"/>
    </xf>
    <xf numFmtId="0" fontId="118" fillId="0" borderId="0">
      <alignment vertical="center"/>
    </xf>
    <xf numFmtId="0" fontId="3" fillId="0" borderId="0"/>
    <xf numFmtId="0" fontId="118" fillId="0" borderId="0">
      <alignment vertical="center"/>
    </xf>
    <xf numFmtId="0" fontId="7"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1"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1" fillId="0" borderId="0"/>
    <xf numFmtId="0" fontId="1" fillId="0" borderId="0"/>
    <xf numFmtId="0" fontId="3" fillId="0" borderId="0"/>
    <xf numFmtId="0" fontId="3" fillId="0" borderId="0"/>
    <xf numFmtId="0" fontId="117" fillId="0" borderId="0">
      <alignment vertical="center"/>
    </xf>
    <xf numFmtId="0" fontId="117" fillId="0" borderId="0">
      <alignment vertical="center"/>
    </xf>
    <xf numFmtId="0" fontId="3" fillId="0" borderId="0">
      <alignment vertical="center"/>
    </xf>
    <xf numFmtId="0" fontId="3" fillId="0" borderId="0"/>
    <xf numFmtId="0" fontId="117" fillId="0" borderId="0">
      <alignment vertical="center"/>
    </xf>
    <xf numFmtId="0" fontId="117" fillId="0" borderId="0">
      <alignment vertical="center"/>
    </xf>
    <xf numFmtId="0" fontId="250" fillId="0" borderId="0">
      <alignment vertical="center"/>
    </xf>
    <xf numFmtId="0" fontId="3" fillId="0" borderId="0"/>
    <xf numFmtId="0" fontId="7" fillId="0" borderId="0"/>
    <xf numFmtId="0" fontId="118" fillId="0" borderId="0">
      <alignment vertical="center"/>
    </xf>
    <xf numFmtId="0" fontId="118" fillId="0" borderId="0">
      <alignment vertical="center"/>
    </xf>
    <xf numFmtId="0" fontId="118" fillId="0" borderId="0">
      <alignment vertical="center"/>
    </xf>
    <xf numFmtId="0" fontId="7" fillId="0" borderId="0">
      <alignment vertical="center"/>
    </xf>
    <xf numFmtId="0" fontId="3" fillId="0" borderId="0"/>
    <xf numFmtId="0" fontId="118" fillId="0" borderId="0">
      <alignment vertical="center"/>
    </xf>
    <xf numFmtId="0" fontId="118" fillId="0" borderId="0">
      <alignment vertical="center"/>
    </xf>
    <xf numFmtId="0" fontId="7" fillId="0" borderId="0"/>
    <xf numFmtId="0" fontId="118" fillId="0" borderId="0">
      <alignment vertical="center"/>
    </xf>
    <xf numFmtId="0" fontId="1" fillId="0" borderId="0"/>
    <xf numFmtId="0" fontId="3" fillId="0" borderId="0">
      <alignment wrapText="1"/>
    </xf>
    <xf numFmtId="0" fontId="3" fillId="0" borderId="0">
      <alignment vertical="center"/>
    </xf>
    <xf numFmtId="0" fontId="3" fillId="0" borderId="0"/>
    <xf numFmtId="0" fontId="3" fillId="0" borderId="0"/>
    <xf numFmtId="0" fontId="3" fillId="0" borderId="0"/>
    <xf numFmtId="0" fontId="117" fillId="0" borderId="0">
      <alignment vertical="center"/>
    </xf>
    <xf numFmtId="0" fontId="7" fillId="0" borderId="0">
      <alignment vertical="center"/>
    </xf>
    <xf numFmtId="0" fontId="118" fillId="0" borderId="0">
      <alignment vertical="center"/>
    </xf>
    <xf numFmtId="0" fontId="7" fillId="0" borderId="0">
      <alignment vertical="center"/>
    </xf>
    <xf numFmtId="0" fontId="118" fillId="0" borderId="0">
      <alignment vertical="center"/>
    </xf>
    <xf numFmtId="0" fontId="3" fillId="0" borderId="0">
      <alignment wrapText="1"/>
    </xf>
    <xf numFmtId="0" fontId="3" fillId="0" borderId="0"/>
    <xf numFmtId="0" fontId="3" fillId="0" borderId="0"/>
    <xf numFmtId="0" fontId="117" fillId="0" borderId="0">
      <alignment vertical="center"/>
    </xf>
    <xf numFmtId="0" fontId="117" fillId="0" borderId="0">
      <alignment vertical="center"/>
    </xf>
    <xf numFmtId="0" fontId="7" fillId="0" borderId="0">
      <alignment vertical="center"/>
    </xf>
    <xf numFmtId="0" fontId="118" fillId="0" borderId="0">
      <alignment vertical="center"/>
    </xf>
    <xf numFmtId="0" fontId="8" fillId="0" borderId="0"/>
    <xf numFmtId="0" fontId="118" fillId="0" borderId="0">
      <alignment vertical="center"/>
    </xf>
    <xf numFmtId="0" fontId="1" fillId="0" borderId="0"/>
    <xf numFmtId="0" fontId="251" fillId="0" borderId="0">
      <alignment vertical="center"/>
    </xf>
    <xf numFmtId="0" fontId="3" fillId="0" borderId="0">
      <alignment wrapText="1"/>
    </xf>
    <xf numFmtId="0" fontId="1" fillId="0" borderId="0"/>
    <xf numFmtId="0" fontId="118" fillId="0" borderId="0">
      <alignment vertical="center"/>
    </xf>
    <xf numFmtId="0" fontId="118" fillId="0" borderId="0">
      <alignment vertical="center"/>
    </xf>
    <xf numFmtId="0" fontId="1" fillId="0" borderId="0"/>
    <xf numFmtId="0" fontId="118" fillId="0" borderId="0">
      <alignment vertical="center"/>
    </xf>
    <xf numFmtId="0" fontId="132" fillId="0" borderId="0">
      <alignment vertical="center"/>
    </xf>
    <xf numFmtId="0" fontId="118" fillId="0" borderId="0">
      <alignment vertical="center"/>
    </xf>
    <xf numFmtId="0" fontId="3" fillId="0" borderId="0">
      <alignment wrapText="1"/>
    </xf>
    <xf numFmtId="0" fontId="7" fillId="0" borderId="0">
      <alignment vertical="center"/>
    </xf>
    <xf numFmtId="0" fontId="118" fillId="0" borderId="0">
      <alignment vertical="center"/>
    </xf>
    <xf numFmtId="0" fontId="7" fillId="0" borderId="0">
      <alignment vertical="center"/>
    </xf>
    <xf numFmtId="0" fontId="118" fillId="0" borderId="0">
      <alignment vertical="center"/>
    </xf>
    <xf numFmtId="0" fontId="7" fillId="0" borderId="0">
      <alignment vertical="center"/>
    </xf>
    <xf numFmtId="0" fontId="118" fillId="0" borderId="0">
      <alignment vertical="center"/>
    </xf>
    <xf numFmtId="0" fontId="3" fillId="0" borderId="0"/>
    <xf numFmtId="0" fontId="3" fillId="0" borderId="0">
      <alignment vertical="center"/>
    </xf>
    <xf numFmtId="0" fontId="1" fillId="0" borderId="0"/>
    <xf numFmtId="0" fontId="3" fillId="0" borderId="0">
      <alignment wrapText="1"/>
    </xf>
    <xf numFmtId="0" fontId="3" fillId="0" borderId="0"/>
    <xf numFmtId="0" fontId="118" fillId="0" borderId="0">
      <alignment vertical="center"/>
    </xf>
    <xf numFmtId="0" fontId="7" fillId="0" borderId="0">
      <alignment vertical="center"/>
    </xf>
    <xf numFmtId="0" fontId="7" fillId="0" borderId="0">
      <alignment vertical="center"/>
    </xf>
    <xf numFmtId="0" fontId="118" fillId="0" borderId="0">
      <alignment vertical="center"/>
    </xf>
    <xf numFmtId="0" fontId="7" fillId="0" borderId="0">
      <alignment vertical="center"/>
    </xf>
    <xf numFmtId="0" fontId="118" fillId="0" borderId="0">
      <alignment vertical="center"/>
    </xf>
    <xf numFmtId="0" fontId="118" fillId="0" borderId="0">
      <alignment vertical="center"/>
    </xf>
    <xf numFmtId="0" fontId="118" fillId="0" borderId="0" applyNumberFormat="0" applyFill="0" applyBorder="0" applyProtection="0">
      <alignment vertical="center"/>
    </xf>
    <xf numFmtId="0" fontId="3" fillId="0" borderId="0"/>
    <xf numFmtId="0" fontId="3" fillId="0" borderId="0"/>
    <xf numFmtId="0" fontId="3"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3" fillId="0" borderId="0"/>
    <xf numFmtId="0" fontId="3" fillId="0" borderId="0"/>
    <xf numFmtId="0" fontId="117" fillId="0" borderId="0">
      <alignment vertical="center"/>
    </xf>
    <xf numFmtId="0" fontId="117" fillId="0" borderId="0">
      <alignment vertical="center"/>
    </xf>
    <xf numFmtId="0" fontId="3" fillId="0" borderId="0">
      <alignment vertical="center"/>
    </xf>
    <xf numFmtId="0" fontId="117" fillId="0" borderId="0">
      <alignment vertical="center"/>
    </xf>
    <xf numFmtId="0" fontId="117" fillId="0" borderId="0">
      <alignment vertical="center"/>
    </xf>
    <xf numFmtId="0" fontId="172" fillId="0" borderId="0"/>
    <xf numFmtId="0" fontId="7" fillId="0" borderId="0"/>
    <xf numFmtId="0" fontId="118" fillId="0" borderId="0">
      <alignment vertical="center"/>
    </xf>
    <xf numFmtId="0" fontId="3" fillId="0" borderId="0"/>
    <xf numFmtId="0" fontId="118" fillId="0" borderId="0">
      <alignment vertical="center"/>
    </xf>
    <xf numFmtId="0" fontId="7" fillId="0" borderId="0"/>
    <xf numFmtId="0" fontId="172" fillId="0" borderId="0"/>
    <xf numFmtId="0" fontId="118" fillId="0" borderId="0">
      <alignment vertical="center"/>
    </xf>
    <xf numFmtId="0" fontId="7" fillId="0" borderId="0">
      <alignment vertical="center"/>
    </xf>
    <xf numFmtId="0" fontId="11" fillId="0" borderId="0"/>
    <xf numFmtId="0" fontId="1" fillId="0" borderId="0"/>
    <xf numFmtId="0" fontId="11" fillId="0" borderId="0"/>
    <xf numFmtId="0" fontId="172" fillId="0" borderId="0"/>
    <xf numFmtId="0" fontId="4" fillId="0" borderId="0"/>
    <xf numFmtId="0" fontId="3"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applyFont="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18"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18"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3" fillId="0" borderId="0"/>
    <xf numFmtId="0" fontId="58" fillId="0" borderId="0"/>
    <xf numFmtId="0" fontId="117" fillId="0" borderId="0">
      <alignment vertical="center"/>
    </xf>
    <xf numFmtId="0" fontId="3" fillId="0" borderId="0"/>
    <xf numFmtId="0" fontId="117" fillId="0" borderId="0">
      <alignment vertical="center"/>
    </xf>
    <xf numFmtId="0" fontId="117" fillId="0" borderId="0">
      <alignment vertical="center"/>
    </xf>
    <xf numFmtId="0" fontId="3" fillId="0" borderId="0"/>
    <xf numFmtId="0" fontId="1" fillId="0" borderId="0"/>
    <xf numFmtId="0" fontId="117" fillId="0" borderId="0">
      <alignment vertical="center"/>
    </xf>
    <xf numFmtId="0" fontId="3" fillId="0" borderId="0"/>
    <xf numFmtId="0" fontId="3" fillId="0" borderId="0"/>
    <xf numFmtId="0" fontId="1" fillId="0" borderId="0"/>
    <xf numFmtId="0" fontId="127" fillId="0" borderId="0">
      <alignment vertical="center"/>
    </xf>
    <xf numFmtId="0" fontId="117" fillId="0" borderId="0">
      <alignment vertical="center"/>
    </xf>
    <xf numFmtId="0" fontId="3" fillId="0" borderId="0"/>
    <xf numFmtId="0" fontId="3" fillId="0" borderId="0"/>
    <xf numFmtId="0" fontId="3" fillId="0" borderId="0">
      <alignment wrapText="1"/>
    </xf>
    <xf numFmtId="0" fontId="3" fillId="0" borderId="0"/>
    <xf numFmtId="0" fontId="118" fillId="0" borderId="0">
      <alignment vertical="center"/>
    </xf>
    <xf numFmtId="0" fontId="118" fillId="0" borderId="0">
      <alignment vertical="center"/>
    </xf>
    <xf numFmtId="0" fontId="3" fillId="0" borderId="0">
      <alignment wrapText="1"/>
    </xf>
    <xf numFmtId="0" fontId="3" fillId="0" borderId="0"/>
    <xf numFmtId="0" fontId="252" fillId="0" borderId="0">
      <alignment vertical="center"/>
    </xf>
    <xf numFmtId="0" fontId="3" fillId="0" borderId="0">
      <alignment vertical="center"/>
    </xf>
    <xf numFmtId="0" fontId="117" fillId="0" borderId="0">
      <alignment vertical="center"/>
    </xf>
    <xf numFmtId="0" fontId="252" fillId="0" borderId="0">
      <alignment vertical="center"/>
    </xf>
    <xf numFmtId="0" fontId="118" fillId="0" borderId="0">
      <alignment vertical="center"/>
    </xf>
    <xf numFmtId="0" fontId="3" fillId="0" borderId="0">
      <alignment wrapText="1"/>
    </xf>
    <xf numFmtId="0" fontId="118" fillId="0" borderId="0">
      <alignment vertical="center"/>
    </xf>
    <xf numFmtId="0" fontId="118" fillId="0" borderId="0">
      <alignment vertical="center"/>
    </xf>
    <xf numFmtId="0" fontId="1" fillId="0" borderId="0"/>
    <xf numFmtId="0" fontId="1" fillId="0" borderId="0"/>
    <xf numFmtId="0" fontId="1" fillId="0" borderId="0"/>
    <xf numFmtId="0" fontId="7" fillId="0" borderId="0">
      <alignment vertical="center"/>
    </xf>
    <xf numFmtId="0" fontId="1" fillId="0" borderId="0"/>
    <xf numFmtId="0" fontId="1" fillId="0" borderId="0"/>
    <xf numFmtId="0" fontId="3" fillId="0" borderId="0"/>
    <xf numFmtId="0" fontId="118" fillId="0" borderId="0">
      <alignment vertical="center"/>
    </xf>
    <xf numFmtId="0" fontId="3" fillId="0" borderId="0">
      <alignment wrapText="1"/>
    </xf>
    <xf numFmtId="0" fontId="3" fillId="0" borderId="0"/>
    <xf numFmtId="0" fontId="118" fillId="0" borderId="0">
      <alignment vertical="center"/>
    </xf>
    <xf numFmtId="0" fontId="252" fillId="0" borderId="0">
      <alignment vertical="center"/>
    </xf>
    <xf numFmtId="0" fontId="3" fillId="0" borderId="0">
      <alignment wrapText="1"/>
    </xf>
    <xf numFmtId="0" fontId="3" fillId="0" borderId="0">
      <alignment wrapText="1"/>
    </xf>
    <xf numFmtId="0" fontId="3" fillId="0" borderId="0"/>
    <xf numFmtId="0" fontId="117" fillId="0" borderId="0">
      <alignment vertical="center"/>
    </xf>
    <xf numFmtId="0" fontId="1" fillId="0" borderId="0"/>
    <xf numFmtId="0" fontId="117" fillId="0" borderId="0">
      <alignment vertical="center"/>
    </xf>
    <xf numFmtId="0" fontId="118" fillId="0" borderId="0">
      <alignment vertical="center"/>
    </xf>
    <xf numFmtId="0" fontId="3" fillId="0" borderId="0"/>
    <xf numFmtId="0" fontId="1" fillId="0" borderId="0"/>
    <xf numFmtId="0" fontId="118"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 fillId="0" borderId="0"/>
    <xf numFmtId="0" fontId="1" fillId="0" borderId="0"/>
    <xf numFmtId="0" fontId="172" fillId="0" borderId="0"/>
    <xf numFmtId="0" fontId="172" fillId="0" borderId="0"/>
    <xf numFmtId="0" fontId="172" fillId="0" borderId="0"/>
    <xf numFmtId="0" fontId="181" fillId="0" borderId="0"/>
    <xf numFmtId="0" fontId="118" fillId="0" borderId="0">
      <alignment vertical="center"/>
    </xf>
    <xf numFmtId="0" fontId="172" fillId="0" borderId="0"/>
    <xf numFmtId="0" fontId="3" fillId="0" borderId="0"/>
    <xf numFmtId="0" fontId="118" fillId="0" borderId="0">
      <alignment vertical="center"/>
    </xf>
    <xf numFmtId="0" fontId="172" fillId="0" borderId="0"/>
    <xf numFmtId="0" fontId="3" fillId="0" borderId="0"/>
    <xf numFmtId="0" fontId="3" fillId="0" borderId="0"/>
    <xf numFmtId="204" fontId="117" fillId="0" borderId="0">
      <alignment vertical="center"/>
    </xf>
    <xf numFmtId="204" fontId="117" fillId="0" borderId="0">
      <alignment vertical="center"/>
    </xf>
    <xf numFmtId="0" fontId="3" fillId="0" borderId="0"/>
    <xf numFmtId="0" fontId="1" fillId="0" borderId="0"/>
    <xf numFmtId="0" fontId="1" fillId="0" borderId="0"/>
    <xf numFmtId="0" fontId="1" fillId="0" borderId="0"/>
    <xf numFmtId="0" fontId="118" fillId="0" borderId="0">
      <alignment vertical="center"/>
    </xf>
    <xf numFmtId="0" fontId="3"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3" fillId="0" borderId="0">
      <alignment vertical="center"/>
    </xf>
    <xf numFmtId="0" fontId="1" fillId="0" borderId="0"/>
    <xf numFmtId="0" fontId="1" fillId="0" borderId="0"/>
    <xf numFmtId="0" fontId="1" fillId="0" borderId="0"/>
    <xf numFmtId="0" fontId="117" fillId="0" borderId="0">
      <alignment vertical="center"/>
    </xf>
    <xf numFmtId="0" fontId="1" fillId="0" borderId="0"/>
    <xf numFmtId="0" fontId="3" fillId="0" borderId="0"/>
    <xf numFmtId="0" fontId="3" fillId="0" borderId="0"/>
    <xf numFmtId="0" fontId="117" fillId="0" borderId="0">
      <alignment vertical="center"/>
    </xf>
    <xf numFmtId="0" fontId="117" fillId="0" borderId="0">
      <alignment vertical="center"/>
    </xf>
    <xf numFmtId="0" fontId="23" fillId="0" borderId="0"/>
    <xf numFmtId="0" fontId="23" fillId="0" borderId="0"/>
    <xf numFmtId="0" fontId="253" fillId="0" borderId="0">
      <alignment vertical="center"/>
    </xf>
    <xf numFmtId="0" fontId="253" fillId="0" borderId="0">
      <alignment vertical="center"/>
    </xf>
    <xf numFmtId="0" fontId="1" fillId="0" borderId="0"/>
    <xf numFmtId="0" fontId="1" fillId="0" borderId="0"/>
    <xf numFmtId="0" fontId="118" fillId="0" borderId="0">
      <alignment vertical="center"/>
    </xf>
    <xf numFmtId="0" fontId="7" fillId="0" borderId="0">
      <alignment vertical="center"/>
    </xf>
    <xf numFmtId="0" fontId="118" fillId="0" borderId="0">
      <alignment vertical="center"/>
    </xf>
    <xf numFmtId="0" fontId="7" fillId="0" borderId="0">
      <alignment vertical="center"/>
    </xf>
    <xf numFmtId="0" fontId="1" fillId="0" borderId="0"/>
    <xf numFmtId="0" fontId="1" fillId="0" borderId="0"/>
    <xf numFmtId="0" fontId="3" fillId="0" borderId="0"/>
    <xf numFmtId="0" fontId="117" fillId="0" borderId="0">
      <alignment vertical="center"/>
    </xf>
    <xf numFmtId="0" fontId="7" fillId="0" borderId="0"/>
    <xf numFmtId="0" fontId="3" fillId="0" borderId="0"/>
    <xf numFmtId="0" fontId="3" fillId="0" borderId="0">
      <alignment wrapText="1"/>
    </xf>
    <xf numFmtId="0" fontId="254" fillId="0" borderId="0"/>
    <xf numFmtId="0" fontId="255" fillId="0" borderId="0">
      <alignment vertical="center"/>
    </xf>
    <xf numFmtId="0" fontId="7" fillId="0" borderId="0">
      <alignment vertical="center"/>
    </xf>
    <xf numFmtId="0" fontId="255" fillId="0" borderId="0">
      <alignment vertical="center"/>
    </xf>
    <xf numFmtId="0" fontId="256" fillId="0" borderId="0"/>
    <xf numFmtId="0" fontId="3" fillId="0" borderId="0">
      <alignment vertical="center"/>
    </xf>
    <xf numFmtId="0" fontId="1" fillId="0" borderId="0"/>
    <xf numFmtId="0" fontId="1" fillId="0" borderId="0"/>
    <xf numFmtId="0" fontId="1" fillId="0" borderId="0"/>
    <xf numFmtId="0" fontId="255" fillId="0" borderId="0">
      <alignment vertical="center"/>
    </xf>
    <xf numFmtId="0" fontId="1" fillId="0" borderId="0"/>
    <xf numFmtId="0" fontId="255" fillId="0" borderId="0">
      <alignment vertical="center"/>
    </xf>
    <xf numFmtId="0" fontId="254" fillId="0" borderId="0"/>
    <xf numFmtId="0" fontId="1" fillId="0" borderId="0"/>
    <xf numFmtId="0" fontId="1" fillId="0" borderId="0"/>
    <xf numFmtId="0" fontId="254" fillId="0" borderId="0"/>
    <xf numFmtId="0" fontId="254" fillId="0" borderId="0"/>
    <xf numFmtId="0" fontId="3" fillId="0" borderId="0"/>
    <xf numFmtId="0" fontId="7" fillId="0" borderId="0">
      <alignment vertical="center"/>
    </xf>
    <xf numFmtId="0" fontId="7" fillId="0" borderId="0">
      <alignment vertical="center"/>
    </xf>
    <xf numFmtId="0" fontId="7" fillId="0" borderId="0"/>
    <xf numFmtId="0" fontId="118" fillId="0" borderId="0">
      <alignment vertical="center"/>
    </xf>
    <xf numFmtId="0" fontId="118" fillId="0" borderId="0">
      <alignment vertical="center"/>
    </xf>
    <xf numFmtId="0" fontId="1"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7" fillId="0" borderId="0">
      <alignment vertical="center"/>
    </xf>
    <xf numFmtId="0" fontId="1" fillId="0" borderId="0"/>
    <xf numFmtId="0" fontId="1" fillId="0" borderId="0"/>
    <xf numFmtId="0" fontId="1" fillId="0" borderId="0"/>
    <xf numFmtId="0" fontId="3" fillId="0" borderId="0"/>
    <xf numFmtId="0" fontId="3" fillId="0" borderId="0"/>
    <xf numFmtId="0" fontId="117" fillId="0" borderId="0">
      <alignment vertical="center"/>
    </xf>
    <xf numFmtId="0" fontId="117" fillId="0" borderId="0">
      <alignment vertical="center"/>
    </xf>
    <xf numFmtId="0" fontId="3" fillId="0" borderId="0"/>
    <xf numFmtId="0" fontId="117" fillId="0" borderId="0">
      <alignment vertical="center"/>
    </xf>
    <xf numFmtId="0" fontId="3" fillId="0" borderId="0"/>
    <xf numFmtId="0" fontId="3" fillId="0" borderId="0"/>
    <xf numFmtId="0" fontId="7" fillId="0" borderId="0">
      <alignment vertical="center"/>
    </xf>
    <xf numFmtId="0" fontId="118" fillId="0" borderId="0">
      <alignment vertical="center"/>
    </xf>
    <xf numFmtId="0" fontId="7" fillId="0" borderId="0">
      <alignment vertical="center"/>
    </xf>
    <xf numFmtId="0" fontId="118" fillId="0" borderId="0">
      <alignment vertical="center"/>
    </xf>
    <xf numFmtId="0" fontId="118" fillId="0" borderId="0">
      <alignment vertical="center"/>
    </xf>
    <xf numFmtId="0" fontId="1" fillId="0" borderId="0"/>
    <xf numFmtId="0" fontId="3" fillId="0" borderId="0"/>
    <xf numFmtId="0" fontId="7" fillId="0" borderId="0">
      <alignment vertical="center"/>
    </xf>
    <xf numFmtId="0" fontId="118" fillId="0" borderId="0">
      <alignment vertical="center"/>
    </xf>
    <xf numFmtId="0" fontId="118" fillId="0" borderId="0">
      <alignment vertical="center"/>
    </xf>
    <xf numFmtId="0" fontId="7" fillId="0" borderId="0">
      <alignment vertical="center"/>
    </xf>
    <xf numFmtId="0" fontId="118" fillId="0" borderId="0">
      <alignment vertical="center"/>
    </xf>
    <xf numFmtId="0" fontId="118" fillId="0" borderId="0">
      <alignment vertical="center"/>
    </xf>
    <xf numFmtId="0" fontId="3" fillId="0" borderId="0"/>
    <xf numFmtId="0" fontId="117" fillId="0" borderId="0">
      <alignment vertical="center"/>
    </xf>
    <xf numFmtId="0" fontId="117" fillId="0" borderId="0">
      <alignment vertical="center"/>
    </xf>
    <xf numFmtId="0" fontId="3" fillId="0" borderId="0"/>
    <xf numFmtId="0" fontId="3" fillId="0" borderId="0"/>
    <xf numFmtId="0" fontId="181" fillId="0" borderId="0"/>
    <xf numFmtId="0" fontId="118" fillId="0" borderId="0">
      <alignment vertical="center"/>
    </xf>
    <xf numFmtId="0" fontId="257" fillId="0" borderId="0"/>
    <xf numFmtId="0" fontId="118" fillId="0" borderId="0">
      <alignment vertical="center"/>
    </xf>
    <xf numFmtId="0" fontId="172" fillId="0" borderId="0"/>
    <xf numFmtId="0" fontId="3" fillId="0" borderId="0"/>
    <xf numFmtId="0" fontId="118" fillId="0" borderId="0">
      <alignment vertical="center"/>
    </xf>
    <xf numFmtId="0" fontId="3" fillId="0" borderId="0"/>
    <xf numFmtId="0" fontId="3" fillId="0" borderId="0"/>
    <xf numFmtId="0" fontId="118" fillId="0" borderId="0">
      <alignment vertical="center"/>
    </xf>
    <xf numFmtId="0" fontId="3" fillId="0" borderId="0"/>
    <xf numFmtId="0" fontId="3" fillId="0" borderId="0"/>
    <xf numFmtId="0" fontId="3" fillId="0" borderId="0"/>
    <xf numFmtId="0" fontId="3" fillId="0" borderId="0"/>
    <xf numFmtId="0" fontId="3" fillId="0" borderId="0"/>
    <xf numFmtId="0" fontId="118" fillId="0" borderId="0">
      <alignment vertical="center"/>
    </xf>
    <xf numFmtId="0" fontId="3" fillId="0" borderId="0"/>
    <xf numFmtId="0" fontId="3" fillId="0" borderId="0"/>
    <xf numFmtId="0" fontId="118" fillId="0" borderId="0">
      <alignment vertical="center"/>
    </xf>
    <xf numFmtId="0" fontId="3" fillId="0" borderId="0"/>
    <xf numFmtId="0" fontId="3" fillId="0" borderId="0"/>
    <xf numFmtId="0" fontId="118" fillId="0" borderId="0">
      <alignment vertical="center"/>
    </xf>
    <xf numFmtId="0" fontId="3" fillId="0" borderId="0"/>
    <xf numFmtId="0" fontId="172" fillId="0" borderId="0"/>
    <xf numFmtId="0" fontId="118" fillId="0" borderId="0">
      <alignment vertical="center"/>
    </xf>
    <xf numFmtId="0" fontId="3" fillId="0" borderId="0"/>
    <xf numFmtId="0" fontId="172" fillId="0" borderId="0"/>
    <xf numFmtId="0" fontId="118" fillId="0" borderId="0">
      <alignment vertical="center"/>
    </xf>
    <xf numFmtId="0" fontId="3" fillId="0" borderId="0"/>
    <xf numFmtId="0" fontId="3" fillId="0" borderId="0"/>
    <xf numFmtId="0" fontId="118" fillId="0" borderId="0">
      <alignment vertical="center"/>
    </xf>
    <xf numFmtId="0" fontId="3" fillId="0" borderId="0"/>
    <xf numFmtId="0" fontId="5" fillId="0" borderId="0"/>
    <xf numFmtId="0" fontId="3" fillId="0" borderId="0"/>
    <xf numFmtId="0" fontId="3" fillId="0" borderId="0"/>
    <xf numFmtId="0" fontId="3" fillId="0" borderId="0"/>
    <xf numFmtId="0" fontId="117" fillId="0" borderId="0">
      <alignment vertical="center"/>
    </xf>
    <xf numFmtId="0" fontId="125" fillId="0" borderId="0"/>
    <xf numFmtId="0" fontId="258" fillId="0" borderId="0"/>
    <xf numFmtId="0" fontId="117" fillId="0" borderId="0">
      <alignment vertical="center"/>
    </xf>
    <xf numFmtId="0" fontId="5" fillId="0" borderId="0"/>
    <xf numFmtId="0" fontId="125" fillId="0" borderId="0">
      <alignment vertical="center"/>
    </xf>
    <xf numFmtId="0" fontId="5" fillId="0" borderId="0">
      <alignment vertical="center"/>
    </xf>
    <xf numFmtId="0" fontId="5" fillId="0" borderId="0"/>
    <xf numFmtId="0" fontId="125" fillId="0" borderId="0">
      <alignment vertical="center"/>
    </xf>
    <xf numFmtId="0" fontId="2" fillId="0" borderId="0"/>
    <xf numFmtId="0" fontId="3"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17" fillId="0" borderId="0">
      <alignment vertical="center"/>
    </xf>
    <xf numFmtId="0" fontId="125"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5" fillId="0" borderId="0">
      <alignment vertical="center"/>
    </xf>
    <xf numFmtId="0" fontId="117" fillId="0" borderId="0">
      <alignment vertical="center"/>
    </xf>
    <xf numFmtId="0" fontId="172" fillId="0" borderId="0"/>
    <xf numFmtId="0" fontId="172" fillId="0" borderId="0"/>
    <xf numFmtId="0" fontId="172" fillId="0" borderId="0"/>
    <xf numFmtId="0" fontId="172" fillId="0" borderId="0"/>
    <xf numFmtId="0" fontId="172" fillId="0" borderId="0"/>
    <xf numFmtId="0" fontId="172" fillId="0" borderId="0"/>
    <xf numFmtId="0" fontId="5" fillId="0" borderId="0"/>
    <xf numFmtId="0" fontId="125" fillId="0" borderId="0">
      <alignment vertical="center"/>
    </xf>
    <xf numFmtId="0" fontId="5" fillId="0" borderId="0">
      <alignment vertical="center"/>
    </xf>
    <xf numFmtId="0" fontId="5" fillId="0" borderId="0"/>
    <xf numFmtId="0" fontId="125" fillId="0" borderId="0">
      <alignment vertical="center"/>
    </xf>
    <xf numFmtId="0" fontId="3" fillId="0" borderId="0"/>
    <xf numFmtId="0" fontId="7" fillId="0" borderId="0"/>
    <xf numFmtId="0" fontId="125" fillId="0" borderId="0">
      <alignment vertical="center"/>
    </xf>
    <xf numFmtId="0" fontId="5" fillId="0" borderId="0">
      <alignment vertical="center"/>
    </xf>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118" fillId="0" borderId="0">
      <alignment vertical="center"/>
    </xf>
    <xf numFmtId="0" fontId="3" fillId="0" borderId="0"/>
    <xf numFmtId="0" fontId="118" fillId="0" borderId="0">
      <alignment vertical="center"/>
    </xf>
    <xf numFmtId="0" fontId="3" fillId="0" borderId="0"/>
    <xf numFmtId="0" fontId="118" fillId="0" borderId="0">
      <alignment vertical="center"/>
    </xf>
    <xf numFmtId="0" fontId="3" fillId="0" borderId="0"/>
    <xf numFmtId="0" fontId="118" fillId="0" borderId="0">
      <alignment vertical="center"/>
    </xf>
    <xf numFmtId="0" fontId="7" fillId="0" borderId="0"/>
    <xf numFmtId="0" fontId="172" fillId="0" borderId="0"/>
    <xf numFmtId="0" fontId="172" fillId="0" borderId="0"/>
    <xf numFmtId="0" fontId="3" fillId="0" borderId="0"/>
    <xf numFmtId="0" fontId="172" fillId="0" borderId="0"/>
    <xf numFmtId="0" fontId="118" fillId="0" borderId="0">
      <alignment vertical="center"/>
    </xf>
    <xf numFmtId="0" fontId="3" fillId="0" borderId="0"/>
    <xf numFmtId="0" fontId="113" fillId="0" borderId="0"/>
    <xf numFmtId="0" fontId="118" fillId="0" borderId="0">
      <alignment vertical="center"/>
    </xf>
    <xf numFmtId="0" fontId="2" fillId="0" borderId="0"/>
    <xf numFmtId="0" fontId="1" fillId="0" borderId="0"/>
    <xf numFmtId="0" fontId="118" fillId="0" borderId="0">
      <alignment vertical="center"/>
    </xf>
    <xf numFmtId="0" fontId="3" fillId="0" borderId="0"/>
    <xf numFmtId="0" fontId="182" fillId="0" borderId="0"/>
    <xf numFmtId="0" fontId="117" fillId="0" borderId="0">
      <alignment vertical="center"/>
    </xf>
    <xf numFmtId="0" fontId="118" fillId="0" borderId="0">
      <alignment vertical="center"/>
    </xf>
    <xf numFmtId="0" fontId="3" fillId="0" borderId="0">
      <alignment wrapText="1"/>
    </xf>
    <xf numFmtId="0" fontId="3" fillId="0" borderId="0"/>
    <xf numFmtId="0" fontId="1" fillId="0" borderId="0"/>
    <xf numFmtId="0" fontId="1" fillId="0" borderId="0"/>
    <xf numFmtId="0" fontId="1" fillId="0" borderId="0"/>
    <xf numFmtId="0" fontId="1" fillId="0" borderId="0"/>
    <xf numFmtId="0" fontId="118" fillId="0" borderId="0">
      <alignment vertical="center"/>
    </xf>
    <xf numFmtId="0" fontId="8" fillId="0" borderId="0"/>
    <xf numFmtId="0" fontId="181" fillId="0" borderId="0"/>
    <xf numFmtId="0" fontId="8" fillId="0" borderId="0"/>
    <xf numFmtId="0" fontId="181" fillId="0" borderId="0"/>
    <xf numFmtId="0" fontId="1" fillId="0" borderId="0"/>
    <xf numFmtId="0" fontId="1" fillId="0" borderId="0"/>
    <xf numFmtId="0" fontId="3" fillId="0" borderId="0">
      <alignment vertical="center"/>
    </xf>
    <xf numFmtId="0" fontId="3" fillId="0" borderId="0"/>
    <xf numFmtId="0" fontId="3" fillId="0" borderId="0">
      <alignment vertical="center"/>
    </xf>
    <xf numFmtId="0" fontId="117" fillId="0" borderId="0">
      <alignment vertical="center"/>
    </xf>
    <xf numFmtId="0" fontId="3" fillId="0" borderId="0"/>
    <xf numFmtId="0" fontId="117" fillId="0" borderId="0">
      <alignment vertical="center"/>
    </xf>
    <xf numFmtId="0" fontId="3" fillId="0" borderId="0"/>
    <xf numFmtId="0" fontId="117" fillId="0" borderId="0">
      <alignment vertical="center"/>
    </xf>
    <xf numFmtId="0" fontId="3" fillId="0" borderId="0"/>
    <xf numFmtId="0" fontId="172" fillId="0" borderId="0"/>
    <xf numFmtId="0" fontId="118" fillId="0" borderId="0">
      <alignment vertical="center"/>
    </xf>
    <xf numFmtId="0" fontId="7" fillId="0" borderId="0"/>
    <xf numFmtId="0" fontId="118" fillId="0" borderId="0">
      <alignment vertical="center"/>
    </xf>
    <xf numFmtId="0" fontId="172"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1" fillId="0" borderId="0"/>
    <xf numFmtId="0" fontId="1" fillId="0" borderId="0"/>
    <xf numFmtId="0" fontId="172" fillId="0" borderId="0"/>
    <xf numFmtId="0" fontId="23" fillId="0" borderId="0"/>
    <xf numFmtId="0" fontId="117" fillId="0" borderId="0">
      <alignment vertical="center"/>
    </xf>
    <xf numFmtId="0" fontId="253" fillId="0" borderId="0">
      <alignment vertical="center"/>
    </xf>
    <xf numFmtId="0" fontId="98" fillId="0" borderId="0"/>
    <xf numFmtId="0" fontId="117" fillId="0" borderId="0">
      <alignment vertical="center"/>
    </xf>
    <xf numFmtId="0" fontId="117" fillId="0" borderId="0">
      <alignment vertical="center"/>
    </xf>
    <xf numFmtId="0" fontId="164" fillId="0" borderId="0"/>
    <xf numFmtId="0" fontId="3" fillId="0" borderId="0"/>
    <xf numFmtId="0" fontId="3" fillId="0" borderId="0">
      <alignment vertical="center"/>
    </xf>
    <xf numFmtId="0" fontId="3" fillId="0" borderId="0"/>
    <xf numFmtId="0" fontId="3" fillId="0" borderId="0">
      <alignment vertical="center"/>
    </xf>
    <xf numFmtId="0" fontId="1" fillId="0" borderId="0"/>
    <xf numFmtId="0" fontId="1" fillId="0" borderId="0"/>
    <xf numFmtId="0" fontId="1" fillId="0" borderId="0"/>
    <xf numFmtId="0" fontId="1" fillId="0" borderId="0"/>
    <xf numFmtId="0" fontId="118" fillId="0" borderId="0">
      <alignment vertical="center"/>
    </xf>
    <xf numFmtId="0" fontId="1" fillId="0" borderId="0"/>
    <xf numFmtId="0" fontId="1" fillId="0" borderId="0"/>
    <xf numFmtId="0" fontId="1" fillId="0" borderId="0"/>
    <xf numFmtId="0" fontId="1" fillId="0" borderId="0"/>
    <xf numFmtId="0" fontId="181" fillId="0" borderId="0"/>
    <xf numFmtId="0" fontId="181" fillId="0" borderId="0"/>
    <xf numFmtId="0" fontId="3" fillId="0" borderId="0">
      <alignment vertical="center"/>
    </xf>
    <xf numFmtId="0" fontId="117" fillId="0" borderId="0">
      <alignment vertical="center"/>
    </xf>
    <xf numFmtId="0" fontId="3" fillId="0" borderId="0"/>
    <xf numFmtId="0" fontId="117" fillId="0" borderId="0">
      <alignment vertical="center"/>
    </xf>
    <xf numFmtId="0" fontId="3" fillId="0" borderId="0"/>
    <xf numFmtId="0" fontId="117" fillId="0" borderId="0">
      <alignment vertical="center"/>
    </xf>
    <xf numFmtId="0" fontId="3" fillId="0" borderId="0"/>
    <xf numFmtId="0" fontId="23" fillId="0" borderId="0"/>
    <xf numFmtId="0" fontId="23" fillId="0" borderId="0"/>
    <xf numFmtId="0" fontId="253" fillId="0" borderId="0">
      <alignment vertical="center"/>
    </xf>
    <xf numFmtId="0" fontId="253" fillId="0" borderId="0">
      <alignment vertical="center"/>
    </xf>
    <xf numFmtId="0" fontId="3" fillId="0" borderId="0"/>
    <xf numFmtId="0" fontId="117" fillId="0" borderId="0">
      <alignment vertical="center"/>
    </xf>
    <xf numFmtId="0" fontId="117" fillId="0" borderId="0">
      <alignment vertical="center"/>
    </xf>
    <xf numFmtId="0" fontId="24" fillId="0" borderId="0"/>
    <xf numFmtId="0" fontId="23" fillId="0" borderId="0"/>
    <xf numFmtId="0" fontId="253" fillId="0" borderId="0">
      <alignment vertical="center"/>
    </xf>
    <xf numFmtId="0" fontId="253" fillId="0" borderId="0">
      <alignment vertical="center"/>
    </xf>
    <xf numFmtId="0" fontId="3" fillId="0" borderId="0">
      <alignment vertical="center"/>
    </xf>
    <xf numFmtId="0" fontId="117" fillId="0" borderId="0">
      <alignment vertical="center"/>
    </xf>
    <xf numFmtId="0" fontId="3" fillId="0" borderId="0"/>
    <xf numFmtId="0" fontId="117" fillId="0" borderId="0">
      <alignment vertical="center"/>
    </xf>
    <xf numFmtId="0" fontId="118" fillId="0" borderId="0">
      <alignment vertical="center"/>
    </xf>
    <xf numFmtId="0" fontId="181" fillId="0" borderId="0"/>
    <xf numFmtId="0" fontId="259" fillId="0" borderId="0"/>
    <xf numFmtId="0" fontId="259" fillId="0" borderId="0"/>
    <xf numFmtId="0" fontId="257"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163"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117" fillId="0" borderId="0">
      <alignment vertical="center"/>
    </xf>
    <xf numFmtId="0" fontId="3" fillId="0" borderId="0"/>
    <xf numFmtId="0" fontId="117" fillId="0" borderId="0">
      <alignment vertical="center"/>
    </xf>
    <xf numFmtId="0" fontId="7" fillId="0" borderId="0"/>
    <xf numFmtId="0" fontId="117" fillId="0" borderId="0">
      <alignment vertical="center"/>
    </xf>
    <xf numFmtId="0" fontId="7" fillId="0" borderId="0"/>
    <xf numFmtId="0" fontId="7" fillId="0" borderId="0"/>
    <xf numFmtId="0" fontId="7" fillId="0" borderId="0"/>
    <xf numFmtId="0" fontId="7"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1" fillId="0" borderId="0"/>
    <xf numFmtId="0" fontId="118" fillId="0" borderId="0">
      <alignment vertical="center"/>
    </xf>
    <xf numFmtId="0" fontId="7" fillId="0" borderId="0">
      <alignment vertical="center"/>
    </xf>
    <xf numFmtId="0" fontId="1" fillId="0" borderId="0"/>
    <xf numFmtId="0" fontId="118" fillId="0" borderId="0">
      <alignment vertical="center"/>
    </xf>
    <xf numFmtId="0" fontId="1" fillId="0" borderId="0"/>
    <xf numFmtId="0" fontId="1" fillId="0" borderId="0"/>
    <xf numFmtId="0" fontId="3"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6" fillId="0" borderId="0"/>
    <xf numFmtId="0" fontId="118" fillId="0" borderId="0">
      <alignment vertical="center"/>
    </xf>
    <xf numFmtId="0" fontId="7" fillId="0" borderId="0">
      <alignment vertical="center"/>
    </xf>
    <xf numFmtId="0" fontId="3" fillId="0" borderId="0"/>
    <xf numFmtId="0" fontId="1" fillId="0" borderId="0"/>
    <xf numFmtId="0" fontId="1" fillId="0" borderId="0"/>
    <xf numFmtId="0" fontId="3" fillId="0" borderId="0"/>
    <xf numFmtId="0" fontId="4" fillId="0" borderId="0"/>
    <xf numFmtId="0" fontId="4" fillId="0" borderId="0"/>
    <xf numFmtId="0" fontId="1" fillId="0" borderId="0"/>
    <xf numFmtId="0" fontId="1" fillId="0" borderId="0"/>
    <xf numFmtId="0" fontId="11" fillId="0" borderId="0"/>
    <xf numFmtId="0" fontId="3" fillId="38" borderId="46"/>
    <xf numFmtId="0" fontId="20" fillId="38" borderId="46" applyNumberFormat="0" applyAlignment="0" applyProtection="0"/>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125" borderId="46" applyNumberFormat="0" applyFont="0" applyAlignment="0" applyProtection="0"/>
    <xf numFmtId="0" fontId="118" fillId="54" borderId="46" applyNumberFormat="0" applyFont="0" applyAlignment="0" applyProtection="0">
      <alignment vertical="center"/>
    </xf>
    <xf numFmtId="0" fontId="3" fillId="125" borderId="46" applyNumberFormat="0" applyFont="0" applyAlignment="0" applyProtection="0"/>
    <xf numFmtId="0" fontId="118" fillId="54" borderId="46" applyNumberFormat="0" applyFont="0" applyAlignment="0" applyProtection="0">
      <alignment vertical="center"/>
    </xf>
    <xf numFmtId="0" fontId="7" fillId="54" borderId="46" applyNumberFormat="0" applyFont="0" applyAlignment="0" applyProtection="0">
      <alignment vertical="center"/>
    </xf>
    <xf numFmtId="0" fontId="3" fillId="125" borderId="46" applyNumberFormat="0" applyFont="0" applyAlignment="0" applyProtection="0"/>
    <xf numFmtId="0" fontId="118" fillId="54" borderId="46" applyNumberFormat="0" applyFont="0" applyAlignment="0" applyProtection="0">
      <alignment vertical="center"/>
    </xf>
    <xf numFmtId="0" fontId="118" fillId="54" borderId="46" applyNumberFormat="0" applyFont="0" applyAlignment="0" applyProtection="0">
      <alignment vertical="center"/>
    </xf>
    <xf numFmtId="0" fontId="7" fillId="54" borderId="46" applyNumberFormat="0" applyFont="0" applyAlignment="0" applyProtection="0">
      <alignment vertical="center"/>
    </xf>
    <xf numFmtId="0" fontId="3" fillId="125" borderId="46" applyNumberFormat="0" applyFont="0" applyAlignment="0" applyProtection="0"/>
    <xf numFmtId="0" fontId="118" fillId="54" borderId="46" applyNumberFormat="0" applyFont="0" applyAlignment="0" applyProtection="0">
      <alignment vertical="center"/>
    </xf>
    <xf numFmtId="0" fontId="3" fillId="54" borderId="46" applyNumberFormat="0" applyFont="0" applyAlignment="0" applyProtection="0"/>
    <xf numFmtId="0" fontId="3" fillId="125" borderId="46" applyNumberFormat="0" applyFont="0" applyAlignment="0" applyProtection="0"/>
    <xf numFmtId="0" fontId="3" fillId="54" borderId="46" applyNumberFormat="0" applyFont="0" applyAlignment="0" applyProtection="0">
      <alignment vertical="center"/>
    </xf>
    <xf numFmtId="0" fontId="118" fillId="54" borderId="46" applyNumberFormat="0" applyFon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Font="0" applyAlignment="0" applyProtection="0"/>
    <xf numFmtId="0" fontId="118" fillId="54" borderId="46" applyNumberFormat="0" applyFont="0" applyAlignment="0" applyProtection="0">
      <alignment vertical="center"/>
    </xf>
    <xf numFmtId="0" fontId="118" fillId="54" borderId="46" applyNumberFormat="0" applyFont="0" applyAlignment="0" applyProtection="0">
      <alignment vertical="center"/>
    </xf>
    <xf numFmtId="0" fontId="7" fillId="54" borderId="46" applyNumberFormat="0" applyFont="0" applyAlignment="0" applyProtection="0">
      <alignment vertical="center"/>
    </xf>
    <xf numFmtId="0" fontId="3" fillId="54" borderId="46" applyNumberFormat="0" applyFont="0" applyAlignment="0" applyProtection="0"/>
    <xf numFmtId="0" fontId="118" fillId="54" borderId="46" applyNumberFormat="0" applyFont="0" applyAlignment="0" applyProtection="0">
      <alignment vertical="center"/>
    </xf>
    <xf numFmtId="0" fontId="118" fillId="54" borderId="46" applyNumberFormat="0" applyFont="0" applyAlignment="0" applyProtection="0">
      <alignment vertical="center"/>
    </xf>
    <xf numFmtId="0" fontId="7" fillId="54" borderId="46" applyNumberFormat="0" applyFont="0" applyAlignment="0" applyProtection="0">
      <alignment vertical="center"/>
    </xf>
    <xf numFmtId="0" fontId="3" fillId="54" borderId="46" applyNumberFormat="0" applyFont="0" applyAlignment="0" applyProtection="0"/>
    <xf numFmtId="0" fontId="118" fillId="54" borderId="46" applyNumberFormat="0" applyFont="0" applyAlignment="0" applyProtection="0">
      <alignment vertical="center"/>
    </xf>
    <xf numFmtId="0" fontId="3" fillId="54" borderId="46" applyNumberFormat="0" applyFont="0" applyAlignment="0" applyProtection="0">
      <alignment vertical="center"/>
    </xf>
    <xf numFmtId="0" fontId="118" fillId="54" borderId="46" applyNumberFormat="0" applyFont="0" applyAlignment="0" applyProtection="0">
      <alignment vertical="center"/>
    </xf>
    <xf numFmtId="276" fontId="260" fillId="0" borderId="0" applyFont="0">
      <alignment horizontal="right"/>
      <protection locked="0"/>
    </xf>
    <xf numFmtId="0" fontId="118" fillId="54" borderId="46" applyNumberFormat="0" applyFont="0" applyAlignment="0" applyProtection="0">
      <alignment vertical="center"/>
    </xf>
    <xf numFmtId="0" fontId="7" fillId="54" borderId="46" applyNumberFormat="0" applyFont="0" applyAlignment="0" applyProtection="0">
      <alignment vertical="center"/>
    </xf>
    <xf numFmtId="277" fontId="162" fillId="0" borderId="0"/>
    <xf numFmtId="277" fontId="162" fillId="0" borderId="0"/>
    <xf numFmtId="277" fontId="161" fillId="0" borderId="0">
      <alignment vertical="center"/>
    </xf>
    <xf numFmtId="277" fontId="161" fillId="0" borderId="0">
      <alignment vertical="center"/>
    </xf>
    <xf numFmtId="188" fontId="3" fillId="0" borderId="0" applyFont="0">
      <protection locked="0"/>
    </xf>
    <xf numFmtId="188" fontId="118" fillId="0" borderId="0" applyFont="0">
      <alignment vertical="center"/>
      <protection locked="0"/>
    </xf>
    <xf numFmtId="188" fontId="147" fillId="0" borderId="0">
      <protection locked="0"/>
    </xf>
    <xf numFmtId="188" fontId="3" fillId="0" borderId="0" applyFont="0">
      <alignment vertical="center"/>
      <protection locked="0"/>
    </xf>
    <xf numFmtId="188" fontId="118" fillId="0" borderId="0" applyFont="0">
      <alignment vertical="center"/>
      <protection locked="0"/>
    </xf>
    <xf numFmtId="40" fontId="3" fillId="0" borderId="0" applyFill="0" applyBorder="0" applyAlignment="0" applyProtection="0"/>
    <xf numFmtId="38" fontId="3" fillId="0" borderId="0" applyFill="0" applyBorder="0" applyAlignment="0" applyProtection="0"/>
    <xf numFmtId="0" fontId="261" fillId="60" borderId="0" applyNumberFormat="0" applyBorder="0" applyProtection="0">
      <alignment horizontal="center"/>
    </xf>
    <xf numFmtId="0" fontId="261" fillId="60" borderId="0" applyNumberFormat="0" applyBorder="0" applyProtection="0">
      <alignment horizontal="center"/>
    </xf>
    <xf numFmtId="0" fontId="262" fillId="60" borderId="0" applyNumberFormat="0" applyBorder="0" applyProtection="0">
      <alignment horizontal="center" vertical="center"/>
    </xf>
    <xf numFmtId="0" fontId="261" fillId="60" borderId="0" applyNumberFormat="0" applyBorder="0" applyProtection="0">
      <alignment horizontal="center"/>
    </xf>
    <xf numFmtId="0" fontId="262" fillId="60" borderId="0" applyNumberFormat="0" applyBorder="0" applyProtection="0">
      <alignment horizontal="center" vertical="center"/>
    </xf>
    <xf numFmtId="0" fontId="89" fillId="40" borderId="31"/>
    <xf numFmtId="0" fontId="89" fillId="40" borderId="31" applyNumberFormat="0" applyAlignment="0" applyProtection="0"/>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xf numFmtId="0" fontId="89" fillId="118" borderId="31" applyNumberFormat="0" applyAlignment="0" applyProtection="0"/>
    <xf numFmtId="0" fontId="263" fillId="53" borderId="31" applyNumberFormat="0" applyAlignment="0" applyProtection="0">
      <alignment vertical="center"/>
    </xf>
    <xf numFmtId="0" fontId="89" fillId="118" borderId="31" applyNumberFormat="0" applyAlignment="0" applyProtection="0"/>
    <xf numFmtId="0" fontId="263" fillId="53" borderId="31" applyNumberFormat="0" applyAlignment="0" applyProtection="0">
      <alignment vertical="center"/>
    </xf>
    <xf numFmtId="0" fontId="89" fillId="53" borderId="31" applyNumberFormat="0" applyAlignment="0" applyProtection="0">
      <alignment vertical="center"/>
    </xf>
    <xf numFmtId="0" fontId="89" fillId="118"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118" borderId="31" applyNumberFormat="0" applyAlignment="0" applyProtection="0"/>
    <xf numFmtId="0" fontId="263" fillId="53" borderId="31" applyNumberFormat="0" applyAlignment="0" applyProtection="0">
      <alignment vertical="center"/>
    </xf>
    <xf numFmtId="0" fontId="89" fillId="53" borderId="31" applyNumberFormat="0" applyAlignment="0" applyProtection="0"/>
    <xf numFmtId="0" fontId="89" fillId="118" borderId="31" applyNumberFormat="0" applyAlignment="0" applyProtection="0"/>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60" borderId="31" applyNumberFormat="0" applyAlignment="0" applyProtection="0">
      <alignment vertical="center"/>
    </xf>
    <xf numFmtId="0" fontId="263" fillId="53" borderId="31" applyNumberFormat="0" applyAlignment="0" applyProtection="0">
      <alignment vertical="center"/>
    </xf>
    <xf numFmtId="0" fontId="263" fillId="60" borderId="31" applyNumberFormat="0" applyAlignment="0" applyProtection="0">
      <alignment vertical="center"/>
    </xf>
    <xf numFmtId="0" fontId="263" fillId="53" borderId="31" applyNumberFormat="0" applyAlignment="0" applyProtection="0">
      <alignment vertical="center"/>
    </xf>
    <xf numFmtId="0" fontId="263" fillId="60" borderId="31" applyNumberFormat="0" applyAlignment="0" applyProtection="0">
      <alignment vertical="center"/>
    </xf>
    <xf numFmtId="37" fontId="191" fillId="0" borderId="37">
      <protection locked="0"/>
    </xf>
    <xf numFmtId="37" fontId="191" fillId="0" borderId="37">
      <protection locked="0"/>
    </xf>
    <xf numFmtId="37" fontId="192" fillId="0" borderId="37">
      <alignment vertical="center"/>
      <protection locked="0"/>
    </xf>
    <xf numFmtId="37" fontId="192" fillId="0" borderId="37">
      <alignment vertical="center"/>
      <protection locked="0"/>
    </xf>
    <xf numFmtId="37" fontId="191" fillId="0" borderId="37">
      <alignment vertical="center"/>
      <protection locked="0"/>
    </xf>
    <xf numFmtId="37" fontId="191" fillId="0" borderId="37">
      <protection locked="0"/>
    </xf>
    <xf numFmtId="37" fontId="192" fillId="0" borderId="37">
      <alignment vertical="center"/>
      <protection locked="0"/>
    </xf>
    <xf numFmtId="37" fontId="192" fillId="0" borderId="37">
      <alignment vertical="center"/>
      <protection locked="0"/>
    </xf>
    <xf numFmtId="37" fontId="191" fillId="0" borderId="37">
      <alignment vertical="center"/>
      <protection locked="0"/>
    </xf>
    <xf numFmtId="37" fontId="191" fillId="0" borderId="37">
      <protection locked="0"/>
    </xf>
    <xf numFmtId="37" fontId="192" fillId="0" borderId="37">
      <alignment vertical="center"/>
      <protection locked="0"/>
    </xf>
    <xf numFmtId="37" fontId="192" fillId="0" borderId="37">
      <alignment vertical="center"/>
      <protection locked="0"/>
    </xf>
    <xf numFmtId="0" fontId="264" fillId="36" borderId="0"/>
    <xf numFmtId="0" fontId="264" fillId="60" borderId="0"/>
    <xf numFmtId="0" fontId="265" fillId="60" borderId="0">
      <alignment vertical="center"/>
    </xf>
    <xf numFmtId="0" fontId="264" fillId="60" borderId="0"/>
    <xf numFmtId="0" fontId="265" fillId="60" borderId="0">
      <alignment vertical="center"/>
    </xf>
    <xf numFmtId="0" fontId="264" fillId="60" borderId="0"/>
    <xf numFmtId="0" fontId="265" fillId="60" borderId="0">
      <alignment vertical="center"/>
    </xf>
    <xf numFmtId="14" fontId="152" fillId="0" borderId="0">
      <alignment horizontal="center" wrapText="1"/>
      <protection locked="0"/>
    </xf>
    <xf numFmtId="14" fontId="152" fillId="0" borderId="0">
      <alignment horizontal="center" wrapText="1"/>
      <protection locked="0"/>
    </xf>
    <xf numFmtId="14" fontId="153" fillId="0" borderId="0">
      <alignment horizontal="center" vertical="center" wrapText="1"/>
      <protection locked="0"/>
    </xf>
    <xf numFmtId="14" fontId="153" fillId="0" borderId="0">
      <alignment horizontal="center" vertical="center" wrapText="1"/>
      <protection locked="0"/>
    </xf>
    <xf numFmtId="214" fontId="3" fillId="0" borderId="0" applyFont="0" applyFill="0" applyBorder="0" applyAlignment="0" applyProtection="0"/>
    <xf numFmtId="214" fontId="3" fillId="0" borderId="0" applyFont="0" applyFill="0" applyBorder="0" applyAlignment="0" applyProtection="0"/>
    <xf numFmtId="215" fontId="3" fillId="0" borderId="0" applyFont="0" applyFill="0" applyBorder="0" applyAlignment="0" applyProtection="0">
      <alignment vertical="center"/>
    </xf>
    <xf numFmtId="215" fontId="118" fillId="0" borderId="0" applyFont="0" applyFill="0" applyBorder="0" applyAlignment="0" applyProtection="0">
      <alignment vertical="center"/>
    </xf>
    <xf numFmtId="215" fontId="7" fillId="0" borderId="0" applyFont="0" applyFill="0" applyBorder="0" applyAlignment="0" applyProtection="0"/>
    <xf numFmtId="215" fontId="118" fillId="0" borderId="0" applyFont="0" applyFill="0" applyBorder="0" applyAlignment="0" applyProtection="0">
      <alignment vertical="center"/>
    </xf>
    <xf numFmtId="215" fontId="118" fillId="0" borderId="0" applyFont="0" applyFill="0" applyBorder="0" applyAlignment="0" applyProtection="0">
      <alignment vertical="center"/>
    </xf>
    <xf numFmtId="214" fontId="3" fillId="0" borderId="0" applyFont="0" applyFill="0" applyBorder="0" applyAlignment="0" applyProtection="0"/>
    <xf numFmtId="215" fontId="118" fillId="0" borderId="0" applyFont="0" applyFill="0" applyBorder="0" applyAlignment="0" applyProtection="0">
      <alignment vertical="center"/>
    </xf>
    <xf numFmtId="215" fontId="164" fillId="0" borderId="0" applyFont="0" applyFill="0" applyBorder="0" applyAlignment="0" applyProtection="0"/>
    <xf numFmtId="215" fontId="118" fillId="0" borderId="0" applyFont="0" applyFill="0" applyBorder="0" applyAlignment="0" applyProtection="0">
      <alignment vertical="center"/>
    </xf>
    <xf numFmtId="215" fontId="164" fillId="0" borderId="0" applyFont="0" applyFill="0" applyBorder="0" applyAlignment="0" applyProtection="0"/>
    <xf numFmtId="215" fontId="118" fillId="0" borderId="0" applyFont="0" applyFill="0" applyBorder="0" applyAlignment="0" applyProtection="0">
      <alignment vertical="center"/>
    </xf>
    <xf numFmtId="278" fontId="3" fillId="0" borderId="0" applyFont="0" applyFill="0" applyBorder="0" applyAlignment="0" applyProtection="0"/>
    <xf numFmtId="278" fontId="3" fillId="0" borderId="0" applyFont="0" applyFill="0" applyBorder="0" applyAlignment="0" applyProtection="0"/>
    <xf numFmtId="266" fontId="3" fillId="0" borderId="0" applyFont="0" applyFill="0" applyBorder="0" applyAlignment="0" applyProtection="0"/>
    <xf numFmtId="266" fontId="118" fillId="0" borderId="0" applyFont="0" applyFill="0" applyBorder="0" applyAlignment="0" applyProtection="0">
      <alignment vertical="center"/>
    </xf>
    <xf numFmtId="266" fontId="7" fillId="0" borderId="0" applyFont="0" applyFill="0" applyBorder="0" applyAlignment="0" applyProtection="0"/>
    <xf numFmtId="266" fontId="118" fillId="0" borderId="0" applyFont="0" applyFill="0" applyBorder="0" applyAlignment="0" applyProtection="0">
      <alignment vertical="center"/>
    </xf>
    <xf numFmtId="266" fontId="118" fillId="0" borderId="0" applyFont="0" applyFill="0" applyBorder="0" applyAlignment="0" applyProtection="0">
      <alignment vertical="center"/>
    </xf>
    <xf numFmtId="278" fontId="3" fillId="0" borderId="0" applyFont="0" applyFill="0" applyBorder="0" applyAlignment="0" applyProtection="0"/>
    <xf numFmtId="266" fontId="118" fillId="0" borderId="0" applyFont="0" applyFill="0" applyBorder="0" applyAlignment="0" applyProtection="0">
      <alignment vertical="center"/>
    </xf>
    <xf numFmtId="266" fontId="3" fillId="0" borderId="0" applyFont="0" applyFill="0" applyBorder="0" applyAlignment="0" applyProtection="0"/>
    <xf numFmtId="266" fontId="3" fillId="0" borderId="0" applyFont="0" applyFill="0" applyBorder="0" applyAlignment="0" applyProtection="0"/>
    <xf numFmtId="266" fontId="118" fillId="0" borderId="0" applyFont="0" applyFill="0" applyBorder="0" applyAlignment="0" applyProtection="0">
      <alignment vertical="center"/>
    </xf>
    <xf numFmtId="10" fontId="3" fillId="0" borderId="0" applyFont="0" applyFill="0" applyBorder="0" applyAlignment="0" applyProtection="0"/>
    <xf numFmtId="10" fontId="3" fillId="0" borderId="0" applyFont="0" applyFill="0" applyBorder="0" applyAlignment="0" applyProtection="0">
      <alignment vertical="center"/>
    </xf>
    <xf numFmtId="10" fontId="118" fillId="0" borderId="0" applyFont="0" applyFill="0" applyBorder="0" applyAlignment="0" applyProtection="0">
      <alignment vertical="center"/>
    </xf>
    <xf numFmtId="10" fontId="7" fillId="0" borderId="0" applyFont="0" applyFill="0" applyBorder="0" applyAlignment="0" applyProtection="0"/>
    <xf numFmtId="10" fontId="118" fillId="0" borderId="0" applyFont="0" applyFill="0" applyBorder="0" applyAlignment="0" applyProtection="0">
      <alignment vertical="center"/>
    </xf>
    <xf numFmtId="10" fontId="118" fillId="0" borderId="0" applyFont="0" applyFill="0" applyBorder="0" applyAlignment="0" applyProtection="0">
      <alignment vertical="center"/>
    </xf>
    <xf numFmtId="10" fontId="3" fillId="0" borderId="0" applyFont="0" applyFill="0" applyBorder="0" applyAlignment="0" applyProtection="0"/>
    <xf numFmtId="10" fontId="118" fillId="0" borderId="0" applyFont="0" applyFill="0" applyBorder="0" applyAlignment="0" applyProtection="0">
      <alignment vertical="center"/>
    </xf>
    <xf numFmtId="10" fontId="118" fillId="0" borderId="0" applyFont="0" applyFill="0" applyBorder="0" applyAlignment="0" applyProtection="0">
      <alignment vertical="center"/>
    </xf>
    <xf numFmtId="10" fontId="3" fillId="0" borderId="0" applyFont="0" applyFill="0" applyBorder="0" applyAlignment="0" applyProtection="0"/>
    <xf numFmtId="10" fontId="118" fillId="0" borderId="0" applyFont="0" applyFill="0" applyBorder="0" applyAlignment="0" applyProtection="0">
      <alignment vertical="center"/>
    </xf>
    <xf numFmtId="9" fontId="7" fillId="0" borderId="0" applyFill="0" applyBorder="0" applyAlignment="0" applyProtection="0"/>
    <xf numFmtId="9" fontId="7" fillId="0" borderId="0" applyFill="0" applyBorder="0" applyAlignment="0" applyProtection="0"/>
    <xf numFmtId="9" fontId="3" fillId="0" borderId="0" applyFont="0" applyFill="0" applyBorder="0" applyAlignment="0" applyProtection="0"/>
    <xf numFmtId="9" fontId="118" fillId="0" borderId="0" applyFont="0" applyFill="0" applyBorder="0" applyAlignment="0" applyProtection="0">
      <alignment vertical="center"/>
    </xf>
    <xf numFmtId="9" fontId="1"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7" fillId="0" borderId="0" applyFont="0" applyFill="0" applyBorder="0" applyAlignment="0" applyProtection="0">
      <alignment vertical="center"/>
    </xf>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3"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18" fillId="0" borderId="0" applyFont="0" applyFill="0" applyBorder="0" applyAlignment="0" applyProtection="0">
      <alignment vertical="center"/>
    </xf>
    <xf numFmtId="9" fontId="7" fillId="0" borderId="0" applyFont="0" applyFill="0" applyBorder="0" applyAlignment="0" applyProtection="0"/>
    <xf numFmtId="9" fontId="118" fillId="0" borderId="0" applyFont="0" applyFill="0" applyBorder="0" applyAlignment="0" applyProtection="0">
      <alignment vertical="center"/>
    </xf>
    <xf numFmtId="9" fontId="3"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alignment vertical="center"/>
    </xf>
    <xf numFmtId="9" fontId="118" fillId="0" borderId="0" applyFont="0" applyFill="0" applyBorder="0" applyAlignment="0" applyProtection="0">
      <alignment vertical="center"/>
    </xf>
    <xf numFmtId="9" fontId="7" fillId="0" borderId="0" applyFont="0" applyFill="0" applyBorder="0" applyAlignment="0" applyProtection="0"/>
    <xf numFmtId="9" fontId="118" fillId="0" borderId="0" applyFont="0" applyFill="0" applyBorder="0" applyAlignment="0" applyProtection="0">
      <alignment vertical="center"/>
    </xf>
    <xf numFmtId="9" fontId="7" fillId="0" borderId="0" applyFont="0" applyFill="0" applyBorder="0" applyAlignment="0" applyProtection="0"/>
    <xf numFmtId="9" fontId="6" fillId="0" borderId="0" applyFont="0" applyFill="0" applyBorder="0" applyAlignment="0" applyProtection="0"/>
    <xf numFmtId="9" fontId="118" fillId="0" borderId="0" applyFont="0" applyFill="0" applyBorder="0" applyAlignment="0" applyProtection="0">
      <alignment vertical="center"/>
    </xf>
    <xf numFmtId="9" fontId="17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72"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xf numFmtId="9" fontId="172" fillId="0" borderId="0" applyFont="0" applyFill="0" applyBorder="0" applyAlignment="0" applyProtection="0"/>
    <xf numFmtId="9" fontId="172"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ill="0" applyBorder="0" applyAlignment="0" applyProtection="0"/>
    <xf numFmtId="9" fontId="3" fillId="0" borderId="0" applyFont="0" applyFill="0" applyBorder="0" applyAlignment="0" applyProtection="0">
      <alignment vertical="center"/>
    </xf>
    <xf numFmtId="9" fontId="118" fillId="0" borderId="0" applyFont="0" applyFill="0" applyBorder="0" applyAlignment="0" applyProtection="0">
      <alignment vertical="center"/>
    </xf>
    <xf numFmtId="9" fontId="7"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3" fillId="0" borderId="0" applyFill="0" applyBorder="0" applyAlignment="0" applyProtection="0"/>
    <xf numFmtId="9" fontId="118" fillId="0" borderId="0" applyFont="0" applyFill="0" applyBorder="0" applyAlignment="0" applyProtection="0">
      <alignment vertical="center"/>
    </xf>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ont="0" applyFill="0" applyBorder="0" applyAlignment="0" applyProtection="0"/>
    <xf numFmtId="9" fontId="3" fillId="0" borderId="0" applyFont="0" applyFill="0" applyBorder="0" applyAlignment="0" applyProtection="0">
      <alignment vertical="center"/>
    </xf>
    <xf numFmtId="9" fontId="118" fillId="0" borderId="0" applyFont="0" applyFill="0" applyBorder="0" applyAlignment="0" applyProtection="0">
      <alignment vertical="center"/>
    </xf>
    <xf numFmtId="9" fontId="7"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3" fillId="0" borderId="0" applyFont="0" applyFill="0" applyBorder="0" applyAlignment="0" applyProtection="0"/>
    <xf numFmtId="9" fontId="118" fillId="0" borderId="0" applyFont="0" applyFill="0" applyBorder="0" applyAlignment="0" applyProtection="0">
      <alignment vertical="center"/>
    </xf>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8" fillId="0" borderId="0" applyFont="0" applyFill="0" applyBorder="0" applyAlignment="0" applyProtection="0">
      <alignment vertical="center"/>
    </xf>
    <xf numFmtId="9" fontId="3" fillId="0" borderId="0" applyFont="0" applyFill="0" applyBorder="0" applyAlignment="0" applyProtection="0"/>
    <xf numFmtId="9" fontId="3" fillId="0" borderId="0" applyFont="0" applyFill="0" applyBorder="0" applyAlignment="0" applyProtection="0">
      <alignment vertical="center"/>
    </xf>
    <xf numFmtId="9" fontId="118" fillId="0" borderId="0" applyFont="0" applyFill="0" applyBorder="0" applyAlignment="0" applyProtection="0">
      <alignment vertical="center"/>
    </xf>
    <xf numFmtId="9" fontId="3" fillId="0" borderId="0" applyFont="0" applyFill="0" applyBorder="0" applyAlignment="0" applyProtection="0"/>
    <xf numFmtId="9" fontId="7" fillId="0" borderId="0" applyFill="0" applyBorder="0" applyAlignment="0" applyProtection="0"/>
    <xf numFmtId="9" fontId="118" fillId="0" borderId="0" applyFont="0" applyFill="0" applyBorder="0" applyAlignment="0" applyProtection="0">
      <alignment vertical="center"/>
    </xf>
    <xf numFmtId="9" fontId="7" fillId="0" borderId="0" applyFill="0" applyBorder="0" applyAlignment="0" applyProtection="0"/>
    <xf numFmtId="9" fontId="7" fillId="0" borderId="0" applyFill="0" applyBorder="0" applyAlignment="0" applyProtection="0"/>
    <xf numFmtId="9" fontId="7" fillId="0" borderId="0" applyFill="0" applyBorder="0" applyAlignment="0" applyProtection="0"/>
    <xf numFmtId="9" fontId="7" fillId="0" borderId="0" applyFill="0" applyBorder="0" applyAlignment="0" applyProtection="0"/>
    <xf numFmtId="9" fontId="7" fillId="0" borderId="0" applyFill="0" applyBorder="0" applyAlignment="0" applyProtection="0"/>
    <xf numFmtId="9" fontId="7" fillId="0" borderId="0" applyFill="0" applyBorder="0" applyAlignment="0" applyProtection="0"/>
    <xf numFmtId="9" fontId="3" fillId="0" borderId="0" applyFont="0" applyFill="0" applyBorder="0" applyAlignment="0" applyProtection="0"/>
    <xf numFmtId="9" fontId="118" fillId="0" borderId="0" applyFont="0" applyFill="0" applyBorder="0" applyAlignment="0" applyProtection="0">
      <alignment vertical="center"/>
    </xf>
    <xf numFmtId="9" fontId="3" fillId="0" borderId="0" applyFont="0" applyFill="0" applyBorder="0" applyAlignment="0" applyProtection="0"/>
    <xf numFmtId="9" fontId="118" fillId="0" borderId="0" applyFont="0" applyFill="0" applyBorder="0" applyAlignment="0" applyProtection="0">
      <alignment vertical="center"/>
    </xf>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alignment vertical="center"/>
    </xf>
    <xf numFmtId="9" fontId="5" fillId="0" borderId="0" applyFont="0" applyFill="0" applyBorder="0" applyAlignment="0" applyProtection="0"/>
    <xf numFmtId="9" fontId="118" fillId="0" borderId="0" applyFont="0" applyFill="0" applyBorder="0" applyAlignment="0" applyProtection="0">
      <alignment vertical="center"/>
    </xf>
    <xf numFmtId="9" fontId="3" fillId="0" borderId="0" applyFont="0" applyFill="0" applyBorder="0" applyAlignment="0" applyProtection="0">
      <alignment vertical="center"/>
    </xf>
    <xf numFmtId="9" fontId="7"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1" fillId="0" borderId="0" applyFont="0" applyFill="0" applyBorder="0" applyAlignment="0" applyProtection="0"/>
    <xf numFmtId="9" fontId="7" fillId="0" borderId="0" applyFont="0" applyFill="0" applyBorder="0" applyAlignment="0" applyProtection="0">
      <alignment vertical="center"/>
    </xf>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118" fillId="0" borderId="0" applyFont="0" applyFill="0" applyBorder="0" applyAlignment="0" applyProtection="0">
      <alignment vertical="center"/>
    </xf>
    <xf numFmtId="9" fontId="5" fillId="0" borderId="0" applyFont="0" applyFill="0" applyBorder="0" applyAlignment="0" applyProtection="0"/>
    <xf numFmtId="9" fontId="118" fillId="0" borderId="0" applyFont="0" applyFill="0" applyBorder="0" applyAlignment="0" applyProtection="0">
      <alignment vertical="center"/>
    </xf>
    <xf numFmtId="9" fontId="172" fillId="0" borderId="0" applyFont="0" applyFill="0" applyBorder="0" applyAlignment="0" applyProtection="0"/>
    <xf numFmtId="9" fontId="172" fillId="0" borderId="0" applyFont="0" applyFill="0" applyBorder="0" applyAlignment="0" applyProtection="0"/>
    <xf numFmtId="9" fontId="118" fillId="0" borderId="0" applyFont="0" applyFill="0" applyBorder="0" applyAlignment="0" applyProtection="0">
      <alignment vertical="center"/>
    </xf>
    <xf numFmtId="9" fontId="7"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172"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3" fillId="0" borderId="0" applyFont="0" applyFill="0" applyBorder="0" applyAlignment="0" applyProtection="0"/>
    <xf numFmtId="9" fontId="118"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118" fillId="0" borderId="0" applyFont="0" applyFill="0" applyBorder="0" applyAlignment="0" applyProtection="0">
      <alignment vertical="center"/>
    </xf>
    <xf numFmtId="9" fontId="3" fillId="0" borderId="0" applyFont="0" applyFill="0" applyBorder="0" applyAlignment="0" applyProtection="0"/>
    <xf numFmtId="9" fontId="118" fillId="0" borderId="0" applyFont="0" applyFill="0" applyBorder="0" applyAlignment="0" applyProtection="0">
      <alignment vertical="center"/>
    </xf>
    <xf numFmtId="9" fontId="3" fillId="0" borderId="0" applyFont="0" applyFill="0" applyBorder="0" applyAlignment="0" applyProtection="0">
      <alignment vertical="center"/>
    </xf>
    <xf numFmtId="9" fontId="7"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7"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7" fillId="0" borderId="0" applyFont="0" applyFill="0" applyBorder="0" applyAlignment="0" applyProtection="0">
      <alignment vertical="center"/>
    </xf>
    <xf numFmtId="9" fontId="118" fillId="0" borderId="0" applyFont="0" applyFill="0" applyBorder="0" applyAlignment="0" applyProtection="0">
      <alignment vertical="center"/>
    </xf>
    <xf numFmtId="9" fontId="3" fillId="0" borderId="0" applyFont="0" applyFill="0" applyBorder="0" applyAlignment="0" applyProtection="0">
      <alignment vertical="center"/>
    </xf>
    <xf numFmtId="9" fontId="118" fillId="0" borderId="0" applyFont="0" applyFill="0" applyBorder="0" applyAlignment="0" applyProtection="0">
      <alignment vertical="center"/>
    </xf>
    <xf numFmtId="9" fontId="1" fillId="0" borderId="0" applyFont="0" applyFill="0" applyBorder="0" applyAlignment="0" applyProtection="0"/>
    <xf numFmtId="9" fontId="118" fillId="0" borderId="0" applyFont="0" applyFill="0" applyBorder="0" applyAlignment="0" applyProtection="0">
      <alignment vertical="center"/>
    </xf>
    <xf numFmtId="9" fontId="118" fillId="0" borderId="0" applyFont="0" applyFill="0" applyBorder="0" applyAlignment="0" applyProtection="0">
      <alignment vertical="center"/>
    </xf>
    <xf numFmtId="9" fontId="116"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0" fontId="3" fillId="0" borderId="0" applyFont="0">
      <alignment vertical="center"/>
    </xf>
    <xf numFmtId="0" fontId="3" fillId="0" borderId="0" applyFont="0">
      <alignment vertical="center"/>
    </xf>
    <xf numFmtId="0" fontId="118" fillId="0" borderId="0" applyFont="0">
      <alignment vertical="center"/>
    </xf>
    <xf numFmtId="0" fontId="7" fillId="0" borderId="0" applyFont="0"/>
    <xf numFmtId="0" fontId="118" fillId="0" borderId="0" applyFont="0">
      <alignment vertical="center"/>
    </xf>
    <xf numFmtId="0" fontId="118" fillId="0" borderId="0" applyFont="0">
      <alignment vertical="center"/>
    </xf>
    <xf numFmtId="0" fontId="70" fillId="0" borderId="0" applyFont="0"/>
    <xf numFmtId="0" fontId="118" fillId="0" borderId="0" applyFont="0">
      <alignment vertical="center"/>
    </xf>
    <xf numFmtId="0" fontId="266" fillId="0" borderId="0" applyFont="0"/>
    <xf numFmtId="0" fontId="70" fillId="0" borderId="0" applyFont="0"/>
    <xf numFmtId="0" fontId="118" fillId="0" borderId="0" applyFont="0">
      <alignment vertical="center"/>
    </xf>
    <xf numFmtId="0" fontId="70" fillId="0" borderId="0" applyFont="0"/>
    <xf numFmtId="0" fontId="118" fillId="0" borderId="0" applyFont="0">
      <alignment vertical="center"/>
    </xf>
    <xf numFmtId="279" fontId="47" fillId="55" borderId="0">
      <alignment vertical="center"/>
    </xf>
    <xf numFmtId="279" fontId="267" fillId="55" borderId="0">
      <alignment vertical="center"/>
    </xf>
    <xf numFmtId="279" fontId="47" fillId="55" borderId="0"/>
    <xf numFmtId="279" fontId="267" fillId="55" borderId="0">
      <alignment vertical="center"/>
    </xf>
    <xf numFmtId="191" fontId="47" fillId="55" borderId="0"/>
    <xf numFmtId="279" fontId="267" fillId="55" borderId="0">
      <alignment vertical="center"/>
    </xf>
    <xf numFmtId="279" fontId="47" fillId="55" borderId="0"/>
    <xf numFmtId="191" fontId="47" fillId="55" borderId="0"/>
    <xf numFmtId="279" fontId="267" fillId="55" borderId="0">
      <alignment vertical="center"/>
    </xf>
    <xf numFmtId="191" fontId="47" fillId="55" borderId="0"/>
    <xf numFmtId="280" fontId="58" fillId="60" borderId="0"/>
    <xf numFmtId="280" fontId="58" fillId="60" borderId="0"/>
    <xf numFmtId="280" fontId="131" fillId="60" borderId="0">
      <alignment vertical="center"/>
    </xf>
    <xf numFmtId="280" fontId="131" fillId="60" borderId="0">
      <alignment vertical="center"/>
    </xf>
    <xf numFmtId="281" fontId="3" fillId="60" borderId="0"/>
    <xf numFmtId="281" fontId="3" fillId="60" borderId="0"/>
    <xf numFmtId="281" fontId="117" fillId="60" borderId="0">
      <alignment vertical="center"/>
    </xf>
    <xf numFmtId="281" fontId="3" fillId="60" borderId="0"/>
    <xf numFmtId="13" fontId="3" fillId="0" borderId="0" applyFont="0" applyFill="0" applyProtection="0"/>
    <xf numFmtId="197" fontId="57" fillId="0" borderId="0" applyFill="0" applyBorder="0" applyAlignment="0"/>
    <xf numFmtId="197" fontId="57" fillId="0" borderId="0" applyFill="0" applyBorder="0" applyAlignment="0"/>
    <xf numFmtId="208" fontId="3" fillId="0" borderId="0" applyFill="0" applyBorder="0" applyAlignment="0"/>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8" fontId="117" fillId="0" borderId="0" applyFill="0" applyBorder="0" applyAlignment="0">
      <alignment vertical="center"/>
    </xf>
    <xf numFmtId="209" fontId="57" fillId="0" borderId="0" applyFill="0" applyBorder="0" applyAlignment="0"/>
    <xf numFmtId="209" fontId="57"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97" fontId="57" fillId="0" borderId="0" applyFill="0" applyBorder="0" applyAlignment="0"/>
    <xf numFmtId="197" fontId="57" fillId="0" borderId="0" applyFill="0" applyBorder="0" applyAlignment="0"/>
    <xf numFmtId="208" fontId="3" fillId="0" borderId="0" applyFill="0" applyBorder="0" applyAlignment="0"/>
    <xf numFmtId="208" fontId="3" fillId="0" borderId="0" applyFill="0" applyBorder="0" applyAlignment="0"/>
    <xf numFmtId="208" fontId="117" fillId="0" borderId="0" applyFill="0" applyBorder="0" applyAlignment="0">
      <alignment vertical="center"/>
    </xf>
    <xf numFmtId="208" fontId="3" fillId="0" borderId="0" applyFill="0" applyBorder="0" applyAlignment="0"/>
    <xf numFmtId="208" fontId="117" fillId="0" borderId="0" applyFill="0" applyBorder="0" applyAlignment="0">
      <alignment vertical="center"/>
    </xf>
    <xf numFmtId="216" fontId="57" fillId="0" borderId="0" applyFill="0" applyBorder="0" applyAlignment="0"/>
    <xf numFmtId="216" fontId="57" fillId="0" borderId="0" applyFill="0" applyBorder="0" applyAlignment="0"/>
    <xf numFmtId="217" fontId="3" fillId="0" borderId="0" applyFill="0" applyBorder="0" applyAlignment="0"/>
    <xf numFmtId="217" fontId="3" fillId="0" borderId="0" applyFill="0" applyBorder="0" applyAlignment="0"/>
    <xf numFmtId="217" fontId="117" fillId="0" borderId="0" applyFill="0" applyBorder="0" applyAlignment="0">
      <alignment vertical="center"/>
    </xf>
    <xf numFmtId="217" fontId="3" fillId="0" borderId="0" applyFill="0" applyBorder="0" applyAlignment="0"/>
    <xf numFmtId="217" fontId="117" fillId="0" borderId="0" applyFill="0" applyBorder="0" applyAlignment="0">
      <alignment vertical="center"/>
    </xf>
    <xf numFmtId="209" fontId="57" fillId="0" borderId="0" applyFill="0" applyBorder="0" applyAlignment="0"/>
    <xf numFmtId="209" fontId="57"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178" fontId="162" fillId="0" borderId="0" applyFill="0" applyBorder="0" applyAlignment="0"/>
    <xf numFmtId="178" fontId="161" fillId="0" borderId="0" applyFill="0" applyBorder="0" applyAlignment="0">
      <alignment vertical="center"/>
    </xf>
    <xf numFmtId="0" fontId="162" fillId="0" borderId="0">
      <alignment horizontal="left" vertical="top"/>
    </xf>
    <xf numFmtId="0" fontId="162" fillId="0" borderId="0">
      <alignment horizontal="left" vertical="top"/>
    </xf>
    <xf numFmtId="0" fontId="161" fillId="0" borderId="0">
      <alignment horizontal="left" vertical="top"/>
    </xf>
    <xf numFmtId="0" fontId="161" fillId="0" borderId="0">
      <alignment horizontal="left" vertical="top"/>
    </xf>
    <xf numFmtId="0" fontId="162" fillId="0" borderId="0">
      <alignment horizontal="left" vertical="top"/>
    </xf>
    <xf numFmtId="0" fontId="161" fillId="0" borderId="0">
      <alignment horizontal="left" vertical="top"/>
    </xf>
    <xf numFmtId="0" fontId="268" fillId="0" borderId="0">
      <alignment horizontal="left" vertical="top"/>
    </xf>
    <xf numFmtId="0" fontId="268" fillId="0" borderId="0">
      <alignment horizontal="left" vertical="top"/>
    </xf>
    <xf numFmtId="0" fontId="269" fillId="0" borderId="0">
      <alignment horizontal="left" vertical="top"/>
    </xf>
    <xf numFmtId="0" fontId="269" fillId="0" borderId="0">
      <alignment horizontal="left" vertical="top"/>
    </xf>
    <xf numFmtId="0" fontId="268" fillId="0" borderId="0">
      <alignment horizontal="left" vertical="top"/>
    </xf>
    <xf numFmtId="0" fontId="269" fillId="0" borderId="0">
      <alignment horizontal="left" vertical="top"/>
    </xf>
    <xf numFmtId="0" fontId="270" fillId="0" borderId="0">
      <alignment horizontal="left" vertical="top"/>
    </xf>
    <xf numFmtId="0" fontId="270" fillId="0" borderId="0">
      <alignment horizontal="left" vertical="top"/>
    </xf>
    <xf numFmtId="0" fontId="271" fillId="0" borderId="0">
      <alignment horizontal="left" vertical="top"/>
    </xf>
    <xf numFmtId="0" fontId="271" fillId="0" borderId="0">
      <alignment horizontal="left" vertical="top"/>
    </xf>
    <xf numFmtId="0" fontId="270" fillId="0" borderId="0">
      <alignment horizontal="left" vertical="top"/>
    </xf>
    <xf numFmtId="0" fontId="271" fillId="0" borderId="0">
      <alignment horizontal="left" vertical="top"/>
    </xf>
    <xf numFmtId="0" fontId="75" fillId="132" borderId="5">
      <alignment horizontal="left"/>
    </xf>
    <xf numFmtId="0" fontId="75" fillId="132" borderId="5">
      <alignment horizontal="left" vertical="center"/>
    </xf>
    <xf numFmtId="0" fontId="75" fillId="132" borderId="5">
      <alignment horizontal="left"/>
    </xf>
    <xf numFmtId="0" fontId="272" fillId="132" borderId="5">
      <alignment horizontal="left" vertical="center"/>
    </xf>
    <xf numFmtId="0" fontId="272" fillId="132" borderId="5">
      <alignment horizontal="left" vertical="center"/>
    </xf>
    <xf numFmtId="0" fontId="75" fillId="132" borderId="5">
      <alignment horizontal="left" vertical="center"/>
    </xf>
    <xf numFmtId="0" fontId="75" fillId="132" borderId="5">
      <alignment horizontal="left"/>
    </xf>
    <xf numFmtId="0" fontId="272" fillId="132" borderId="5">
      <alignment horizontal="left" vertical="center"/>
    </xf>
    <xf numFmtId="0" fontId="75" fillId="132" borderId="5">
      <alignment horizontal="left"/>
    </xf>
    <xf numFmtId="0" fontId="272" fillId="132" borderId="5">
      <alignment horizontal="left" vertical="center"/>
    </xf>
    <xf numFmtId="0" fontId="272" fillId="132" borderId="5">
      <alignment horizontal="left" vertical="center"/>
    </xf>
    <xf numFmtId="0" fontId="75" fillId="132" borderId="5">
      <alignment horizontal="left"/>
    </xf>
    <xf numFmtId="0" fontId="272" fillId="132" borderId="5">
      <alignment horizontal="left" vertical="center"/>
    </xf>
    <xf numFmtId="0" fontId="272" fillId="132" borderId="5">
      <alignment horizontal="left" vertical="center"/>
    </xf>
    <xf numFmtId="0" fontId="75" fillId="132" borderId="5">
      <alignment horizontal="left" vertical="center"/>
    </xf>
    <xf numFmtId="0" fontId="75" fillId="132" borderId="5">
      <alignment horizontal="left"/>
    </xf>
    <xf numFmtId="0" fontId="272" fillId="132" borderId="5">
      <alignment horizontal="left" vertical="center"/>
    </xf>
    <xf numFmtId="0" fontId="75" fillId="132" borderId="5">
      <alignment horizontal="left"/>
    </xf>
    <xf numFmtId="0" fontId="111" fillId="1" borderId="0">
      <alignment horizontal="center" vertical="center"/>
    </xf>
    <xf numFmtId="0" fontId="111" fillId="1" borderId="0">
      <alignment horizontal="center" vertical="center"/>
    </xf>
    <xf numFmtId="0" fontId="273" fillId="1" borderId="0">
      <alignment horizontal="center" vertical="center"/>
    </xf>
    <xf numFmtId="0" fontId="273" fillId="1" borderId="0">
      <alignment horizontal="center" vertical="center"/>
    </xf>
    <xf numFmtId="0" fontId="111" fillId="1" borderId="0">
      <alignment horizontal="center" vertical="center"/>
    </xf>
    <xf numFmtId="0" fontId="273" fillId="1" borderId="0">
      <alignment horizontal="center" vertical="center"/>
    </xf>
    <xf numFmtId="0" fontId="111" fillId="1" borderId="47">
      <alignment horizontal="centerContinuous" vertical="center"/>
    </xf>
    <xf numFmtId="0" fontId="111" fillId="1" borderId="47">
      <alignment horizontal="centerContinuous" vertical="center"/>
    </xf>
    <xf numFmtId="0" fontId="273" fillId="1" borderId="47">
      <alignment horizontal="centerContinuous" vertical="center"/>
    </xf>
    <xf numFmtId="0" fontId="111" fillId="1" borderId="47">
      <alignment horizontal="centerContinuous" vertical="center"/>
    </xf>
    <xf numFmtId="0" fontId="273" fillId="1" borderId="47">
      <alignment horizontal="centerContinuous" vertical="center"/>
    </xf>
    <xf numFmtId="0" fontId="111" fillId="1" borderId="47">
      <alignment horizontal="centerContinuous" vertical="center"/>
    </xf>
    <xf numFmtId="0" fontId="273" fillId="1" borderId="47">
      <alignment horizontal="centerContinuous" vertical="center"/>
    </xf>
    <xf numFmtId="0" fontId="111" fillId="1" borderId="47">
      <alignment horizontal="centerContinuous" vertical="center"/>
    </xf>
    <xf numFmtId="0" fontId="273" fillId="1" borderId="47">
      <alignment horizontal="centerContinuous" vertical="center"/>
    </xf>
    <xf numFmtId="0" fontId="111" fillId="1" borderId="47">
      <alignment horizontal="centerContinuous" vertical="center"/>
    </xf>
    <xf numFmtId="0" fontId="77" fillId="132" borderId="1">
      <alignment horizontal="left" vertical="center"/>
    </xf>
    <xf numFmtId="0" fontId="77" fillId="132" borderId="1">
      <alignment horizontal="left" vertical="center"/>
    </xf>
    <xf numFmtId="0" fontId="77" fillId="132" borderId="1">
      <alignment horizontal="left" vertical="center"/>
    </xf>
    <xf numFmtId="0" fontId="274" fillId="132" borderId="1">
      <alignment horizontal="left" vertical="center"/>
    </xf>
    <xf numFmtId="0" fontId="274" fillId="132" borderId="1">
      <alignment horizontal="left" vertical="center"/>
    </xf>
    <xf numFmtId="0" fontId="77" fillId="132" borderId="1">
      <alignment horizontal="left" vertical="center"/>
    </xf>
    <xf numFmtId="0" fontId="274" fillId="132" borderId="1">
      <alignment horizontal="left" vertical="center"/>
    </xf>
    <xf numFmtId="0" fontId="77" fillId="132" borderId="1">
      <alignment horizontal="left" vertical="center"/>
    </xf>
    <xf numFmtId="0" fontId="274" fillId="132" borderId="1">
      <alignment horizontal="left" vertical="center"/>
    </xf>
    <xf numFmtId="0" fontId="274" fillId="132" borderId="1">
      <alignment horizontal="left" vertical="center"/>
    </xf>
    <xf numFmtId="0" fontId="77" fillId="132" borderId="1">
      <alignment horizontal="left" vertical="center"/>
    </xf>
    <xf numFmtId="0" fontId="274" fillId="132" borderId="1">
      <alignment horizontal="left" vertical="center"/>
    </xf>
    <xf numFmtId="0" fontId="274" fillId="132" borderId="1">
      <alignment horizontal="left" vertical="center"/>
    </xf>
    <xf numFmtId="0" fontId="77" fillId="132" borderId="1">
      <alignment horizontal="left" vertical="center"/>
    </xf>
    <xf numFmtId="0" fontId="274" fillId="132" borderId="1">
      <alignment horizontal="left" vertical="center"/>
    </xf>
    <xf numFmtId="0" fontId="77" fillId="132" borderId="1">
      <alignment horizontal="left" vertical="center"/>
    </xf>
    <xf numFmtId="0" fontId="162" fillId="0" borderId="0">
      <alignment horizontal="left" vertical="top"/>
    </xf>
    <xf numFmtId="0" fontId="162" fillId="0" borderId="0">
      <alignment horizontal="left" vertical="top"/>
    </xf>
    <xf numFmtId="0" fontId="161" fillId="0" borderId="0">
      <alignment horizontal="left" vertical="top"/>
    </xf>
    <xf numFmtId="0" fontId="161" fillId="0" borderId="0">
      <alignment horizontal="left" vertical="top"/>
    </xf>
    <xf numFmtId="0" fontId="162" fillId="0" borderId="0">
      <alignment horizontal="left" vertical="top"/>
    </xf>
    <xf numFmtId="0" fontId="161" fillId="0" borderId="0">
      <alignment horizontal="left" vertical="top"/>
    </xf>
    <xf numFmtId="282" fontId="162" fillId="0" borderId="0">
      <alignment horizontal="right" vertical="top"/>
    </xf>
    <xf numFmtId="282" fontId="162" fillId="0" borderId="0">
      <alignment horizontal="right" vertical="top"/>
    </xf>
    <xf numFmtId="282" fontId="161" fillId="0" borderId="0">
      <alignment horizontal="right" vertical="top"/>
    </xf>
    <xf numFmtId="282" fontId="161" fillId="0" borderId="0">
      <alignment horizontal="right" vertical="top"/>
    </xf>
    <xf numFmtId="282" fontId="162" fillId="0" borderId="0">
      <alignment horizontal="right" vertical="top"/>
    </xf>
    <xf numFmtId="282" fontId="161" fillId="0" borderId="0">
      <alignment horizontal="right" vertical="top"/>
    </xf>
    <xf numFmtId="0" fontId="268" fillId="0" borderId="0">
      <alignment horizontal="centerContinuous" vertical="top"/>
    </xf>
    <xf numFmtId="0" fontId="268" fillId="0" borderId="0">
      <alignment horizontal="centerContinuous" vertical="top"/>
    </xf>
    <xf numFmtId="0" fontId="269" fillId="0" borderId="0">
      <alignment horizontal="centerContinuous" vertical="top"/>
    </xf>
    <xf numFmtId="0" fontId="269" fillId="0" borderId="0">
      <alignment horizontal="centerContinuous" vertical="top"/>
    </xf>
    <xf numFmtId="0" fontId="268" fillId="0" borderId="0">
      <alignment horizontal="centerContinuous" vertical="top"/>
    </xf>
    <xf numFmtId="0" fontId="269" fillId="0" borderId="0">
      <alignment horizontal="centerContinuous" vertical="top"/>
    </xf>
    <xf numFmtId="283" fontId="50" fillId="0" borderId="0"/>
    <xf numFmtId="283" fontId="50" fillId="0" borderId="0"/>
    <xf numFmtId="283" fontId="124" fillId="0" borderId="0">
      <alignment vertical="center"/>
    </xf>
    <xf numFmtId="283" fontId="124" fillId="0" borderId="0">
      <alignment vertical="center"/>
    </xf>
    <xf numFmtId="37" fontId="191" fillId="0" borderId="0">
      <protection locked="0"/>
    </xf>
    <xf numFmtId="37" fontId="191" fillId="0" borderId="0">
      <protection locked="0"/>
    </xf>
    <xf numFmtId="37" fontId="192" fillId="0" borderId="0">
      <alignment vertical="center"/>
      <protection locked="0"/>
    </xf>
    <xf numFmtId="37" fontId="192" fillId="0" borderId="0">
      <alignment vertical="center"/>
      <protection locked="0"/>
    </xf>
    <xf numFmtId="37" fontId="3" fillId="0" borderId="0" applyFont="0" applyFill="0" applyBorder="0" applyAlignment="0" applyProtection="0"/>
    <xf numFmtId="37" fontId="3" fillId="0" borderId="0" applyFont="0" applyFill="0" applyBorder="0" applyAlignment="0" applyProtection="0">
      <alignment vertical="center"/>
    </xf>
    <xf numFmtId="37" fontId="118" fillId="0" borderId="0" applyFont="0" applyFill="0" applyBorder="0" applyAlignment="0" applyProtection="0">
      <alignment vertical="center"/>
    </xf>
    <xf numFmtId="37" fontId="118" fillId="0" borderId="0" applyFont="0" applyFill="0" applyBorder="0" applyAlignment="0" applyProtection="0">
      <alignment vertical="center"/>
    </xf>
    <xf numFmtId="0" fontId="71"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vertical="center"/>
    </xf>
    <xf numFmtId="0" fontId="71" fillId="0" borderId="0" applyNumberFormat="0" applyFont="0" applyFill="0" applyBorder="0" applyAlignment="0" applyProtection="0">
      <alignment horizontal="left"/>
    </xf>
    <xf numFmtId="0" fontId="3" fillId="0" borderId="0" applyNumberFormat="0" applyFont="0" applyFill="0" applyBorder="0" applyAlignment="0" applyProtection="0">
      <alignment horizontal="left" vertical="center"/>
    </xf>
    <xf numFmtId="0" fontId="118" fillId="0" borderId="0" applyNumberFormat="0" applyFont="0" applyFill="0" applyBorder="0" applyAlignment="0" applyProtection="0">
      <alignment horizontal="left" vertical="center"/>
    </xf>
    <xf numFmtId="4" fontId="71" fillId="0" borderId="0" applyFont="0" applyFill="0" applyBorder="0" applyAlignment="0" applyProtection="0"/>
    <xf numFmtId="4" fontId="118" fillId="0" borderId="0" applyFont="0" applyFill="0" applyBorder="0" applyAlignment="0" applyProtection="0">
      <alignment vertical="center"/>
    </xf>
    <xf numFmtId="4" fontId="71" fillId="0" borderId="0" applyFont="0" applyFill="0" applyBorder="0" applyAlignment="0" applyProtection="0"/>
    <xf numFmtId="4" fontId="3" fillId="0" borderId="0" applyFont="0" applyFill="0" applyBorder="0" applyAlignment="0" applyProtection="0">
      <alignment vertical="center"/>
    </xf>
    <xf numFmtId="4" fontId="118" fillId="0" borderId="0" applyFont="0" applyFill="0" applyBorder="0" applyAlignment="0" applyProtection="0">
      <alignment vertical="center"/>
    </xf>
    <xf numFmtId="0" fontId="275" fillId="0" borderId="45">
      <alignment horizontal="center"/>
    </xf>
    <xf numFmtId="0" fontId="275" fillId="0" borderId="45">
      <alignment horizontal="center"/>
    </xf>
    <xf numFmtId="0" fontId="276" fillId="0" borderId="45">
      <alignment horizontal="center" vertical="center"/>
    </xf>
    <xf numFmtId="0" fontId="275" fillId="0" borderId="45">
      <alignment horizontal="center"/>
    </xf>
    <xf numFmtId="0" fontId="276" fillId="0" borderId="45">
      <alignment horizontal="center" vertical="center"/>
    </xf>
    <xf numFmtId="40" fontId="3" fillId="0" borderId="0" applyFont="0">
      <protection locked="0"/>
    </xf>
    <xf numFmtId="40" fontId="118" fillId="0" borderId="0" applyFont="0">
      <alignment vertical="center"/>
      <protection locked="0"/>
    </xf>
    <xf numFmtId="255" fontId="147" fillId="0" borderId="0">
      <protection locked="0"/>
    </xf>
    <xf numFmtId="40" fontId="3" fillId="0" borderId="0" applyFont="0">
      <alignment vertical="center"/>
      <protection locked="0"/>
    </xf>
    <xf numFmtId="40" fontId="118" fillId="0" borderId="0" applyFont="0">
      <alignment vertical="center"/>
      <protection locked="0"/>
    </xf>
    <xf numFmtId="40" fontId="3" fillId="0" borderId="0" applyFont="0">
      <protection locked="0"/>
    </xf>
    <xf numFmtId="40" fontId="118" fillId="0" borderId="0" applyFont="0">
      <alignment vertical="center"/>
      <protection locked="0"/>
    </xf>
    <xf numFmtId="255" fontId="147" fillId="0" borderId="0">
      <protection locked="0"/>
    </xf>
    <xf numFmtId="40" fontId="3" fillId="0" borderId="0" applyFont="0">
      <alignment vertical="center"/>
      <protection locked="0"/>
    </xf>
    <xf numFmtId="40" fontId="118" fillId="0" borderId="0" applyFont="0">
      <alignment vertical="center"/>
      <protection locked="0"/>
    </xf>
    <xf numFmtId="0" fontId="277" fillId="106" borderId="48">
      <alignment horizontal="center"/>
    </xf>
    <xf numFmtId="0" fontId="277" fillId="106" borderId="48">
      <alignment horizontal="center" vertical="center"/>
    </xf>
    <xf numFmtId="0" fontId="277" fillId="106" borderId="48">
      <alignment horizontal="center" vertical="center"/>
    </xf>
    <xf numFmtId="0" fontId="278" fillId="106" borderId="48">
      <alignment horizontal="center" vertical="center"/>
    </xf>
    <xf numFmtId="0" fontId="277" fillId="106" borderId="48">
      <alignment horizontal="center"/>
    </xf>
    <xf numFmtId="0" fontId="278" fillId="106" borderId="48">
      <alignment horizontal="center" vertical="center"/>
    </xf>
    <xf numFmtId="0" fontId="277" fillId="106" borderId="48">
      <alignment horizontal="center"/>
    </xf>
    <xf numFmtId="0" fontId="279" fillId="0" borderId="0" applyBorder="0"/>
    <xf numFmtId="0" fontId="279" fillId="0" borderId="0" applyBorder="0"/>
    <xf numFmtId="0" fontId="280" fillId="0" borderId="0" applyBorder="0">
      <alignment vertical="center"/>
    </xf>
    <xf numFmtId="0" fontId="280" fillId="0" borderId="0" applyBorder="0">
      <alignment vertical="center"/>
    </xf>
    <xf numFmtId="37" fontId="3" fillId="0" borderId="0" applyFill="0" applyBorder="0" applyAlignment="0" applyProtection="0"/>
    <xf numFmtId="37" fontId="3" fillId="0" borderId="0" applyFill="0" applyBorder="0" applyAlignment="0" applyProtection="0"/>
    <xf numFmtId="37" fontId="117" fillId="0" borderId="0" applyFill="0" applyBorder="0" applyAlignment="0" applyProtection="0">
      <alignment vertical="center"/>
    </xf>
    <xf numFmtId="37" fontId="117" fillId="0" borderId="0" applyFill="0" applyBorder="0" applyAlignment="0" applyProtection="0">
      <alignment vertical="center"/>
    </xf>
    <xf numFmtId="0" fontId="45" fillId="0" borderId="0"/>
    <xf numFmtId="0" fontId="190" fillId="0" borderId="0">
      <alignment vertical="center"/>
    </xf>
    <xf numFmtId="0" fontId="281" fillId="0" borderId="0">
      <alignment vertical="center"/>
    </xf>
    <xf numFmtId="284" fontId="281" fillId="0" borderId="0">
      <alignment vertical="center"/>
    </xf>
    <xf numFmtId="0" fontId="97" fillId="0" borderId="0" applyNumberFormat="0" applyFill="0" applyBorder="0" applyAlignment="0" applyProtection="0">
      <alignment horizontal="left"/>
    </xf>
    <xf numFmtId="0" fontId="130" fillId="0" borderId="0" applyNumberFormat="0" applyFill="0" applyBorder="0" applyAlignment="0" applyProtection="0">
      <alignment horizontal="left" vertical="center"/>
    </xf>
    <xf numFmtId="0" fontId="130" fillId="0" borderId="0" applyNumberFormat="0" applyFill="0" applyBorder="0" applyAlignment="0" applyProtection="0">
      <alignment horizontal="left"/>
    </xf>
    <xf numFmtId="0" fontId="58" fillId="0" borderId="0" applyNumberFormat="0" applyFill="0" applyBorder="0" applyAlignment="0" applyProtection="0"/>
    <xf numFmtId="0" fontId="97" fillId="0" borderId="0" applyNumberFormat="0" applyFill="0" applyBorder="0" applyAlignment="0" applyProtection="0">
      <alignment horizontal="left"/>
    </xf>
    <xf numFmtId="0" fontId="130" fillId="0" borderId="0" applyNumberFormat="0" applyFill="0" applyBorder="0" applyAlignment="0" applyProtection="0">
      <alignment horizontal="left" vertical="center"/>
    </xf>
    <xf numFmtId="0" fontId="3" fillId="73" borderId="0" applyNumberFormat="0" applyAlignment="0" applyProtection="0"/>
    <xf numFmtId="0" fontId="3" fillId="73" borderId="0" applyNumberFormat="0" applyAlignment="0" applyProtection="0"/>
    <xf numFmtId="0" fontId="117" fillId="73" borderId="0" applyNumberFormat="0" applyAlignment="0" applyProtection="0">
      <alignment vertical="center"/>
    </xf>
    <xf numFmtId="0" fontId="117" fillId="73" borderId="0" applyNumberFormat="0" applyAlignment="0" applyProtection="0">
      <alignment vertical="center"/>
    </xf>
    <xf numFmtId="285" fontId="3" fillId="60" borderId="0"/>
    <xf numFmtId="285" fontId="3" fillId="60" borderId="0"/>
    <xf numFmtId="285" fontId="117" fillId="60" borderId="0">
      <alignment vertical="center"/>
    </xf>
    <xf numFmtId="285" fontId="3" fillId="60" borderId="0"/>
    <xf numFmtId="286" fontId="58" fillId="60" borderId="0"/>
    <xf numFmtId="286" fontId="58" fillId="60" borderId="0"/>
    <xf numFmtId="286" fontId="131" fillId="60" borderId="0">
      <alignment vertical="center"/>
    </xf>
    <xf numFmtId="286" fontId="131" fillId="60" borderId="0">
      <alignment vertical="center"/>
    </xf>
    <xf numFmtId="287" fontId="58" fillId="60" borderId="0"/>
    <xf numFmtId="192" fontId="3" fillId="0" borderId="0" applyFont="0" applyFill="0" applyBorder="0" applyProtection="0"/>
    <xf numFmtId="192" fontId="118" fillId="0" borderId="0" applyFont="0" applyFill="0" applyBorder="0" applyProtection="0">
      <alignment vertical="center"/>
    </xf>
    <xf numFmtId="192" fontId="3" fillId="0" borderId="0" applyFont="0" applyFill="0" applyBorder="0" applyProtection="0"/>
    <xf numFmtId="192" fontId="118" fillId="0" borderId="0" applyFont="0" applyFill="0" applyBorder="0" applyProtection="0">
      <alignment vertical="center"/>
    </xf>
    <xf numFmtId="0" fontId="282" fillId="82" borderId="49" applyNumberFormat="0" applyProtection="0">
      <alignment vertical="center"/>
    </xf>
    <xf numFmtId="0" fontId="282" fillId="82" borderId="49" applyNumberFormat="0" applyProtection="0">
      <alignment vertical="center"/>
    </xf>
    <xf numFmtId="0" fontId="283" fillId="82" borderId="49" applyNumberFormat="0" applyProtection="0">
      <alignment vertical="center"/>
    </xf>
    <xf numFmtId="0" fontId="283" fillId="82" borderId="49" applyNumberFormat="0" applyProtection="0">
      <alignment vertical="center"/>
    </xf>
    <xf numFmtId="0" fontId="282" fillId="82" borderId="49" applyNumberFormat="0" applyProtection="0">
      <alignment vertical="center"/>
    </xf>
    <xf numFmtId="0" fontId="283" fillId="82" borderId="49" applyNumberFormat="0" applyProtection="0">
      <alignment vertical="center"/>
    </xf>
    <xf numFmtId="0" fontId="283" fillId="82" borderId="49" applyNumberFormat="0" applyProtection="0">
      <alignment vertical="center"/>
    </xf>
    <xf numFmtId="0" fontId="282" fillId="82" borderId="49" applyNumberFormat="0" applyProtection="0">
      <alignment vertical="center"/>
    </xf>
    <xf numFmtId="0" fontId="283" fillId="82" borderId="49" applyNumberFormat="0" applyProtection="0">
      <alignment vertical="center"/>
    </xf>
    <xf numFmtId="0" fontId="282" fillId="82" borderId="49" applyNumberFormat="0" applyProtection="0">
      <alignment vertical="center"/>
    </xf>
    <xf numFmtId="0" fontId="283" fillId="82" borderId="49" applyNumberFormat="0" applyProtection="0">
      <alignment vertical="center"/>
    </xf>
    <xf numFmtId="0" fontId="284" fillId="82" borderId="49" applyNumberFormat="0" applyProtection="0">
      <alignment vertical="center"/>
    </xf>
    <xf numFmtId="0" fontId="284" fillId="82" borderId="49" applyNumberFormat="0" applyProtection="0">
      <alignment vertical="center"/>
    </xf>
    <xf numFmtId="0" fontId="285" fillId="82" borderId="49" applyNumberFormat="0" applyProtection="0">
      <alignment vertical="center"/>
    </xf>
    <xf numFmtId="0" fontId="285" fillId="82" borderId="49" applyNumberFormat="0" applyProtection="0">
      <alignment vertical="center"/>
    </xf>
    <xf numFmtId="0" fontId="284" fillId="82" borderId="49" applyNumberFormat="0" applyProtection="0">
      <alignment vertical="center"/>
    </xf>
    <xf numFmtId="0" fontId="285" fillId="82" borderId="49" applyNumberFormat="0" applyProtection="0">
      <alignment vertical="center"/>
    </xf>
    <xf numFmtId="0" fontId="285" fillId="82" borderId="49" applyNumberFormat="0" applyProtection="0">
      <alignment vertical="center"/>
    </xf>
    <xf numFmtId="0" fontId="284" fillId="82" borderId="49" applyNumberFormat="0" applyProtection="0">
      <alignment vertical="center"/>
    </xf>
    <xf numFmtId="0" fontId="285" fillId="82" borderId="49" applyNumberFormat="0" applyProtection="0">
      <alignment vertical="center"/>
    </xf>
    <xf numFmtId="0" fontId="284" fillId="82" borderId="49" applyNumberFormat="0" applyProtection="0">
      <alignment vertical="center"/>
    </xf>
    <xf numFmtId="0" fontId="285" fillId="82" borderId="49" applyNumberFormat="0" applyProtection="0">
      <alignment vertical="center"/>
    </xf>
    <xf numFmtId="0" fontId="103" fillId="82" borderId="49" applyNumberFormat="0" applyProtection="0">
      <alignment horizontal="left" vertical="center" indent="1"/>
    </xf>
    <xf numFmtId="0" fontId="103" fillId="82" borderId="49" applyNumberFormat="0" applyProtection="0">
      <alignment horizontal="left" vertical="center" indent="1"/>
    </xf>
    <xf numFmtId="0" fontId="286" fillId="82" borderId="49" applyNumberFormat="0" applyProtection="0">
      <alignment horizontal="left" vertical="center" indent="1"/>
    </xf>
    <xf numFmtId="0" fontId="286" fillId="82" borderId="49" applyNumberFormat="0" applyProtection="0">
      <alignment horizontal="left" vertical="center" indent="1"/>
    </xf>
    <xf numFmtId="0" fontId="103" fillId="82" borderId="49" applyNumberFormat="0" applyProtection="0">
      <alignment horizontal="left" vertical="center" indent="1"/>
    </xf>
    <xf numFmtId="0" fontId="286" fillId="82" borderId="49" applyNumberFormat="0" applyProtection="0">
      <alignment horizontal="left" vertical="center" indent="1"/>
    </xf>
    <xf numFmtId="0" fontId="286" fillId="82" borderId="49" applyNumberFormat="0" applyProtection="0">
      <alignment horizontal="left" vertical="center" indent="1"/>
    </xf>
    <xf numFmtId="0" fontId="103" fillId="82" borderId="49" applyNumberFormat="0" applyProtection="0">
      <alignment horizontal="left" vertical="center" indent="1"/>
    </xf>
    <xf numFmtId="0" fontId="286" fillId="82" borderId="49" applyNumberFormat="0" applyProtection="0">
      <alignment horizontal="left" vertical="center" indent="1"/>
    </xf>
    <xf numFmtId="0" fontId="103" fillId="82" borderId="49" applyNumberFormat="0" applyProtection="0">
      <alignment horizontal="left" vertical="center" indent="1"/>
    </xf>
    <xf numFmtId="0" fontId="286" fillId="82" borderId="49" applyNumberFormat="0" applyProtection="0">
      <alignment horizontal="left" vertical="center" indent="1"/>
    </xf>
    <xf numFmtId="0" fontId="103" fillId="113" borderId="0" applyNumberFormat="0" applyProtection="0">
      <alignment horizontal="left" vertical="center" indent="1"/>
    </xf>
    <xf numFmtId="0" fontId="103" fillId="113" borderId="0" applyNumberFormat="0" applyProtection="0">
      <alignment horizontal="left" vertical="center" indent="1"/>
    </xf>
    <xf numFmtId="0" fontId="286" fillId="113" borderId="0" applyNumberFormat="0" applyProtection="0">
      <alignment horizontal="left" vertical="center" indent="1"/>
    </xf>
    <xf numFmtId="0" fontId="286" fillId="113" borderId="0" applyNumberFormat="0" applyProtection="0">
      <alignment horizontal="left" vertical="center" indent="1"/>
    </xf>
    <xf numFmtId="0" fontId="287" fillId="106" borderId="50" applyNumberFormat="0" applyProtection="0">
      <alignment vertical="center"/>
    </xf>
    <xf numFmtId="0" fontId="287" fillId="106" borderId="50" applyNumberFormat="0" applyProtection="0">
      <alignment vertical="center"/>
    </xf>
    <xf numFmtId="0" fontId="288" fillId="106" borderId="50" applyNumberFormat="0" applyProtection="0">
      <alignment vertical="center"/>
    </xf>
    <xf numFmtId="0" fontId="288" fillId="106" borderId="50" applyNumberFormat="0" applyProtection="0">
      <alignment vertical="center"/>
    </xf>
    <xf numFmtId="0" fontId="103" fillId="106" borderId="49" applyNumberFormat="0" applyProtection="0">
      <alignment horizontal="right" vertical="center"/>
    </xf>
    <xf numFmtId="0" fontId="103" fillId="106" borderId="49" applyNumberFormat="0" applyProtection="0">
      <alignment horizontal="right" vertical="center"/>
    </xf>
    <xf numFmtId="0" fontId="286" fillId="106" borderId="49" applyNumberFormat="0" applyProtection="0">
      <alignment horizontal="right" vertical="center"/>
    </xf>
    <xf numFmtId="0" fontId="286" fillId="106" borderId="49" applyNumberFormat="0" applyProtection="0">
      <alignment horizontal="right" vertical="center"/>
    </xf>
    <xf numFmtId="0" fontId="103" fillId="106" borderId="49" applyNumberFormat="0" applyProtection="0">
      <alignment horizontal="right" vertical="center"/>
    </xf>
    <xf numFmtId="0" fontId="286" fillId="106" borderId="49" applyNumberFormat="0" applyProtection="0">
      <alignment horizontal="right" vertical="center"/>
    </xf>
    <xf numFmtId="0" fontId="286" fillId="106" borderId="49" applyNumberFormat="0" applyProtection="0">
      <alignment horizontal="right" vertical="center"/>
    </xf>
    <xf numFmtId="0" fontId="103" fillId="106" borderId="49" applyNumberFormat="0" applyProtection="0">
      <alignment horizontal="right" vertical="center"/>
    </xf>
    <xf numFmtId="0" fontId="286" fillId="106" borderId="49" applyNumberFormat="0" applyProtection="0">
      <alignment horizontal="right" vertical="center"/>
    </xf>
    <xf numFmtId="0" fontId="103" fillId="106" borderId="49" applyNumberFormat="0" applyProtection="0">
      <alignment horizontal="right" vertical="center"/>
    </xf>
    <xf numFmtId="0" fontId="286" fillId="106" borderId="49" applyNumberFormat="0" applyProtection="0">
      <alignment horizontal="right" vertical="center"/>
    </xf>
    <xf numFmtId="0" fontId="103" fillId="65" borderId="49" applyNumberFormat="0" applyProtection="0">
      <alignment horizontal="right" vertical="center"/>
    </xf>
    <xf numFmtId="0" fontId="103" fillId="65" borderId="49" applyNumberFormat="0" applyProtection="0">
      <alignment horizontal="right" vertical="center"/>
    </xf>
    <xf numFmtId="0" fontId="286" fillId="65" borderId="49" applyNumberFormat="0" applyProtection="0">
      <alignment horizontal="right" vertical="center"/>
    </xf>
    <xf numFmtId="0" fontId="286" fillId="65" borderId="49" applyNumberFormat="0" applyProtection="0">
      <alignment horizontal="right" vertical="center"/>
    </xf>
    <xf numFmtId="0" fontId="103" fillId="65" borderId="49" applyNumberFormat="0" applyProtection="0">
      <alignment horizontal="right" vertical="center"/>
    </xf>
    <xf numFmtId="0" fontId="286" fillId="65" borderId="49" applyNumberFormat="0" applyProtection="0">
      <alignment horizontal="right" vertical="center"/>
    </xf>
    <xf numFmtId="0" fontId="286" fillId="65" borderId="49" applyNumberFormat="0" applyProtection="0">
      <alignment horizontal="right" vertical="center"/>
    </xf>
    <xf numFmtId="0" fontId="103" fillId="65" borderId="49" applyNumberFormat="0" applyProtection="0">
      <alignment horizontal="right" vertical="center"/>
    </xf>
    <xf numFmtId="0" fontId="286" fillId="65" borderId="49" applyNumberFormat="0" applyProtection="0">
      <alignment horizontal="right" vertical="center"/>
    </xf>
    <xf numFmtId="0" fontId="103" fillId="65" borderId="49" applyNumberFormat="0" applyProtection="0">
      <alignment horizontal="right" vertical="center"/>
    </xf>
    <xf numFmtId="0" fontId="286" fillId="65" borderId="49" applyNumberFormat="0" applyProtection="0">
      <alignment horizontal="right" vertical="center"/>
    </xf>
    <xf numFmtId="0" fontId="103" fillId="68" borderId="49" applyNumberFormat="0" applyProtection="0">
      <alignment horizontal="right" vertical="center"/>
    </xf>
    <xf numFmtId="0" fontId="103" fillId="68" borderId="49" applyNumberFormat="0" applyProtection="0">
      <alignment horizontal="right" vertical="center"/>
    </xf>
    <xf numFmtId="0" fontId="286" fillId="68" borderId="49" applyNumberFormat="0" applyProtection="0">
      <alignment horizontal="right" vertical="center"/>
    </xf>
    <xf numFmtId="0" fontId="286" fillId="68" borderId="49" applyNumberFormat="0" applyProtection="0">
      <alignment horizontal="right" vertical="center"/>
    </xf>
    <xf numFmtId="0" fontId="103" fillId="68" borderId="49" applyNumberFormat="0" applyProtection="0">
      <alignment horizontal="right" vertical="center"/>
    </xf>
    <xf numFmtId="0" fontId="286" fillId="68" borderId="49" applyNumberFormat="0" applyProtection="0">
      <alignment horizontal="right" vertical="center"/>
    </xf>
    <xf numFmtId="0" fontId="286" fillId="68" borderId="49" applyNumberFormat="0" applyProtection="0">
      <alignment horizontal="right" vertical="center"/>
    </xf>
    <xf numFmtId="0" fontId="103" fillId="68" borderId="49" applyNumberFormat="0" applyProtection="0">
      <alignment horizontal="right" vertical="center"/>
    </xf>
    <xf numFmtId="0" fontId="286" fillId="68" borderId="49" applyNumberFormat="0" applyProtection="0">
      <alignment horizontal="right" vertical="center"/>
    </xf>
    <xf numFmtId="0" fontId="103" fillId="68" borderId="49" applyNumberFormat="0" applyProtection="0">
      <alignment horizontal="right" vertical="center"/>
    </xf>
    <xf numFmtId="0" fontId="286" fillId="68" borderId="49" applyNumberFormat="0" applyProtection="0">
      <alignment horizontal="right" vertical="center"/>
    </xf>
    <xf numFmtId="0" fontId="47" fillId="53" borderId="50" applyNumberFormat="0" applyProtection="0">
      <alignment vertical="center"/>
    </xf>
    <xf numFmtId="0" fontId="47" fillId="53" borderId="50" applyNumberFormat="0" applyProtection="0">
      <alignment vertical="center"/>
    </xf>
    <xf numFmtId="0" fontId="267" fillId="53" borderId="50" applyNumberFormat="0" applyProtection="0">
      <alignment vertical="center"/>
    </xf>
    <xf numFmtId="0" fontId="267" fillId="53" borderId="50" applyNumberFormat="0" applyProtection="0">
      <alignment vertical="center"/>
    </xf>
    <xf numFmtId="0" fontId="103" fillId="57" borderId="49" applyNumberFormat="0" applyProtection="0">
      <alignment horizontal="right" vertical="center"/>
    </xf>
    <xf numFmtId="0" fontId="103" fillId="57" borderId="49" applyNumberFormat="0" applyProtection="0">
      <alignment horizontal="right" vertical="center"/>
    </xf>
    <xf numFmtId="0" fontId="286" fillId="57" borderId="49" applyNumberFormat="0" applyProtection="0">
      <alignment horizontal="right" vertical="center"/>
    </xf>
    <xf numFmtId="0" fontId="286" fillId="57" borderId="49" applyNumberFormat="0" applyProtection="0">
      <alignment horizontal="right" vertical="center"/>
    </xf>
    <xf numFmtId="0" fontId="103" fillId="57" borderId="49" applyNumberFormat="0" applyProtection="0">
      <alignment horizontal="right" vertical="center"/>
    </xf>
    <xf numFmtId="0" fontId="286" fillId="57" borderId="49" applyNumberFormat="0" applyProtection="0">
      <alignment horizontal="right" vertical="center"/>
    </xf>
    <xf numFmtId="0" fontId="286" fillId="57" borderId="49" applyNumberFormat="0" applyProtection="0">
      <alignment horizontal="right" vertical="center"/>
    </xf>
    <xf numFmtId="0" fontId="103" fillId="57" borderId="49" applyNumberFormat="0" applyProtection="0">
      <alignment horizontal="right" vertical="center"/>
    </xf>
    <xf numFmtId="0" fontId="286" fillId="57" borderId="49" applyNumberFormat="0" applyProtection="0">
      <alignment horizontal="right" vertical="center"/>
    </xf>
    <xf numFmtId="0" fontId="103" fillId="57" borderId="49" applyNumberFormat="0" applyProtection="0">
      <alignment horizontal="right" vertical="center"/>
    </xf>
    <xf numFmtId="0" fontId="286" fillId="57" borderId="49" applyNumberFormat="0" applyProtection="0">
      <alignment horizontal="right" vertical="center"/>
    </xf>
    <xf numFmtId="0" fontId="103" fillId="84" borderId="49" applyNumberFormat="0" applyProtection="0">
      <alignment horizontal="right" vertical="center"/>
    </xf>
    <xf numFmtId="0" fontId="103" fillId="84" borderId="49" applyNumberFormat="0" applyProtection="0">
      <alignment horizontal="right" vertical="center"/>
    </xf>
    <xf numFmtId="0" fontId="286" fillId="84" borderId="49" applyNumberFormat="0" applyProtection="0">
      <alignment horizontal="right" vertical="center"/>
    </xf>
    <xf numFmtId="0" fontId="286" fillId="84" borderId="49" applyNumberFormat="0" applyProtection="0">
      <alignment horizontal="right" vertical="center"/>
    </xf>
    <xf numFmtId="0" fontId="103" fillId="84" borderId="49" applyNumberFormat="0" applyProtection="0">
      <alignment horizontal="right" vertical="center"/>
    </xf>
    <xf numFmtId="0" fontId="286" fillId="84" borderId="49" applyNumberFormat="0" applyProtection="0">
      <alignment horizontal="right" vertical="center"/>
    </xf>
    <xf numFmtId="0" fontId="286" fillId="84" borderId="49" applyNumberFormat="0" applyProtection="0">
      <alignment horizontal="right" vertical="center"/>
    </xf>
    <xf numFmtId="0" fontId="103" fillId="84" borderId="49" applyNumberFormat="0" applyProtection="0">
      <alignment horizontal="right" vertical="center"/>
    </xf>
    <xf numFmtId="0" fontId="286" fillId="84" borderId="49" applyNumberFormat="0" applyProtection="0">
      <alignment horizontal="right" vertical="center"/>
    </xf>
    <xf numFmtId="0" fontId="103" fillId="84" borderId="49" applyNumberFormat="0" applyProtection="0">
      <alignment horizontal="right" vertical="center"/>
    </xf>
    <xf numFmtId="0" fontId="286" fillId="84" borderId="49" applyNumberFormat="0" applyProtection="0">
      <alignment horizontal="right" vertical="center"/>
    </xf>
    <xf numFmtId="0" fontId="103" fillId="67" borderId="49" applyNumberFormat="0" applyProtection="0">
      <alignment horizontal="right" vertical="center"/>
    </xf>
    <xf numFmtId="0" fontId="103" fillId="67" borderId="49" applyNumberFormat="0" applyProtection="0">
      <alignment horizontal="right" vertical="center"/>
    </xf>
    <xf numFmtId="0" fontId="286" fillId="67" borderId="49" applyNumberFormat="0" applyProtection="0">
      <alignment horizontal="right" vertical="center"/>
    </xf>
    <xf numFmtId="0" fontId="286" fillId="67" borderId="49" applyNumberFormat="0" applyProtection="0">
      <alignment horizontal="right" vertical="center"/>
    </xf>
    <xf numFmtId="0" fontId="103" fillId="67" borderId="49" applyNumberFormat="0" applyProtection="0">
      <alignment horizontal="right" vertical="center"/>
    </xf>
    <xf numFmtId="0" fontId="286" fillId="67" borderId="49" applyNumberFormat="0" applyProtection="0">
      <alignment horizontal="right" vertical="center"/>
    </xf>
    <xf numFmtId="0" fontId="286" fillId="67" borderId="49" applyNumberFormat="0" applyProtection="0">
      <alignment horizontal="right" vertical="center"/>
    </xf>
    <xf numFmtId="0" fontId="103" fillId="67" borderId="49" applyNumberFormat="0" applyProtection="0">
      <alignment horizontal="right" vertical="center"/>
    </xf>
    <xf numFmtId="0" fontId="286" fillId="67" borderId="49" applyNumberFormat="0" applyProtection="0">
      <alignment horizontal="right" vertical="center"/>
    </xf>
    <xf numFmtId="0" fontId="103" fillId="67" borderId="49" applyNumberFormat="0" applyProtection="0">
      <alignment horizontal="right" vertical="center"/>
    </xf>
    <xf numFmtId="0" fontId="286" fillId="67" borderId="49" applyNumberFormat="0" applyProtection="0">
      <alignment horizontal="right" vertical="center"/>
    </xf>
    <xf numFmtId="0" fontId="287" fillId="133" borderId="50" applyNumberFormat="0" applyProtection="0">
      <alignment vertical="center"/>
    </xf>
    <xf numFmtId="0" fontId="287" fillId="133" borderId="50" applyNumberFormat="0" applyProtection="0">
      <alignment vertical="center"/>
    </xf>
    <xf numFmtId="0" fontId="288" fillId="133" borderId="50" applyNumberFormat="0" applyProtection="0">
      <alignment vertical="center"/>
    </xf>
    <xf numFmtId="0" fontId="288" fillId="133" borderId="50" applyNumberFormat="0" applyProtection="0">
      <alignment vertical="center"/>
    </xf>
    <xf numFmtId="0" fontId="103" fillId="59" borderId="49" applyNumberFormat="0" applyProtection="0">
      <alignment horizontal="right" vertical="center"/>
    </xf>
    <xf numFmtId="0" fontId="103" fillId="59" borderId="49" applyNumberFormat="0" applyProtection="0">
      <alignment horizontal="right" vertical="center"/>
    </xf>
    <xf numFmtId="0" fontId="286" fillId="59" borderId="49" applyNumberFormat="0" applyProtection="0">
      <alignment horizontal="right" vertical="center"/>
    </xf>
    <xf numFmtId="0" fontId="286" fillId="59" borderId="49" applyNumberFormat="0" applyProtection="0">
      <alignment horizontal="right" vertical="center"/>
    </xf>
    <xf numFmtId="0" fontId="103" fillId="59" borderId="49" applyNumberFormat="0" applyProtection="0">
      <alignment horizontal="right" vertical="center"/>
    </xf>
    <xf numFmtId="0" fontId="286" fillId="59" borderId="49" applyNumberFormat="0" applyProtection="0">
      <alignment horizontal="right" vertical="center"/>
    </xf>
    <xf numFmtId="0" fontId="286" fillId="59" borderId="49" applyNumberFormat="0" applyProtection="0">
      <alignment horizontal="right" vertical="center"/>
    </xf>
    <xf numFmtId="0" fontId="103" fillId="59" borderId="49" applyNumberFormat="0" applyProtection="0">
      <alignment horizontal="right" vertical="center"/>
    </xf>
    <xf numFmtId="0" fontId="286" fillId="59" borderId="49" applyNumberFormat="0" applyProtection="0">
      <alignment horizontal="right" vertical="center"/>
    </xf>
    <xf numFmtId="0" fontId="103" fillId="59" borderId="49" applyNumberFormat="0" applyProtection="0">
      <alignment horizontal="right" vertical="center"/>
    </xf>
    <xf numFmtId="0" fontId="286" fillId="59" borderId="49" applyNumberFormat="0" applyProtection="0">
      <alignment horizontal="right" vertical="center"/>
    </xf>
    <xf numFmtId="0" fontId="103" fillId="110" borderId="49" applyNumberFormat="0" applyProtection="0">
      <alignment horizontal="right" vertical="center"/>
    </xf>
    <xf numFmtId="0" fontId="103" fillId="110" borderId="49" applyNumberFormat="0" applyProtection="0">
      <alignment horizontal="right" vertical="center"/>
    </xf>
    <xf numFmtId="0" fontId="286" fillId="110" borderId="49" applyNumberFormat="0" applyProtection="0">
      <alignment horizontal="right" vertical="center"/>
    </xf>
    <xf numFmtId="0" fontId="286" fillId="110" borderId="49" applyNumberFormat="0" applyProtection="0">
      <alignment horizontal="right" vertical="center"/>
    </xf>
    <xf numFmtId="0" fontId="103" fillId="110" borderId="49" applyNumberFormat="0" applyProtection="0">
      <alignment horizontal="right" vertical="center"/>
    </xf>
    <xf numFmtId="0" fontId="286" fillId="110" borderId="49" applyNumberFormat="0" applyProtection="0">
      <alignment horizontal="right" vertical="center"/>
    </xf>
    <xf numFmtId="0" fontId="286" fillId="110" borderId="49" applyNumberFormat="0" applyProtection="0">
      <alignment horizontal="right" vertical="center"/>
    </xf>
    <xf numFmtId="0" fontId="103" fillId="110" borderId="49" applyNumberFormat="0" applyProtection="0">
      <alignment horizontal="right" vertical="center"/>
    </xf>
    <xf numFmtId="0" fontId="286" fillId="110" borderId="49" applyNumberFormat="0" applyProtection="0">
      <alignment horizontal="right" vertical="center"/>
    </xf>
    <xf numFmtId="0" fontId="103" fillId="110" borderId="49" applyNumberFormat="0" applyProtection="0">
      <alignment horizontal="right" vertical="center"/>
    </xf>
    <xf numFmtId="0" fontId="286" fillId="110" borderId="49" applyNumberFormat="0" applyProtection="0">
      <alignment horizontal="right" vertical="center"/>
    </xf>
    <xf numFmtId="0" fontId="103" fillId="133" borderId="49" applyNumberFormat="0" applyProtection="0">
      <alignment horizontal="right" vertical="center"/>
    </xf>
    <xf numFmtId="0" fontId="103" fillId="133" borderId="49" applyNumberFormat="0" applyProtection="0">
      <alignment horizontal="right" vertical="center"/>
    </xf>
    <xf numFmtId="0" fontId="286" fillId="133" borderId="49" applyNumberFormat="0" applyProtection="0">
      <alignment horizontal="right" vertical="center"/>
    </xf>
    <xf numFmtId="0" fontId="286" fillId="133" borderId="49" applyNumberFormat="0" applyProtection="0">
      <alignment horizontal="right" vertical="center"/>
    </xf>
    <xf numFmtId="0" fontId="103" fillId="133" borderId="49" applyNumberFormat="0" applyProtection="0">
      <alignment horizontal="right" vertical="center"/>
    </xf>
    <xf numFmtId="0" fontId="286" fillId="133" borderId="49" applyNumberFormat="0" applyProtection="0">
      <alignment horizontal="right" vertical="center"/>
    </xf>
    <xf numFmtId="0" fontId="286" fillId="133" borderId="49" applyNumberFormat="0" applyProtection="0">
      <alignment horizontal="right" vertical="center"/>
    </xf>
    <xf numFmtId="0" fontId="103" fillId="133" borderId="49" applyNumberFormat="0" applyProtection="0">
      <alignment horizontal="right" vertical="center"/>
    </xf>
    <xf numFmtId="0" fontId="286" fillId="133" borderId="49" applyNumberFormat="0" applyProtection="0">
      <alignment horizontal="right" vertical="center"/>
    </xf>
    <xf numFmtId="0" fontId="103" fillId="133" borderId="49" applyNumberFormat="0" applyProtection="0">
      <alignment horizontal="right" vertical="center"/>
    </xf>
    <xf numFmtId="0" fontId="286" fillId="133" borderId="49" applyNumberFormat="0" applyProtection="0">
      <alignment horizontal="right" vertical="center"/>
    </xf>
    <xf numFmtId="0" fontId="289" fillId="106" borderId="50" applyNumberFormat="0" applyProtection="0">
      <alignment vertical="center"/>
    </xf>
    <xf numFmtId="0" fontId="289" fillId="106" borderId="50" applyNumberFormat="0" applyProtection="0">
      <alignment vertical="center"/>
    </xf>
    <xf numFmtId="0" fontId="290" fillId="106" borderId="50" applyNumberFormat="0" applyProtection="0">
      <alignment vertical="center"/>
    </xf>
    <xf numFmtId="0" fontId="290" fillId="106" borderId="50" applyNumberFormat="0" applyProtection="0">
      <alignment vertical="center"/>
    </xf>
    <xf numFmtId="0" fontId="282"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2"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2"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2" fillId="76" borderId="0" applyNumberFormat="0" applyProtection="0">
      <alignment horizontal="left" vertical="center" indent="1"/>
    </xf>
    <xf numFmtId="0" fontId="282" fillId="76" borderId="0" applyNumberFormat="0" applyProtection="0">
      <alignment horizontal="left" vertical="center" indent="1"/>
    </xf>
    <xf numFmtId="0" fontId="283" fillId="76" borderId="0" applyNumberFormat="0" applyProtection="0">
      <alignment horizontal="left" vertical="center" indent="1"/>
    </xf>
    <xf numFmtId="0" fontId="283" fillId="76" borderId="0" applyNumberFormat="0" applyProtection="0">
      <alignment horizontal="left" vertical="center" indent="1"/>
    </xf>
    <xf numFmtId="0" fontId="282" fillId="113" borderId="0" applyNumberFormat="0" applyProtection="0">
      <alignment horizontal="left" vertical="center" indent="1"/>
    </xf>
    <xf numFmtId="0" fontId="282" fillId="113" borderId="0" applyNumberFormat="0" applyProtection="0">
      <alignment horizontal="left" vertical="center" indent="1"/>
    </xf>
    <xf numFmtId="0" fontId="283" fillId="113" borderId="0" applyNumberFormat="0" applyProtection="0">
      <alignment horizontal="left" vertical="center" indent="1"/>
    </xf>
    <xf numFmtId="0" fontId="283" fillId="113" borderId="0" applyNumberFormat="0" applyProtection="0">
      <alignment horizontal="left" vertical="center" indent="1"/>
    </xf>
    <xf numFmtId="0" fontId="103" fillId="76" borderId="49" applyNumberFormat="0" applyProtection="0">
      <alignment horizontal="right" vertical="center"/>
    </xf>
    <xf numFmtId="0" fontId="103" fillId="76" borderId="49" applyNumberFormat="0" applyProtection="0">
      <alignment horizontal="right" vertical="center"/>
    </xf>
    <xf numFmtId="0" fontId="286" fillId="76" borderId="49" applyNumberFormat="0" applyProtection="0">
      <alignment horizontal="right" vertical="center"/>
    </xf>
    <xf numFmtId="0" fontId="286" fillId="76" borderId="49" applyNumberFormat="0" applyProtection="0">
      <alignment horizontal="right" vertical="center"/>
    </xf>
    <xf numFmtId="0" fontId="103" fillId="76" borderId="49" applyNumberFormat="0" applyProtection="0">
      <alignment horizontal="right" vertical="center"/>
    </xf>
    <xf numFmtId="0" fontId="286" fillId="76" borderId="49" applyNumberFormat="0" applyProtection="0">
      <alignment horizontal="right" vertical="center"/>
    </xf>
    <xf numFmtId="0" fontId="286" fillId="76" borderId="49" applyNumberFormat="0" applyProtection="0">
      <alignment horizontal="right" vertical="center"/>
    </xf>
    <xf numFmtId="0" fontId="103" fillId="76" borderId="49" applyNumberFormat="0" applyProtection="0">
      <alignment horizontal="right" vertical="center"/>
    </xf>
    <xf numFmtId="0" fontId="286" fillId="76" borderId="49" applyNumberFormat="0" applyProtection="0">
      <alignment horizontal="right" vertical="center"/>
    </xf>
    <xf numFmtId="0" fontId="103" fillId="76" borderId="49" applyNumberFormat="0" applyProtection="0">
      <alignment horizontal="right" vertical="center"/>
    </xf>
    <xf numFmtId="0" fontId="286" fillId="76" borderId="49" applyNumberFormat="0" applyProtection="0">
      <alignment horizontal="right" vertical="center"/>
    </xf>
    <xf numFmtId="0" fontId="291" fillId="60" borderId="50" applyNumberFormat="0" applyProtection="0">
      <alignment horizontal="left" vertical="center"/>
    </xf>
    <xf numFmtId="0" fontId="291" fillId="60" borderId="50" applyNumberFormat="0" applyProtection="0">
      <alignment horizontal="left" vertical="center"/>
    </xf>
    <xf numFmtId="0" fontId="292" fillId="60" borderId="50" applyNumberFormat="0" applyProtection="0">
      <alignment horizontal="left" vertical="center"/>
    </xf>
    <xf numFmtId="0" fontId="292" fillId="60" borderId="50" applyNumberFormat="0" applyProtection="0">
      <alignment horizontal="left" vertical="center"/>
    </xf>
    <xf numFmtId="0" fontId="98" fillId="76" borderId="0" applyNumberFormat="0" applyProtection="0">
      <alignment horizontal="left" vertical="center" indent="1"/>
    </xf>
    <xf numFmtId="0" fontId="98" fillId="76" borderId="0" applyNumberFormat="0" applyProtection="0">
      <alignment horizontal="left" vertical="center" indent="1"/>
    </xf>
    <xf numFmtId="0" fontId="132" fillId="76" borderId="0" applyNumberFormat="0" applyProtection="0">
      <alignment horizontal="left" vertical="center" indent="1"/>
    </xf>
    <xf numFmtId="0" fontId="132" fillId="76" borderId="0" applyNumberFormat="0" applyProtection="0">
      <alignment horizontal="left" vertical="center" indent="1"/>
    </xf>
    <xf numFmtId="0" fontId="98" fillId="113" borderId="0" applyNumberFormat="0" applyProtection="0">
      <alignment horizontal="left" vertical="center" indent="1"/>
    </xf>
    <xf numFmtId="0" fontId="98" fillId="113" borderId="0" applyNumberFormat="0" applyProtection="0">
      <alignment horizontal="left" vertical="center" indent="1"/>
    </xf>
    <xf numFmtId="0" fontId="132" fillId="113" borderId="0" applyNumberFormat="0" applyProtection="0">
      <alignment horizontal="left" vertical="center" indent="1"/>
    </xf>
    <xf numFmtId="0" fontId="132" fillId="113" borderId="0" applyNumberFormat="0" applyProtection="0">
      <alignment horizontal="left" vertical="center" indent="1"/>
    </xf>
    <xf numFmtId="0" fontId="103" fillId="73" borderId="49" applyNumberFormat="0" applyProtection="0">
      <alignment vertical="center"/>
    </xf>
    <xf numFmtId="0" fontId="103" fillId="73" borderId="49" applyNumberFormat="0" applyProtection="0">
      <alignment vertical="center"/>
    </xf>
    <xf numFmtId="0" fontId="286" fillId="73" borderId="49" applyNumberFormat="0" applyProtection="0">
      <alignment vertical="center"/>
    </xf>
    <xf numFmtId="0" fontId="286" fillId="73" borderId="49" applyNumberFormat="0" applyProtection="0">
      <alignment vertical="center"/>
    </xf>
    <xf numFmtId="0" fontId="103" fillId="73" borderId="49" applyNumberFormat="0" applyProtection="0">
      <alignment vertical="center"/>
    </xf>
    <xf numFmtId="0" fontId="286" fillId="73" borderId="49" applyNumberFormat="0" applyProtection="0">
      <alignment vertical="center"/>
    </xf>
    <xf numFmtId="0" fontId="286" fillId="73" borderId="49" applyNumberFormat="0" applyProtection="0">
      <alignment vertical="center"/>
    </xf>
    <xf numFmtId="0" fontId="103" fillId="73" borderId="49" applyNumberFormat="0" applyProtection="0">
      <alignment vertical="center"/>
    </xf>
    <xf numFmtId="0" fontId="286" fillId="73" borderId="49" applyNumberFormat="0" applyProtection="0">
      <alignment vertical="center"/>
    </xf>
    <xf numFmtId="0" fontId="103" fillId="73" borderId="49" applyNumberFormat="0" applyProtection="0">
      <alignment vertical="center"/>
    </xf>
    <xf numFmtId="0" fontId="286" fillId="73" borderId="49" applyNumberFormat="0" applyProtection="0">
      <alignment vertical="center"/>
    </xf>
    <xf numFmtId="0" fontId="293" fillId="73" borderId="49" applyNumberFormat="0" applyProtection="0">
      <alignment vertical="center"/>
    </xf>
    <xf numFmtId="0" fontId="293" fillId="73" borderId="49" applyNumberFormat="0" applyProtection="0">
      <alignment vertical="center"/>
    </xf>
    <xf numFmtId="0" fontId="294" fillId="73" borderId="49" applyNumberFormat="0" applyProtection="0">
      <alignment vertical="center"/>
    </xf>
    <xf numFmtId="0" fontId="294" fillId="73" borderId="49" applyNumberFormat="0" applyProtection="0">
      <alignment vertical="center"/>
    </xf>
    <xf numFmtId="0" fontId="293" fillId="73" borderId="49" applyNumberFormat="0" applyProtection="0">
      <alignment vertical="center"/>
    </xf>
    <xf numFmtId="0" fontId="294" fillId="73" borderId="49" applyNumberFormat="0" applyProtection="0">
      <alignment vertical="center"/>
    </xf>
    <xf numFmtId="0" fontId="294" fillId="73" borderId="49" applyNumberFormat="0" applyProtection="0">
      <alignment vertical="center"/>
    </xf>
    <xf numFmtId="0" fontId="293" fillId="73" borderId="49" applyNumberFormat="0" applyProtection="0">
      <alignment vertical="center"/>
    </xf>
    <xf numFmtId="0" fontId="294" fillId="73" borderId="49" applyNumberFormat="0" applyProtection="0">
      <alignment vertical="center"/>
    </xf>
    <xf numFmtId="0" fontId="293" fillId="73" borderId="49" applyNumberFormat="0" applyProtection="0">
      <alignment vertical="center"/>
    </xf>
    <xf numFmtId="0" fontId="294" fillId="73" borderId="49" applyNumberFormat="0" applyProtection="0">
      <alignment vertical="center"/>
    </xf>
    <xf numFmtId="0" fontId="282" fillId="76" borderId="52" applyNumberFormat="0" applyProtection="0">
      <alignment horizontal="left" vertical="center" indent="1"/>
    </xf>
    <xf numFmtId="0" fontId="282" fillId="76" borderId="52" applyNumberFormat="0" applyProtection="0">
      <alignment horizontal="left" vertical="center" indent="1"/>
    </xf>
    <xf numFmtId="0" fontId="283" fillId="76" borderId="52" applyNumberFormat="0" applyProtection="0">
      <alignment horizontal="left" vertical="center" indent="1"/>
    </xf>
    <xf numFmtId="0" fontId="283" fillId="76" borderId="52" applyNumberFormat="0" applyProtection="0">
      <alignment horizontal="left" vertical="center" indent="1"/>
    </xf>
    <xf numFmtId="0" fontId="282" fillId="76" borderId="52" applyNumberFormat="0" applyProtection="0">
      <alignment horizontal="left" vertical="center" indent="1"/>
    </xf>
    <xf numFmtId="0" fontId="283" fillId="76" borderId="52" applyNumberFormat="0" applyProtection="0">
      <alignment horizontal="left" vertical="center" indent="1"/>
    </xf>
    <xf numFmtId="0" fontId="283" fillId="76" borderId="52" applyNumberFormat="0" applyProtection="0">
      <alignment horizontal="left" vertical="center" indent="1"/>
    </xf>
    <xf numFmtId="0" fontId="282" fillId="76" borderId="52" applyNumberFormat="0" applyProtection="0">
      <alignment horizontal="left" vertical="center" indent="1"/>
    </xf>
    <xf numFmtId="0" fontId="283" fillId="76" borderId="52" applyNumberFormat="0" applyProtection="0">
      <alignment horizontal="left" vertical="center" indent="1"/>
    </xf>
    <xf numFmtId="0" fontId="282" fillId="76" borderId="52" applyNumberFormat="0" applyProtection="0">
      <alignment horizontal="left" vertical="center" indent="1"/>
    </xf>
    <xf numFmtId="0" fontId="283" fillId="76" borderId="52" applyNumberFormat="0" applyProtection="0">
      <alignment horizontal="left" vertical="center" indent="1"/>
    </xf>
    <xf numFmtId="0" fontId="103" fillId="73" borderId="49" applyNumberFormat="0" applyProtection="0">
      <alignment horizontal="right" vertical="center"/>
    </xf>
    <xf numFmtId="0" fontId="103" fillId="73" borderId="49" applyNumberFormat="0" applyProtection="0">
      <alignment horizontal="right" vertical="center"/>
    </xf>
    <xf numFmtId="0" fontId="286" fillId="73" borderId="49" applyNumberFormat="0" applyProtection="0">
      <alignment horizontal="right" vertical="center"/>
    </xf>
    <xf numFmtId="0" fontId="286" fillId="73" borderId="49" applyNumberFormat="0" applyProtection="0">
      <alignment horizontal="right" vertical="center"/>
    </xf>
    <xf numFmtId="0" fontId="103" fillId="73" borderId="49" applyNumberFormat="0" applyProtection="0">
      <alignment horizontal="right" vertical="center"/>
    </xf>
    <xf numFmtId="0" fontId="286" fillId="73" borderId="49" applyNumberFormat="0" applyProtection="0">
      <alignment horizontal="right" vertical="center"/>
    </xf>
    <xf numFmtId="0" fontId="286" fillId="73" borderId="49" applyNumberFormat="0" applyProtection="0">
      <alignment horizontal="right" vertical="center"/>
    </xf>
    <xf numFmtId="0" fontId="103" fillId="73" borderId="49" applyNumberFormat="0" applyProtection="0">
      <alignment horizontal="right" vertical="center"/>
    </xf>
    <xf numFmtId="0" fontId="286" fillId="73" borderId="49" applyNumberFormat="0" applyProtection="0">
      <alignment horizontal="right" vertical="center"/>
    </xf>
    <xf numFmtId="0" fontId="103" fillId="73" borderId="49" applyNumberFormat="0" applyProtection="0">
      <alignment horizontal="right" vertical="center"/>
    </xf>
    <xf numFmtId="0" fontId="286" fillId="73" borderId="49" applyNumberFormat="0" applyProtection="0">
      <alignment horizontal="right" vertical="center"/>
    </xf>
    <xf numFmtId="0" fontId="293" fillId="73" borderId="49" applyNumberFormat="0" applyProtection="0">
      <alignment horizontal="right" vertical="center"/>
    </xf>
    <xf numFmtId="0" fontId="293" fillId="73" borderId="49" applyNumberFormat="0" applyProtection="0">
      <alignment horizontal="right" vertical="center"/>
    </xf>
    <xf numFmtId="0" fontId="294" fillId="73" borderId="49" applyNumberFormat="0" applyProtection="0">
      <alignment horizontal="right" vertical="center"/>
    </xf>
    <xf numFmtId="0" fontId="294" fillId="73" borderId="49" applyNumberFormat="0" applyProtection="0">
      <alignment horizontal="right" vertical="center"/>
    </xf>
    <xf numFmtId="0" fontId="293" fillId="73" borderId="49" applyNumberFormat="0" applyProtection="0">
      <alignment horizontal="right" vertical="center"/>
    </xf>
    <xf numFmtId="0" fontId="294" fillId="73" borderId="49" applyNumberFormat="0" applyProtection="0">
      <alignment horizontal="right" vertical="center"/>
    </xf>
    <xf numFmtId="0" fontId="294" fillId="73" borderId="49" applyNumberFormat="0" applyProtection="0">
      <alignment horizontal="right" vertical="center"/>
    </xf>
    <xf numFmtId="0" fontId="293" fillId="73" borderId="49" applyNumberFormat="0" applyProtection="0">
      <alignment horizontal="right" vertical="center"/>
    </xf>
    <xf numFmtId="0" fontId="294" fillId="73" borderId="49" applyNumberFormat="0" applyProtection="0">
      <alignment horizontal="right" vertical="center"/>
    </xf>
    <xf numFmtId="0" fontId="293" fillId="73" borderId="49" applyNumberFormat="0" applyProtection="0">
      <alignment horizontal="right" vertical="center"/>
    </xf>
    <xf numFmtId="0" fontId="294" fillId="73" borderId="49" applyNumberFormat="0" applyProtection="0">
      <alignment horizontal="right" vertical="center"/>
    </xf>
    <xf numFmtId="0" fontId="282" fillId="76" borderId="49" applyNumberFormat="0" applyProtection="0">
      <alignment horizontal="left" vertical="center" indent="1"/>
    </xf>
    <xf numFmtId="0" fontId="282" fillId="76" borderId="49" applyNumberFormat="0" applyProtection="0">
      <alignment horizontal="left" vertical="center" indent="1"/>
    </xf>
    <xf numFmtId="0" fontId="283" fillId="76" borderId="49" applyNumberFormat="0" applyProtection="0">
      <alignment horizontal="left" vertical="center" indent="1"/>
    </xf>
    <xf numFmtId="0" fontId="283" fillId="76" borderId="49" applyNumberFormat="0" applyProtection="0">
      <alignment horizontal="left" vertical="center" indent="1"/>
    </xf>
    <xf numFmtId="0" fontId="282" fillId="76" borderId="49" applyNumberFormat="0" applyProtection="0">
      <alignment horizontal="left" vertical="center" indent="1"/>
    </xf>
    <xf numFmtId="0" fontId="283" fillId="76" borderId="49" applyNumberFormat="0" applyProtection="0">
      <alignment horizontal="left" vertical="center" indent="1"/>
    </xf>
    <xf numFmtId="0" fontId="283" fillId="76" borderId="49" applyNumberFormat="0" applyProtection="0">
      <alignment horizontal="left" vertical="center" indent="1"/>
    </xf>
    <xf numFmtId="0" fontId="282" fillId="76" borderId="49" applyNumberFormat="0" applyProtection="0">
      <alignment horizontal="left" vertical="center" indent="1"/>
    </xf>
    <xf numFmtId="0" fontId="283" fillId="76" borderId="49" applyNumberFormat="0" applyProtection="0">
      <alignment horizontal="left" vertical="center" indent="1"/>
    </xf>
    <xf numFmtId="0" fontId="282" fillId="76" borderId="49" applyNumberFormat="0" applyProtection="0">
      <alignment horizontal="left" vertical="center" indent="1"/>
    </xf>
    <xf numFmtId="0" fontId="283" fillId="76" borderId="49" applyNumberFormat="0" applyProtection="0">
      <alignment horizontal="left" vertical="center" indent="1"/>
    </xf>
    <xf numFmtId="0" fontId="295" fillId="60" borderId="50" applyNumberFormat="0" applyProtection="0">
      <alignment vertical="center"/>
    </xf>
    <xf numFmtId="0" fontId="295" fillId="60" borderId="50" applyNumberFormat="0" applyProtection="0">
      <alignment vertical="center"/>
    </xf>
    <xf numFmtId="0" fontId="296" fillId="60" borderId="50" applyNumberFormat="0" applyProtection="0">
      <alignment vertical="center"/>
    </xf>
    <xf numFmtId="0" fontId="296" fillId="60" borderId="50" applyNumberFormat="0" applyProtection="0">
      <alignment vertical="center"/>
    </xf>
    <xf numFmtId="0" fontId="297" fillId="60" borderId="50" applyNumberFormat="0" applyProtection="0">
      <alignment vertical="center"/>
    </xf>
    <xf numFmtId="0" fontId="297" fillId="60" borderId="50" applyNumberFormat="0" applyProtection="0">
      <alignment vertical="center"/>
    </xf>
    <xf numFmtId="0" fontId="298" fillId="60" borderId="50" applyNumberFormat="0" applyProtection="0">
      <alignment vertical="center"/>
    </xf>
    <xf numFmtId="0" fontId="298" fillId="60" borderId="50" applyNumberFormat="0" applyProtection="0">
      <alignment vertical="center"/>
    </xf>
    <xf numFmtId="0" fontId="299" fillId="54" borderId="50" applyNumberFormat="0" applyProtection="0">
      <alignment horizontal="left" vertical="center"/>
    </xf>
    <xf numFmtId="0" fontId="299" fillId="54" borderId="50" applyNumberFormat="0" applyProtection="0">
      <alignment horizontal="left" vertical="center"/>
    </xf>
    <xf numFmtId="0" fontId="300" fillId="54" borderId="50" applyNumberFormat="0" applyProtection="0">
      <alignment horizontal="left" vertical="center"/>
    </xf>
    <xf numFmtId="0" fontId="300" fillId="54" borderId="50" applyNumberFormat="0" applyProtection="0">
      <alignment horizontal="left" vertical="center"/>
    </xf>
    <xf numFmtId="0" fontId="301" fillId="135" borderId="52" applyNumberFormat="0" applyProtection="0">
      <alignment horizontal="left" vertical="center" indent="1"/>
    </xf>
    <xf numFmtId="0" fontId="301" fillId="135" borderId="52" applyNumberFormat="0" applyProtection="0">
      <alignment horizontal="left" vertical="center" indent="1"/>
    </xf>
    <xf numFmtId="0" fontId="302" fillId="135" borderId="52" applyNumberFormat="0" applyProtection="0">
      <alignment horizontal="left" vertical="center" indent="1"/>
    </xf>
    <xf numFmtId="0" fontId="302" fillId="135" borderId="52" applyNumberFormat="0" applyProtection="0">
      <alignment horizontal="left" vertical="center" indent="1"/>
    </xf>
    <xf numFmtId="0" fontId="301" fillId="135" borderId="52" applyNumberFormat="0" applyProtection="0">
      <alignment horizontal="left" vertical="center" indent="1"/>
    </xf>
    <xf numFmtId="0" fontId="302" fillId="135" borderId="52" applyNumberFormat="0" applyProtection="0">
      <alignment horizontal="left" vertical="center" indent="1"/>
    </xf>
    <xf numFmtId="0" fontId="302" fillId="135" borderId="52" applyNumberFormat="0" applyProtection="0">
      <alignment horizontal="left" vertical="center" indent="1"/>
    </xf>
    <xf numFmtId="0" fontId="301" fillId="135" borderId="52" applyNumberFormat="0" applyProtection="0">
      <alignment horizontal="left" vertical="center" indent="1"/>
    </xf>
    <xf numFmtId="0" fontId="302" fillId="135" borderId="52" applyNumberFormat="0" applyProtection="0">
      <alignment horizontal="left" vertical="center" indent="1"/>
    </xf>
    <xf numFmtId="0" fontId="301" fillId="135" borderId="52" applyNumberFormat="0" applyProtection="0">
      <alignment horizontal="left" vertical="center" indent="1"/>
    </xf>
    <xf numFmtId="0" fontId="302" fillId="135" borderId="52" applyNumberFormat="0" applyProtection="0">
      <alignment horizontal="left" vertical="center" indent="1"/>
    </xf>
    <xf numFmtId="0" fontId="303" fillId="73" borderId="49" applyNumberFormat="0" applyProtection="0">
      <alignment horizontal="right" vertical="center"/>
    </xf>
    <xf numFmtId="0" fontId="303" fillId="73" borderId="49" applyNumberFormat="0" applyProtection="0">
      <alignment horizontal="right" vertical="center"/>
    </xf>
    <xf numFmtId="0" fontId="304" fillId="73" borderId="49" applyNumberFormat="0" applyProtection="0">
      <alignment horizontal="right" vertical="center"/>
    </xf>
    <xf numFmtId="0" fontId="304" fillId="73" borderId="49" applyNumberFormat="0" applyProtection="0">
      <alignment horizontal="right" vertical="center"/>
    </xf>
    <xf numFmtId="0" fontId="303" fillId="73" borderId="49" applyNumberFormat="0" applyProtection="0">
      <alignment horizontal="right" vertical="center"/>
    </xf>
    <xf numFmtId="0" fontId="304" fillId="73" borderId="49" applyNumberFormat="0" applyProtection="0">
      <alignment horizontal="right" vertical="center"/>
    </xf>
    <xf numFmtId="0" fontId="304" fillId="73" borderId="49" applyNumberFormat="0" applyProtection="0">
      <alignment horizontal="right" vertical="center"/>
    </xf>
    <xf numFmtId="0" fontId="303" fillId="73" borderId="49" applyNumberFormat="0" applyProtection="0">
      <alignment horizontal="right" vertical="center"/>
    </xf>
    <xf numFmtId="0" fontId="304" fillId="73" borderId="49" applyNumberFormat="0" applyProtection="0">
      <alignment horizontal="right" vertical="center"/>
    </xf>
    <xf numFmtId="0" fontId="303" fillId="73" borderId="49" applyNumberFormat="0" applyProtection="0">
      <alignment horizontal="right" vertical="center"/>
    </xf>
    <xf numFmtId="0" fontId="304" fillId="73" borderId="49" applyNumberFormat="0" applyProtection="0">
      <alignment horizontal="right" vertical="center"/>
    </xf>
    <xf numFmtId="0" fontId="71" fillId="0" borderId="0"/>
    <xf numFmtId="0" fontId="71" fillId="0" borderId="0"/>
    <xf numFmtId="0" fontId="197" fillId="0" borderId="0">
      <alignment vertical="center"/>
    </xf>
    <xf numFmtId="0" fontId="71" fillId="0" borderId="0"/>
    <xf numFmtId="0" fontId="197" fillId="0" borderId="0">
      <alignment vertical="center"/>
    </xf>
    <xf numFmtId="186" fontId="3" fillId="0" borderId="0" applyFont="0">
      <alignment horizontal="left"/>
    </xf>
    <xf numFmtId="186" fontId="118" fillId="0" borderId="0" applyFont="0">
      <alignment horizontal="left" vertical="center"/>
    </xf>
    <xf numFmtId="244" fontId="147" fillId="0" borderId="0">
      <alignment horizontal="left"/>
    </xf>
    <xf numFmtId="186" fontId="3" fillId="0" borderId="0" applyFont="0">
      <alignment horizontal="left" vertical="center"/>
    </xf>
    <xf numFmtId="186" fontId="118" fillId="0" borderId="0" applyFont="0">
      <alignment horizontal="left" vertical="center"/>
    </xf>
    <xf numFmtId="0" fontId="305" fillId="53" borderId="0" applyNumberFormat="0" applyBorder="0" applyAlignment="0" applyProtection="0">
      <protection locked="0"/>
    </xf>
    <xf numFmtId="0" fontId="305" fillId="53" borderId="0" applyNumberFormat="0" applyBorder="0" applyAlignment="0" applyProtection="0">
      <protection locked="0"/>
    </xf>
    <xf numFmtId="0" fontId="306" fillId="53" borderId="0" applyNumberFormat="0" applyBorder="0" applyAlignment="0" applyProtection="0">
      <alignment vertical="center"/>
      <protection locked="0"/>
    </xf>
    <xf numFmtId="0" fontId="306" fillId="53" borderId="0" applyNumberFormat="0" applyBorder="0" applyAlignment="0" applyProtection="0">
      <alignment vertical="center"/>
      <protection locked="0"/>
    </xf>
    <xf numFmtId="0" fontId="98" fillId="0" borderId="0" applyNumberFormat="0" applyBorder="0" applyAlignment="0" applyProtection="0">
      <protection locked="0"/>
    </xf>
    <xf numFmtId="0" fontId="98" fillId="0" borderId="0" applyNumberFormat="0" applyBorder="0" applyAlignment="0" applyProtection="0">
      <protection locked="0"/>
    </xf>
    <xf numFmtId="0" fontId="132" fillId="0" borderId="0" applyNumberFormat="0" applyBorder="0" applyAlignment="0" applyProtection="0">
      <alignment vertical="center"/>
      <protection locked="0"/>
    </xf>
    <xf numFmtId="0" fontId="132" fillId="0" borderId="0" applyNumberFormat="0" applyBorder="0" applyAlignment="0" applyProtection="0">
      <alignment vertical="center"/>
      <protection locked="0"/>
    </xf>
    <xf numFmtId="0" fontId="95" fillId="0" borderId="0" applyNumberFormat="0" applyFill="0" applyBorder="0" applyAlignment="0" applyProtection="0"/>
    <xf numFmtId="0" fontId="307" fillId="0" borderId="0" applyNumberFormat="0" applyFill="0" applyBorder="0" applyAlignment="0" applyProtection="0"/>
    <xf numFmtId="0" fontId="308" fillId="0" borderId="0" applyNumberFormat="0" applyFill="0" applyBorder="0" applyAlignment="0" applyProtection="0">
      <alignment vertical="center"/>
    </xf>
    <xf numFmtId="0" fontId="308" fillId="0" borderId="0" applyNumberFormat="0" applyFill="0" applyBorder="0" applyAlignment="0" applyProtection="0">
      <alignment vertical="center"/>
    </xf>
    <xf numFmtId="0" fontId="73" fillId="0" borderId="0" applyNumberFormat="0" applyFill="0" applyBorder="0" applyAlignment="0" applyProtection="0">
      <alignment vertical="top"/>
      <protection locked="0"/>
    </xf>
    <xf numFmtId="0" fontId="309" fillId="0" borderId="0" applyNumberFormat="0" applyFill="0" applyBorder="0" applyAlignment="0" applyProtection="0">
      <alignment vertical="top"/>
      <protection locked="0"/>
    </xf>
    <xf numFmtId="0" fontId="309"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0" fontId="309" fillId="0" borderId="0" applyNumberFormat="0" applyFill="0" applyBorder="0" applyAlignment="0" applyProtection="0">
      <alignment vertical="top"/>
      <protection locked="0"/>
    </xf>
    <xf numFmtId="1" fontId="50" fillId="0" borderId="0" applyBorder="0">
      <alignment horizontal="left" vertical="top" wrapText="1"/>
    </xf>
    <xf numFmtId="1" fontId="124" fillId="0" borderId="0" applyBorder="0">
      <alignment horizontal="left" vertical="top" wrapText="1"/>
    </xf>
    <xf numFmtId="1" fontId="124" fillId="0" borderId="0" applyBorder="0">
      <alignment horizontal="left" vertical="top" wrapText="1"/>
    </xf>
    <xf numFmtId="1" fontId="50" fillId="0" borderId="0" applyBorder="0">
      <alignment horizontal="left" vertical="top" wrapText="1"/>
    </xf>
    <xf numFmtId="1" fontId="124" fillId="0" borderId="0" applyBorder="0">
      <alignment horizontal="left" vertical="top" wrapText="1"/>
    </xf>
    <xf numFmtId="0" fontId="71" fillId="0" borderId="0"/>
    <xf numFmtId="166" fontId="3" fillId="0" borderId="0" applyFont="0" applyFill="0" applyBorder="0" applyAlignment="0" applyProtection="0"/>
    <xf numFmtId="166" fontId="3" fillId="0" borderId="0" applyFont="0" applyFill="0" applyBorder="0" applyAlignment="0" applyProtection="0"/>
    <xf numFmtId="0" fontId="125" fillId="0" borderId="0">
      <alignment vertical="center"/>
    </xf>
    <xf numFmtId="0" fontId="125"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5" fillId="0" borderId="0"/>
    <xf numFmtId="166" fontId="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3" fillId="0" borderId="0" applyProtection="0"/>
    <xf numFmtId="0" fontId="3" fillId="0" borderId="0"/>
    <xf numFmtId="0" fontId="125" fillId="0" borderId="0">
      <alignment vertical="center"/>
    </xf>
    <xf numFmtId="0" fontId="5" fillId="0" borderId="0">
      <alignment vertical="center"/>
    </xf>
    <xf numFmtId="0" fontId="5" fillId="0" borderId="0"/>
    <xf numFmtId="0" fontId="125" fillId="0" borderId="0">
      <alignment vertical="center"/>
    </xf>
    <xf numFmtId="0" fontId="5" fillId="0" borderId="0"/>
    <xf numFmtId="0" fontId="5" fillId="0" borderId="0"/>
    <xf numFmtId="0" fontId="125" fillId="0" borderId="0">
      <alignment vertical="center"/>
    </xf>
    <xf numFmtId="0" fontId="125" fillId="0" borderId="0"/>
    <xf numFmtId="0" fontId="11" fillId="0" borderId="0"/>
    <xf numFmtId="0" fontId="5" fillId="0" borderId="0">
      <alignment vertical="center"/>
    </xf>
    <xf numFmtId="0" fontId="5" fillId="0" borderId="0"/>
    <xf numFmtId="0" fontId="125" fillId="0" borderId="0">
      <alignment vertical="center"/>
    </xf>
    <xf numFmtId="0" fontId="5" fillId="0" borderId="0">
      <alignment vertical="center"/>
    </xf>
    <xf numFmtId="0" fontId="5" fillId="0" borderId="0"/>
    <xf numFmtId="0" fontId="3" fillId="0" borderId="0"/>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alignment vertical="top"/>
    </xf>
    <xf numFmtId="0" fontId="3" fillId="0" borderId="0">
      <alignment vertical="top"/>
    </xf>
    <xf numFmtId="0" fontId="117" fillId="0" borderId="0">
      <alignment vertical="top"/>
    </xf>
    <xf numFmtId="0" fontId="117" fillId="0" borderId="0">
      <alignment vertical="top"/>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5" fillId="0" borderId="0"/>
    <xf numFmtId="0" fontId="144" fillId="0" borderId="53" applyBorder="0" applyAlignment="0">
      <alignment horizontal="center" vertical="center"/>
    </xf>
    <xf numFmtId="0" fontId="3" fillId="0" borderId="0"/>
    <xf numFmtId="0" fontId="144" fillId="0" borderId="53" applyBorder="0" applyAlignment="0">
      <alignment horizontal="center" vertical="center"/>
    </xf>
    <xf numFmtId="0" fontId="3" fillId="0" borderId="0"/>
    <xf numFmtId="0" fontId="144" fillId="0" borderId="53" applyBorder="0" applyAlignment="0">
      <alignment horizontal="center" vertical="center"/>
    </xf>
    <xf numFmtId="0" fontId="144" fillId="0" borderId="53" applyBorder="0" applyAlignment="0">
      <alignment horizontal="center" vertical="center"/>
    </xf>
    <xf numFmtId="0" fontId="144" fillId="0" borderId="53" applyBorder="0" applyAlignment="0">
      <alignment horizontal="center" vertical="center"/>
    </xf>
    <xf numFmtId="0" fontId="144" fillId="0" borderId="53" applyBorder="0" applyAlignment="0">
      <alignment horizontal="center" vertical="center"/>
    </xf>
    <xf numFmtId="0" fontId="144" fillId="0" borderId="53" applyBorder="0" applyAlignment="0">
      <alignment horizontal="center" vertical="center"/>
    </xf>
    <xf numFmtId="0" fontId="144" fillId="0" borderId="53" applyBorder="0" applyAlignment="0">
      <alignment horizontal="center" vertical="center"/>
    </xf>
    <xf numFmtId="0" fontId="144" fillId="0" borderId="53" applyBorder="0" applyAlignment="0">
      <alignment horizontal="center"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3" fillId="0" borderId="0"/>
    <xf numFmtId="0" fontId="3" fillId="0" borderId="0"/>
    <xf numFmtId="0" fontId="117" fillId="0" borderId="0">
      <alignment vertical="center"/>
    </xf>
    <xf numFmtId="0" fontId="117" fillId="0" borderId="0">
      <alignment vertical="center"/>
    </xf>
    <xf numFmtId="0" fontId="243" fillId="0" borderId="0"/>
    <xf numFmtId="0" fontId="244" fillId="0" borderId="0">
      <alignment vertical="center"/>
    </xf>
    <xf numFmtId="0" fontId="74" fillId="0" borderId="0" applyNumberFormat="0" applyProtection="0">
      <alignment wrapText="1"/>
      <protection locked="0"/>
    </xf>
    <xf numFmtId="0" fontId="310" fillId="0" borderId="0" applyNumberFormat="0" applyProtection="0">
      <alignment vertical="center" wrapText="1"/>
      <protection locked="0"/>
    </xf>
    <xf numFmtId="0" fontId="74" fillId="0" borderId="0" applyNumberFormat="0" applyProtection="0">
      <alignment wrapText="1"/>
    </xf>
    <xf numFmtId="0" fontId="310" fillId="0" borderId="0" applyNumberFormat="0" applyProtection="0">
      <alignment vertical="center" wrapText="1"/>
      <protection locked="0"/>
    </xf>
    <xf numFmtId="40" fontId="311" fillId="0" borderId="0" applyBorder="0">
      <alignment horizontal="right" vertical="center"/>
    </xf>
    <xf numFmtId="40" fontId="311" fillId="0" borderId="0" applyBorder="0">
      <alignment horizontal="right"/>
    </xf>
    <xf numFmtId="186" fontId="75" fillId="0" borderId="32">
      <alignment vertical="center"/>
    </xf>
    <xf numFmtId="40" fontId="104" fillId="0" borderId="0" applyBorder="0">
      <alignment horizontal="right"/>
    </xf>
    <xf numFmtId="40" fontId="104" fillId="0" borderId="0" applyBorder="0">
      <alignment horizontal="right"/>
    </xf>
    <xf numFmtId="40" fontId="104" fillId="0" borderId="0" applyBorder="0">
      <alignment horizontal="right"/>
    </xf>
    <xf numFmtId="40" fontId="104" fillId="0" borderId="0" applyBorder="0">
      <alignment horizontal="right"/>
    </xf>
    <xf numFmtId="40" fontId="104" fillId="0" borderId="0" applyBorder="0">
      <alignment horizontal="right"/>
    </xf>
    <xf numFmtId="40" fontId="104" fillId="0" borderId="0" applyBorder="0">
      <alignment horizontal="right"/>
    </xf>
    <xf numFmtId="40" fontId="104" fillId="0" borderId="0" applyBorder="0">
      <alignment horizontal="right"/>
    </xf>
    <xf numFmtId="186" fontId="75" fillId="0" borderId="32">
      <alignment vertical="center"/>
    </xf>
    <xf numFmtId="186" fontId="75" fillId="0" borderId="32">
      <alignment vertical="center"/>
    </xf>
    <xf numFmtId="186" fontId="75" fillId="0" borderId="32">
      <alignment vertical="center"/>
    </xf>
    <xf numFmtId="186" fontId="75" fillId="0" borderId="32">
      <alignment vertical="center"/>
    </xf>
    <xf numFmtId="186" fontId="75" fillId="0" borderId="32">
      <alignment vertical="center"/>
    </xf>
    <xf numFmtId="186" fontId="75" fillId="0" borderId="32">
      <alignment vertical="center"/>
    </xf>
    <xf numFmtId="186" fontId="3" fillId="0" borderId="0" applyFont="0">
      <protection locked="0"/>
    </xf>
    <xf numFmtId="186" fontId="118" fillId="0" borderId="0" applyFont="0">
      <alignment vertical="center"/>
      <protection locked="0"/>
    </xf>
    <xf numFmtId="244" fontId="147" fillId="0" borderId="0">
      <protection locked="0"/>
    </xf>
    <xf numFmtId="186" fontId="3" fillId="0" borderId="0" applyFont="0">
      <alignment vertical="center"/>
      <protection locked="0"/>
    </xf>
    <xf numFmtId="186" fontId="118" fillId="0" borderId="0" applyFont="0">
      <alignment vertical="center"/>
      <protection locked="0"/>
    </xf>
    <xf numFmtId="186" fontId="56" fillId="0" borderId="0" applyFill="0" applyProtection="0">
      <protection locked="0"/>
    </xf>
    <xf numFmtId="186" fontId="312" fillId="0" borderId="0" applyFill="0" applyProtection="0">
      <alignment vertical="center"/>
      <protection locked="0"/>
    </xf>
    <xf numFmtId="244" fontId="56" fillId="0" borderId="0" applyFill="0" applyProtection="0"/>
    <xf numFmtId="186" fontId="312" fillId="0" borderId="0" applyFill="0" applyProtection="0">
      <alignment vertical="center"/>
      <protection locked="0"/>
    </xf>
    <xf numFmtId="0" fontId="3" fillId="76" borderId="44">
      <alignment wrapText="1"/>
      <protection locked="0"/>
    </xf>
    <xf numFmtId="0" fontId="3" fillId="76" borderId="44">
      <alignment wrapText="1"/>
      <protection locked="0"/>
    </xf>
    <xf numFmtId="0" fontId="117" fillId="76" borderId="44">
      <alignment vertical="center" wrapText="1"/>
      <protection locked="0"/>
    </xf>
    <xf numFmtId="0" fontId="117" fillId="76" borderId="44">
      <alignment vertical="center" wrapText="1"/>
      <protection locked="0"/>
    </xf>
    <xf numFmtId="0" fontId="3" fillId="76" borderId="44">
      <alignment vertical="center" wrapText="1"/>
      <protection locked="0"/>
    </xf>
    <xf numFmtId="0" fontId="3" fillId="76" borderId="44">
      <alignment wrapText="1"/>
      <protection locked="0"/>
    </xf>
    <xf numFmtId="0" fontId="117" fillId="76" borderId="44">
      <alignment vertical="center" wrapText="1"/>
      <protection locked="0"/>
    </xf>
    <xf numFmtId="0" fontId="117" fillId="76" borderId="44">
      <alignment vertical="center" wrapText="1"/>
      <protection locked="0"/>
    </xf>
    <xf numFmtId="0" fontId="3" fillId="76" borderId="44">
      <alignment vertical="center" wrapText="1"/>
      <protection locked="0"/>
    </xf>
    <xf numFmtId="0" fontId="3" fillId="76" borderId="44">
      <alignment wrapText="1"/>
      <protection locked="0"/>
    </xf>
    <xf numFmtId="0" fontId="117" fillId="76" borderId="44">
      <alignment vertical="center" wrapText="1"/>
      <protection locked="0"/>
    </xf>
    <xf numFmtId="0" fontId="117" fillId="76" borderId="44">
      <alignment vertical="center" wrapText="1"/>
      <protection locked="0"/>
    </xf>
    <xf numFmtId="15" fontId="313" fillId="0" borderId="0">
      <alignment horizontal="center"/>
    </xf>
    <xf numFmtId="15" fontId="313" fillId="0" borderId="0">
      <alignment horizontal="center"/>
    </xf>
    <xf numFmtId="15" fontId="314" fillId="0" borderId="0">
      <alignment horizontal="center" vertical="center"/>
    </xf>
    <xf numFmtId="15" fontId="313" fillId="0" borderId="0">
      <alignment horizontal="center"/>
    </xf>
    <xf numFmtId="15" fontId="314" fillId="0" borderId="0">
      <alignment horizontal="center" vertical="center"/>
    </xf>
    <xf numFmtId="15" fontId="314" fillId="0" borderId="0">
      <alignment horizontal="center" vertical="center"/>
    </xf>
    <xf numFmtId="0" fontId="45" fillId="0" borderId="36"/>
    <xf numFmtId="0" fontId="45" fillId="0" borderId="36"/>
    <xf numFmtId="0" fontId="190" fillId="0" borderId="36">
      <alignment vertical="center"/>
    </xf>
    <xf numFmtId="0" fontId="20" fillId="0" borderId="0"/>
    <xf numFmtId="0" fontId="7" fillId="0" borderId="0">
      <alignment vertical="center"/>
    </xf>
    <xf numFmtId="0" fontId="118" fillId="0" borderId="0">
      <alignment vertical="center"/>
    </xf>
    <xf numFmtId="0" fontId="7" fillId="0" borderId="0"/>
    <xf numFmtId="0" fontId="118" fillId="0" borderId="0">
      <alignment vertical="center"/>
    </xf>
    <xf numFmtId="0" fontId="24" fillId="0" borderId="0"/>
    <xf numFmtId="49" fontId="98" fillId="0" borderId="0" applyFill="0" applyBorder="0" applyAlignment="0"/>
    <xf numFmtId="49" fontId="98" fillId="0" borderId="0" applyFill="0" applyBorder="0" applyAlignment="0"/>
    <xf numFmtId="49" fontId="132" fillId="0" borderId="0" applyFill="0" applyBorder="0" applyAlignment="0">
      <alignment vertical="center"/>
    </xf>
    <xf numFmtId="49" fontId="98" fillId="0" borderId="0" applyFill="0" applyBorder="0" applyAlignment="0"/>
    <xf numFmtId="49" fontId="132" fillId="0" borderId="0" applyFill="0" applyBorder="0" applyAlignment="0">
      <alignment vertical="center"/>
    </xf>
    <xf numFmtId="49" fontId="98" fillId="0" borderId="0" applyFill="0" applyBorder="0" applyAlignment="0"/>
    <xf numFmtId="49" fontId="132" fillId="0" borderId="0" applyFill="0" applyBorder="0" applyAlignment="0">
      <alignment vertical="center"/>
    </xf>
    <xf numFmtId="288" fontId="98" fillId="0" borderId="0" applyFill="0" applyBorder="0" applyAlignment="0"/>
    <xf numFmtId="288" fontId="98" fillId="0" borderId="0" applyFill="0" applyBorder="0" applyAlignment="0"/>
    <xf numFmtId="289" fontId="3" fillId="0" borderId="0" applyFill="0" applyBorder="0" applyAlignment="0"/>
    <xf numFmtId="289" fontId="3" fillId="0" borderId="0" applyFill="0" applyBorder="0" applyAlignment="0"/>
    <xf numFmtId="289" fontId="117" fillId="0" borderId="0" applyFill="0" applyBorder="0" applyAlignment="0">
      <alignment vertical="center"/>
    </xf>
    <xf numFmtId="289" fontId="3" fillId="0" borderId="0" applyFill="0" applyBorder="0" applyAlignment="0"/>
    <xf numFmtId="289" fontId="117" fillId="0" borderId="0" applyFill="0" applyBorder="0" applyAlignment="0">
      <alignment vertical="center"/>
    </xf>
    <xf numFmtId="290" fontId="98" fillId="0" borderId="0" applyFill="0" applyBorder="0" applyAlignment="0"/>
    <xf numFmtId="290" fontId="98" fillId="0" borderId="0" applyFill="0" applyBorder="0" applyAlignment="0"/>
    <xf numFmtId="226" fontId="3" fillId="0" borderId="0" applyFill="0" applyBorder="0" applyAlignment="0"/>
    <xf numFmtId="226" fontId="3" fillId="0" borderId="0" applyFill="0" applyBorder="0" applyAlignment="0"/>
    <xf numFmtId="226" fontId="117" fillId="0" borderId="0" applyFill="0" applyBorder="0" applyAlignment="0">
      <alignment vertical="center"/>
    </xf>
    <xf numFmtId="226" fontId="3" fillId="0" borderId="0" applyFill="0" applyBorder="0" applyAlignment="0"/>
    <xf numFmtId="226" fontId="117" fillId="0" borderId="0" applyFill="0" applyBorder="0" applyAlignment="0">
      <alignment vertical="center"/>
    </xf>
    <xf numFmtId="40" fontId="77" fillId="0" borderId="0">
      <alignment vertical="center"/>
    </xf>
    <xf numFmtId="40" fontId="274" fillId="0" borderId="0">
      <alignment vertical="center"/>
    </xf>
    <xf numFmtId="40" fontId="77" fillId="0" borderId="0"/>
    <xf numFmtId="40" fontId="274" fillId="0" borderId="0">
      <alignment vertical="center"/>
    </xf>
    <xf numFmtId="40" fontId="77" fillId="0" borderId="0"/>
    <xf numFmtId="40" fontId="274" fillId="0" borderId="0">
      <alignment vertical="center"/>
    </xf>
    <xf numFmtId="0" fontId="315" fillId="136" borderId="0"/>
    <xf numFmtId="0" fontId="316" fillId="136" borderId="0">
      <alignment vertical="center"/>
    </xf>
    <xf numFmtId="0" fontId="317" fillId="0" borderId="0" applyFill="0" applyBorder="0" applyProtection="0">
      <alignment horizontal="centerContinuous" vertical="center"/>
    </xf>
    <xf numFmtId="0" fontId="317" fillId="0" borderId="0" applyFill="0" applyBorder="0" applyProtection="0">
      <alignment horizontal="centerContinuous" vertical="center"/>
    </xf>
    <xf numFmtId="0" fontId="318" fillId="0" borderId="0" applyFill="0" applyBorder="0" applyProtection="0">
      <alignment horizontal="centerContinuous" vertical="center"/>
    </xf>
    <xf numFmtId="0" fontId="317" fillId="0" borderId="0" applyFill="0" applyBorder="0" applyProtection="0">
      <alignment horizontal="centerContinuous" vertical="center"/>
    </xf>
    <xf numFmtId="0" fontId="319" fillId="60" borderId="0" applyFill="0" applyBorder="0" applyProtection="0">
      <alignment horizontal="center" vertical="center"/>
    </xf>
    <xf numFmtId="0" fontId="319" fillId="60" borderId="0" applyFill="0" applyBorder="0" applyProtection="0">
      <alignment horizontal="center" vertical="center"/>
    </xf>
    <xf numFmtId="0" fontId="320" fillId="0" borderId="0" applyFill="0" applyBorder="0" applyProtection="0">
      <alignment horizontal="center" vertical="center"/>
    </xf>
    <xf numFmtId="0" fontId="319" fillId="60" borderId="0" applyFill="0" applyBorder="0" applyProtection="0">
      <alignment horizontal="center" vertical="center"/>
    </xf>
    <xf numFmtId="0" fontId="320" fillId="60" borderId="0" applyFill="0" applyBorder="0" applyProtection="0">
      <alignment horizontal="center" vertical="center"/>
    </xf>
    <xf numFmtId="0" fontId="321" fillId="0" borderId="0"/>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4" fillId="0" borderId="0" applyNumberFormat="0" applyFill="0" applyBorder="0" applyAlignment="0" applyProtection="0"/>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1"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1" fillId="0" borderId="0" applyNumberFormat="0" applyFill="0" applyBorder="0" applyAlignment="0" applyProtection="0"/>
    <xf numFmtId="0" fontId="325"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08"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08"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0" fontId="323" fillId="0" borderId="0" applyNumberFormat="0" applyFill="0" applyBorder="0" applyAlignment="0" applyProtection="0">
      <alignment vertical="center"/>
    </xf>
    <xf numFmtId="184" fontId="326" fillId="137" borderId="0" applyNumberFormat="0">
      <alignment horizont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61" fillId="0" borderId="0">
      <alignment vertical="center"/>
    </xf>
    <xf numFmtId="0" fontId="221" fillId="0" borderId="0">
      <alignment vertical="center"/>
    </xf>
    <xf numFmtId="184" fontId="78" fillId="0" borderId="54" applyNumberFormat="0" applyFill="0" applyProtection="0">
      <alignment horizontal="center"/>
    </xf>
    <xf numFmtId="0" fontId="78" fillId="0" borderId="54" applyNumberFormat="0" applyFill="0" applyProtection="0">
      <alignment horizontal="center"/>
    </xf>
    <xf numFmtId="0" fontId="327" fillId="0" borderId="54" applyNumberFormat="0" applyFill="0" applyProtection="0">
      <alignment horizontal="center" vertical="center"/>
    </xf>
    <xf numFmtId="0" fontId="78" fillId="0" borderId="55" applyNumberFormat="0" applyFill="0" applyProtection="0">
      <alignment horizontal="center"/>
    </xf>
    <xf numFmtId="0" fontId="327" fillId="0" borderId="54" applyNumberFormat="0" applyFill="0" applyProtection="0">
      <alignment horizontal="center" vertical="center"/>
    </xf>
    <xf numFmtId="0" fontId="78" fillId="0" borderId="54" applyNumberFormat="0" applyFill="0" applyProtection="0">
      <alignment horizontal="center"/>
    </xf>
    <xf numFmtId="0" fontId="327" fillId="0" borderId="54" applyNumberFormat="0" applyFill="0" applyProtection="0">
      <alignment horizontal="center" vertical="center"/>
    </xf>
    <xf numFmtId="0" fontId="327" fillId="0" borderId="54" applyNumberFormat="0" applyFill="0" applyProtection="0">
      <alignment horizontal="center" vertical="center"/>
    </xf>
    <xf numFmtId="0" fontId="78" fillId="0" borderId="54" applyNumberFormat="0" applyFill="0" applyProtection="0">
      <alignment horizontal="center"/>
    </xf>
    <xf numFmtId="0" fontId="327" fillId="0" borderId="54" applyNumberFormat="0" applyFill="0" applyProtection="0">
      <alignment horizontal="center" vertical="center"/>
    </xf>
    <xf numFmtId="0" fontId="328" fillId="133" borderId="0" applyNumberFormat="0" applyBorder="0">
      <alignment horizontal="center"/>
    </xf>
    <xf numFmtId="0" fontId="328" fillId="133" borderId="0" applyNumberFormat="0" applyBorder="0">
      <alignment horizontal="center"/>
    </xf>
    <xf numFmtId="0" fontId="329" fillId="133" borderId="0" applyNumberFormat="0" applyBorder="0">
      <alignment horizontal="center" vertical="center"/>
    </xf>
    <xf numFmtId="0" fontId="329" fillId="133" borderId="0" applyNumberFormat="0" applyBorder="0">
      <alignment horizontal="center" vertical="center"/>
    </xf>
    <xf numFmtId="0" fontId="275" fillId="0" borderId="56">
      <alignment horizontal="center"/>
    </xf>
    <xf numFmtId="0" fontId="275" fillId="0" borderId="56">
      <alignment horizontal="center" vertical="center"/>
    </xf>
    <xf numFmtId="0" fontId="275" fillId="0" borderId="56">
      <alignment horizontal="center" vertical="center"/>
    </xf>
    <xf numFmtId="0" fontId="276" fillId="0" borderId="56">
      <alignment horizontal="center" vertical="center"/>
    </xf>
    <xf numFmtId="0" fontId="276" fillId="0" borderId="56">
      <alignment horizontal="center" vertical="center"/>
    </xf>
    <xf numFmtId="0" fontId="276" fillId="0" borderId="56">
      <alignment horizontal="center" vertical="center"/>
    </xf>
    <xf numFmtId="0" fontId="276" fillId="0" borderId="56">
      <alignment horizontal="center" vertical="center"/>
    </xf>
    <xf numFmtId="0" fontId="276" fillId="0" borderId="56">
      <alignment horizontal="center" vertical="center"/>
    </xf>
    <xf numFmtId="0" fontId="275" fillId="0" borderId="56">
      <alignment horizontal="center"/>
    </xf>
    <xf numFmtId="0" fontId="276" fillId="0" borderId="56">
      <alignment horizontal="center" vertical="center"/>
    </xf>
    <xf numFmtId="0" fontId="275" fillId="0" borderId="56">
      <alignment horizontal="center" vertical="center"/>
    </xf>
    <xf numFmtId="0" fontId="276" fillId="0" borderId="56">
      <alignment horizontal="center" vertical="center"/>
    </xf>
    <xf numFmtId="0" fontId="276" fillId="0" borderId="56">
      <alignment horizontal="center" vertical="center"/>
    </xf>
    <xf numFmtId="0" fontId="275" fillId="0" borderId="56">
      <alignment horizontal="center"/>
    </xf>
    <xf numFmtId="0" fontId="276" fillId="0" borderId="56">
      <alignment horizontal="center" vertical="center"/>
    </xf>
    <xf numFmtId="0" fontId="275" fillId="0" borderId="56">
      <alignment horizontal="center"/>
    </xf>
    <xf numFmtId="0" fontId="276" fillId="0" borderId="56">
      <alignment horizontal="center" vertical="center"/>
    </xf>
    <xf numFmtId="0" fontId="275" fillId="0" borderId="56">
      <alignment horizontal="center"/>
    </xf>
    <xf numFmtId="0" fontId="276" fillId="0" borderId="56">
      <alignment horizontal="center" vertical="center"/>
    </xf>
    <xf numFmtId="0" fontId="90" fillId="0" borderId="57"/>
    <xf numFmtId="0" fontId="90" fillId="0" borderId="57" applyNumberFormat="0" applyFill="0" applyAlignment="0" applyProtection="0"/>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34" applyNumberFormat="0" applyFill="0" applyAlignment="0" applyProtection="0">
      <alignment vertical="center"/>
    </xf>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alignment vertical="center"/>
    </xf>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34" applyNumberFormat="0" applyFill="0" applyAlignment="0" applyProtection="0">
      <alignment vertical="center"/>
    </xf>
    <xf numFmtId="0" fontId="198" fillId="0" borderId="34" applyNumberFormat="0" applyFill="0" applyAlignment="0" applyProtection="0">
      <alignment vertical="center"/>
    </xf>
    <xf numFmtId="0" fontId="198" fillId="0" borderId="34" applyNumberFormat="0" applyFill="0" applyAlignment="0" applyProtection="0">
      <alignment vertical="center"/>
    </xf>
    <xf numFmtId="0" fontId="90" fillId="0" borderId="57" applyNumberFormat="0" applyFill="0" applyAlignment="0" applyProtection="0"/>
    <xf numFmtId="186" fontId="56" fillId="0" borderId="0"/>
    <xf numFmtId="0" fontId="198" fillId="0" borderId="34" applyNumberFormat="0" applyFill="0" applyAlignment="0" applyProtection="0">
      <alignment vertical="center"/>
    </xf>
    <xf numFmtId="186" fontId="59" fillId="0" borderId="0"/>
    <xf numFmtId="186" fontId="330" fillId="0" borderId="0">
      <alignment vertical="center"/>
    </xf>
    <xf numFmtId="244" fontId="59" fillId="0" borderId="0"/>
    <xf numFmtId="186" fontId="330" fillId="0" borderId="0">
      <alignment vertical="center"/>
    </xf>
    <xf numFmtId="0" fontId="234" fillId="0" borderId="58"/>
    <xf numFmtId="0" fontId="235" fillId="0" borderId="58">
      <alignment vertical="center"/>
    </xf>
    <xf numFmtId="0" fontId="234" fillId="0" borderId="36"/>
    <xf numFmtId="0" fontId="234" fillId="0" borderId="36"/>
    <xf numFmtId="0" fontId="235" fillId="0" borderId="36">
      <alignment vertical="center"/>
    </xf>
    <xf numFmtId="0" fontId="71" fillId="0" borderId="0">
      <alignment horizontal="center"/>
    </xf>
    <xf numFmtId="0" fontId="71" fillId="0" borderId="0">
      <alignment horizontal="center"/>
    </xf>
    <xf numFmtId="0" fontId="197" fillId="0" borderId="0">
      <alignment horizontal="center" vertical="center"/>
    </xf>
    <xf numFmtId="0" fontId="71" fillId="0" borderId="0">
      <alignment horizontal="center"/>
    </xf>
    <xf numFmtId="0" fontId="197" fillId="0" borderId="0">
      <alignment horizontal="center" vertical="center"/>
    </xf>
    <xf numFmtId="218" fontId="3" fillId="0" borderId="59" applyFill="0">
      <alignment horizontal="right" vertical="center"/>
    </xf>
    <xf numFmtId="218" fontId="3" fillId="0" borderId="59" applyFill="0">
      <alignment horizontal="right" vertical="center"/>
    </xf>
    <xf numFmtId="218" fontId="3" fillId="0" borderId="59" applyFill="0">
      <alignment horizontal="right" vertical="center"/>
    </xf>
    <xf numFmtId="218" fontId="117" fillId="0" borderId="59" applyFill="0">
      <alignment horizontal="right" vertical="center"/>
    </xf>
    <xf numFmtId="1" fontId="3" fillId="0" borderId="0">
      <alignment vertical="center"/>
    </xf>
    <xf numFmtId="1" fontId="3" fillId="0" borderId="0">
      <alignment vertical="center"/>
    </xf>
    <xf numFmtId="1" fontId="117" fillId="0" borderId="0">
      <alignment vertical="center"/>
    </xf>
    <xf numFmtId="1" fontId="117" fillId="0" borderId="0">
      <alignment vertical="center"/>
    </xf>
    <xf numFmtId="193" fontId="56" fillId="0" borderId="0" applyFill="0">
      <alignment horizontal="center"/>
    </xf>
    <xf numFmtId="193" fontId="312" fillId="0" borderId="0" applyFill="0">
      <alignment horizontal="center" vertical="center"/>
    </xf>
    <xf numFmtId="1" fontId="56" fillId="0" borderId="0" applyFill="0">
      <alignment horizontal="center"/>
    </xf>
    <xf numFmtId="193" fontId="312" fillId="0" borderId="0" applyFill="0">
      <alignment horizontal="center" vertical="center"/>
    </xf>
    <xf numFmtId="186" fontId="3" fillId="0" borderId="0" applyFont="0">
      <alignment horizontal="center"/>
      <protection locked="0"/>
    </xf>
    <xf numFmtId="186" fontId="118" fillId="0" borderId="0" applyFont="0">
      <alignment horizontal="center" vertical="center"/>
      <protection locked="0"/>
    </xf>
    <xf numFmtId="244" fontId="147" fillId="0" borderId="0">
      <alignment horizontal="center"/>
      <protection locked="0"/>
    </xf>
    <xf numFmtId="186" fontId="3" fillId="0" borderId="0" applyFont="0">
      <alignment horizontal="center" vertical="center"/>
      <protection locked="0"/>
    </xf>
    <xf numFmtId="186" fontId="118" fillId="0" borderId="0" applyFont="0">
      <alignment horizontal="center" vertical="center"/>
      <protection locked="0"/>
    </xf>
    <xf numFmtId="291" fontId="67" fillId="0" borderId="36">
      <alignment horizontal="center" vertical="center"/>
    </xf>
    <xf numFmtId="291" fontId="242" fillId="0" borderId="36">
      <alignment horizontal="center" vertical="center"/>
    </xf>
    <xf numFmtId="292" fontId="147" fillId="0" borderId="0" applyFill="0" applyBorder="0" applyAlignment="0" applyProtection="0"/>
    <xf numFmtId="293" fontId="147" fillId="0" borderId="0" applyFill="0" applyBorder="0" applyAlignment="0" applyProtection="0"/>
    <xf numFmtId="49" fontId="79" fillId="58" borderId="0">
      <alignment horizontal="left" vertical="center"/>
    </xf>
    <xf numFmtId="49" fontId="331" fillId="58" borderId="0">
      <alignment horizontal="left" vertical="center"/>
    </xf>
    <xf numFmtId="49" fontId="79" fillId="58" borderId="0">
      <alignment horizontal="left"/>
    </xf>
    <xf numFmtId="49" fontId="331" fillId="58" borderId="0">
      <alignment horizontal="left" vertical="center"/>
    </xf>
    <xf numFmtId="49" fontId="79" fillId="58" borderId="0">
      <alignment horizontal="left"/>
    </xf>
    <xf numFmtId="49" fontId="331" fillId="58" borderId="0">
      <alignment horizontal="left" vertical="center"/>
    </xf>
    <xf numFmtId="280" fontId="3" fillId="0" borderId="0" applyFont="0" applyFill="0" applyBorder="0" applyAlignment="0" applyProtection="0"/>
    <xf numFmtId="294" fontId="3" fillId="0" borderId="0" applyFont="0" applyFill="0" applyBorder="0" applyAlignment="0" applyProtection="0"/>
    <xf numFmtId="0" fontId="91" fillId="0" borderId="0"/>
    <xf numFmtId="166" fontId="1" fillId="0" borderId="0" applyFon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91" fillId="0" borderId="0" applyNumberFormat="0" applyFill="0" applyBorder="0" applyAlignment="0" applyProtection="0"/>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7" fillId="0" borderId="0"/>
    <xf numFmtId="0" fontId="145" fillId="102" borderId="0" applyNumberFormat="0" applyBorder="0" applyAlignment="0" applyProtection="0">
      <alignment vertical="center"/>
    </xf>
    <xf numFmtId="0" fontId="145" fillId="107" borderId="0" applyNumberFormat="0" applyBorder="0" applyAlignment="0" applyProtection="0">
      <alignment vertical="center"/>
    </xf>
    <xf numFmtId="0" fontId="145" fillId="111" borderId="0" applyNumberFormat="0" applyBorder="0" applyAlignment="0" applyProtection="0">
      <alignment vertical="center"/>
    </xf>
    <xf numFmtId="0" fontId="145" fillId="92" borderId="0" applyNumberFormat="0" applyBorder="0" applyAlignment="0" applyProtection="0">
      <alignment vertical="center"/>
    </xf>
    <xf numFmtId="0" fontId="145" fillId="94" borderId="0" applyNumberFormat="0" applyBorder="0" applyAlignment="0" applyProtection="0">
      <alignment vertical="center"/>
    </xf>
    <xf numFmtId="0" fontId="145" fillId="117" borderId="0" applyNumberFormat="0" applyBorder="0" applyAlignment="0" applyProtection="0">
      <alignment vertical="center"/>
    </xf>
    <xf numFmtId="0" fontId="333" fillId="0" borderId="0" applyNumberFormat="0" applyFill="0" applyBorder="0" applyAlignment="0" applyProtection="0">
      <alignment vertical="center"/>
    </xf>
    <xf numFmtId="0" fontId="334" fillId="118" borderId="24" applyNumberFormat="0" applyAlignment="0" applyProtection="0">
      <alignment vertical="center"/>
    </xf>
    <xf numFmtId="0" fontId="335" fillId="66" borderId="0" applyNumberFormat="0" applyBorder="0" applyAlignment="0" applyProtection="0">
      <alignment vertical="center"/>
    </xf>
    <xf numFmtId="0" fontId="336" fillId="0" borderId="0" applyNumberFormat="0" applyFill="0" applyBorder="0" applyAlignment="0" applyProtection="0">
      <alignment vertical="top"/>
      <protection locked="0"/>
    </xf>
    <xf numFmtId="0" fontId="337" fillId="125" borderId="46" applyNumberFormat="0" applyFont="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118" fillId="0" borderId="0" applyFont="0" applyFill="0" applyBorder="0" applyAlignment="0" applyProtection="0">
      <alignment vertical="center"/>
    </xf>
    <xf numFmtId="0" fontId="3" fillId="0" borderId="0" applyFont="0" applyFill="0" applyBorder="0" applyAlignment="0" applyProtection="0">
      <alignment vertical="center"/>
    </xf>
    <xf numFmtId="0" fontId="118" fillId="0" borderId="0" applyFont="0" applyFill="0" applyBorder="0" applyAlignment="0" applyProtection="0">
      <alignment vertical="center"/>
    </xf>
    <xf numFmtId="9" fontId="338" fillId="60" borderId="0" applyFill="0" applyBorder="0" applyProtection="0">
      <alignment horizontal="right"/>
    </xf>
    <xf numFmtId="9" fontId="338" fillId="60" borderId="0" applyFill="0" applyBorder="0" applyProtection="0">
      <alignment horizontal="right"/>
    </xf>
    <xf numFmtId="9" fontId="339" fillId="0" borderId="0" applyFill="0" applyBorder="0" applyProtection="0">
      <alignment horizontal="right" vertical="center"/>
    </xf>
    <xf numFmtId="9" fontId="339" fillId="0" borderId="0" applyFill="0" applyBorder="0" applyProtection="0">
      <alignment horizontal="right"/>
    </xf>
    <xf numFmtId="9" fontId="338" fillId="60" borderId="0" applyFill="0" applyBorder="0" applyProtection="0">
      <alignment horizontal="right"/>
    </xf>
    <xf numFmtId="9" fontId="339" fillId="60" borderId="0" applyFill="0" applyBorder="0" applyProtection="0">
      <alignment horizontal="right" vertical="center"/>
    </xf>
    <xf numFmtId="9" fontId="339" fillId="0" borderId="0" applyFill="0" applyBorder="0" applyProtection="0">
      <alignment horizontal="right" vertical="center"/>
    </xf>
    <xf numFmtId="10" fontId="338" fillId="0" borderId="0" applyFill="0" applyBorder="0" applyProtection="0">
      <alignment horizontal="right"/>
    </xf>
    <xf numFmtId="10" fontId="338" fillId="0" borderId="0" applyFill="0" applyBorder="0" applyProtection="0">
      <alignment horizontal="right"/>
    </xf>
    <xf numFmtId="10" fontId="339" fillId="0" borderId="0" applyFill="0" applyBorder="0" applyProtection="0">
      <alignment horizontal="right" vertical="center"/>
    </xf>
    <xf numFmtId="10" fontId="339" fillId="0" borderId="0" applyFill="0" applyBorder="0" applyProtection="0">
      <alignment horizontal="right"/>
    </xf>
    <xf numFmtId="10" fontId="338" fillId="0" borderId="0" applyFill="0" applyBorder="0" applyProtection="0">
      <alignment horizontal="right"/>
    </xf>
    <xf numFmtId="10" fontId="339" fillId="0" borderId="0" applyFill="0" applyBorder="0" applyProtection="0">
      <alignment horizontal="right" vertical="center"/>
    </xf>
    <xf numFmtId="9" fontId="3" fillId="0" borderId="0" applyFont="0" applyFill="0" applyBorder="0" applyAlignment="0" applyProtection="0"/>
    <xf numFmtId="9" fontId="3" fillId="0" borderId="0" applyFont="0" applyFill="0" applyBorder="0" applyAlignment="0" applyProtection="0"/>
    <xf numFmtId="9" fontId="118" fillId="0" borderId="0" applyFont="0" applyFill="0" applyBorder="0" applyAlignment="0" applyProtection="0">
      <alignment vertical="center"/>
    </xf>
    <xf numFmtId="9" fontId="3" fillId="0" borderId="0" applyFont="0" applyFill="0" applyBorder="0" applyAlignment="0" applyProtection="0">
      <alignment vertical="center"/>
    </xf>
    <xf numFmtId="9" fontId="118" fillId="0" borderId="0" applyFont="0" applyFill="0" applyBorder="0" applyAlignment="0" applyProtection="0">
      <alignment vertical="center"/>
    </xf>
    <xf numFmtId="0" fontId="340" fillId="131" borderId="0" applyNumberFormat="0" applyBorder="0" applyAlignment="0" applyProtection="0">
      <alignment vertical="center"/>
    </xf>
    <xf numFmtId="0" fontId="341" fillId="0" borderId="0"/>
    <xf numFmtId="0" fontId="342" fillId="0" borderId="0" applyNumberFormat="0" applyFill="0" applyBorder="0" applyAlignment="0" applyProtection="0">
      <alignment vertical="center"/>
    </xf>
    <xf numFmtId="0" fontId="343" fillId="119" borderId="25" applyNumberFormat="0" applyAlignment="0" applyProtection="0">
      <alignment vertical="center"/>
    </xf>
    <xf numFmtId="167" fontId="344" fillId="0" borderId="0" applyFont="0" applyFill="0" applyBorder="0" applyAlignment="0" applyProtection="0"/>
    <xf numFmtId="42" fontId="3" fillId="0" borderId="0" applyFont="0" applyFill="0" applyBorder="0" applyAlignment="0" applyProtection="0"/>
    <xf numFmtId="42" fontId="3" fillId="0" borderId="0" applyFont="0" applyFill="0" applyBorder="0" applyAlignment="0" applyProtection="0"/>
    <xf numFmtId="42" fontId="118" fillId="0" borderId="0" applyFont="0" applyFill="0" applyBorder="0" applyAlignment="0" applyProtection="0">
      <alignment vertical="center"/>
    </xf>
    <xf numFmtId="42" fontId="3" fillId="0" borderId="0" applyFont="0" applyFill="0" applyBorder="0" applyAlignment="0" applyProtection="0">
      <alignment vertical="center"/>
    </xf>
    <xf numFmtId="42" fontId="118" fillId="0" borderId="0" applyFont="0" applyFill="0" applyBorder="0" applyAlignment="0" applyProtection="0">
      <alignment vertical="center"/>
    </xf>
    <xf numFmtId="42" fontId="3" fillId="0" borderId="0" applyFont="0" applyFill="0" applyBorder="0" applyAlignment="0" applyProtection="0"/>
    <xf numFmtId="42" fontId="118" fillId="0" borderId="0" applyFont="0" applyFill="0" applyBorder="0" applyAlignment="0" applyProtection="0">
      <alignment vertical="center"/>
    </xf>
    <xf numFmtId="42" fontId="3" fillId="0" borderId="0" applyFont="0" applyFill="0" applyBorder="0" applyAlignment="0" applyProtection="0">
      <alignment vertical="center"/>
    </xf>
    <xf numFmtId="42" fontId="118" fillId="0" borderId="0" applyFont="0" applyFill="0" applyBorder="0" applyAlignment="0" applyProtection="0">
      <alignment vertical="center"/>
    </xf>
    <xf numFmtId="167" fontId="3" fillId="0" borderId="0" applyFont="0" applyFill="0" applyBorder="0" applyAlignment="0" applyProtection="0">
      <alignment vertical="center"/>
    </xf>
    <xf numFmtId="167" fontId="3" fillId="0" borderId="0" applyFont="0" applyFill="0" applyBorder="0" applyAlignment="0" applyProtection="0">
      <alignment vertical="center"/>
    </xf>
    <xf numFmtId="167" fontId="118" fillId="0" borderId="0" applyFont="0" applyFill="0" applyBorder="0" applyAlignment="0" applyProtection="0">
      <alignment vertical="center"/>
    </xf>
    <xf numFmtId="167" fontId="118" fillId="0" borderId="0" applyFont="0" applyFill="0" applyBorder="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18" fillId="0" borderId="0" applyFont="0" applyFill="0" applyBorder="0" applyAlignment="0" applyProtection="0">
      <alignment vertical="center"/>
    </xf>
    <xf numFmtId="164" fontId="7" fillId="0" borderId="0" applyFont="0" applyFill="0" applyBorder="0" applyAlignment="0" applyProtection="0">
      <alignment vertical="center"/>
    </xf>
    <xf numFmtId="164" fontId="3" fillId="0" borderId="0" applyFont="0" applyFill="0" applyBorder="0" applyAlignment="0" applyProtection="0"/>
    <xf numFmtId="164" fontId="118" fillId="0" borderId="0" applyFont="0" applyFill="0" applyBorder="0" applyAlignment="0" applyProtection="0">
      <alignment vertical="center"/>
    </xf>
    <xf numFmtId="164" fontId="3" fillId="0" borderId="0" applyFont="0" applyFill="0" applyBorder="0" applyAlignment="0" applyProtection="0">
      <alignment vertical="center"/>
    </xf>
    <xf numFmtId="164" fontId="118" fillId="0" borderId="0" applyFont="0" applyFill="0" applyBorder="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18" fillId="0" borderId="0" applyFont="0" applyFill="0" applyBorder="0" applyAlignment="0" applyProtection="0">
      <alignment vertical="center"/>
    </xf>
    <xf numFmtId="164" fontId="7" fillId="0" borderId="0" applyFont="0" applyFill="0" applyBorder="0" applyAlignment="0" applyProtection="0">
      <alignment vertical="center"/>
    </xf>
    <xf numFmtId="164" fontId="3" fillId="0" borderId="0" applyFont="0" applyFill="0" applyBorder="0" applyAlignment="0" applyProtection="0"/>
    <xf numFmtId="164" fontId="118" fillId="0" borderId="0" applyFont="0" applyFill="0" applyBorder="0" applyAlignment="0" applyProtection="0">
      <alignment vertical="center"/>
    </xf>
    <xf numFmtId="164" fontId="3" fillId="0" borderId="0" applyFont="0" applyFill="0" applyBorder="0" applyAlignment="0" applyProtection="0">
      <alignment vertical="center"/>
    </xf>
    <xf numFmtId="164" fontId="118" fillId="0" borderId="0" applyFont="0" applyFill="0" applyBorder="0" applyAlignment="0" applyProtection="0">
      <alignment vertical="center"/>
    </xf>
    <xf numFmtId="164" fontId="3" fillId="0" borderId="0" applyFont="0" applyFill="0" applyBorder="0" applyAlignment="0" applyProtection="0"/>
    <xf numFmtId="174" fontId="344" fillId="0" borderId="0" applyFont="0" applyFill="0" applyBorder="0" applyAlignment="0" applyProtection="0">
      <alignment vertical="center"/>
    </xf>
    <xf numFmtId="0" fontId="11" fillId="0" borderId="0"/>
    <xf numFmtId="0" fontId="11" fillId="0" borderId="0"/>
    <xf numFmtId="0" fontId="125" fillId="0" borderId="0">
      <alignment vertical="center"/>
    </xf>
    <xf numFmtId="0" fontId="125" fillId="0" borderId="0"/>
    <xf numFmtId="0" fontId="11" fillId="0" borderId="0"/>
    <xf numFmtId="0" fontId="125" fillId="0" borderId="0">
      <alignment vertical="center"/>
    </xf>
    <xf numFmtId="0" fontId="345" fillId="0" borderId="30" applyNumberFormat="0" applyFill="0" applyAlignment="0" applyProtection="0">
      <alignment vertical="center"/>
    </xf>
    <xf numFmtId="0" fontId="346" fillId="0" borderId="57" applyNumberFormat="0" applyFill="0" applyAlignment="0" applyProtection="0">
      <alignment vertical="center"/>
    </xf>
    <xf numFmtId="0" fontId="347" fillId="75" borderId="24" applyNumberFormat="0" applyAlignment="0" applyProtection="0">
      <alignment vertical="center"/>
    </xf>
    <xf numFmtId="0" fontId="348" fillId="0" borderId="0" applyNumberFormat="0" applyFill="0" applyBorder="0" applyAlignment="0" applyProtection="0">
      <alignment vertical="center"/>
    </xf>
    <xf numFmtId="0" fontId="349" fillId="0" borderId="41" applyNumberFormat="0" applyFill="0" applyAlignment="0" applyProtection="0">
      <alignment vertical="center"/>
    </xf>
    <xf numFmtId="0" fontId="350" fillId="0" borderId="28" applyNumberFormat="0" applyFill="0" applyAlignment="0" applyProtection="0">
      <alignment vertical="center"/>
    </xf>
    <xf numFmtId="0" fontId="351" fillId="0" borderId="42" applyNumberFormat="0" applyFill="0" applyAlignment="0" applyProtection="0">
      <alignment vertical="center"/>
    </xf>
    <xf numFmtId="0" fontId="351" fillId="0" borderId="0" applyNumberFormat="0" applyFill="0" applyBorder="0" applyAlignment="0" applyProtection="0">
      <alignment vertical="center"/>
    </xf>
    <xf numFmtId="0" fontId="352" fillId="69" borderId="0" applyNumberFormat="0" applyBorder="0" applyAlignment="0" applyProtection="0">
      <alignment vertical="center"/>
    </xf>
    <xf numFmtId="0" fontId="353" fillId="118" borderId="31" applyNumberFormat="0" applyAlignment="0" applyProtection="0">
      <alignment vertical="center"/>
    </xf>
    <xf numFmtId="0" fontId="3" fillId="0" borderId="0" applyFont="0" applyFill="0" applyBorder="0" applyAlignment="0" applyProtection="0"/>
    <xf numFmtId="295" fontId="338" fillId="60" borderId="0" applyFill="0" applyBorder="0" applyProtection="0">
      <alignment horizontal="right"/>
    </xf>
    <xf numFmtId="295" fontId="338" fillId="60" borderId="0" applyFill="0" applyBorder="0" applyProtection="0">
      <alignment horizontal="right"/>
    </xf>
    <xf numFmtId="295" fontId="339" fillId="0" borderId="0" applyFill="0" applyBorder="0" applyProtection="0">
      <alignment horizontal="right" vertical="center"/>
    </xf>
    <xf numFmtId="295" fontId="339" fillId="0" borderId="0" applyFill="0" applyBorder="0" applyProtection="0">
      <alignment horizontal="right"/>
    </xf>
    <xf numFmtId="295" fontId="338" fillId="60" borderId="0" applyFill="0" applyBorder="0" applyProtection="0">
      <alignment horizontal="right"/>
    </xf>
    <xf numFmtId="295" fontId="339" fillId="60" borderId="0" applyFill="0" applyBorder="0" applyProtection="0">
      <alignment horizontal="right" vertical="center"/>
    </xf>
    <xf numFmtId="295" fontId="339" fillId="0" borderId="0" applyFill="0" applyBorder="0" applyProtection="0">
      <alignment horizontal="right" vertical="center"/>
    </xf>
    <xf numFmtId="0" fontId="3" fillId="0" borderId="0" applyFont="0" applyFill="0" applyBorder="0" applyAlignment="0" applyProtection="0"/>
    <xf numFmtId="0" fontId="3" fillId="0" borderId="0" applyFill="0" applyBorder="0" applyAlignment="0" applyProtection="0"/>
    <xf numFmtId="0" fontId="3" fillId="0" borderId="0" applyFill="0" applyBorder="0" applyAlignment="0" applyProtection="0"/>
    <xf numFmtId="0" fontId="3" fillId="0" borderId="0"/>
    <xf numFmtId="0" fontId="3" fillId="0" borderId="0"/>
    <xf numFmtId="0" fontId="117" fillId="0" borderId="0">
      <alignment vertical="center"/>
    </xf>
    <xf numFmtId="0" fontId="117" fillId="0" borderId="0">
      <alignment vertical="center"/>
    </xf>
    <xf numFmtId="0" fontId="354" fillId="0" borderId="0">
      <alignment vertical="center"/>
    </xf>
    <xf numFmtId="0" fontId="354" fillId="0" borderId="0">
      <alignment vertical="center"/>
    </xf>
    <xf numFmtId="0" fontId="355" fillId="0" borderId="0">
      <alignment vertical="center"/>
    </xf>
    <xf numFmtId="0" fontId="354" fillId="0" borderId="0">
      <alignment vertical="center"/>
    </xf>
    <xf numFmtId="0" fontId="356" fillId="0" borderId="0"/>
    <xf numFmtId="0" fontId="24" fillId="0" borderId="0"/>
    <xf numFmtId="166" fontId="3" fillId="0" borderId="0" applyFont="0" applyFill="0" applyBorder="0" applyAlignment="0" applyProtection="0">
      <alignment vertical="center"/>
    </xf>
    <xf numFmtId="167" fontId="3" fillId="0" borderId="0" applyFont="0" applyFill="0" applyBorder="0" applyAlignment="0" applyProtection="0"/>
    <xf numFmtId="168" fontId="3" fillId="0" borderId="0" applyFont="0" applyFill="0" applyBorder="0" applyAlignment="0" applyProtection="0"/>
    <xf numFmtId="0" fontId="357" fillId="0" borderId="0"/>
    <xf numFmtId="0" fontId="357" fillId="0" borderId="0" applyProtection="0">
      <alignment vertical="center"/>
    </xf>
    <xf numFmtId="0" fontId="357" fillId="0" borderId="0">
      <alignment vertical="center"/>
    </xf>
    <xf numFmtId="0" fontId="357" fillId="0" borderId="0">
      <alignment vertical="center"/>
    </xf>
    <xf numFmtId="0" fontId="357" fillId="0" borderId="0"/>
    <xf numFmtId="0" fontId="27" fillId="0" borderId="0">
      <alignment vertical="center"/>
    </xf>
    <xf numFmtId="0" fontId="3" fillId="0" borderId="0">
      <alignment vertical="center"/>
    </xf>
    <xf numFmtId="255" fontId="147" fillId="0" borderId="0" applyFill="0" applyBorder="0" applyAlignment="0" applyProtection="0"/>
    <xf numFmtId="296" fontId="147" fillId="0" borderId="0" applyFill="0" applyBorder="0" applyAlignment="0" applyProtection="0"/>
    <xf numFmtId="0" fontId="47" fillId="0" borderId="0"/>
    <xf numFmtId="194" fontId="3" fillId="0" borderId="0" applyFont="0" applyFill="0" applyBorder="0" applyAlignment="0" applyProtection="0"/>
    <xf numFmtId="195" fontId="3" fillId="0" borderId="0" applyFont="0" applyFill="0" applyBorder="0" applyAlignment="0" applyProtection="0"/>
    <xf numFmtId="297" fontId="147" fillId="0" borderId="0" applyFill="0" applyBorder="0" applyAlignment="0" applyProtection="0"/>
    <xf numFmtId="298" fontId="147" fillId="0" borderId="0" applyFill="0" applyBorder="0" applyAlignment="0" applyProtection="0"/>
    <xf numFmtId="0" fontId="358" fillId="0" borderId="0" applyNumberFormat="0" applyFill="0" applyBorder="0" applyAlignment="0" applyProtection="0">
      <alignment vertical="top"/>
      <protection locked="0"/>
    </xf>
    <xf numFmtId="0" fontId="4" fillId="0" borderId="0"/>
    <xf numFmtId="10" fontId="58" fillId="54" borderId="1" applyNumberFormat="0" applyBorder="0" applyAlignment="0" applyProtection="0"/>
    <xf numFmtId="0" fontId="131" fillId="54" borderId="1" applyNumberFormat="0" applyBorder="0" applyAlignment="0" applyProtection="0">
      <alignment vertical="center"/>
    </xf>
    <xf numFmtId="10" fontId="58" fillId="54" borderId="1" applyNumberFormat="0" applyBorder="0" applyAlignment="0" applyProtection="0"/>
    <xf numFmtId="0" fontId="131" fillId="54" borderId="1" applyNumberFormat="0" applyBorder="0" applyAlignment="0" applyProtection="0">
      <alignment vertical="center"/>
    </xf>
    <xf numFmtId="10" fontId="58" fillId="54" borderId="1" applyNumberFormat="0" applyBorder="0" applyAlignment="0" applyProtection="0"/>
    <xf numFmtId="0" fontId="58" fillId="54" borderId="1" applyNumberFormat="0" applyBorder="0" applyAlignment="0" applyProtection="0">
      <alignment vertical="center"/>
    </xf>
    <xf numFmtId="0" fontId="131" fillId="54" borderId="1" applyNumberFormat="0" applyBorder="0" applyAlignment="0" applyProtection="0">
      <alignment vertical="center"/>
    </xf>
    <xf numFmtId="0" fontId="131" fillId="54" borderId="1" applyNumberFormat="0" applyBorder="0" applyAlignment="0" applyProtection="0">
      <alignment vertical="center"/>
    </xf>
    <xf numFmtId="10" fontId="58" fillId="54" borderId="1" applyNumberFormat="0" applyBorder="0" applyAlignment="0" applyProtection="0"/>
    <xf numFmtId="0" fontId="131" fillId="54" borderId="1" applyNumberFormat="0" applyBorder="0" applyAlignment="0" applyProtection="0">
      <alignment vertical="center"/>
    </xf>
    <xf numFmtId="0" fontId="131" fillId="54" borderId="1" applyNumberFormat="0" applyBorder="0" applyAlignment="0" applyProtection="0">
      <alignment vertical="center"/>
    </xf>
    <xf numFmtId="0" fontId="58" fillId="54" borderId="1" applyNumberFormat="0" applyBorder="0" applyAlignment="0" applyProtection="0"/>
    <xf numFmtId="0" fontId="131" fillId="54" borderId="1" applyNumberFormat="0" applyBorder="0" applyAlignment="0" applyProtection="0">
      <alignment vertical="center"/>
    </xf>
    <xf numFmtId="0" fontId="58" fillId="54" borderId="1" applyNumberFormat="0" applyBorder="0" applyAlignment="0" applyProtection="0">
      <alignment vertical="center"/>
    </xf>
    <xf numFmtId="0" fontId="131" fillId="54" borderId="1" applyNumberFormat="0" applyBorder="0" applyAlignment="0" applyProtection="0">
      <alignment vertical="center"/>
    </xf>
    <xf numFmtId="0" fontId="131" fillId="54" borderId="1" applyNumberFormat="0" applyBorder="0" applyAlignment="0" applyProtection="0">
      <alignment vertical="center"/>
    </xf>
    <xf numFmtId="10" fontId="58" fillId="54" borderId="1" applyNumberFormat="0" applyBorder="0" applyAlignment="0" applyProtection="0"/>
    <xf numFmtId="10" fontId="58" fillId="125" borderId="1" applyNumberFormat="0" applyBorder="0" applyAlignment="0" applyProtection="0"/>
    <xf numFmtId="10" fontId="58" fillId="54" borderId="1" applyNumberFormat="0" applyBorder="0" applyAlignment="0" applyProtection="0"/>
    <xf numFmtId="239" fontId="220" fillId="0" borderId="0">
      <protection locked="0"/>
    </xf>
    <xf numFmtId="239" fontId="220" fillId="0" borderId="0">
      <protection locked="0"/>
    </xf>
    <xf numFmtId="0" fontId="60"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209" fillId="0" borderId="20">
      <alignment horizontal="left" vertical="center"/>
    </xf>
    <xf numFmtId="0" fontId="60" fillId="0" borderId="20">
      <alignment horizontal="left" vertical="center"/>
    </xf>
    <xf numFmtId="0" fontId="60"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209" fillId="0" borderId="20">
      <alignment horizontal="left" vertical="center"/>
    </xf>
    <xf numFmtId="0" fontId="60" fillId="0" borderId="20">
      <alignment horizontal="left" vertical="center"/>
    </xf>
    <xf numFmtId="0" fontId="209" fillId="0" borderId="20">
      <alignment horizontal="left" vertical="center"/>
    </xf>
    <xf numFmtId="0" fontId="209" fillId="0" borderId="20">
      <alignment horizontal="left" vertical="center"/>
    </xf>
    <xf numFmtId="0" fontId="209" fillId="0" borderId="20">
      <alignment horizontal="left" vertical="center"/>
    </xf>
    <xf numFmtId="0" fontId="209"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60" fillId="0" borderId="20">
      <alignment horizontal="left" vertical="center"/>
    </xf>
    <xf numFmtId="0" fontId="82" fillId="40" borderId="24"/>
    <xf numFmtId="0" fontId="82" fillId="40" borderId="24" applyNumberFormat="0" applyAlignment="0" applyProtection="0"/>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xf numFmtId="0" fontId="82" fillId="118" borderId="24" applyNumberFormat="0" applyAlignment="0" applyProtection="0"/>
    <xf numFmtId="0" fontId="165" fillId="53" borderId="24" applyNumberFormat="0" applyAlignment="0" applyProtection="0">
      <alignment vertical="center"/>
    </xf>
    <xf numFmtId="0" fontId="82" fillId="118"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118"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118" borderId="24" applyNumberFormat="0" applyAlignment="0" applyProtection="0"/>
    <xf numFmtId="0" fontId="165" fillId="53" borderId="24" applyNumberFormat="0" applyAlignment="0" applyProtection="0">
      <alignment vertical="center"/>
    </xf>
    <xf numFmtId="0" fontId="82" fillId="53" borderId="24" applyNumberFormat="0" applyAlignment="0" applyProtection="0"/>
    <xf numFmtId="0" fontId="82" fillId="118"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118" borderId="24" applyNumberFormat="0" applyAlignment="0" applyProtection="0"/>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82" fillId="40" borderId="24" applyNumberFormat="0" applyAlignment="0" applyProtection="0"/>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53"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82" fillId="53" borderId="24" applyNumberFormat="0" applyAlignment="0" applyProtection="0">
      <alignment vertical="center"/>
    </xf>
    <xf numFmtId="0" fontId="82" fillId="53" borderId="24" applyNumberFormat="0" applyAlignment="0" applyProtection="0"/>
    <xf numFmtId="0" fontId="165" fillId="60" borderId="24" applyNumberFormat="0" applyAlignment="0" applyProtection="0">
      <alignment vertical="center"/>
    </xf>
    <xf numFmtId="0" fontId="165" fillId="53" borderId="24" applyNumberFormat="0" applyAlignment="0" applyProtection="0">
      <alignment vertical="center"/>
    </xf>
    <xf numFmtId="0" fontId="165" fillId="60" borderId="24" applyNumberFormat="0" applyAlignment="0" applyProtection="0">
      <alignment vertical="center"/>
    </xf>
    <xf numFmtId="0" fontId="165" fillId="60" borderId="24" applyNumberFormat="0" applyAlignment="0" applyProtection="0">
      <alignment vertical="center"/>
    </xf>
    <xf numFmtId="0" fontId="165" fillId="53" borderId="24" applyNumberFormat="0" applyAlignment="0" applyProtection="0">
      <alignment vertical="center"/>
    </xf>
    <xf numFmtId="0" fontId="165" fillId="53" borderId="24" applyNumberFormat="0" applyAlignment="0" applyProtection="0">
      <alignment vertical="center"/>
    </xf>
    <xf numFmtId="0" fontId="165" fillId="60" borderId="24" applyNumberFormat="0" applyAlignment="0" applyProtection="0">
      <alignment vertical="center"/>
    </xf>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0" fontId="45" fillId="0" borderId="36"/>
    <xf numFmtId="0" fontId="45" fillId="0" borderId="36"/>
    <xf numFmtId="0" fontId="190" fillId="0" borderId="36">
      <alignment vertical="center"/>
    </xf>
    <xf numFmtId="37" fontId="191" fillId="0" borderId="37" applyAlignment="0">
      <protection locked="0"/>
    </xf>
    <xf numFmtId="37" fontId="191" fillId="0" borderId="37" applyAlignment="0">
      <protection locked="0"/>
    </xf>
    <xf numFmtId="37" fontId="192" fillId="0" borderId="37" applyAlignment="0">
      <alignment vertical="center"/>
      <protection locked="0"/>
    </xf>
    <xf numFmtId="37" fontId="192" fillId="0" borderId="37" applyAlignment="0">
      <alignment vertical="center"/>
      <protection locked="0"/>
    </xf>
    <xf numFmtId="37" fontId="192" fillId="0" borderId="37" applyAlignment="0">
      <alignment vertical="center"/>
      <protection locked="0"/>
    </xf>
    <xf numFmtId="37" fontId="191" fillId="0" borderId="37" applyAlignment="0">
      <alignment vertical="center"/>
      <protection locked="0"/>
    </xf>
    <xf numFmtId="37" fontId="191" fillId="0" borderId="37" applyAlignment="0">
      <protection locked="0"/>
    </xf>
    <xf numFmtId="37" fontId="192" fillId="0" borderId="37" applyAlignment="0">
      <alignment vertical="center"/>
      <protection locked="0"/>
    </xf>
    <xf numFmtId="37" fontId="192" fillId="0" borderId="37" applyAlignment="0">
      <alignment vertical="center"/>
      <protection locked="0"/>
    </xf>
    <xf numFmtId="37" fontId="192" fillId="0" borderId="37" applyAlignment="0">
      <alignment vertical="center"/>
      <protection locked="0"/>
    </xf>
    <xf numFmtId="37" fontId="191" fillId="0" borderId="37" applyAlignment="0">
      <alignment vertical="center"/>
      <protection locked="0"/>
    </xf>
    <xf numFmtId="37" fontId="191" fillId="0" borderId="37" applyAlignment="0">
      <protection locked="0"/>
    </xf>
    <xf numFmtId="37" fontId="192" fillId="0" borderId="37" applyAlignment="0">
      <alignment vertical="center"/>
      <protection locked="0"/>
    </xf>
    <xf numFmtId="37" fontId="192" fillId="0" borderId="37" applyAlignment="0">
      <alignment vertical="center"/>
      <protection locked="0"/>
    </xf>
    <xf numFmtId="10" fontId="191" fillId="0" borderId="37" applyAlignment="0">
      <protection locked="0"/>
    </xf>
    <xf numFmtId="10" fontId="191" fillId="0" borderId="37" applyAlignment="0">
      <protection locked="0"/>
    </xf>
    <xf numFmtId="10" fontId="192" fillId="0" borderId="37" applyAlignment="0">
      <alignment vertical="center"/>
      <protection locked="0"/>
    </xf>
    <xf numFmtId="10" fontId="192" fillId="0" borderId="37" applyAlignment="0">
      <alignment vertical="center"/>
      <protection locked="0"/>
    </xf>
    <xf numFmtId="10" fontId="192" fillId="0" borderId="37" applyAlignment="0">
      <alignment vertical="center"/>
      <protection locked="0"/>
    </xf>
    <xf numFmtId="10" fontId="191" fillId="0" borderId="37" applyAlignment="0">
      <alignment vertical="center"/>
      <protection locked="0"/>
    </xf>
    <xf numFmtId="10" fontId="191" fillId="0" borderId="37" applyAlignment="0">
      <protection locked="0"/>
    </xf>
    <xf numFmtId="10" fontId="192" fillId="0" borderId="37" applyAlignment="0">
      <alignment vertical="center"/>
      <protection locked="0"/>
    </xf>
    <xf numFmtId="10" fontId="192" fillId="0" borderId="37" applyAlignment="0">
      <alignment vertical="center"/>
      <protection locked="0"/>
    </xf>
    <xf numFmtId="10" fontId="192" fillId="0" borderId="37" applyAlignment="0">
      <alignment vertical="center"/>
      <protection locked="0"/>
    </xf>
    <xf numFmtId="10" fontId="191" fillId="0" borderId="37" applyAlignment="0">
      <alignment vertical="center"/>
      <protection locked="0"/>
    </xf>
    <xf numFmtId="10" fontId="191" fillId="0" borderId="37" applyAlignment="0">
      <protection locked="0"/>
    </xf>
    <xf numFmtId="10" fontId="192" fillId="0" borderId="37" applyAlignment="0">
      <alignment vertical="center"/>
      <protection locked="0"/>
    </xf>
    <xf numFmtId="10" fontId="192" fillId="0" borderId="37" applyAlignment="0">
      <alignment vertical="center"/>
      <protection locked="0"/>
    </xf>
    <xf numFmtId="239" fontId="220" fillId="0" borderId="0">
      <protection locked="0"/>
    </xf>
    <xf numFmtId="239" fontId="220" fillId="0" borderId="0">
      <protection locked="0"/>
    </xf>
    <xf numFmtId="0" fontId="86" fillId="37" borderId="24"/>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37" borderId="24" applyNumberFormat="0" applyAlignment="0" applyProtection="0"/>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75" borderId="24" applyNumberFormat="0" applyAlignment="0" applyProtection="0"/>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75" borderId="24" applyNumberFormat="0" applyAlignment="0" applyProtection="0"/>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xf numFmtId="0" fontId="86" fillId="75" borderId="24" applyNumberFormat="0" applyAlignment="0" applyProtection="0"/>
    <xf numFmtId="0" fontId="229" fillId="67" borderId="24" applyNumberFormat="0" applyAlignment="0" applyProtection="0">
      <alignment vertical="center"/>
    </xf>
    <xf numFmtId="0" fontId="86" fillId="67" borderId="24" applyNumberFormat="0" applyAlignment="0" applyProtection="0">
      <alignment vertical="center"/>
    </xf>
    <xf numFmtId="0" fontId="86"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xf numFmtId="0" fontId="86" fillId="67" borderId="24" applyNumberFormat="0" applyAlignment="0" applyProtection="0">
      <alignment vertical="center"/>
    </xf>
    <xf numFmtId="0" fontId="86"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229" fillId="67" borderId="24" applyNumberFormat="0" applyAlignment="0" applyProtection="0">
      <alignment vertical="center"/>
    </xf>
    <xf numFmtId="0" fontId="86" fillId="67" borderId="24" applyNumberFormat="0" applyAlignment="0" applyProtection="0"/>
    <xf numFmtId="0" fontId="229" fillId="67" borderId="24" applyNumberFormat="0" applyAlignment="0" applyProtection="0">
      <alignment vertical="center"/>
    </xf>
    <xf numFmtId="0" fontId="229" fillId="67" borderId="24" applyNumberFormat="0" applyAlignment="0" applyProtection="0">
      <alignment vertical="center"/>
    </xf>
    <xf numFmtId="253" fontId="3" fillId="76" borderId="44">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10" fontId="3" fillId="76" borderId="44">
      <alignment horizontal="center"/>
      <protection locked="0"/>
    </xf>
    <xf numFmtId="10" fontId="3" fillId="76" borderId="44">
      <alignment horizontal="center"/>
      <protection locked="0"/>
    </xf>
    <xf numFmtId="10" fontId="117" fillId="76" borderId="44">
      <alignment horizontal="center" vertical="center"/>
      <protection locked="0"/>
    </xf>
    <xf numFmtId="10" fontId="117" fillId="76" borderId="44">
      <alignment horizontal="center" vertical="center"/>
      <protection locked="0"/>
    </xf>
    <xf numFmtId="10" fontId="3" fillId="76" borderId="44">
      <alignment horizontal="center" vertical="center"/>
      <protection locked="0"/>
    </xf>
    <xf numFmtId="10" fontId="3" fillId="76" borderId="44">
      <alignment horizontal="center"/>
      <protection locked="0"/>
    </xf>
    <xf numFmtId="10" fontId="117" fillId="76" borderId="44">
      <alignment horizontal="center" vertical="center"/>
      <protection locked="0"/>
    </xf>
    <xf numFmtId="10" fontId="117" fillId="76" borderId="44">
      <alignment horizontal="center" vertical="center"/>
      <protection locked="0"/>
    </xf>
    <xf numFmtId="10" fontId="3" fillId="76" borderId="44">
      <alignment horizontal="center" vertical="center"/>
      <protection locked="0"/>
    </xf>
    <xf numFmtId="10" fontId="3" fillId="76" borderId="44">
      <alignment horizontal="center"/>
      <protection locked="0"/>
    </xf>
    <xf numFmtId="10" fontId="117" fillId="76" borderId="44">
      <alignment horizontal="center" vertical="center"/>
      <protection locked="0"/>
    </xf>
    <xf numFmtId="10" fontId="117" fillId="76" borderId="44">
      <alignment horizontal="center" vertical="center"/>
      <protection locked="0"/>
    </xf>
    <xf numFmtId="253" fontId="3" fillId="76" borderId="44">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alignment vertical="center"/>
      <protection locked="0"/>
    </xf>
    <xf numFmtId="253" fontId="3" fillId="76" borderId="44">
      <protection locked="0"/>
    </xf>
    <xf numFmtId="253" fontId="117" fillId="76" borderId="44">
      <alignment vertical="center"/>
      <protection locked="0"/>
    </xf>
    <xf numFmtId="253" fontId="117" fillId="76" borderId="44">
      <alignment vertical="center"/>
      <protection locked="0"/>
    </xf>
    <xf numFmtId="253" fontId="3" fillId="76" borderId="44"/>
    <xf numFmtId="253" fontId="3" fillId="76" borderId="44"/>
    <xf numFmtId="253" fontId="117" fillId="76" borderId="44">
      <alignment vertical="center"/>
    </xf>
    <xf numFmtId="253" fontId="117" fillId="76" borderId="44">
      <alignment vertical="center"/>
    </xf>
    <xf numFmtId="253" fontId="3" fillId="76" borderId="44">
      <alignment vertical="center"/>
    </xf>
    <xf numFmtId="253" fontId="3" fillId="76" borderId="44"/>
    <xf numFmtId="253" fontId="117" fillId="76" borderId="44">
      <alignment vertical="center"/>
    </xf>
    <xf numFmtId="253" fontId="117" fillId="76" borderId="44">
      <alignment vertical="center"/>
    </xf>
    <xf numFmtId="253" fontId="3" fillId="76" borderId="44">
      <alignment vertical="center"/>
    </xf>
    <xf numFmtId="253" fontId="3" fillId="76" borderId="44"/>
    <xf numFmtId="253" fontId="117" fillId="76" borderId="44">
      <alignment vertical="center"/>
    </xf>
    <xf numFmtId="253" fontId="117" fillId="76" borderId="44">
      <alignment vertical="center"/>
    </xf>
    <xf numFmtId="0" fontId="234" fillId="127" borderId="36"/>
    <xf numFmtId="0" fontId="234" fillId="127" borderId="36"/>
    <xf numFmtId="0" fontId="235" fillId="127" borderId="36">
      <alignment vertical="center"/>
    </xf>
    <xf numFmtId="0" fontId="3" fillId="0" borderId="0">
      <alignment wrapText="1"/>
    </xf>
    <xf numFmtId="0" fontId="4" fillId="0" borderId="0"/>
    <xf numFmtId="0" fontId="3" fillId="38" borderId="46"/>
    <xf numFmtId="0" fontId="20" fillId="38" borderId="46" applyNumberFormat="0" applyAlignment="0" applyProtection="0"/>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125" borderId="46" applyNumberFormat="0" applyFont="0" applyAlignment="0" applyProtection="0"/>
    <xf numFmtId="0" fontId="118" fillId="54" borderId="46" applyNumberFormat="0" applyFont="0" applyAlignment="0" applyProtection="0">
      <alignment vertical="center"/>
    </xf>
    <xf numFmtId="0" fontId="3" fillId="125" borderId="46" applyNumberFormat="0" applyFont="0" applyAlignment="0" applyProtection="0"/>
    <xf numFmtId="0" fontId="118" fillId="54" borderId="46" applyNumberFormat="0" applyFont="0" applyAlignment="0" applyProtection="0">
      <alignment vertical="center"/>
    </xf>
    <xf numFmtId="0" fontId="7" fillId="54" borderId="46" applyNumberFormat="0" applyFont="0" applyAlignment="0" applyProtection="0">
      <alignment vertical="center"/>
    </xf>
    <xf numFmtId="0" fontId="3" fillId="125" borderId="46" applyNumberFormat="0" applyFont="0" applyAlignment="0" applyProtection="0"/>
    <xf numFmtId="0" fontId="118" fillId="54" borderId="46" applyNumberFormat="0" applyFont="0" applyAlignment="0" applyProtection="0">
      <alignment vertical="center"/>
    </xf>
    <xf numFmtId="0" fontId="118" fillId="54" borderId="46" applyNumberFormat="0" applyFont="0" applyAlignment="0" applyProtection="0">
      <alignment vertical="center"/>
    </xf>
    <xf numFmtId="0" fontId="7" fillId="54" borderId="46" applyNumberFormat="0" applyFont="0" applyAlignment="0" applyProtection="0">
      <alignment vertical="center"/>
    </xf>
    <xf numFmtId="0" fontId="3" fillId="125" borderId="46" applyNumberFormat="0" applyFont="0" applyAlignment="0" applyProtection="0"/>
    <xf numFmtId="0" fontId="118" fillId="54" borderId="46" applyNumberFormat="0" applyFont="0" applyAlignment="0" applyProtection="0">
      <alignment vertical="center"/>
    </xf>
    <xf numFmtId="0" fontId="3" fillId="54" borderId="46" applyNumberFormat="0" applyFont="0" applyAlignment="0" applyProtection="0"/>
    <xf numFmtId="0" fontId="3" fillId="125" borderId="46" applyNumberFormat="0" applyFont="0" applyAlignment="0" applyProtection="0"/>
    <xf numFmtId="0" fontId="3" fillId="54" borderId="46" applyNumberFormat="0" applyFont="0" applyAlignment="0" applyProtection="0">
      <alignment vertical="center"/>
    </xf>
    <xf numFmtId="0" fontId="118" fillId="54" borderId="46" applyNumberFormat="0" applyFon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54" borderId="46" applyNumberFormat="0" applyAlignment="0" applyProtection="0">
      <alignment vertical="center"/>
    </xf>
    <xf numFmtId="0" fontId="3" fillId="54" borderId="46" applyNumberFormat="0" applyAlignment="0" applyProtection="0"/>
    <xf numFmtId="0" fontId="117" fillId="54" borderId="46" applyNumberFormat="0" applyAlignment="0" applyProtection="0">
      <alignment vertical="center"/>
    </xf>
    <xf numFmtId="0" fontId="117" fillId="54" borderId="46" applyNumberFormat="0" applyAlignment="0" applyProtection="0">
      <alignment vertical="center"/>
    </xf>
    <xf numFmtId="0" fontId="3" fillId="38" borderId="46" applyNumberFormat="0" applyAlignment="0" applyProtection="0"/>
    <xf numFmtId="0" fontId="3" fillId="54" borderId="46" applyNumberFormat="0" applyFont="0" applyAlignment="0" applyProtection="0"/>
    <xf numFmtId="0" fontId="118" fillId="54" borderId="46" applyNumberFormat="0" applyFont="0" applyAlignment="0" applyProtection="0">
      <alignment vertical="center"/>
    </xf>
    <xf numFmtId="0" fontId="118" fillId="54" borderId="46" applyNumberFormat="0" applyFont="0" applyAlignment="0" applyProtection="0">
      <alignment vertical="center"/>
    </xf>
    <xf numFmtId="0" fontId="7" fillId="54" borderId="46" applyNumberFormat="0" applyFont="0" applyAlignment="0" applyProtection="0">
      <alignment vertical="center"/>
    </xf>
    <xf numFmtId="0" fontId="3" fillId="54" borderId="46" applyNumberFormat="0" applyFont="0" applyAlignment="0" applyProtection="0"/>
    <xf numFmtId="0" fontId="118" fillId="54" borderId="46" applyNumberFormat="0" applyFont="0" applyAlignment="0" applyProtection="0">
      <alignment vertical="center"/>
    </xf>
    <xf numFmtId="0" fontId="118" fillId="54" borderId="46" applyNumberFormat="0" applyFont="0" applyAlignment="0" applyProtection="0">
      <alignment vertical="center"/>
    </xf>
    <xf numFmtId="0" fontId="7" fillId="54" borderId="46" applyNumberFormat="0" applyFont="0" applyAlignment="0" applyProtection="0">
      <alignment vertical="center"/>
    </xf>
    <xf numFmtId="0" fontId="3" fillId="54" borderId="46" applyNumberFormat="0" applyFont="0" applyAlignment="0" applyProtection="0"/>
    <xf numFmtId="0" fontId="118" fillId="54" borderId="46" applyNumberFormat="0" applyFont="0" applyAlignment="0" applyProtection="0">
      <alignment vertical="center"/>
    </xf>
    <xf numFmtId="0" fontId="3" fillId="54" borderId="46" applyNumberFormat="0" applyFont="0" applyAlignment="0" applyProtection="0">
      <alignment vertical="center"/>
    </xf>
    <xf numFmtId="0" fontId="118" fillId="54" borderId="46" applyNumberFormat="0" applyFont="0" applyAlignment="0" applyProtection="0">
      <alignment vertical="center"/>
    </xf>
    <xf numFmtId="0" fontId="118" fillId="54" borderId="46" applyNumberFormat="0" applyFont="0" applyAlignment="0" applyProtection="0">
      <alignment vertical="center"/>
    </xf>
    <xf numFmtId="0" fontId="7" fillId="54" borderId="46" applyNumberFormat="0" applyFont="0" applyAlignment="0" applyProtection="0">
      <alignment vertical="center"/>
    </xf>
    <xf numFmtId="0" fontId="89" fillId="40" borderId="31"/>
    <xf numFmtId="0" fontId="89" fillId="40" borderId="31" applyNumberFormat="0" applyAlignment="0" applyProtection="0"/>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xf numFmtId="0" fontId="89" fillId="118" borderId="31" applyNumberFormat="0" applyAlignment="0" applyProtection="0"/>
    <xf numFmtId="0" fontId="263" fillId="53" borderId="31" applyNumberFormat="0" applyAlignment="0" applyProtection="0">
      <alignment vertical="center"/>
    </xf>
    <xf numFmtId="0" fontId="89" fillId="118" borderId="31" applyNumberFormat="0" applyAlignment="0" applyProtection="0"/>
    <xf numFmtId="0" fontId="263" fillId="53" borderId="31" applyNumberFormat="0" applyAlignment="0" applyProtection="0">
      <alignment vertical="center"/>
    </xf>
    <xf numFmtId="0" fontId="89" fillId="53" borderId="31" applyNumberFormat="0" applyAlignment="0" applyProtection="0">
      <alignment vertical="center"/>
    </xf>
    <xf numFmtId="0" fontId="89" fillId="118"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118" borderId="31" applyNumberFormat="0" applyAlignment="0" applyProtection="0"/>
    <xf numFmtId="0" fontId="263" fillId="53" borderId="31" applyNumberFormat="0" applyAlignment="0" applyProtection="0">
      <alignment vertical="center"/>
    </xf>
    <xf numFmtId="0" fontId="89" fillId="53" borderId="31" applyNumberFormat="0" applyAlignment="0" applyProtection="0"/>
    <xf numFmtId="0" fontId="89" fillId="118" borderId="31" applyNumberFormat="0" applyAlignment="0" applyProtection="0"/>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40" borderId="31" applyNumberFormat="0" applyAlignment="0" applyProtection="0"/>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53" borderId="31" applyNumberFormat="0" applyAlignment="0" applyProtection="0">
      <alignment vertical="center"/>
    </xf>
    <xf numFmtId="0" fontId="263" fillId="53" borderId="31" applyNumberFormat="0" applyAlignment="0" applyProtection="0">
      <alignment vertical="center"/>
    </xf>
    <xf numFmtId="0" fontId="89" fillId="53" borderId="31" applyNumberFormat="0" applyAlignment="0" applyProtection="0">
      <alignment vertical="center"/>
    </xf>
    <xf numFmtId="0" fontId="89" fillId="53" borderId="31" applyNumberFormat="0" applyAlignment="0" applyProtection="0"/>
    <xf numFmtId="0" fontId="263" fillId="60" borderId="31" applyNumberFormat="0" applyAlignment="0" applyProtection="0">
      <alignment vertical="center"/>
    </xf>
    <xf numFmtId="0" fontId="263" fillId="53" borderId="31" applyNumberFormat="0" applyAlignment="0" applyProtection="0">
      <alignment vertical="center"/>
    </xf>
    <xf numFmtId="0" fontId="263" fillId="60" borderId="31" applyNumberFormat="0" applyAlignment="0" applyProtection="0">
      <alignment vertical="center"/>
    </xf>
    <xf numFmtId="0" fontId="263" fillId="53" borderId="31" applyNumberFormat="0" applyAlignment="0" applyProtection="0">
      <alignment vertical="center"/>
    </xf>
    <xf numFmtId="0" fontId="263" fillId="60" borderId="31" applyNumberFormat="0" applyAlignment="0" applyProtection="0">
      <alignment vertical="center"/>
    </xf>
    <xf numFmtId="37" fontId="191" fillId="0" borderId="37">
      <protection locked="0"/>
    </xf>
    <xf numFmtId="37" fontId="191" fillId="0" borderId="37">
      <protection locked="0"/>
    </xf>
    <xf numFmtId="37" fontId="192" fillId="0" borderId="37">
      <alignment vertical="center"/>
      <protection locked="0"/>
    </xf>
    <xf numFmtId="37" fontId="192" fillId="0" borderId="37">
      <alignment vertical="center"/>
      <protection locked="0"/>
    </xf>
    <xf numFmtId="37" fontId="191" fillId="0" borderId="37">
      <alignment vertical="center"/>
      <protection locked="0"/>
    </xf>
    <xf numFmtId="37" fontId="191" fillId="0" borderId="37">
      <protection locked="0"/>
    </xf>
    <xf numFmtId="37" fontId="192" fillId="0" borderId="37">
      <alignment vertical="center"/>
      <protection locked="0"/>
    </xf>
    <xf numFmtId="37" fontId="192" fillId="0" borderId="37">
      <alignment vertical="center"/>
      <protection locked="0"/>
    </xf>
    <xf numFmtId="37" fontId="191" fillId="0" borderId="37">
      <alignment vertical="center"/>
      <protection locked="0"/>
    </xf>
    <xf numFmtId="37" fontId="191" fillId="0" borderId="37">
      <protection locked="0"/>
    </xf>
    <xf numFmtId="37" fontId="192" fillId="0" borderId="37">
      <alignment vertical="center"/>
      <protection locked="0"/>
    </xf>
    <xf numFmtId="37" fontId="192" fillId="0" borderId="37">
      <alignment vertical="center"/>
      <protection locked="0"/>
    </xf>
    <xf numFmtId="0" fontId="282" fillId="82" borderId="49" applyNumberFormat="0" applyProtection="0">
      <alignment vertical="center"/>
    </xf>
    <xf numFmtId="0" fontId="282" fillId="82" borderId="49" applyNumberFormat="0" applyProtection="0">
      <alignment vertical="center"/>
    </xf>
    <xf numFmtId="0" fontId="283" fillId="82" borderId="49" applyNumberFormat="0" applyProtection="0">
      <alignment vertical="center"/>
    </xf>
    <xf numFmtId="0" fontId="283" fillId="82" borderId="49" applyNumberFormat="0" applyProtection="0">
      <alignment vertical="center"/>
    </xf>
    <xf numFmtId="0" fontId="282" fillId="82" borderId="49" applyNumberFormat="0" applyProtection="0">
      <alignment vertical="center"/>
    </xf>
    <xf numFmtId="0" fontId="283" fillId="82" borderId="49" applyNumberFormat="0" applyProtection="0">
      <alignment vertical="center"/>
    </xf>
    <xf numFmtId="0" fontId="283" fillId="82" borderId="49" applyNumberFormat="0" applyProtection="0">
      <alignment vertical="center"/>
    </xf>
    <xf numFmtId="0" fontId="282" fillId="82" borderId="49" applyNumberFormat="0" applyProtection="0">
      <alignment vertical="center"/>
    </xf>
    <xf numFmtId="0" fontId="283" fillId="82" borderId="49" applyNumberFormat="0" applyProtection="0">
      <alignment vertical="center"/>
    </xf>
    <xf numFmtId="0" fontId="282" fillId="82" borderId="49" applyNumberFormat="0" applyProtection="0">
      <alignment vertical="center"/>
    </xf>
    <xf numFmtId="0" fontId="283" fillId="82" borderId="49" applyNumberFormat="0" applyProtection="0">
      <alignment vertical="center"/>
    </xf>
    <xf numFmtId="0" fontId="284" fillId="82" borderId="49" applyNumberFormat="0" applyProtection="0">
      <alignment vertical="center"/>
    </xf>
    <xf numFmtId="0" fontId="284" fillId="82" borderId="49" applyNumberFormat="0" applyProtection="0">
      <alignment vertical="center"/>
    </xf>
    <xf numFmtId="0" fontId="285" fillId="82" borderId="49" applyNumberFormat="0" applyProtection="0">
      <alignment vertical="center"/>
    </xf>
    <xf numFmtId="0" fontId="285" fillId="82" borderId="49" applyNumberFormat="0" applyProtection="0">
      <alignment vertical="center"/>
    </xf>
    <xf numFmtId="0" fontId="284" fillId="82" borderId="49" applyNumberFormat="0" applyProtection="0">
      <alignment vertical="center"/>
    </xf>
    <xf numFmtId="0" fontId="285" fillId="82" borderId="49" applyNumberFormat="0" applyProtection="0">
      <alignment vertical="center"/>
    </xf>
    <xf numFmtId="0" fontId="285" fillId="82" borderId="49" applyNumberFormat="0" applyProtection="0">
      <alignment vertical="center"/>
    </xf>
    <xf numFmtId="0" fontId="284" fillId="82" borderId="49" applyNumberFormat="0" applyProtection="0">
      <alignment vertical="center"/>
    </xf>
    <xf numFmtId="0" fontId="285" fillId="82" borderId="49" applyNumberFormat="0" applyProtection="0">
      <alignment vertical="center"/>
    </xf>
    <xf numFmtId="0" fontId="284" fillId="82" borderId="49" applyNumberFormat="0" applyProtection="0">
      <alignment vertical="center"/>
    </xf>
    <xf numFmtId="0" fontId="285" fillId="82" borderId="49" applyNumberFormat="0" applyProtection="0">
      <alignment vertical="center"/>
    </xf>
    <xf numFmtId="0" fontId="103" fillId="82" borderId="49" applyNumberFormat="0" applyProtection="0">
      <alignment horizontal="left" vertical="center" indent="1"/>
    </xf>
    <xf numFmtId="0" fontId="103" fillId="82" borderId="49" applyNumberFormat="0" applyProtection="0">
      <alignment horizontal="left" vertical="center" indent="1"/>
    </xf>
    <xf numFmtId="0" fontId="286" fillId="82" borderId="49" applyNumberFormat="0" applyProtection="0">
      <alignment horizontal="left" vertical="center" indent="1"/>
    </xf>
    <xf numFmtId="0" fontId="286" fillId="82" borderId="49" applyNumberFormat="0" applyProtection="0">
      <alignment horizontal="left" vertical="center" indent="1"/>
    </xf>
    <xf numFmtId="0" fontId="103" fillId="82" borderId="49" applyNumberFormat="0" applyProtection="0">
      <alignment horizontal="left" vertical="center" indent="1"/>
    </xf>
    <xf numFmtId="0" fontId="286" fillId="82" borderId="49" applyNumberFormat="0" applyProtection="0">
      <alignment horizontal="left" vertical="center" indent="1"/>
    </xf>
    <xf numFmtId="0" fontId="286" fillId="82" borderId="49" applyNumberFormat="0" applyProtection="0">
      <alignment horizontal="left" vertical="center" indent="1"/>
    </xf>
    <xf numFmtId="0" fontId="103" fillId="82" borderId="49" applyNumberFormat="0" applyProtection="0">
      <alignment horizontal="left" vertical="center" indent="1"/>
    </xf>
    <xf numFmtId="0" fontId="286" fillId="82" borderId="49" applyNumberFormat="0" applyProtection="0">
      <alignment horizontal="left" vertical="center" indent="1"/>
    </xf>
    <xf numFmtId="0" fontId="103" fillId="82" borderId="49" applyNumberFormat="0" applyProtection="0">
      <alignment horizontal="left" vertical="center" indent="1"/>
    </xf>
    <xf numFmtId="0" fontId="286" fillId="82" borderId="49" applyNumberFormat="0" applyProtection="0">
      <alignment horizontal="left" vertical="center" indent="1"/>
    </xf>
    <xf numFmtId="0" fontId="103" fillId="106" borderId="49" applyNumberFormat="0" applyProtection="0">
      <alignment horizontal="right" vertical="center"/>
    </xf>
    <xf numFmtId="0" fontId="103" fillId="106" borderId="49" applyNumberFormat="0" applyProtection="0">
      <alignment horizontal="right" vertical="center"/>
    </xf>
    <xf numFmtId="0" fontId="286" fillId="106" borderId="49" applyNumberFormat="0" applyProtection="0">
      <alignment horizontal="right" vertical="center"/>
    </xf>
    <xf numFmtId="0" fontId="286" fillId="106" borderId="49" applyNumberFormat="0" applyProtection="0">
      <alignment horizontal="right" vertical="center"/>
    </xf>
    <xf numFmtId="0" fontId="103" fillId="106" borderId="49" applyNumberFormat="0" applyProtection="0">
      <alignment horizontal="right" vertical="center"/>
    </xf>
    <xf numFmtId="0" fontId="286" fillId="106" borderId="49" applyNumberFormat="0" applyProtection="0">
      <alignment horizontal="right" vertical="center"/>
    </xf>
    <xf numFmtId="0" fontId="286" fillId="106" borderId="49" applyNumberFormat="0" applyProtection="0">
      <alignment horizontal="right" vertical="center"/>
    </xf>
    <xf numFmtId="0" fontId="103" fillId="106" borderId="49" applyNumberFormat="0" applyProtection="0">
      <alignment horizontal="right" vertical="center"/>
    </xf>
    <xf numFmtId="0" fontId="286" fillId="106" borderId="49" applyNumberFormat="0" applyProtection="0">
      <alignment horizontal="right" vertical="center"/>
    </xf>
    <xf numFmtId="0" fontId="103" fillId="106" borderId="49" applyNumberFormat="0" applyProtection="0">
      <alignment horizontal="right" vertical="center"/>
    </xf>
    <xf numFmtId="0" fontId="286" fillId="106" borderId="49" applyNumberFormat="0" applyProtection="0">
      <alignment horizontal="right" vertical="center"/>
    </xf>
    <xf numFmtId="0" fontId="103" fillId="65" borderId="49" applyNumberFormat="0" applyProtection="0">
      <alignment horizontal="right" vertical="center"/>
    </xf>
    <xf numFmtId="0" fontId="103" fillId="65" borderId="49" applyNumberFormat="0" applyProtection="0">
      <alignment horizontal="right" vertical="center"/>
    </xf>
    <xf numFmtId="0" fontId="286" fillId="65" borderId="49" applyNumberFormat="0" applyProtection="0">
      <alignment horizontal="right" vertical="center"/>
    </xf>
    <xf numFmtId="0" fontId="286" fillId="65" borderId="49" applyNumberFormat="0" applyProtection="0">
      <alignment horizontal="right" vertical="center"/>
    </xf>
    <xf numFmtId="0" fontId="103" fillId="65" borderId="49" applyNumberFormat="0" applyProtection="0">
      <alignment horizontal="right" vertical="center"/>
    </xf>
    <xf numFmtId="0" fontId="286" fillId="65" borderId="49" applyNumberFormat="0" applyProtection="0">
      <alignment horizontal="right" vertical="center"/>
    </xf>
    <xf numFmtId="0" fontId="286" fillId="65" borderId="49" applyNumberFormat="0" applyProtection="0">
      <alignment horizontal="right" vertical="center"/>
    </xf>
    <xf numFmtId="0" fontId="103" fillId="65" borderId="49" applyNumberFormat="0" applyProtection="0">
      <alignment horizontal="right" vertical="center"/>
    </xf>
    <xf numFmtId="0" fontId="286" fillId="65" borderId="49" applyNumberFormat="0" applyProtection="0">
      <alignment horizontal="right" vertical="center"/>
    </xf>
    <xf numFmtId="0" fontId="103" fillId="65" borderId="49" applyNumberFormat="0" applyProtection="0">
      <alignment horizontal="right" vertical="center"/>
    </xf>
    <xf numFmtId="0" fontId="286" fillId="65" borderId="49" applyNumberFormat="0" applyProtection="0">
      <alignment horizontal="right" vertical="center"/>
    </xf>
    <xf numFmtId="0" fontId="103" fillId="68" borderId="49" applyNumberFormat="0" applyProtection="0">
      <alignment horizontal="right" vertical="center"/>
    </xf>
    <xf numFmtId="0" fontId="103" fillId="68" borderId="49" applyNumberFormat="0" applyProtection="0">
      <alignment horizontal="right" vertical="center"/>
    </xf>
    <xf numFmtId="0" fontId="286" fillId="68" borderId="49" applyNumberFormat="0" applyProtection="0">
      <alignment horizontal="right" vertical="center"/>
    </xf>
    <xf numFmtId="0" fontId="286" fillId="68" borderId="49" applyNumberFormat="0" applyProtection="0">
      <alignment horizontal="right" vertical="center"/>
    </xf>
    <xf numFmtId="0" fontId="103" fillId="68" borderId="49" applyNumberFormat="0" applyProtection="0">
      <alignment horizontal="right" vertical="center"/>
    </xf>
    <xf numFmtId="0" fontId="286" fillId="68" borderId="49" applyNumberFormat="0" applyProtection="0">
      <alignment horizontal="right" vertical="center"/>
    </xf>
    <xf numFmtId="0" fontId="286" fillId="68" borderId="49" applyNumberFormat="0" applyProtection="0">
      <alignment horizontal="right" vertical="center"/>
    </xf>
    <xf numFmtId="0" fontId="103" fillId="68" borderId="49" applyNumberFormat="0" applyProtection="0">
      <alignment horizontal="right" vertical="center"/>
    </xf>
    <xf numFmtId="0" fontId="286" fillId="68" borderId="49" applyNumberFormat="0" applyProtection="0">
      <alignment horizontal="right" vertical="center"/>
    </xf>
    <xf numFmtId="0" fontId="103" fillId="68" borderId="49" applyNumberFormat="0" applyProtection="0">
      <alignment horizontal="right" vertical="center"/>
    </xf>
    <xf numFmtId="0" fontId="286" fillId="68" borderId="49" applyNumberFormat="0" applyProtection="0">
      <alignment horizontal="right" vertical="center"/>
    </xf>
    <xf numFmtId="0" fontId="103" fillId="57" borderId="49" applyNumberFormat="0" applyProtection="0">
      <alignment horizontal="right" vertical="center"/>
    </xf>
    <xf numFmtId="0" fontId="103" fillId="57" borderId="49" applyNumberFormat="0" applyProtection="0">
      <alignment horizontal="right" vertical="center"/>
    </xf>
    <xf numFmtId="0" fontId="286" fillId="57" borderId="49" applyNumberFormat="0" applyProtection="0">
      <alignment horizontal="right" vertical="center"/>
    </xf>
    <xf numFmtId="0" fontId="286" fillId="57" borderId="49" applyNumberFormat="0" applyProtection="0">
      <alignment horizontal="right" vertical="center"/>
    </xf>
    <xf numFmtId="0" fontId="103" fillId="57" borderId="49" applyNumberFormat="0" applyProtection="0">
      <alignment horizontal="right" vertical="center"/>
    </xf>
    <xf numFmtId="0" fontId="286" fillId="57" borderId="49" applyNumberFormat="0" applyProtection="0">
      <alignment horizontal="right" vertical="center"/>
    </xf>
    <xf numFmtId="0" fontId="286" fillId="57" borderId="49" applyNumberFormat="0" applyProtection="0">
      <alignment horizontal="right" vertical="center"/>
    </xf>
    <xf numFmtId="0" fontId="103" fillId="57" borderId="49" applyNumberFormat="0" applyProtection="0">
      <alignment horizontal="right" vertical="center"/>
    </xf>
    <xf numFmtId="0" fontId="286" fillId="57" borderId="49" applyNumberFormat="0" applyProtection="0">
      <alignment horizontal="right" vertical="center"/>
    </xf>
    <xf numFmtId="0" fontId="103" fillId="57" borderId="49" applyNumberFormat="0" applyProtection="0">
      <alignment horizontal="right" vertical="center"/>
    </xf>
    <xf numFmtId="0" fontId="286" fillId="57" borderId="49" applyNumberFormat="0" applyProtection="0">
      <alignment horizontal="right" vertical="center"/>
    </xf>
    <xf numFmtId="0" fontId="103" fillId="84" borderId="49" applyNumberFormat="0" applyProtection="0">
      <alignment horizontal="right" vertical="center"/>
    </xf>
    <xf numFmtId="0" fontId="103" fillId="84" borderId="49" applyNumberFormat="0" applyProtection="0">
      <alignment horizontal="right" vertical="center"/>
    </xf>
    <xf numFmtId="0" fontId="286" fillId="84" borderId="49" applyNumberFormat="0" applyProtection="0">
      <alignment horizontal="right" vertical="center"/>
    </xf>
    <xf numFmtId="0" fontId="286" fillId="84" borderId="49" applyNumberFormat="0" applyProtection="0">
      <alignment horizontal="right" vertical="center"/>
    </xf>
    <xf numFmtId="0" fontId="103" fillId="84" borderId="49" applyNumberFormat="0" applyProtection="0">
      <alignment horizontal="right" vertical="center"/>
    </xf>
    <xf numFmtId="0" fontId="286" fillId="84" borderId="49" applyNumberFormat="0" applyProtection="0">
      <alignment horizontal="right" vertical="center"/>
    </xf>
    <xf numFmtId="0" fontId="286" fillId="84" borderId="49" applyNumberFormat="0" applyProtection="0">
      <alignment horizontal="right" vertical="center"/>
    </xf>
    <xf numFmtId="0" fontId="103" fillId="84" borderId="49" applyNumberFormat="0" applyProtection="0">
      <alignment horizontal="right" vertical="center"/>
    </xf>
    <xf numFmtId="0" fontId="286" fillId="84" borderId="49" applyNumberFormat="0" applyProtection="0">
      <alignment horizontal="right" vertical="center"/>
    </xf>
    <xf numFmtId="0" fontId="103" fillId="84" borderId="49" applyNumberFormat="0" applyProtection="0">
      <alignment horizontal="right" vertical="center"/>
    </xf>
    <xf numFmtId="0" fontId="286" fillId="84" borderId="49" applyNumberFormat="0" applyProtection="0">
      <alignment horizontal="right" vertical="center"/>
    </xf>
    <xf numFmtId="0" fontId="103" fillId="67" borderId="49" applyNumberFormat="0" applyProtection="0">
      <alignment horizontal="right" vertical="center"/>
    </xf>
    <xf numFmtId="0" fontId="103" fillId="67" borderId="49" applyNumberFormat="0" applyProtection="0">
      <alignment horizontal="right" vertical="center"/>
    </xf>
    <xf numFmtId="0" fontId="286" fillId="67" borderId="49" applyNumberFormat="0" applyProtection="0">
      <alignment horizontal="right" vertical="center"/>
    </xf>
    <xf numFmtId="0" fontId="286" fillId="67" borderId="49" applyNumberFormat="0" applyProtection="0">
      <alignment horizontal="right" vertical="center"/>
    </xf>
    <xf numFmtId="0" fontId="103" fillId="67" borderId="49" applyNumberFormat="0" applyProtection="0">
      <alignment horizontal="right" vertical="center"/>
    </xf>
    <xf numFmtId="0" fontId="286" fillId="67" borderId="49" applyNumberFormat="0" applyProtection="0">
      <alignment horizontal="right" vertical="center"/>
    </xf>
    <xf numFmtId="0" fontId="286" fillId="67" borderId="49" applyNumberFormat="0" applyProtection="0">
      <alignment horizontal="right" vertical="center"/>
    </xf>
    <xf numFmtId="0" fontId="103" fillId="67" borderId="49" applyNumberFormat="0" applyProtection="0">
      <alignment horizontal="right" vertical="center"/>
    </xf>
    <xf numFmtId="0" fontId="286" fillId="67" borderId="49" applyNumberFormat="0" applyProtection="0">
      <alignment horizontal="right" vertical="center"/>
    </xf>
    <xf numFmtId="0" fontId="103" fillId="67" borderId="49" applyNumberFormat="0" applyProtection="0">
      <alignment horizontal="right" vertical="center"/>
    </xf>
    <xf numFmtId="0" fontId="286" fillId="67" borderId="49" applyNumberFormat="0" applyProtection="0">
      <alignment horizontal="right" vertical="center"/>
    </xf>
    <xf numFmtId="0" fontId="103" fillId="59" borderId="49" applyNumberFormat="0" applyProtection="0">
      <alignment horizontal="right" vertical="center"/>
    </xf>
    <xf numFmtId="0" fontId="103" fillId="59" borderId="49" applyNumberFormat="0" applyProtection="0">
      <alignment horizontal="right" vertical="center"/>
    </xf>
    <xf numFmtId="0" fontId="286" fillId="59" borderId="49" applyNumberFormat="0" applyProtection="0">
      <alignment horizontal="right" vertical="center"/>
    </xf>
    <xf numFmtId="0" fontId="286" fillId="59" borderId="49" applyNumberFormat="0" applyProtection="0">
      <alignment horizontal="right" vertical="center"/>
    </xf>
    <xf numFmtId="0" fontId="103" fillId="59" borderId="49" applyNumberFormat="0" applyProtection="0">
      <alignment horizontal="right" vertical="center"/>
    </xf>
    <xf numFmtId="0" fontId="286" fillId="59" borderId="49" applyNumberFormat="0" applyProtection="0">
      <alignment horizontal="right" vertical="center"/>
    </xf>
    <xf numFmtId="0" fontId="286" fillId="59" borderId="49" applyNumberFormat="0" applyProtection="0">
      <alignment horizontal="right" vertical="center"/>
    </xf>
    <xf numFmtId="0" fontId="103" fillId="59" borderId="49" applyNumberFormat="0" applyProtection="0">
      <alignment horizontal="right" vertical="center"/>
    </xf>
    <xf numFmtId="0" fontId="286" fillId="59" borderId="49" applyNumberFormat="0" applyProtection="0">
      <alignment horizontal="right" vertical="center"/>
    </xf>
    <xf numFmtId="0" fontId="103" fillId="59" borderId="49" applyNumberFormat="0" applyProtection="0">
      <alignment horizontal="right" vertical="center"/>
    </xf>
    <xf numFmtId="0" fontId="286" fillId="59" borderId="49" applyNumberFormat="0" applyProtection="0">
      <alignment horizontal="right" vertical="center"/>
    </xf>
    <xf numFmtId="0" fontId="103" fillId="110" borderId="49" applyNumberFormat="0" applyProtection="0">
      <alignment horizontal="right" vertical="center"/>
    </xf>
    <xf numFmtId="0" fontId="103" fillId="110" borderId="49" applyNumberFormat="0" applyProtection="0">
      <alignment horizontal="right" vertical="center"/>
    </xf>
    <xf numFmtId="0" fontId="286" fillId="110" borderId="49" applyNumberFormat="0" applyProtection="0">
      <alignment horizontal="right" vertical="center"/>
    </xf>
    <xf numFmtId="0" fontId="286" fillId="110" borderId="49" applyNumberFormat="0" applyProtection="0">
      <alignment horizontal="right" vertical="center"/>
    </xf>
    <xf numFmtId="0" fontId="103" fillId="110" borderId="49" applyNumberFormat="0" applyProtection="0">
      <alignment horizontal="right" vertical="center"/>
    </xf>
    <xf numFmtId="0" fontId="286" fillId="110" borderId="49" applyNumberFormat="0" applyProtection="0">
      <alignment horizontal="right" vertical="center"/>
    </xf>
    <xf numFmtId="0" fontId="286" fillId="110" borderId="49" applyNumberFormat="0" applyProtection="0">
      <alignment horizontal="right" vertical="center"/>
    </xf>
    <xf numFmtId="0" fontId="103" fillId="110" borderId="49" applyNumberFormat="0" applyProtection="0">
      <alignment horizontal="right" vertical="center"/>
    </xf>
    <xf numFmtId="0" fontId="286" fillId="110" borderId="49" applyNumberFormat="0" applyProtection="0">
      <alignment horizontal="right" vertical="center"/>
    </xf>
    <xf numFmtId="0" fontId="103" fillId="110" borderId="49" applyNumberFormat="0" applyProtection="0">
      <alignment horizontal="right" vertical="center"/>
    </xf>
    <xf numFmtId="0" fontId="286" fillId="110" borderId="49" applyNumberFormat="0" applyProtection="0">
      <alignment horizontal="right" vertical="center"/>
    </xf>
    <xf numFmtId="0" fontId="103" fillId="133" borderId="49" applyNumberFormat="0" applyProtection="0">
      <alignment horizontal="right" vertical="center"/>
    </xf>
    <xf numFmtId="0" fontId="103" fillId="133" borderId="49" applyNumberFormat="0" applyProtection="0">
      <alignment horizontal="right" vertical="center"/>
    </xf>
    <xf numFmtId="0" fontId="286" fillId="133" borderId="49" applyNumberFormat="0" applyProtection="0">
      <alignment horizontal="right" vertical="center"/>
    </xf>
    <xf numFmtId="0" fontId="286" fillId="133" borderId="49" applyNumberFormat="0" applyProtection="0">
      <alignment horizontal="right" vertical="center"/>
    </xf>
    <xf numFmtId="0" fontId="103" fillId="133" borderId="49" applyNumberFormat="0" applyProtection="0">
      <alignment horizontal="right" vertical="center"/>
    </xf>
    <xf numFmtId="0" fontId="286" fillId="133" borderId="49" applyNumberFormat="0" applyProtection="0">
      <alignment horizontal="right" vertical="center"/>
    </xf>
    <xf numFmtId="0" fontId="286" fillId="133" borderId="49" applyNumberFormat="0" applyProtection="0">
      <alignment horizontal="right" vertical="center"/>
    </xf>
    <xf numFmtId="0" fontId="103" fillId="133" borderId="49" applyNumberFormat="0" applyProtection="0">
      <alignment horizontal="right" vertical="center"/>
    </xf>
    <xf numFmtId="0" fontId="286" fillId="133" borderId="49" applyNumberFormat="0" applyProtection="0">
      <alignment horizontal="right" vertical="center"/>
    </xf>
    <xf numFmtId="0" fontId="103" fillId="133" borderId="49" applyNumberFormat="0" applyProtection="0">
      <alignment horizontal="right" vertical="center"/>
    </xf>
    <xf numFmtId="0" fontId="286" fillId="133" borderId="49" applyNumberFormat="0" applyProtection="0">
      <alignment horizontal="right" vertical="center"/>
    </xf>
    <xf numFmtId="0" fontId="103" fillId="76" borderId="49" applyNumberFormat="0" applyProtection="0">
      <alignment horizontal="right" vertical="center"/>
    </xf>
    <xf numFmtId="0" fontId="103" fillId="76" borderId="49" applyNumberFormat="0" applyProtection="0">
      <alignment horizontal="right" vertical="center"/>
    </xf>
    <xf numFmtId="0" fontId="286" fillId="76" borderId="49" applyNumberFormat="0" applyProtection="0">
      <alignment horizontal="right" vertical="center"/>
    </xf>
    <xf numFmtId="0" fontId="286" fillId="76" borderId="49" applyNumberFormat="0" applyProtection="0">
      <alignment horizontal="right" vertical="center"/>
    </xf>
    <xf numFmtId="0" fontId="103" fillId="76" borderId="49" applyNumberFormat="0" applyProtection="0">
      <alignment horizontal="right" vertical="center"/>
    </xf>
    <xf numFmtId="0" fontId="286" fillId="76" borderId="49" applyNumberFormat="0" applyProtection="0">
      <alignment horizontal="right" vertical="center"/>
    </xf>
    <xf numFmtId="0" fontId="286" fillId="76" borderId="49" applyNumberFormat="0" applyProtection="0">
      <alignment horizontal="right" vertical="center"/>
    </xf>
    <xf numFmtId="0" fontId="103" fillId="76" borderId="49" applyNumberFormat="0" applyProtection="0">
      <alignment horizontal="right" vertical="center"/>
    </xf>
    <xf numFmtId="0" fontId="286" fillId="76" borderId="49" applyNumberFormat="0" applyProtection="0">
      <alignment horizontal="right" vertical="center"/>
    </xf>
    <xf numFmtId="0" fontId="103" fillId="76" borderId="49" applyNumberFormat="0" applyProtection="0">
      <alignment horizontal="right" vertical="center"/>
    </xf>
    <xf numFmtId="0" fontId="286" fillId="76" borderId="49" applyNumberFormat="0" applyProtection="0">
      <alignment horizontal="right" vertical="center"/>
    </xf>
    <xf numFmtId="0" fontId="103" fillId="73" borderId="49" applyNumberFormat="0" applyProtection="0">
      <alignment vertical="center"/>
    </xf>
    <xf numFmtId="0" fontId="103" fillId="73" borderId="49" applyNumberFormat="0" applyProtection="0">
      <alignment vertical="center"/>
    </xf>
    <xf numFmtId="0" fontId="286" fillId="73" borderId="49" applyNumberFormat="0" applyProtection="0">
      <alignment vertical="center"/>
    </xf>
    <xf numFmtId="0" fontId="286" fillId="73" borderId="49" applyNumberFormat="0" applyProtection="0">
      <alignment vertical="center"/>
    </xf>
    <xf numFmtId="0" fontId="103" fillId="73" borderId="49" applyNumberFormat="0" applyProtection="0">
      <alignment vertical="center"/>
    </xf>
    <xf numFmtId="0" fontId="286" fillId="73" borderId="49" applyNumberFormat="0" applyProtection="0">
      <alignment vertical="center"/>
    </xf>
    <xf numFmtId="0" fontId="286" fillId="73" borderId="49" applyNumberFormat="0" applyProtection="0">
      <alignment vertical="center"/>
    </xf>
    <xf numFmtId="0" fontId="103" fillId="73" borderId="49" applyNumberFormat="0" applyProtection="0">
      <alignment vertical="center"/>
    </xf>
    <xf numFmtId="0" fontId="286" fillId="73" borderId="49" applyNumberFormat="0" applyProtection="0">
      <alignment vertical="center"/>
    </xf>
    <xf numFmtId="0" fontId="103" fillId="73" borderId="49" applyNumberFormat="0" applyProtection="0">
      <alignment vertical="center"/>
    </xf>
    <xf numFmtId="0" fontId="286" fillId="73" borderId="49" applyNumberFormat="0" applyProtection="0">
      <alignment vertical="center"/>
    </xf>
    <xf numFmtId="0" fontId="293" fillId="73" borderId="49" applyNumberFormat="0" applyProtection="0">
      <alignment vertical="center"/>
    </xf>
    <xf numFmtId="0" fontId="293" fillId="73" borderId="49" applyNumberFormat="0" applyProtection="0">
      <alignment vertical="center"/>
    </xf>
    <xf numFmtId="0" fontId="294" fillId="73" borderId="49" applyNumberFormat="0" applyProtection="0">
      <alignment vertical="center"/>
    </xf>
    <xf numFmtId="0" fontId="294" fillId="73" borderId="49" applyNumberFormat="0" applyProtection="0">
      <alignment vertical="center"/>
    </xf>
    <xf numFmtId="0" fontId="293" fillId="73" borderId="49" applyNumberFormat="0" applyProtection="0">
      <alignment vertical="center"/>
    </xf>
    <xf numFmtId="0" fontId="294" fillId="73" borderId="49" applyNumberFormat="0" applyProtection="0">
      <alignment vertical="center"/>
    </xf>
    <xf numFmtId="0" fontId="294" fillId="73" borderId="49" applyNumberFormat="0" applyProtection="0">
      <alignment vertical="center"/>
    </xf>
    <xf numFmtId="0" fontId="293" fillId="73" borderId="49" applyNumberFormat="0" applyProtection="0">
      <alignment vertical="center"/>
    </xf>
    <xf numFmtId="0" fontId="294" fillId="73" borderId="49" applyNumberFormat="0" applyProtection="0">
      <alignment vertical="center"/>
    </xf>
    <xf numFmtId="0" fontId="293" fillId="73" borderId="49" applyNumberFormat="0" applyProtection="0">
      <alignment vertical="center"/>
    </xf>
    <xf numFmtId="0" fontId="294" fillId="73" borderId="49" applyNumberFormat="0" applyProtection="0">
      <alignment vertical="center"/>
    </xf>
    <xf numFmtId="0" fontId="282" fillId="76" borderId="52" applyNumberFormat="0" applyProtection="0">
      <alignment horizontal="left" vertical="center" indent="1"/>
    </xf>
    <xf numFmtId="0" fontId="282" fillId="76" borderId="52" applyNumberFormat="0" applyProtection="0">
      <alignment horizontal="left" vertical="center" indent="1"/>
    </xf>
    <xf numFmtId="0" fontId="283" fillId="76" borderId="52" applyNumberFormat="0" applyProtection="0">
      <alignment horizontal="left" vertical="center" indent="1"/>
    </xf>
    <xf numFmtId="0" fontId="283" fillId="76" borderId="52" applyNumberFormat="0" applyProtection="0">
      <alignment horizontal="left" vertical="center" indent="1"/>
    </xf>
    <xf numFmtId="0" fontId="282" fillId="76" borderId="52" applyNumberFormat="0" applyProtection="0">
      <alignment horizontal="left" vertical="center" indent="1"/>
    </xf>
    <xf numFmtId="0" fontId="283" fillId="76" borderId="52" applyNumberFormat="0" applyProtection="0">
      <alignment horizontal="left" vertical="center" indent="1"/>
    </xf>
    <xf numFmtId="0" fontId="283" fillId="76" borderId="52" applyNumberFormat="0" applyProtection="0">
      <alignment horizontal="left" vertical="center" indent="1"/>
    </xf>
    <xf numFmtId="0" fontId="282" fillId="76" borderId="52" applyNumberFormat="0" applyProtection="0">
      <alignment horizontal="left" vertical="center" indent="1"/>
    </xf>
    <xf numFmtId="0" fontId="283" fillId="76" borderId="52" applyNumberFormat="0" applyProtection="0">
      <alignment horizontal="left" vertical="center" indent="1"/>
    </xf>
    <xf numFmtId="0" fontId="282" fillId="76" borderId="52" applyNumberFormat="0" applyProtection="0">
      <alignment horizontal="left" vertical="center" indent="1"/>
    </xf>
    <xf numFmtId="0" fontId="283" fillId="76" borderId="52" applyNumberFormat="0" applyProtection="0">
      <alignment horizontal="left" vertical="center" indent="1"/>
    </xf>
    <xf numFmtId="0" fontId="103" fillId="73" borderId="49" applyNumberFormat="0" applyProtection="0">
      <alignment horizontal="right" vertical="center"/>
    </xf>
    <xf numFmtId="0" fontId="103" fillId="73" borderId="49" applyNumberFormat="0" applyProtection="0">
      <alignment horizontal="right" vertical="center"/>
    </xf>
    <xf numFmtId="0" fontId="286" fillId="73" borderId="49" applyNumberFormat="0" applyProtection="0">
      <alignment horizontal="right" vertical="center"/>
    </xf>
    <xf numFmtId="0" fontId="286" fillId="73" borderId="49" applyNumberFormat="0" applyProtection="0">
      <alignment horizontal="right" vertical="center"/>
    </xf>
    <xf numFmtId="0" fontId="103" fillId="73" borderId="49" applyNumberFormat="0" applyProtection="0">
      <alignment horizontal="right" vertical="center"/>
    </xf>
    <xf numFmtId="0" fontId="286" fillId="73" borderId="49" applyNumberFormat="0" applyProtection="0">
      <alignment horizontal="right" vertical="center"/>
    </xf>
    <xf numFmtId="0" fontId="286" fillId="73" borderId="49" applyNumberFormat="0" applyProtection="0">
      <alignment horizontal="right" vertical="center"/>
    </xf>
    <xf numFmtId="0" fontId="103" fillId="73" borderId="49" applyNumberFormat="0" applyProtection="0">
      <alignment horizontal="right" vertical="center"/>
    </xf>
    <xf numFmtId="0" fontId="286" fillId="73" borderId="49" applyNumberFormat="0" applyProtection="0">
      <alignment horizontal="right" vertical="center"/>
    </xf>
    <xf numFmtId="0" fontId="103" fillId="73" borderId="49" applyNumberFormat="0" applyProtection="0">
      <alignment horizontal="right" vertical="center"/>
    </xf>
    <xf numFmtId="0" fontId="286" fillId="73" borderId="49" applyNumberFormat="0" applyProtection="0">
      <alignment horizontal="right" vertical="center"/>
    </xf>
    <xf numFmtId="0" fontId="293" fillId="73" borderId="49" applyNumberFormat="0" applyProtection="0">
      <alignment horizontal="right" vertical="center"/>
    </xf>
    <xf numFmtId="0" fontId="293" fillId="73" borderId="49" applyNumberFormat="0" applyProtection="0">
      <alignment horizontal="right" vertical="center"/>
    </xf>
    <xf numFmtId="0" fontId="294" fillId="73" borderId="49" applyNumberFormat="0" applyProtection="0">
      <alignment horizontal="right" vertical="center"/>
    </xf>
    <xf numFmtId="0" fontId="294" fillId="73" borderId="49" applyNumberFormat="0" applyProtection="0">
      <alignment horizontal="right" vertical="center"/>
    </xf>
    <xf numFmtId="0" fontId="293" fillId="73" borderId="49" applyNumberFormat="0" applyProtection="0">
      <alignment horizontal="right" vertical="center"/>
    </xf>
    <xf numFmtId="0" fontId="294" fillId="73" borderId="49" applyNumberFormat="0" applyProtection="0">
      <alignment horizontal="right" vertical="center"/>
    </xf>
    <xf numFmtId="0" fontId="294" fillId="73" borderId="49" applyNumberFormat="0" applyProtection="0">
      <alignment horizontal="right" vertical="center"/>
    </xf>
    <xf numFmtId="0" fontId="293" fillId="73" borderId="49" applyNumberFormat="0" applyProtection="0">
      <alignment horizontal="right" vertical="center"/>
    </xf>
    <xf numFmtId="0" fontId="294" fillId="73" borderId="49" applyNumberFormat="0" applyProtection="0">
      <alignment horizontal="right" vertical="center"/>
    </xf>
    <xf numFmtId="0" fontId="293" fillId="73" borderId="49" applyNumberFormat="0" applyProtection="0">
      <alignment horizontal="right" vertical="center"/>
    </xf>
    <xf numFmtId="0" fontId="294" fillId="73" borderId="49" applyNumberFormat="0" applyProtection="0">
      <alignment horizontal="right" vertical="center"/>
    </xf>
    <xf numFmtId="0" fontId="282" fillId="76" borderId="49" applyNumberFormat="0" applyProtection="0">
      <alignment horizontal="left" vertical="center" indent="1"/>
    </xf>
    <xf numFmtId="0" fontId="282" fillId="76" borderId="49" applyNumberFormat="0" applyProtection="0">
      <alignment horizontal="left" vertical="center" indent="1"/>
    </xf>
    <xf numFmtId="0" fontId="283" fillId="76" borderId="49" applyNumberFormat="0" applyProtection="0">
      <alignment horizontal="left" vertical="center" indent="1"/>
    </xf>
    <xf numFmtId="0" fontId="283" fillId="76" borderId="49" applyNumberFormat="0" applyProtection="0">
      <alignment horizontal="left" vertical="center" indent="1"/>
    </xf>
    <xf numFmtId="0" fontId="282" fillId="76" borderId="49" applyNumberFormat="0" applyProtection="0">
      <alignment horizontal="left" vertical="center" indent="1"/>
    </xf>
    <xf numFmtId="0" fontId="283" fillId="76" borderId="49" applyNumberFormat="0" applyProtection="0">
      <alignment horizontal="left" vertical="center" indent="1"/>
    </xf>
    <xf numFmtId="0" fontId="283" fillId="76" borderId="49" applyNumberFormat="0" applyProtection="0">
      <alignment horizontal="left" vertical="center" indent="1"/>
    </xf>
    <xf numFmtId="0" fontId="282" fillId="76" borderId="49" applyNumberFormat="0" applyProtection="0">
      <alignment horizontal="left" vertical="center" indent="1"/>
    </xf>
    <xf numFmtId="0" fontId="283" fillId="76" borderId="49" applyNumberFormat="0" applyProtection="0">
      <alignment horizontal="left" vertical="center" indent="1"/>
    </xf>
    <xf numFmtId="0" fontId="282" fillId="76" borderId="49" applyNumberFormat="0" applyProtection="0">
      <alignment horizontal="left" vertical="center" indent="1"/>
    </xf>
    <xf numFmtId="0" fontId="283" fillId="76" borderId="49" applyNumberFormat="0" applyProtection="0">
      <alignment horizontal="left" vertical="center" indent="1"/>
    </xf>
    <xf numFmtId="0" fontId="301" fillId="135" borderId="52" applyNumberFormat="0" applyProtection="0">
      <alignment horizontal="left" vertical="center" indent="1"/>
    </xf>
    <xf numFmtId="0" fontId="301" fillId="135" borderId="52" applyNumberFormat="0" applyProtection="0">
      <alignment horizontal="left" vertical="center" indent="1"/>
    </xf>
    <xf numFmtId="0" fontId="302" fillId="135" borderId="52" applyNumberFormat="0" applyProtection="0">
      <alignment horizontal="left" vertical="center" indent="1"/>
    </xf>
    <xf numFmtId="0" fontId="302" fillId="135" borderId="52" applyNumberFormat="0" applyProtection="0">
      <alignment horizontal="left" vertical="center" indent="1"/>
    </xf>
    <xf numFmtId="0" fontId="301" fillId="135" borderId="52" applyNumberFormat="0" applyProtection="0">
      <alignment horizontal="left" vertical="center" indent="1"/>
    </xf>
    <xf numFmtId="0" fontId="302" fillId="135" borderId="52" applyNumberFormat="0" applyProtection="0">
      <alignment horizontal="left" vertical="center" indent="1"/>
    </xf>
    <xf numFmtId="0" fontId="302" fillId="135" borderId="52" applyNumberFormat="0" applyProtection="0">
      <alignment horizontal="left" vertical="center" indent="1"/>
    </xf>
    <xf numFmtId="0" fontId="301" fillId="135" borderId="52" applyNumberFormat="0" applyProtection="0">
      <alignment horizontal="left" vertical="center" indent="1"/>
    </xf>
    <xf numFmtId="0" fontId="302" fillId="135" borderId="52" applyNumberFormat="0" applyProtection="0">
      <alignment horizontal="left" vertical="center" indent="1"/>
    </xf>
    <xf numFmtId="0" fontId="301" fillId="135" borderId="52" applyNumberFormat="0" applyProtection="0">
      <alignment horizontal="left" vertical="center" indent="1"/>
    </xf>
    <xf numFmtId="0" fontId="302" fillId="135" borderId="52" applyNumberFormat="0" applyProtection="0">
      <alignment horizontal="left" vertical="center" indent="1"/>
    </xf>
    <xf numFmtId="0" fontId="303" fillId="73" borderId="49" applyNumberFormat="0" applyProtection="0">
      <alignment horizontal="right" vertical="center"/>
    </xf>
    <xf numFmtId="0" fontId="303" fillId="73" borderId="49" applyNumberFormat="0" applyProtection="0">
      <alignment horizontal="right" vertical="center"/>
    </xf>
    <xf numFmtId="0" fontId="304" fillId="73" borderId="49" applyNumberFormat="0" applyProtection="0">
      <alignment horizontal="right" vertical="center"/>
    </xf>
    <xf numFmtId="0" fontId="304" fillId="73" borderId="49" applyNumberFormat="0" applyProtection="0">
      <alignment horizontal="right" vertical="center"/>
    </xf>
    <xf numFmtId="0" fontId="303" fillId="73" borderId="49" applyNumberFormat="0" applyProtection="0">
      <alignment horizontal="right" vertical="center"/>
    </xf>
    <xf numFmtId="0" fontId="304" fillId="73" borderId="49" applyNumberFormat="0" applyProtection="0">
      <alignment horizontal="right" vertical="center"/>
    </xf>
    <xf numFmtId="0" fontId="304" fillId="73" borderId="49" applyNumberFormat="0" applyProtection="0">
      <alignment horizontal="right" vertical="center"/>
    </xf>
    <xf numFmtId="0" fontId="303" fillId="73" borderId="49" applyNumberFormat="0" applyProtection="0">
      <alignment horizontal="right" vertical="center"/>
    </xf>
    <xf numFmtId="0" fontId="304" fillId="73" borderId="49" applyNumberFormat="0" applyProtection="0">
      <alignment horizontal="right" vertical="center"/>
    </xf>
    <xf numFmtId="0" fontId="303" fillId="73" borderId="49" applyNumberFormat="0" applyProtection="0">
      <alignment horizontal="right" vertical="center"/>
    </xf>
    <xf numFmtId="0" fontId="304" fillId="73" borderId="49" applyNumberFormat="0" applyProtection="0">
      <alignment horizontal="right" vertical="center"/>
    </xf>
    <xf numFmtId="0" fontId="3" fillId="76" borderId="44">
      <alignment wrapText="1"/>
      <protection locked="0"/>
    </xf>
    <xf numFmtId="0" fontId="3" fillId="76" borderId="44">
      <alignment wrapText="1"/>
      <protection locked="0"/>
    </xf>
    <xf numFmtId="0" fontId="117" fillId="76" borderId="44">
      <alignment vertical="center" wrapText="1"/>
      <protection locked="0"/>
    </xf>
    <xf numFmtId="0" fontId="117" fillId="76" borderId="44">
      <alignment vertical="center" wrapText="1"/>
      <protection locked="0"/>
    </xf>
    <xf numFmtId="0" fontId="3" fillId="76" borderId="44">
      <alignment vertical="center" wrapText="1"/>
      <protection locked="0"/>
    </xf>
    <xf numFmtId="0" fontId="3" fillId="76" borderId="44">
      <alignment wrapText="1"/>
      <protection locked="0"/>
    </xf>
    <xf numFmtId="0" fontId="117" fillId="76" borderId="44">
      <alignment vertical="center" wrapText="1"/>
      <protection locked="0"/>
    </xf>
    <xf numFmtId="0" fontId="117" fillId="76" borderId="44">
      <alignment vertical="center" wrapText="1"/>
      <protection locked="0"/>
    </xf>
    <xf numFmtId="0" fontId="3" fillId="76" borderId="44">
      <alignment vertical="center" wrapText="1"/>
      <protection locked="0"/>
    </xf>
    <xf numFmtId="0" fontId="3" fillId="76" borderId="44">
      <alignment wrapText="1"/>
      <protection locked="0"/>
    </xf>
    <xf numFmtId="0" fontId="117" fillId="76" borderId="44">
      <alignment vertical="center" wrapText="1"/>
      <protection locked="0"/>
    </xf>
    <xf numFmtId="0" fontId="117" fillId="76" borderId="44">
      <alignment vertical="center" wrapText="1"/>
      <protection locked="0"/>
    </xf>
    <xf numFmtId="0" fontId="45" fillId="0" borderId="36"/>
    <xf numFmtId="0" fontId="45" fillId="0" borderId="36"/>
    <xf numFmtId="0" fontId="190" fillId="0" borderId="36">
      <alignment vertical="center"/>
    </xf>
    <xf numFmtId="0" fontId="90" fillId="0" borderId="57"/>
    <xf numFmtId="0" fontId="90" fillId="0" borderId="57" applyNumberFormat="0" applyFill="0" applyAlignment="0" applyProtection="0"/>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198" fillId="0" borderId="57" applyNumberFormat="0" applyFill="0" applyAlignment="0" applyProtection="0">
      <alignment vertical="center"/>
    </xf>
    <xf numFmtId="0" fontId="90" fillId="0" borderId="57" applyNumberFormat="0" applyFill="0" applyAlignment="0" applyProtection="0"/>
    <xf numFmtId="0" fontId="90" fillId="0" borderId="34" applyNumberFormat="0" applyFill="0" applyAlignment="0" applyProtection="0">
      <alignment vertical="center"/>
    </xf>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57" applyNumberFormat="0" applyFill="0" applyAlignment="0" applyProtection="0">
      <alignment vertical="center"/>
    </xf>
    <xf numFmtId="0" fontId="90" fillId="0" borderId="57" applyNumberFormat="0" applyFill="0" applyAlignment="0" applyProtection="0">
      <alignment vertical="center"/>
    </xf>
    <xf numFmtId="0" fontId="198" fillId="0" borderId="57" applyNumberFormat="0" applyFill="0" applyAlignment="0" applyProtection="0">
      <alignment vertical="center"/>
    </xf>
    <xf numFmtId="0" fontId="198" fillId="0" borderId="57" applyNumberFormat="0" applyFill="0" applyAlignment="0" applyProtection="0">
      <alignment vertical="center"/>
    </xf>
    <xf numFmtId="0" fontId="90" fillId="0" borderId="34" applyNumberFormat="0" applyFill="0" applyAlignment="0" applyProtection="0">
      <alignment vertical="center"/>
    </xf>
    <xf numFmtId="0" fontId="198" fillId="0" borderId="34" applyNumberFormat="0" applyFill="0" applyAlignment="0" applyProtection="0">
      <alignment vertical="center"/>
    </xf>
    <xf numFmtId="0" fontId="198" fillId="0" borderId="34" applyNumberFormat="0" applyFill="0" applyAlignment="0" applyProtection="0">
      <alignment vertical="center"/>
    </xf>
    <xf numFmtId="0" fontId="90" fillId="0" borderId="57" applyNumberFormat="0" applyFill="0" applyAlignment="0" applyProtection="0"/>
    <xf numFmtId="0" fontId="198" fillId="0" borderId="34" applyNumberFormat="0" applyFill="0" applyAlignment="0" applyProtection="0">
      <alignment vertical="center"/>
    </xf>
    <xf numFmtId="0" fontId="234" fillId="0" borderId="36"/>
    <xf numFmtId="0" fontId="234" fillId="0" borderId="36"/>
    <xf numFmtId="0" fontId="235" fillId="0" borderId="36">
      <alignment vertical="center"/>
    </xf>
    <xf numFmtId="291" fontId="67" fillId="0" borderId="36">
      <alignment horizontal="center" vertical="center"/>
    </xf>
    <xf numFmtId="291" fontId="242" fillId="0" borderId="36">
      <alignment horizontal="center" vertical="center"/>
    </xf>
    <xf numFmtId="0" fontId="334" fillId="118" borderId="24" applyNumberFormat="0" applyAlignment="0" applyProtection="0">
      <alignment vertical="center"/>
    </xf>
    <xf numFmtId="0" fontId="337" fillId="125" borderId="46" applyNumberFormat="0" applyFont="0" applyAlignment="0" applyProtection="0">
      <alignment vertical="center"/>
    </xf>
    <xf numFmtId="0" fontId="346" fillId="0" borderId="57" applyNumberFormat="0" applyFill="0" applyAlignment="0" applyProtection="0">
      <alignment vertical="center"/>
    </xf>
    <xf numFmtId="0" fontId="347" fillId="75" borderId="24" applyNumberFormat="0" applyAlignment="0" applyProtection="0">
      <alignment vertical="center"/>
    </xf>
    <xf numFmtId="0" fontId="353" fillId="118" borderId="31" applyNumberFormat="0" applyAlignment="0" applyProtection="0">
      <alignment vertical="center"/>
    </xf>
    <xf numFmtId="166" fontId="1" fillId="0" borderId="0" applyFont="0" applyFill="0" applyBorder="0" applyAlignment="0" applyProtection="0"/>
    <xf numFmtId="0" fontId="75" fillId="132" borderId="5">
      <alignment horizontal="left"/>
    </xf>
    <xf numFmtId="0" fontId="75" fillId="132" borderId="5">
      <alignment horizontal="left" vertical="center"/>
    </xf>
    <xf numFmtId="0" fontId="75" fillId="132" borderId="5">
      <alignment horizontal="left"/>
    </xf>
    <xf numFmtId="0" fontId="272" fillId="132" borderId="5">
      <alignment horizontal="left" vertical="center"/>
    </xf>
    <xf numFmtId="0" fontId="272" fillId="132" borderId="5">
      <alignment horizontal="left" vertical="center"/>
    </xf>
    <xf numFmtId="0" fontId="75" fillId="132" borderId="5">
      <alignment horizontal="left" vertical="center"/>
    </xf>
    <xf numFmtId="0" fontId="75" fillId="132" borderId="5">
      <alignment horizontal="left"/>
    </xf>
    <xf numFmtId="0" fontId="272" fillId="132" borderId="5">
      <alignment horizontal="left" vertical="center"/>
    </xf>
    <xf numFmtId="0" fontId="75" fillId="132" borderId="5">
      <alignment horizontal="left"/>
    </xf>
    <xf numFmtId="0" fontId="272" fillId="132" borderId="5">
      <alignment horizontal="left" vertical="center"/>
    </xf>
    <xf numFmtId="0" fontId="272" fillId="132" borderId="5">
      <alignment horizontal="left" vertical="center"/>
    </xf>
    <xf numFmtId="0" fontId="75" fillId="132" borderId="5">
      <alignment horizontal="left"/>
    </xf>
    <xf numFmtId="0" fontId="272" fillId="132" borderId="5">
      <alignment horizontal="left" vertical="center"/>
    </xf>
    <xf numFmtId="0" fontId="272" fillId="132" borderId="5">
      <alignment horizontal="left" vertical="center"/>
    </xf>
    <xf numFmtId="0" fontId="75" fillId="132" borderId="5">
      <alignment horizontal="left" vertical="center"/>
    </xf>
    <xf numFmtId="0" fontId="75" fillId="132" borderId="5">
      <alignment horizontal="left"/>
    </xf>
    <xf numFmtId="0" fontId="272" fillId="132" borderId="5">
      <alignment horizontal="left" vertical="center"/>
    </xf>
    <xf numFmtId="0" fontId="75" fillId="132" borderId="5">
      <alignment horizontal="left"/>
    </xf>
    <xf numFmtId="0" fontId="77" fillId="132" borderId="1">
      <alignment horizontal="left" vertical="center"/>
    </xf>
    <xf numFmtId="0" fontId="77" fillId="132" borderId="1">
      <alignment horizontal="left" vertical="center"/>
    </xf>
    <xf numFmtId="0" fontId="77" fillId="132" borderId="1">
      <alignment horizontal="left" vertical="center"/>
    </xf>
    <xf numFmtId="0" fontId="274" fillId="132" borderId="1">
      <alignment horizontal="left" vertical="center"/>
    </xf>
    <xf numFmtId="0" fontId="274" fillId="132" borderId="1">
      <alignment horizontal="left" vertical="center"/>
    </xf>
    <xf numFmtId="0" fontId="77" fillId="132" borderId="1">
      <alignment horizontal="left" vertical="center"/>
    </xf>
    <xf numFmtId="0" fontId="274" fillId="132" borderId="1">
      <alignment horizontal="left" vertical="center"/>
    </xf>
    <xf numFmtId="0" fontId="77" fillId="132" borderId="1">
      <alignment horizontal="left" vertical="center"/>
    </xf>
    <xf numFmtId="0" fontId="274" fillId="132" borderId="1">
      <alignment horizontal="left" vertical="center"/>
    </xf>
    <xf numFmtId="0" fontId="274" fillId="132" borderId="1">
      <alignment horizontal="left" vertical="center"/>
    </xf>
    <xf numFmtId="0" fontId="77" fillId="132" borderId="1">
      <alignment horizontal="left" vertical="center"/>
    </xf>
    <xf numFmtId="0" fontId="274" fillId="132" borderId="1">
      <alignment horizontal="left" vertical="center"/>
    </xf>
    <xf numFmtId="0" fontId="274" fillId="132" borderId="1">
      <alignment horizontal="left" vertical="center"/>
    </xf>
    <xf numFmtId="0" fontId="77" fillId="132" borderId="1">
      <alignment horizontal="left" vertical="center"/>
    </xf>
    <xf numFmtId="0" fontId="274" fillId="132" borderId="1">
      <alignment horizontal="left" vertical="center"/>
    </xf>
    <xf numFmtId="0" fontId="77" fillId="132" borderId="1">
      <alignment horizontal="left" vertical="center"/>
    </xf>
    <xf numFmtId="0" fontId="76" fillId="57" borderId="1">
      <alignment horizontal="center" vertical="center" wrapText="1"/>
    </xf>
    <xf numFmtId="190" fontId="67" fillId="0" borderId="1">
      <alignment horizontal="center" vertical="center"/>
    </xf>
    <xf numFmtId="190" fontId="67" fillId="0" borderId="1">
      <alignment horizontal="center" vertical="center"/>
    </xf>
    <xf numFmtId="190" fontId="67" fillId="0" borderId="1">
      <alignment horizontal="center" vertical="center"/>
    </xf>
    <xf numFmtId="190" fontId="67" fillId="0" borderId="1">
      <alignment horizontal="center" vertical="center"/>
    </xf>
    <xf numFmtId="166" fontId="7" fillId="0" borderId="0" applyFont="0" applyFill="0" applyBorder="0" applyAlignment="0" applyProtection="0"/>
    <xf numFmtId="166" fontId="7" fillId="0" borderId="0" applyFont="0" applyFill="0" applyBorder="0" applyAlignment="0" applyProtection="0"/>
    <xf numFmtId="0" fontId="1" fillId="0" borderId="0"/>
    <xf numFmtId="166" fontId="1" fillId="0" borderId="0" applyFont="0" applyFill="0" applyBorder="0" applyAlignment="0" applyProtection="0"/>
    <xf numFmtId="166" fontId="1" fillId="0" borderId="0" applyFont="0" applyFill="0" applyBorder="0" applyAlignment="0" applyProtection="0"/>
    <xf numFmtId="253" fontId="117" fillId="76" borderId="100">
      <alignment vertical="center"/>
      <protection locked="0"/>
    </xf>
    <xf numFmtId="0" fontId="5" fillId="0" borderId="0"/>
    <xf numFmtId="166" fontId="7" fillId="0" borderId="0" applyFont="0" applyFill="0" applyBorder="0" applyAlignment="0" applyProtection="0"/>
    <xf numFmtId="166" fontId="3" fillId="0" borderId="0" applyFont="0" applyFill="0" applyBorder="0" applyAlignment="0" applyProtection="0"/>
    <xf numFmtId="0" fontId="3" fillId="0" borderId="0"/>
    <xf numFmtId="0" fontId="48" fillId="0" borderId="0"/>
    <xf numFmtId="0" fontId="3" fillId="0" borderId="0"/>
    <xf numFmtId="0" fontId="7" fillId="139" borderId="0" applyNumberFormat="0" applyBorder="0" applyAlignment="0" applyProtection="0"/>
    <xf numFmtId="0" fontId="7" fillId="40" borderId="0" applyNumberFormat="0" applyBorder="0" applyAlignment="0" applyProtection="0"/>
    <xf numFmtId="0" fontId="89" fillId="53" borderId="80" applyNumberFormat="0" applyAlignment="0" applyProtection="0">
      <alignment vertical="center"/>
    </xf>
    <xf numFmtId="0" fontId="89" fillId="53" borderId="80" applyNumberFormat="0" applyAlignment="0" applyProtection="0"/>
    <xf numFmtId="166" fontId="3" fillId="0" borderId="0" applyFont="0" applyFill="0" applyBorder="0" applyAlignment="0" applyProtection="0">
      <alignment vertical="center"/>
    </xf>
    <xf numFmtId="170" fontId="3" fillId="0" borderId="0" applyFill="0" applyBorder="0" applyAlignment="0" applyProtection="0"/>
    <xf numFmtId="299" fontId="3" fillId="0" borderId="0" applyFont="0" applyFill="0" applyBorder="0" applyAlignment="0" applyProtection="0"/>
    <xf numFmtId="198" fontId="3"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90" fontId="381" fillId="0" borderId="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95" fillId="0" borderId="0" applyNumberFormat="0" applyFill="0" applyBorder="0" applyAlignment="0" applyProtection="0"/>
    <xf numFmtId="0" fontId="90" fillId="0" borderId="98" applyNumberFormat="0" applyFill="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0" fillId="0" borderId="0" applyFill="0" applyBorder="0" applyAlignment="0" applyProtection="0"/>
    <xf numFmtId="166" fontId="7" fillId="0" borderId="0" applyFont="0" applyFill="0" applyBorder="0" applyAlignment="0" applyProtection="0"/>
    <xf numFmtId="0" fontId="3" fillId="54" borderId="89" applyNumberFormat="0" applyAlignment="0" applyProtection="0">
      <alignment vertical="center"/>
    </xf>
    <xf numFmtId="166" fontId="7" fillId="0" borderId="0" applyFont="0" applyFill="0" applyBorder="0" applyAlignment="0" applyProtection="0"/>
    <xf numFmtId="0" fontId="98"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229" fillId="67" borderId="88" applyNumberFormat="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1" fillId="0" borderId="0"/>
    <xf numFmtId="0" fontId="229" fillId="67" borderId="79" applyNumberFormat="0" applyAlignment="0" applyProtection="0">
      <alignment vertical="center"/>
    </xf>
    <xf numFmtId="0" fontId="86" fillId="67" borderId="79" applyNumberFormat="0" applyAlignment="0" applyProtection="0"/>
    <xf numFmtId="0" fontId="86" fillId="75" borderId="79" applyNumberFormat="0" applyAlignment="0" applyProtection="0"/>
    <xf numFmtId="0" fontId="86" fillId="75" borderId="79" applyNumberFormat="0" applyAlignment="0" applyProtection="0"/>
    <xf numFmtId="0" fontId="86" fillId="67" borderId="79" applyNumberFormat="0" applyAlignment="0" applyProtection="0"/>
    <xf numFmtId="0" fontId="86" fillId="37" borderId="79" applyNumberFormat="0" applyAlignment="0" applyProtection="0"/>
    <xf numFmtId="0" fontId="229" fillId="67" borderId="79" applyNumberFormat="0" applyAlignment="0" applyProtection="0">
      <alignment vertical="center"/>
    </xf>
    <xf numFmtId="0" fontId="11" fillId="0" borderId="0"/>
    <xf numFmtId="0" fontId="125" fillId="0" borderId="0">
      <alignment vertical="center"/>
    </xf>
    <xf numFmtId="0" fontId="60" fillId="0" borderId="75">
      <alignment horizontal="left" vertical="center"/>
    </xf>
    <xf numFmtId="0" fontId="125" fillId="0" borderId="0">
      <alignment vertical="center"/>
    </xf>
    <xf numFmtId="0" fontId="11" fillId="0" borderId="0"/>
    <xf numFmtId="0" fontId="125" fillId="0" borderId="0">
      <alignment vertical="center"/>
    </xf>
    <xf numFmtId="0" fontId="125" fillId="0" borderId="0">
      <alignment vertical="center"/>
    </xf>
    <xf numFmtId="0" fontId="125" fillId="0" borderId="0">
      <alignment vertical="center"/>
    </xf>
    <xf numFmtId="0" fontId="5" fillId="0" borderId="0"/>
    <xf numFmtId="0" fontId="125" fillId="0" borderId="0">
      <alignment vertical="center"/>
    </xf>
    <xf numFmtId="0" fontId="5" fillId="0" borderId="0"/>
    <xf numFmtId="0" fontId="125" fillId="0" borderId="0">
      <alignment vertical="center"/>
    </xf>
    <xf numFmtId="166" fontId="3" fillId="0" borderId="0" applyFont="0" applyFill="0" applyBorder="0" applyAlignment="0" applyProtection="0"/>
    <xf numFmtId="0" fontId="125" fillId="0" borderId="0">
      <alignment vertical="center"/>
    </xf>
    <xf numFmtId="0" fontId="11" fillId="0" borderId="0"/>
    <xf numFmtId="0" fontId="125" fillId="0" borderId="0">
      <alignment vertical="center"/>
    </xf>
    <xf numFmtId="0" fontId="11" fillId="0" borderId="0"/>
    <xf numFmtId="166" fontId="3" fillId="0" borderId="0" applyFont="0" applyFill="0" applyBorder="0" applyAlignment="0" applyProtection="0"/>
    <xf numFmtId="166" fontId="3" fillId="0" borderId="0" applyFont="0" applyFill="0" applyBorder="0" applyAlignment="0" applyProtection="0"/>
    <xf numFmtId="0" fontId="125" fillId="0" borderId="0">
      <alignment vertical="center"/>
    </xf>
    <xf numFmtId="166" fontId="3" fillId="0" borderId="0" applyFont="0" applyFill="0" applyBorder="0" applyAlignment="0" applyProtection="0"/>
    <xf numFmtId="0" fontId="5" fillId="0" borderId="0"/>
    <xf numFmtId="0" fontId="133" fillId="0" borderId="0"/>
    <xf numFmtId="0" fontId="11" fillId="0" borderId="0"/>
    <xf numFmtId="0" fontId="11" fillId="0" borderId="0"/>
    <xf numFmtId="166" fontId="3" fillId="0" borderId="0" applyFont="0" applyFill="0" applyBorder="0" applyAlignment="0" applyProtection="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alignment vertical="center"/>
    </xf>
    <xf numFmtId="0" fontId="11" fillId="0" borderId="0"/>
    <xf numFmtId="0" fontId="125" fillId="0" borderId="0">
      <alignment vertical="center"/>
    </xf>
    <xf numFmtId="166" fontId="3" fillId="0" borderId="0" applyFont="0" applyFill="0" applyBorder="0" applyAlignment="0" applyProtection="0"/>
    <xf numFmtId="0" fontId="11" fillId="0" borderId="0"/>
    <xf numFmtId="0" fontId="11" fillId="0" borderId="0"/>
    <xf numFmtId="166" fontId="3" fillId="0" borderId="0" applyFont="0" applyFill="0" applyBorder="0" applyAlignment="0" applyProtection="0"/>
    <xf numFmtId="0" fontId="11" fillId="0" borderId="0"/>
    <xf numFmtId="0" fontId="11" fillId="0" borderId="0"/>
    <xf numFmtId="0" fontId="125" fillId="0" borderId="0">
      <alignment vertical="center"/>
    </xf>
    <xf numFmtId="0" fontId="11" fillId="0" borderId="0"/>
    <xf numFmtId="0" fontId="5" fillId="0" borderId="0"/>
    <xf numFmtId="0" fontId="11" fillId="0" borderId="0"/>
    <xf numFmtId="0" fontId="118" fillId="68" borderId="0" applyNumberFormat="0" applyBorder="0" applyAlignment="0" applyProtection="0">
      <alignment vertical="center"/>
    </xf>
    <xf numFmtId="0" fontId="7" fillId="71" borderId="0" applyNumberFormat="0" applyBorder="0" applyAlignment="0" applyProtection="0"/>
    <xf numFmtId="0" fontId="7" fillId="71" borderId="0" applyNumberFormat="0" applyBorder="0" applyAlignment="0" applyProtection="0">
      <alignment vertical="center"/>
    </xf>
    <xf numFmtId="0" fontId="7" fillId="76" borderId="0" applyNumberFormat="0" applyBorder="0" applyAlignment="0" applyProtection="0">
      <alignment vertical="center"/>
    </xf>
    <xf numFmtId="0" fontId="118" fillId="68" borderId="0" applyNumberFormat="0" applyBorder="0" applyAlignment="0" applyProtection="0">
      <alignment vertical="center"/>
    </xf>
    <xf numFmtId="0" fontId="7" fillId="68" borderId="0" applyNumberFormat="0" applyBorder="0" applyAlignment="0" applyProtection="0"/>
    <xf numFmtId="0" fontId="118" fillId="80" borderId="0" applyNumberFormat="0" applyBorder="0" applyAlignment="0" applyProtection="0">
      <alignment vertical="center"/>
    </xf>
    <xf numFmtId="0" fontId="7" fillId="80" borderId="0" applyNumberFormat="0" applyBorder="0" applyAlignment="0" applyProtection="0"/>
    <xf numFmtId="0" fontId="118" fillId="71" borderId="0" applyNumberFormat="0" applyBorder="0" applyAlignment="0" applyProtection="0">
      <alignment vertical="center"/>
    </xf>
    <xf numFmtId="0" fontId="80" fillId="93" borderId="0" applyNumberFormat="0" applyBorder="0" applyAlignment="0" applyProtection="0"/>
    <xf numFmtId="0" fontId="144" fillId="96" borderId="0" applyNumberFormat="0" applyBorder="0" applyAlignment="0" applyProtection="0">
      <alignment vertical="center"/>
    </xf>
    <xf numFmtId="0" fontId="80" fillId="100" borderId="0" applyNumberFormat="0" applyBorder="0" applyAlignment="0" applyProtection="0"/>
    <xf numFmtId="0" fontId="144" fillId="101" borderId="0" applyNumberFormat="0" applyBorder="0" applyAlignment="0" applyProtection="0">
      <alignment vertical="center"/>
    </xf>
    <xf numFmtId="0" fontId="144" fillId="101" borderId="0" applyNumberFormat="0" applyBorder="0" applyAlignment="0" applyProtection="0">
      <alignment vertical="center"/>
    </xf>
    <xf numFmtId="0" fontId="80" fillId="106" borderId="0" applyNumberFormat="0" applyBorder="0" applyAlignment="0" applyProtection="0"/>
    <xf numFmtId="0" fontId="144" fillId="106" borderId="0" applyNumberFormat="0" applyBorder="0" applyAlignment="0" applyProtection="0">
      <alignment vertical="center"/>
    </xf>
    <xf numFmtId="0" fontId="125" fillId="0" borderId="0">
      <alignment vertical="center"/>
    </xf>
    <xf numFmtId="0" fontId="157" fillId="68" borderId="0" applyNumberFormat="0" applyBorder="0" applyAlignment="0" applyProtection="0">
      <alignment vertical="center"/>
    </xf>
    <xf numFmtId="214" fontId="98" fillId="0" borderId="0" applyFill="0" applyBorder="0" applyAlignment="0"/>
    <xf numFmtId="0" fontId="82" fillId="53" borderId="88" applyNumberFormat="0" applyAlignment="0" applyProtection="0">
      <alignment vertical="center"/>
    </xf>
    <xf numFmtId="0" fontId="82" fillId="40" borderId="88"/>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3" fillId="105" borderId="25" applyNumberFormat="0" applyAlignment="0" applyProtection="0"/>
    <xf numFmtId="0" fontId="82" fillId="53" borderId="79" applyNumberFormat="0" applyAlignment="0" applyProtection="0"/>
    <xf numFmtId="0" fontId="82" fillId="53" borderId="79" applyNumberFormat="0" applyAlignment="0" applyProtection="0">
      <alignment vertical="center"/>
    </xf>
    <xf numFmtId="0" fontId="82" fillId="40" borderId="79" applyNumberFormat="0" applyAlignment="0" applyProtection="0"/>
    <xf numFmtId="0" fontId="82" fillId="53"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165" fillId="53" borderId="79" applyNumberFormat="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0" fontId="192" fillId="0" borderId="99" applyAlignment="0">
      <alignment vertical="center"/>
      <protection locked="0"/>
    </xf>
    <xf numFmtId="0" fontId="50" fillId="0" borderId="7" applyNumberFormat="0" applyFill="0" applyBorder="0" applyAlignment="0" applyProtection="0">
      <alignment vertical="center"/>
      <protection locked="0"/>
    </xf>
    <xf numFmtId="38" fontId="58" fillId="53" borderId="0" applyNumberFormat="0" applyBorder="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253" fontId="3" fillId="76" borderId="100">
      <protection locked="0"/>
    </xf>
    <xf numFmtId="10" fontId="3" fillId="76" borderId="100">
      <alignment horizontal="center" vertical="center"/>
      <protection locked="0"/>
    </xf>
    <xf numFmtId="253" fontId="3" fillId="76" borderId="100"/>
    <xf numFmtId="253" fontId="3" fillId="76" borderId="100"/>
    <xf numFmtId="254" fontId="58" fillId="60" borderId="0" applyFill="0" applyAlignment="0"/>
    <xf numFmtId="253" fontId="117" fillId="76" borderId="100">
      <alignment vertical="center"/>
    </xf>
    <xf numFmtId="0" fontId="234" fillId="127" borderId="84"/>
    <xf numFmtId="0" fontId="235" fillId="127" borderId="84">
      <alignment vertical="center"/>
    </xf>
    <xf numFmtId="209" fontId="238" fillId="0" borderId="0" applyFill="0" applyBorder="0" applyAlignment="0"/>
    <xf numFmtId="0" fontId="48" fillId="0" borderId="0"/>
    <xf numFmtId="0" fontId="7" fillId="79" borderId="0" applyNumberFormat="0" applyBorder="0" applyAlignment="0" applyProtection="0"/>
    <xf numFmtId="0" fontId="118" fillId="57" borderId="0" applyNumberFormat="0" applyBorder="0" applyAlignment="0" applyProtection="0">
      <alignment vertical="center"/>
    </xf>
    <xf numFmtId="0" fontId="7" fillId="68" borderId="0" applyNumberFormat="0" applyBorder="0" applyAlignment="0" applyProtection="0">
      <alignment vertical="center"/>
    </xf>
    <xf numFmtId="0" fontId="11" fillId="0" borderId="0"/>
    <xf numFmtId="0" fontId="165" fillId="53" borderId="88" applyNumberFormat="0" applyAlignment="0" applyProtection="0">
      <alignment vertical="center"/>
    </xf>
    <xf numFmtId="0" fontId="80" fillId="115" borderId="0" applyNumberFormat="0" applyBorder="0" applyAlignment="0" applyProtection="0"/>
    <xf numFmtId="0" fontId="165" fillId="53" borderId="88" applyNumberFormat="0" applyAlignment="0" applyProtection="0">
      <alignment vertical="center"/>
    </xf>
    <xf numFmtId="0" fontId="89" fillId="40" borderId="94" applyNumberFormat="0" applyAlignment="0" applyProtection="0"/>
    <xf numFmtId="0" fontId="3" fillId="0" borderId="0"/>
    <xf numFmtId="190" fontId="67" fillId="0" borderId="76">
      <alignment horizontal="center" vertical="center"/>
    </xf>
    <xf numFmtId="190" fontId="67" fillId="0" borderId="76">
      <alignment horizontal="center" vertical="center"/>
    </xf>
    <xf numFmtId="190" fontId="67" fillId="0" borderId="76">
      <alignment horizontal="center" vertical="center"/>
    </xf>
    <xf numFmtId="190" fontId="67" fillId="0" borderId="76">
      <alignment horizontal="center" vertical="center"/>
    </xf>
    <xf numFmtId="0" fontId="3" fillId="0" borderId="0"/>
    <xf numFmtId="0" fontId="3" fillId="0" borderId="0"/>
    <xf numFmtId="0" fontId="48" fillId="0" borderId="0"/>
    <xf numFmtId="0" fontId="3" fillId="0" borderId="0"/>
    <xf numFmtId="0" fontId="48" fillId="0" borderId="0"/>
    <xf numFmtId="0" fontId="48" fillId="0" borderId="0"/>
    <xf numFmtId="0" fontId="48" fillId="0" borderId="0"/>
    <xf numFmtId="0" fontId="3" fillId="0" borderId="0"/>
    <xf numFmtId="0" fontId="3" fillId="0" borderId="0"/>
    <xf numFmtId="0" fontId="3" fillId="0" borderId="0"/>
    <xf numFmtId="0" fontId="7" fillId="139" borderId="0" applyNumberFormat="0" applyBorder="0" applyAlignment="0" applyProtection="0"/>
    <xf numFmtId="0" fontId="7" fillId="139" borderId="0" applyNumberFormat="0" applyBorder="0" applyAlignment="0" applyProtection="0"/>
    <xf numFmtId="0" fontId="7" fillId="37" borderId="0" applyNumberFormat="0" applyBorder="0" applyAlignment="0" applyProtection="0"/>
    <xf numFmtId="0" fontId="362" fillId="7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170" fontId="3" fillId="0" borderId="0" applyFill="0" applyBorder="0" applyAlignment="0" applyProtection="0"/>
    <xf numFmtId="0" fontId="11" fillId="0" borderId="0"/>
    <xf numFmtId="0" fontId="125" fillId="0" borderId="0">
      <alignment vertical="center"/>
    </xf>
    <xf numFmtId="0" fontId="11" fillId="0" borderId="0"/>
    <xf numFmtId="0" fontId="125" fillId="0" borderId="0">
      <alignment vertical="center"/>
    </xf>
    <xf numFmtId="0" fontId="11" fillId="0" borderId="0"/>
    <xf numFmtId="0" fontId="7" fillId="73" borderId="0" applyNumberFormat="0" applyBorder="0" applyAlignment="0" applyProtection="0"/>
    <xf numFmtId="0" fontId="80" fillId="95" borderId="0" applyNumberFormat="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1" fillId="0" borderId="0" applyFont="0" applyFill="0" applyBorder="0" applyAlignment="0" applyProtection="0"/>
    <xf numFmtId="166" fontId="3" fillId="0" borderId="0" applyFont="0" applyFill="0" applyBorder="0" applyAlignment="0" applyProtection="0"/>
    <xf numFmtId="0" fontId="82" fillId="36" borderId="88" applyNumberFormat="0" applyAlignment="0" applyProtection="0"/>
    <xf numFmtId="0" fontId="5" fillId="0" borderId="0"/>
    <xf numFmtId="0" fontId="82" fillId="53" borderId="79" applyNumberFormat="0" applyAlignment="0" applyProtection="0"/>
    <xf numFmtId="0" fontId="11" fillId="0" borderId="0"/>
    <xf numFmtId="0" fontId="82" fillId="53" borderId="79" applyNumberFormat="0" applyAlignment="0" applyProtection="0">
      <alignment vertical="center"/>
    </xf>
    <xf numFmtId="0" fontId="48" fillId="0" borderId="0"/>
    <xf numFmtId="0" fontId="11" fillId="0" borderId="0"/>
    <xf numFmtId="0" fontId="125" fillId="0" borderId="0">
      <alignment vertical="center"/>
    </xf>
    <xf numFmtId="0" fontId="48" fillId="0" borderId="0"/>
    <xf numFmtId="0" fontId="229" fillId="67" borderId="79" applyNumberFormat="0" applyAlignment="0" applyProtection="0">
      <alignment vertical="center"/>
    </xf>
    <xf numFmtId="0" fontId="5" fillId="0" borderId="0"/>
    <xf numFmtId="166" fontId="3" fillId="0" borderId="0" applyFont="0" applyFill="0" applyBorder="0" applyAlignment="0" applyProtection="0"/>
    <xf numFmtId="0" fontId="125" fillId="0" borderId="0">
      <alignment vertical="center"/>
    </xf>
    <xf numFmtId="0" fontId="125" fillId="0" borderId="0">
      <alignment vertical="center"/>
    </xf>
    <xf numFmtId="0" fontId="11" fillId="0" borderId="0"/>
    <xf numFmtId="0" fontId="125" fillId="0" borderId="0">
      <alignment vertical="center"/>
    </xf>
    <xf numFmtId="0" fontId="5" fillId="0" borderId="0"/>
    <xf numFmtId="0" fontId="5" fillId="0" borderId="0"/>
    <xf numFmtId="0" fontId="82" fillId="53" borderId="88" applyNumberFormat="0" applyAlignment="0" applyProtection="0"/>
    <xf numFmtId="166" fontId="20" fillId="0" borderId="0" applyFill="0" applyBorder="0" applyAlignment="0" applyProtection="0"/>
    <xf numFmtId="166" fontId="3" fillId="0" borderId="0" applyFont="0" applyFill="0" applyBorder="0" applyAlignment="0" applyProtection="0"/>
    <xf numFmtId="0" fontId="82" fillId="53" borderId="79" applyNumberFormat="0" applyAlignment="0" applyProtection="0">
      <alignment vertical="center"/>
    </xf>
    <xf numFmtId="0" fontId="48" fillId="0" borderId="0"/>
    <xf numFmtId="0" fontId="3" fillId="0" borderId="0"/>
    <xf numFmtId="0" fontId="3" fillId="0" borderId="0"/>
    <xf numFmtId="0" fontId="3" fillId="0" borderId="0"/>
    <xf numFmtId="0" fontId="11" fillId="0" borderId="0"/>
    <xf numFmtId="0" fontId="11" fillId="0" borderId="0"/>
    <xf numFmtId="0" fontId="3" fillId="0" borderId="0"/>
    <xf numFmtId="0" fontId="86" fillId="67" borderId="88" applyNumberFormat="0" applyAlignment="0" applyProtection="0"/>
    <xf numFmtId="0" fontId="3" fillId="0" borderId="0"/>
    <xf numFmtId="0" fontId="48" fillId="0" borderId="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3" fillId="0" borderId="0"/>
    <xf numFmtId="0" fontId="48" fillId="0" borderId="0"/>
    <xf numFmtId="0" fontId="48" fillId="0" borderId="0"/>
    <xf numFmtId="0" fontId="3" fillId="0" borderId="0"/>
    <xf numFmtId="0" fontId="48" fillId="0" borderId="0"/>
    <xf numFmtId="0" fontId="9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170" fontId="3" fillId="0" borderId="0" applyFill="0" applyBorder="0" applyAlignment="0" applyProtection="0"/>
    <xf numFmtId="170" fontId="3" fillId="0" borderId="0" applyFill="0" applyBorder="0" applyAlignment="0" applyProtection="0"/>
    <xf numFmtId="0" fontId="48" fillId="0" borderId="0"/>
    <xf numFmtId="0" fontId="66" fillId="0" borderId="0"/>
    <xf numFmtId="0" fontId="3" fillId="0" borderId="0"/>
    <xf numFmtId="0" fontId="48" fillId="0" borderId="0"/>
    <xf numFmtId="0" fontId="3" fillId="0" borderId="0"/>
    <xf numFmtId="0" fontId="3" fillId="0" borderId="0"/>
    <xf numFmtId="0" fontId="3" fillId="0" borderId="0"/>
    <xf numFmtId="0" fontId="3" fillId="0" borderId="0"/>
    <xf numFmtId="0" fontId="3" fillId="0" borderId="0"/>
    <xf numFmtId="170" fontId="3" fillId="0" borderId="0" applyFill="0" applyBorder="0" applyAlignment="0" applyProtection="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48"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3" fillId="0" borderId="0"/>
    <xf numFmtId="0" fontId="48" fillId="0" borderId="0"/>
    <xf numFmtId="0" fontId="3"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3" fillId="0" borderId="0"/>
    <xf numFmtId="0" fontId="3" fillId="0" borderId="0"/>
    <xf numFmtId="170" fontId="3" fillId="0" borderId="0" applyFill="0" applyBorder="0" applyAlignment="0" applyProtection="0"/>
    <xf numFmtId="170" fontId="3" fillId="0" borderId="0" applyFill="0" applyBorder="0" applyAlignment="0" applyProtection="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3" fillId="0" borderId="0"/>
    <xf numFmtId="0" fontId="3" fillId="0" borderId="0"/>
    <xf numFmtId="0" fontId="48" fillId="0" borderId="0"/>
    <xf numFmtId="0" fontId="3" fillId="0" borderId="0"/>
    <xf numFmtId="0" fontId="48" fillId="0" borderId="0"/>
    <xf numFmtId="0" fontId="48" fillId="0" borderId="0"/>
    <xf numFmtId="0" fontId="48" fillId="0" borderId="0"/>
    <xf numFmtId="0" fontId="3" fillId="0" borderId="0"/>
    <xf numFmtId="0" fontId="48" fillId="0" borderId="0"/>
    <xf numFmtId="0" fontId="3" fillId="0" borderId="0"/>
    <xf numFmtId="0" fontId="48" fillId="0" borderId="0"/>
    <xf numFmtId="0" fontId="48" fillId="0" borderId="0"/>
    <xf numFmtId="0" fontId="48" fillId="0" borderId="0"/>
    <xf numFmtId="0" fontId="24" fillId="0" borderId="0" applyNumberFormat="0" applyFill="0" applyBorder="0" applyAlignment="0" applyProtection="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24" fillId="0" borderId="0" applyNumberFormat="0" applyFill="0" applyBorder="0" applyAlignment="0" applyProtection="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3" fillId="0" borderId="0"/>
    <xf numFmtId="170" fontId="3" fillId="0" borderId="0" applyFill="0" applyBorder="0" applyAlignment="0" applyProtection="0"/>
    <xf numFmtId="0" fontId="48" fillId="0" borderId="0"/>
    <xf numFmtId="0" fontId="3" fillId="0" borderId="0"/>
    <xf numFmtId="0" fontId="3"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48" fillId="0" borderId="0"/>
    <xf numFmtId="0" fontId="3" fillId="0" borderId="0"/>
    <xf numFmtId="0" fontId="48" fillId="0" borderId="0"/>
    <xf numFmtId="0" fontId="3" fillId="0" borderId="0"/>
    <xf numFmtId="0" fontId="3" fillId="0" borderId="0"/>
    <xf numFmtId="0" fontId="48" fillId="0" borderId="0"/>
    <xf numFmtId="0" fontId="3" fillId="0" borderId="0"/>
    <xf numFmtId="0" fontId="48" fillId="0" borderId="0"/>
    <xf numFmtId="0" fontId="48" fillId="0" borderId="0"/>
    <xf numFmtId="0" fontId="48" fillId="0" borderId="0"/>
    <xf numFmtId="0" fontId="3" fillId="0" borderId="0"/>
    <xf numFmtId="0" fontId="3" fillId="0" borderId="0"/>
    <xf numFmtId="0" fontId="3"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xf numFmtId="0" fontId="3"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170" fontId="3" fillId="0" borderId="0" applyFill="0" applyBorder="0" applyAlignment="0" applyProtection="0"/>
    <xf numFmtId="0" fontId="3" fillId="0" borderId="0"/>
    <xf numFmtId="0" fontId="48" fillId="0" borderId="0"/>
    <xf numFmtId="0" fontId="48" fillId="0" borderId="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0" fontId="3" fillId="0" borderId="0"/>
    <xf numFmtId="170" fontId="3" fillId="0" borderId="0" applyFill="0" applyBorder="0" applyAlignment="0" applyProtection="0"/>
    <xf numFmtId="170" fontId="3" fillId="0" borderId="0" applyFill="0" applyBorder="0" applyAlignment="0" applyProtection="0"/>
    <xf numFmtId="0" fontId="48" fillId="0" borderId="0"/>
    <xf numFmtId="0" fontId="48"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170" fontId="3" fillId="0" borderId="0" applyFill="0" applyBorder="0" applyAlignment="0" applyProtection="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170" fontId="3" fillId="0" borderId="0" applyFill="0" applyBorder="0" applyAlignment="0" applyProtection="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77" fillId="132" borderId="76">
      <alignment horizontal="left" vertical="center"/>
    </xf>
    <xf numFmtId="0" fontId="274" fillId="132" borderId="76">
      <alignment horizontal="left" vertical="center"/>
    </xf>
    <xf numFmtId="0" fontId="77" fillId="132" borderId="76">
      <alignment horizontal="left" vertical="center"/>
    </xf>
    <xf numFmtId="0" fontId="274" fillId="132" borderId="76">
      <alignment horizontal="left" vertical="center"/>
    </xf>
    <xf numFmtId="0" fontId="274" fillId="132" borderId="76">
      <alignment horizontal="left" vertical="center"/>
    </xf>
    <xf numFmtId="0" fontId="77" fillId="132" borderId="76">
      <alignment horizontal="left" vertical="center"/>
    </xf>
    <xf numFmtId="0" fontId="274" fillId="132" borderId="76">
      <alignment horizontal="left" vertical="center"/>
    </xf>
    <xf numFmtId="0" fontId="274" fillId="132" borderId="76">
      <alignment horizontal="left" vertical="center"/>
    </xf>
    <xf numFmtId="0" fontId="77" fillId="132" borderId="76">
      <alignment horizontal="left" vertical="center"/>
    </xf>
    <xf numFmtId="0" fontId="274" fillId="132" borderId="76">
      <alignment horizontal="left" vertical="center"/>
    </xf>
    <xf numFmtId="0" fontId="77" fillId="132" borderId="76">
      <alignment horizontal="left" vertical="center"/>
    </xf>
    <xf numFmtId="0" fontId="274" fillId="132" borderId="76">
      <alignment horizontal="left" vertical="center"/>
    </xf>
    <xf numFmtId="0" fontId="274" fillId="132" borderId="76">
      <alignment horizontal="left" vertical="center"/>
    </xf>
    <xf numFmtId="0" fontId="77" fillId="132" borderId="76">
      <alignment horizontal="left" vertical="center"/>
    </xf>
    <xf numFmtId="0" fontId="77" fillId="132" borderId="76">
      <alignment horizontal="left" vertical="center"/>
    </xf>
    <xf numFmtId="0" fontId="77" fillId="132" borderId="76">
      <alignment horizontal="left" vertical="center"/>
    </xf>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75" fillId="132" borderId="78">
      <alignment horizontal="left"/>
    </xf>
    <xf numFmtId="0" fontId="272" fillId="132" borderId="78">
      <alignment horizontal="left" vertical="center"/>
    </xf>
    <xf numFmtId="0" fontId="75" fillId="132" borderId="78">
      <alignment horizontal="left"/>
    </xf>
    <xf numFmtId="0" fontId="75" fillId="132" borderId="78">
      <alignment horizontal="left" vertical="center"/>
    </xf>
    <xf numFmtId="0" fontId="272" fillId="132" borderId="78">
      <alignment horizontal="left" vertical="center"/>
    </xf>
    <xf numFmtId="0" fontId="272" fillId="132" borderId="78">
      <alignment horizontal="left" vertical="center"/>
    </xf>
    <xf numFmtId="0" fontId="75" fillId="132" borderId="78">
      <alignment horizontal="left"/>
    </xf>
    <xf numFmtId="0" fontId="272" fillId="132" borderId="78">
      <alignment horizontal="left" vertical="center"/>
    </xf>
    <xf numFmtId="0" fontId="272" fillId="132" borderId="78">
      <alignment horizontal="left" vertical="center"/>
    </xf>
    <xf numFmtId="0" fontId="75" fillId="132" borderId="78">
      <alignment horizontal="left"/>
    </xf>
    <xf numFmtId="0" fontId="272" fillId="132" borderId="78">
      <alignment horizontal="left" vertical="center"/>
    </xf>
    <xf numFmtId="0" fontId="75" fillId="132" borderId="78">
      <alignment horizontal="left"/>
    </xf>
    <xf numFmtId="0" fontId="75" fillId="132" borderId="78">
      <alignment horizontal="left" vertical="center"/>
    </xf>
    <xf numFmtId="0" fontId="272" fillId="132" borderId="78">
      <alignment horizontal="left" vertical="center"/>
    </xf>
    <xf numFmtId="0" fontId="272" fillId="132" borderId="78">
      <alignment horizontal="left" vertical="center"/>
    </xf>
    <xf numFmtId="0" fontId="75" fillId="132" borderId="78">
      <alignment horizontal="left"/>
    </xf>
    <xf numFmtId="0" fontId="75" fillId="132" borderId="78">
      <alignment horizontal="left" vertical="center"/>
    </xf>
    <xf numFmtId="0" fontId="75" fillId="132" borderId="78">
      <alignment horizontal="left"/>
    </xf>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7" fillId="139" borderId="0" applyNumberFormat="0" applyBorder="0" applyAlignment="0" applyProtection="0"/>
    <xf numFmtId="0" fontId="7" fillId="139"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139" borderId="0" applyNumberFormat="0" applyBorder="0" applyAlignment="0" applyProtection="0"/>
    <xf numFmtId="0" fontId="7" fillId="139" borderId="0" applyNumberFormat="0" applyBorder="0" applyAlignment="0" applyProtection="0"/>
    <xf numFmtId="0" fontId="7" fillId="139" borderId="0" applyNumberFormat="0" applyBorder="0" applyAlignment="0" applyProtection="0"/>
    <xf numFmtId="0" fontId="7" fillId="141" borderId="0" applyNumberFormat="0" applyBorder="0" applyAlignment="0" applyProtection="0"/>
    <xf numFmtId="0" fontId="7" fillId="141" borderId="0" applyNumberFormat="0" applyBorder="0" applyAlignment="0" applyProtection="0"/>
    <xf numFmtId="0" fontId="7" fillId="141" borderId="0" applyNumberFormat="0" applyBorder="0" applyAlignment="0" applyProtection="0"/>
    <xf numFmtId="0" fontId="7" fillId="141"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2" borderId="0" applyNumberFormat="0" applyBorder="0" applyAlignment="0" applyProtection="0"/>
    <xf numFmtId="0" fontId="7" fillId="142" borderId="0" applyNumberFormat="0" applyBorder="0" applyAlignment="0" applyProtection="0"/>
    <xf numFmtId="0" fontId="7" fillId="142" borderId="0" applyNumberFormat="0" applyBorder="0" applyAlignment="0" applyProtection="0"/>
    <xf numFmtId="0" fontId="7" fillId="142" borderId="0" applyNumberFormat="0" applyBorder="0" applyAlignment="0" applyProtection="0"/>
    <xf numFmtId="0" fontId="7" fillId="142" borderId="0" applyNumberFormat="0" applyBorder="0" applyAlignment="0" applyProtection="0"/>
    <xf numFmtId="0" fontId="7" fillId="142" borderId="0" applyNumberFormat="0" applyBorder="0" applyAlignment="0" applyProtection="0"/>
    <xf numFmtId="0" fontId="7" fillId="142" borderId="0" applyNumberFormat="0" applyBorder="0" applyAlignment="0" applyProtection="0"/>
    <xf numFmtId="0" fontId="7" fillId="139" borderId="0" applyNumberFormat="0" applyBorder="0" applyAlignment="0" applyProtection="0"/>
    <xf numFmtId="0" fontId="7" fillId="139" borderId="0" applyNumberFormat="0" applyBorder="0" applyAlignment="0" applyProtection="0"/>
    <xf numFmtId="0" fontId="7" fillId="139" borderId="0" applyNumberFormat="0" applyBorder="0" applyAlignment="0" applyProtection="0"/>
    <xf numFmtId="0" fontId="7" fillId="139"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62" borderId="0" applyNumberFormat="0" applyBorder="0" applyAlignment="0" applyProtection="0"/>
    <xf numFmtId="0" fontId="7" fillId="142" borderId="0" applyNumberFormat="0" applyBorder="0" applyAlignment="0" applyProtection="0"/>
    <xf numFmtId="0" fontId="7" fillId="142" borderId="0" applyNumberFormat="0" applyBorder="0" applyAlignment="0" applyProtection="0"/>
    <xf numFmtId="0" fontId="7" fillId="142" borderId="0" applyNumberFormat="0" applyBorder="0" applyAlignment="0" applyProtection="0"/>
    <xf numFmtId="0" fontId="7" fillId="142" borderId="0" applyNumberFormat="0" applyBorder="0" applyAlignment="0" applyProtection="0"/>
    <xf numFmtId="0" fontId="7" fillId="62" borderId="0" applyNumberFormat="0" applyBorder="0" applyAlignment="0" applyProtection="0"/>
    <xf numFmtId="0" fontId="7" fillId="62" borderId="0" applyNumberFormat="0" applyBorder="0" applyAlignment="0" applyProtection="0"/>
    <xf numFmtId="0" fontId="7" fillId="6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62" borderId="0" applyNumberFormat="0" applyBorder="0" applyAlignment="0" applyProtection="0"/>
    <xf numFmtId="0" fontId="7" fillId="62" borderId="0" applyNumberFormat="0" applyBorder="0" applyAlignment="0" applyProtection="0"/>
    <xf numFmtId="0" fontId="7" fillId="49"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52"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143" borderId="0" applyNumberFormat="0" applyBorder="0" applyAlignment="0" applyProtection="0"/>
    <xf numFmtId="0" fontId="7" fillId="143"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143" borderId="0" applyNumberFormat="0" applyBorder="0" applyAlignment="0" applyProtection="0"/>
    <xf numFmtId="0" fontId="7" fillId="70"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141" borderId="0" applyNumberFormat="0" applyBorder="0" applyAlignment="0" applyProtection="0"/>
    <xf numFmtId="0" fontId="7" fillId="141" borderId="0" applyNumberFormat="0" applyBorder="0" applyAlignment="0" applyProtection="0"/>
    <xf numFmtId="0" fontId="7" fillId="141" borderId="0" applyNumberFormat="0" applyBorder="0" applyAlignment="0" applyProtection="0"/>
    <xf numFmtId="0" fontId="7" fillId="141" borderId="0" applyNumberFormat="0" applyBorder="0" applyAlignment="0" applyProtection="0"/>
    <xf numFmtId="0" fontId="7" fillId="141" borderId="0" applyNumberFormat="0" applyBorder="0" applyAlignment="0" applyProtection="0"/>
    <xf numFmtId="0" fontId="7" fillId="141"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130" borderId="0" applyNumberFormat="0" applyBorder="0" applyAlignment="0" applyProtection="0"/>
    <xf numFmtId="0" fontId="7" fillId="130" borderId="0" applyNumberFormat="0" applyBorder="0" applyAlignment="0" applyProtection="0"/>
    <xf numFmtId="0" fontId="7" fillId="13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1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79" borderId="0" applyNumberFormat="0" applyBorder="0" applyAlignment="0" applyProtection="0"/>
    <xf numFmtId="0" fontId="7" fillId="79" borderId="0" applyNumberFormat="0" applyBorder="0" applyAlignment="0" applyProtection="0"/>
    <xf numFmtId="0" fontId="7" fillId="79" borderId="0" applyNumberFormat="0" applyBorder="0" applyAlignment="0" applyProtection="0"/>
    <xf numFmtId="0" fontId="7" fillId="79" borderId="0" applyNumberFormat="0" applyBorder="0" applyAlignment="0" applyProtection="0"/>
    <xf numFmtId="0" fontId="7" fillId="130" borderId="0" applyNumberFormat="0" applyBorder="0" applyAlignment="0" applyProtection="0"/>
    <xf numFmtId="0" fontId="7" fillId="130" borderId="0" applyNumberFormat="0" applyBorder="0" applyAlignment="0" applyProtection="0"/>
    <xf numFmtId="0" fontId="7" fillId="130" borderId="0" applyNumberFormat="0" applyBorder="0" applyAlignment="0" applyProtection="0"/>
    <xf numFmtId="0" fontId="7" fillId="130" borderId="0" applyNumberFormat="0" applyBorder="0" applyAlignment="0" applyProtection="0"/>
    <xf numFmtId="0" fontId="7" fillId="79" borderId="0" applyNumberFormat="0" applyBorder="0" applyAlignment="0" applyProtection="0"/>
    <xf numFmtId="0" fontId="7" fillId="79" borderId="0" applyNumberFormat="0" applyBorder="0" applyAlignment="0" applyProtection="0"/>
    <xf numFmtId="0" fontId="7" fillId="79" borderId="0" applyNumberFormat="0" applyBorder="0" applyAlignment="0" applyProtection="0"/>
    <xf numFmtId="0" fontId="7" fillId="130" borderId="0" applyNumberFormat="0" applyBorder="0" applyAlignment="0" applyProtection="0"/>
    <xf numFmtId="0" fontId="7" fillId="130" borderId="0" applyNumberFormat="0" applyBorder="0" applyAlignment="0" applyProtection="0"/>
    <xf numFmtId="0" fontId="7" fillId="130" borderId="0" applyNumberFormat="0" applyBorder="0" applyAlignment="0" applyProtection="0"/>
    <xf numFmtId="0" fontId="7" fillId="130" borderId="0" applyNumberFormat="0" applyBorder="0" applyAlignment="0" applyProtection="0"/>
    <xf numFmtId="0" fontId="7" fillId="79" borderId="0" applyNumberFormat="0" applyBorder="0" applyAlignment="0" applyProtection="0"/>
    <xf numFmtId="0" fontId="7" fillId="79"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143"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263" fillId="60" borderId="80" applyNumberFormat="0" applyAlignment="0" applyProtection="0">
      <alignment vertical="center"/>
    </xf>
    <xf numFmtId="0" fontId="263" fillId="53" borderId="80" applyNumberFormat="0" applyAlignment="0" applyProtection="0">
      <alignment vertical="center"/>
    </xf>
    <xf numFmtId="0" fontId="263" fillId="60" borderId="80" applyNumberFormat="0" applyAlignment="0" applyProtection="0">
      <alignment vertical="center"/>
    </xf>
    <xf numFmtId="0" fontId="263" fillId="53" borderId="80" applyNumberFormat="0" applyAlignment="0" applyProtection="0">
      <alignment vertical="center"/>
    </xf>
    <xf numFmtId="0" fontId="263" fillId="60"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89" fillId="118" borderId="80" applyNumberFormat="0" applyAlignment="0" applyProtection="0"/>
    <xf numFmtId="0" fontId="89" fillId="53" borderId="80" applyNumberFormat="0" applyAlignment="0" applyProtection="0"/>
    <xf numFmtId="0" fontId="263" fillId="53" borderId="80" applyNumberFormat="0" applyAlignment="0" applyProtection="0">
      <alignment vertical="center"/>
    </xf>
    <xf numFmtId="0" fontId="89" fillId="118"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118"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89" fillId="118" borderId="80" applyNumberFormat="0" applyAlignment="0" applyProtection="0"/>
    <xf numFmtId="0" fontId="263" fillId="53" borderId="80" applyNumberFormat="0" applyAlignment="0" applyProtection="0">
      <alignment vertical="center"/>
    </xf>
    <xf numFmtId="0" fontId="89" fillId="118" borderId="80" applyNumberFormat="0" applyAlignment="0" applyProtection="0"/>
    <xf numFmtId="0" fontId="89" fillId="53"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53" borderId="80" applyNumberFormat="0" applyAlignment="0" applyProtection="0">
      <alignment vertical="center"/>
    </xf>
    <xf numFmtId="0" fontId="263" fillId="53" borderId="80" applyNumberFormat="0" applyAlignment="0" applyProtection="0">
      <alignment vertical="center"/>
    </xf>
    <xf numFmtId="0" fontId="263" fillId="53" borderId="80" applyNumberFormat="0" applyAlignment="0" applyProtection="0">
      <alignment vertical="center"/>
    </xf>
    <xf numFmtId="0" fontId="89" fillId="53" borderId="80" applyNumberFormat="0" applyAlignment="0" applyProtection="0"/>
    <xf numFmtId="0" fontId="89" fillId="40" borderId="80" applyNumberFormat="0" applyAlignment="0" applyProtection="0"/>
    <xf numFmtId="0" fontId="89" fillId="40" borderId="80" applyNumberFormat="0" applyAlignment="0" applyProtection="0"/>
    <xf numFmtId="0" fontId="89" fillId="40" borderId="80"/>
    <xf numFmtId="0" fontId="80" fillId="95" borderId="0" applyNumberFormat="0" applyBorder="0" applyAlignment="0" applyProtection="0"/>
    <xf numFmtId="0" fontId="365" fillId="0" borderId="0">
      <alignment horizontal="justify" vertical="top" wrapText="1"/>
    </xf>
    <xf numFmtId="0" fontId="365" fillId="0" borderId="0">
      <alignment horizontal="justify" vertical="top" wrapText="1"/>
    </xf>
    <xf numFmtId="0" fontId="365" fillId="0" borderId="0">
      <alignment horizontal="justify" vertical="top" wrapText="1"/>
    </xf>
    <xf numFmtId="0" fontId="3" fillId="0" borderId="0"/>
    <xf numFmtId="0" fontId="48" fillId="0" borderId="0"/>
    <xf numFmtId="0" fontId="48" fillId="0" borderId="0"/>
    <xf numFmtId="0" fontId="3" fillId="0" borderId="0"/>
    <xf numFmtId="0" fontId="48" fillId="0" borderId="0"/>
    <xf numFmtId="0" fontId="48" fillId="0" borderId="0"/>
    <xf numFmtId="0" fontId="366" fillId="49" borderId="0" applyNumberFormat="0" applyBorder="0" applyAlignment="0" applyProtection="0"/>
    <xf numFmtId="0" fontId="81" fillId="49" borderId="0" applyNumberFormat="0" applyBorder="0" applyAlignment="0" applyProtection="0"/>
    <xf numFmtId="0" fontId="367" fillId="0" borderId="0" applyNumberFormat="0" applyFill="0" applyBorder="0" applyAlignment="0" applyProtection="0"/>
    <xf numFmtId="44" fontId="66" fillId="0" borderId="0" applyAlignment="0" applyProtection="0"/>
    <xf numFmtId="301" fontId="66" fillId="0" borderId="0" applyAlignment="0" applyProtection="0"/>
    <xf numFmtId="49" fontId="369" fillId="0" borderId="0" applyNumberFormat="0" applyAlignment="0" applyProtection="0">
      <alignment horizontal="left" wrapText="1"/>
    </xf>
    <xf numFmtId="213" fontId="371" fillId="0" borderId="0" applyFill="0" applyBorder="0" applyAlignment="0"/>
    <xf numFmtId="0" fontId="82" fillId="40" borderId="88" applyNumberFormat="0" applyAlignment="0" applyProtection="0"/>
    <xf numFmtId="0" fontId="82" fillId="40" borderId="88" applyNumberFormat="0" applyAlignment="0" applyProtection="0"/>
    <xf numFmtId="0" fontId="82" fillId="36" borderId="88" applyNumberFormat="0" applyAlignment="0" applyProtection="0"/>
    <xf numFmtId="0" fontId="82" fillId="40" borderId="88" applyNumberFormat="0" applyAlignment="0" applyProtection="0"/>
    <xf numFmtId="0" fontId="82" fillId="148" borderId="88" applyNumberFormat="0" applyAlignment="0" applyProtection="0"/>
    <xf numFmtId="0" fontId="372" fillId="36" borderId="88" applyNumberFormat="0" applyAlignment="0" applyProtection="0"/>
    <xf numFmtId="49" fontId="58" fillId="0" borderId="0" applyNumberFormat="0" applyAlignment="0" applyProtection="0">
      <alignment horizontal="left"/>
    </xf>
    <xf numFmtId="0" fontId="83" fillId="150" borderId="25" applyNumberFormat="0" applyAlignment="0" applyProtection="0"/>
    <xf numFmtId="0" fontId="83" fillId="50" borderId="25" applyNumberFormat="0" applyAlignment="0" applyProtection="0"/>
    <xf numFmtId="0" fontId="3" fillId="0" borderId="0"/>
    <xf numFmtId="0" fontId="48" fillId="0" borderId="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208" fontId="3" fillId="0" borderId="0" applyFill="0" applyBorder="0" applyAlignment="0" applyProtection="0"/>
    <xf numFmtId="208" fontId="3" fillId="0" borderId="0" applyFill="0" applyBorder="0" applyAlignment="0" applyProtection="0"/>
    <xf numFmtId="211"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211"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6" fillId="0" borderId="0" applyFont="0" applyFill="0" applyBorder="0" applyAlignment="0" applyProtection="0"/>
    <xf numFmtId="211"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18" fontId="3" fillId="0" borderId="0" applyFill="0" applyBorder="0" applyAlignment="0" applyProtection="0"/>
    <xf numFmtId="211" fontId="3" fillId="0" borderId="0" applyFill="0" applyBorder="0" applyAlignment="0" applyProtection="0"/>
    <xf numFmtId="170" fontId="3" fillId="0" borderId="0" applyFill="0" applyBorder="0" applyAlignment="0" applyProtection="0"/>
    <xf numFmtId="211" fontId="3" fillId="0" borderId="0" applyFill="0" applyBorder="0" applyAlignment="0" applyProtection="0"/>
    <xf numFmtId="211"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3" fillId="0" borderId="0" applyFont="0" applyFill="0" applyBorder="0" applyAlignment="0" applyProtection="0"/>
    <xf numFmtId="225" fontId="3" fillId="0" borderId="0" applyFill="0" applyBorder="0" applyAlignment="0" applyProtection="0"/>
    <xf numFmtId="170"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25" fontId="3" fillId="0" borderId="0" applyFill="0" applyBorder="0" applyAlignment="0" applyProtection="0"/>
    <xf numFmtId="166" fontId="3" fillId="0" borderId="0" applyFill="0" applyBorder="0" applyAlignment="0" applyProtection="0"/>
    <xf numFmtId="170" fontId="3" fillId="0" borderId="0" applyFill="0" applyBorder="0" applyAlignment="0" applyProtection="0"/>
    <xf numFmtId="166" fontId="7" fillId="0" borderId="0" applyFont="0" applyFill="0" applyBorder="0" applyAlignment="0" applyProtection="0"/>
    <xf numFmtId="170" fontId="3" fillId="0" borderId="0" applyFill="0" applyBorder="0" applyAlignment="0" applyProtection="0"/>
    <xf numFmtId="5" fontId="7" fillId="0" borderId="0" applyFont="0" applyFill="0" applyBorder="0" applyAlignment="0" applyProtection="0"/>
    <xf numFmtId="170" fontId="3" fillId="0" borderId="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48" fillId="0" borderId="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98" fillId="0" borderId="0" applyFont="0" applyFill="0" applyBorder="0" applyAlignment="0" applyProtection="0"/>
    <xf numFmtId="224" fontId="50" fillId="0" borderId="0" applyNumberFormat="0" applyFont="0" applyFill="0" applyBorder="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306"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0" fontId="3"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0" fontId="3"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3" fillId="0" borderId="0" applyFont="0" applyFill="0" applyBorder="0" applyProtection="0">
      <alignment horizontal="justify" vertical="top"/>
    </xf>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Protection="0">
      <alignment horizontal="justify" vertical="top"/>
    </xf>
    <xf numFmtId="203" fontId="3"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3" fillId="0" borderId="0" applyFont="0" applyFill="0" applyBorder="0" applyAlignment="0" applyProtection="0"/>
    <xf numFmtId="166" fontId="50" fillId="0" borderId="0" applyFont="0" applyFill="0" applyBorder="0" applyAlignment="0" applyProtection="0"/>
    <xf numFmtId="166" fontId="50"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218"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307" fontId="48" fillId="0" borderId="0" applyFill="0" applyBorder="0" applyAlignment="0" applyProtection="0"/>
    <xf numFmtId="170" fontId="3" fillId="0" borderId="0" applyFill="0" applyBorder="0" applyAlignment="0" applyProtection="0"/>
    <xf numFmtId="307" fontId="48" fillId="0" borderId="0" applyFill="0" applyBorder="0" applyAlignment="0" applyProtection="0"/>
    <xf numFmtId="307" fontId="48" fillId="0" borderId="0" applyFill="0" applyBorder="0" applyAlignment="0" applyProtection="0"/>
    <xf numFmtId="307" fontId="48" fillId="0" borderId="0" applyFill="0" applyBorder="0" applyAlignment="0" applyProtection="0"/>
    <xf numFmtId="307" fontId="48"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0" fontId="3" fillId="38" borderId="89" applyNumberFormat="0" applyAlignment="0" applyProtection="0"/>
    <xf numFmtId="178" fontId="3" fillId="0" borderId="0" applyFill="0" applyBorder="0" applyAlignment="0" applyProtection="0"/>
    <xf numFmtId="178" fontId="3" fillId="0" borderId="0" applyFill="0" applyBorder="0" applyAlignment="0" applyProtection="0"/>
    <xf numFmtId="178" fontId="3" fillId="0" borderId="0" applyFill="0" applyBorder="0" applyAlignment="0" applyProtection="0"/>
    <xf numFmtId="178" fontId="3" fillId="0" borderId="0" applyFill="0" applyBorder="0" applyAlignment="0" applyProtection="0"/>
    <xf numFmtId="239" fontId="374" fillId="0" borderId="0">
      <protection locked="0"/>
    </xf>
    <xf numFmtId="239" fontId="195" fillId="0" borderId="0">
      <protection locked="0"/>
    </xf>
    <xf numFmtId="186" fontId="3" fillId="0" borderId="0" applyFill="0" applyBorder="0">
      <alignment horizontal="left" vertical="top" wrapText="1"/>
      <protection locked="0"/>
    </xf>
    <xf numFmtId="0" fontId="66" fillId="0" borderId="0">
      <alignment vertical="top" wrapText="1"/>
    </xf>
    <xf numFmtId="44" fontId="7" fillId="0" borderId="0" applyFont="0" applyFill="0" applyBorder="0" applyAlignment="0" applyProtection="0"/>
    <xf numFmtId="308" fontId="58" fillId="139" borderId="0"/>
    <xf numFmtId="308" fontId="58" fillId="139" borderId="0"/>
    <xf numFmtId="309" fontId="58" fillId="139" borderId="0"/>
    <xf numFmtId="186" fontId="56" fillId="0" borderId="0" applyFont="0" applyFill="0" applyBorder="0">
      <alignment horizontal="left" vertical="top" wrapText="1"/>
      <protection locked="0"/>
    </xf>
    <xf numFmtId="0" fontId="86" fillId="140" borderId="88" applyNumberFormat="0" applyAlignment="0" applyProtection="0"/>
    <xf numFmtId="310" fontId="3" fillId="0" borderId="0" applyFill="0" applyBorder="0" applyAlignment="0" applyProtection="0"/>
    <xf numFmtId="311" fontId="3" fillId="0" borderId="0" applyFill="0" applyBorder="0" applyAlignment="0" applyProtection="0"/>
    <xf numFmtId="239" fontId="374" fillId="0" borderId="0">
      <protection locked="0"/>
    </xf>
    <xf numFmtId="239" fontId="195" fillId="0" borderId="0">
      <protection locked="0"/>
    </xf>
    <xf numFmtId="239" fontId="374" fillId="0" borderId="0">
      <protection locked="0"/>
    </xf>
    <xf numFmtId="239" fontId="195" fillId="0" borderId="0">
      <protection locked="0"/>
    </xf>
    <xf numFmtId="239" fontId="375" fillId="0" borderId="0">
      <protection locked="0"/>
    </xf>
    <xf numFmtId="239" fontId="202" fillId="0" borderId="0">
      <protection locked="0"/>
    </xf>
    <xf numFmtId="239" fontId="374" fillId="0" borderId="0">
      <protection locked="0"/>
    </xf>
    <xf numFmtId="239" fontId="195" fillId="0" borderId="0">
      <protection locked="0"/>
    </xf>
    <xf numFmtId="239" fontId="374" fillId="0" borderId="0">
      <protection locked="0"/>
    </xf>
    <xf numFmtId="239" fontId="195" fillId="0" borderId="0">
      <protection locked="0"/>
    </xf>
    <xf numFmtId="239" fontId="374" fillId="0" borderId="0">
      <protection locked="0"/>
    </xf>
    <xf numFmtId="239" fontId="195" fillId="0" borderId="0">
      <protection locked="0"/>
    </xf>
    <xf numFmtId="239" fontId="375" fillId="0" borderId="0">
      <protection locked="0"/>
    </xf>
    <xf numFmtId="239" fontId="202" fillId="0" borderId="0">
      <protection locked="0"/>
    </xf>
    <xf numFmtId="239" fontId="374" fillId="0" borderId="0">
      <protection locked="0"/>
    </xf>
    <xf numFmtId="239" fontId="195" fillId="0" borderId="0">
      <protection locked="0"/>
    </xf>
    <xf numFmtId="188" fontId="3" fillId="0" borderId="0">
      <alignment horizontal="left"/>
      <protection locked="0"/>
    </xf>
    <xf numFmtId="188" fontId="56" fillId="0" borderId="0" applyFont="0">
      <alignment horizontal="left"/>
      <protection locked="0"/>
    </xf>
    <xf numFmtId="0" fontId="50" fillId="0" borderId="0" applyNumberFormat="0" applyFill="0" applyBorder="0" applyAlignment="0" applyProtection="0"/>
    <xf numFmtId="0" fontId="58" fillId="40" borderId="0" applyNumberFormat="0" applyBorder="0" applyAlignment="0" applyProtection="0"/>
    <xf numFmtId="0" fontId="58" fillId="40" borderId="0" applyNumberFormat="0" applyBorder="0" applyAlignment="0" applyProtection="0"/>
    <xf numFmtId="0" fontId="58" fillId="148" borderId="0" applyNumberFormat="0" applyBorder="0" applyAlignment="0" applyProtection="0"/>
    <xf numFmtId="0" fontId="60" fillId="0" borderId="90" applyNumberFormat="0" applyAlignment="0" applyProtection="0"/>
    <xf numFmtId="0" fontId="60" fillId="0" borderId="91">
      <alignment horizontal="left" vertical="center"/>
    </xf>
    <xf numFmtId="0" fontId="211" fillId="0" borderId="41" applyNumberFormat="0" applyFill="0" applyAlignment="0" applyProtection="0"/>
    <xf numFmtId="0" fontId="92" fillId="0" borderId="27" applyNumberFormat="0" applyFill="0" applyAlignment="0" applyProtection="0"/>
    <xf numFmtId="0" fontId="214" fillId="0" borderId="28" applyNumberFormat="0" applyFill="0" applyAlignment="0" applyProtection="0"/>
    <xf numFmtId="0" fontId="93" fillId="0" borderId="28" applyNumberFormat="0" applyFill="0" applyAlignment="0" applyProtection="0"/>
    <xf numFmtId="0" fontId="94" fillId="0" borderId="29" applyNumberFormat="0" applyFill="0" applyAlignment="0" applyProtection="0"/>
    <xf numFmtId="0" fontId="217" fillId="0" borderId="0" applyNumberFormat="0" applyFill="0" applyBorder="0" applyAlignment="0" applyProtection="0"/>
    <xf numFmtId="0" fontId="94" fillId="0" borderId="0" applyNumberFormat="0" applyFill="0" applyBorder="0" applyAlignment="0" applyProtection="0"/>
    <xf numFmtId="239" fontId="220" fillId="0" borderId="0">
      <protection locked="0"/>
    </xf>
    <xf numFmtId="239" fontId="376" fillId="0" borderId="0">
      <protection locked="0"/>
    </xf>
    <xf numFmtId="239" fontId="376" fillId="0" borderId="0">
      <protection locked="0"/>
    </xf>
    <xf numFmtId="239" fontId="220" fillId="0" borderId="0">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105" fillId="0" borderId="0" applyNumberFormat="0" applyFill="0" applyBorder="0" applyAlignment="0" applyProtection="0">
      <alignment vertical="top"/>
      <protection locked="0"/>
    </xf>
    <xf numFmtId="0" fontId="377" fillId="0" borderId="0" applyNumberFormat="0" applyFill="0" applyBorder="0" applyAlignment="0" applyProtection="0"/>
    <xf numFmtId="0" fontId="62" fillId="0" borderId="0" applyNumberFormat="0" applyFill="0" applyBorder="0" applyAlignment="0" applyProtection="0"/>
    <xf numFmtId="0" fontId="378" fillId="0" borderId="0" applyNumberFormat="0" applyFill="0" applyBorder="0" applyAlignment="0" applyProtection="0"/>
    <xf numFmtId="0" fontId="378" fillId="0" borderId="0" applyNumberFormat="0" applyFill="0" applyBorder="0" applyAlignment="0" applyProtection="0"/>
    <xf numFmtId="0" fontId="378" fillId="0" borderId="0" applyNumberFormat="0" applyFill="0" applyBorder="0" applyAlignment="0" applyProtection="0"/>
    <xf numFmtId="0" fontId="377" fillId="0" borderId="0" applyNumberFormat="0" applyFill="0" applyBorder="0" applyAlignment="0" applyProtection="0"/>
    <xf numFmtId="0" fontId="377" fillId="0" borderId="0" applyNumberFormat="0" applyFill="0" applyBorder="0" applyAlignment="0" applyProtection="0">
      <alignment vertical="top"/>
      <protection locked="0"/>
    </xf>
    <xf numFmtId="0" fontId="377" fillId="0" borderId="0" applyNumberFormat="0" applyFill="0" applyBorder="0" applyAlignment="0" applyProtection="0">
      <alignment vertical="top"/>
      <protection locked="0"/>
    </xf>
    <xf numFmtId="0" fontId="62" fillId="0" borderId="0" applyNumberFormat="0" applyFill="0" applyBorder="0" applyAlignment="0" applyProtection="0"/>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312" fontId="3" fillId="0" borderId="0" applyProtection="0">
      <alignment horizontal="center"/>
    </xf>
    <xf numFmtId="0" fontId="58" fillId="38" borderId="0" applyNumberFormat="0" applyBorder="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140" borderId="88" applyNumberFormat="0" applyAlignment="0" applyProtection="0"/>
    <xf numFmtId="0" fontId="86" fillId="37" borderId="88" applyNumberFormat="0" applyAlignment="0" applyProtection="0"/>
    <xf numFmtId="0" fontId="86" fillId="140" borderId="88" applyNumberFormat="0" applyAlignment="0" applyProtection="0"/>
    <xf numFmtId="0" fontId="86" fillId="37" borderId="88" applyNumberFormat="0" applyAlignment="0" applyProtection="0"/>
    <xf numFmtId="0" fontId="86" fillId="140" borderId="88" applyNumberFormat="0" applyAlignment="0" applyProtection="0"/>
    <xf numFmtId="0" fontId="86" fillId="140" borderId="88" applyNumberFormat="0" applyAlignment="0" applyProtection="0"/>
    <xf numFmtId="0" fontId="86" fillId="37" borderId="88" applyNumberFormat="0" applyAlignment="0" applyProtection="0"/>
    <xf numFmtId="0" fontId="86" fillId="140" borderId="88" applyNumberFormat="0" applyAlignment="0" applyProtection="0"/>
    <xf numFmtId="0" fontId="86" fillId="37" borderId="88" applyNumberFormat="0" applyAlignment="0" applyProtection="0"/>
    <xf numFmtId="0" fontId="86" fillId="140" borderId="88" applyNumberFormat="0" applyAlignment="0" applyProtection="0"/>
    <xf numFmtId="0" fontId="86" fillId="37" borderId="88" applyNumberFormat="0" applyAlignment="0" applyProtection="0"/>
    <xf numFmtId="0" fontId="81" fillId="49" borderId="0" applyNumberFormat="0" applyBorder="0" applyAlignment="0" applyProtection="0"/>
    <xf numFmtId="313" fontId="58" fillId="0" borderId="0" applyFill="0" applyAlignment="0"/>
    <xf numFmtId="184" fontId="3" fillId="0" borderId="0">
      <alignment horizontal="left"/>
    </xf>
    <xf numFmtId="184" fontId="56" fillId="0" borderId="0" applyFont="0">
      <alignment horizontal="left"/>
    </xf>
    <xf numFmtId="184" fontId="3" fillId="0" borderId="0" applyFill="0" applyBorder="0">
      <alignment horizontal="left"/>
    </xf>
    <xf numFmtId="184" fontId="56" fillId="0" borderId="0" applyFont="0" applyFill="0" applyBorder="0">
      <alignment horizontal="left"/>
    </xf>
    <xf numFmtId="40" fontId="3" fillId="0" borderId="0">
      <protection locked="0"/>
    </xf>
    <xf numFmtId="40" fontId="58" fillId="0" borderId="0" applyFont="0">
      <protection locked="0"/>
    </xf>
    <xf numFmtId="0" fontId="65" fillId="0" borderId="85"/>
    <xf numFmtId="0" fontId="379" fillId="0" borderId="92" applyNumberFormat="0" applyFill="0" applyAlignment="0" applyProtection="0"/>
    <xf numFmtId="184" fontId="3" fillId="0" borderId="0" applyFill="0" applyBorder="0">
      <alignment horizontal="left"/>
    </xf>
    <xf numFmtId="184" fontId="56" fillId="0" borderId="0" applyFont="0" applyFill="0" applyBorder="0">
      <alignment horizontal="left"/>
    </xf>
    <xf numFmtId="184" fontId="3" fillId="0" borderId="0" applyFill="0" applyBorder="0">
      <alignment horizontal="left"/>
    </xf>
    <xf numFmtId="186" fontId="3" fillId="0" borderId="0"/>
    <xf numFmtId="186" fontId="58" fillId="0" borderId="0" applyFont="0"/>
    <xf numFmtId="184" fontId="3" fillId="0" borderId="0" applyFill="0" applyBorder="0">
      <alignment horizontal="left"/>
    </xf>
    <xf numFmtId="184" fontId="56" fillId="0" borderId="0" applyFont="0" applyFill="0" applyBorder="0">
      <alignment horizontal="left"/>
    </xf>
    <xf numFmtId="184" fontId="3" fillId="0" borderId="0">
      <alignment horizontal="left"/>
    </xf>
    <xf numFmtId="184" fontId="56" fillId="0" borderId="0" applyFont="0">
      <alignment horizontal="left"/>
    </xf>
    <xf numFmtId="0" fontId="88" fillId="130" borderId="0" applyNumberFormat="0" applyBorder="0" applyAlignment="0" applyProtection="0"/>
    <xf numFmtId="190" fontId="38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98" fillId="0" borderId="0"/>
    <xf numFmtId="0" fontId="3" fillId="0" borderId="0"/>
    <xf numFmtId="0" fontId="3" fillId="0" borderId="0"/>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82" fillId="0" borderId="0">
      <alignment vertical="center"/>
    </xf>
    <xf numFmtId="0" fontId="382" fillId="0" borderId="0">
      <alignment vertical="center"/>
    </xf>
    <xf numFmtId="0" fontId="3" fillId="0" borderId="0"/>
    <xf numFmtId="207" fontId="3" fillId="0" borderId="0">
      <alignment vertical="center"/>
    </xf>
    <xf numFmtId="0" fontId="382" fillId="0" borderId="0">
      <alignment vertical="center"/>
    </xf>
    <xf numFmtId="0" fontId="382" fillId="0" borderId="0">
      <alignment vertical="center"/>
    </xf>
    <xf numFmtId="0" fontId="3" fillId="0" borderId="0"/>
    <xf numFmtId="0" fontId="7" fillId="0" borderId="0"/>
    <xf numFmtId="0" fontId="7" fillId="0" borderId="0"/>
    <xf numFmtId="0" fontId="7" fillId="0" borderId="0"/>
    <xf numFmtId="204" fontId="3" fillId="0" borderId="0"/>
    <xf numFmtId="0" fontId="7" fillId="0" borderId="0"/>
    <xf numFmtId="0" fontId="7" fillId="0" borderId="0"/>
    <xf numFmtId="0" fontId="7" fillId="0" borderId="0"/>
    <xf numFmtId="0" fontId="7" fillId="0" borderId="0"/>
    <xf numFmtId="0" fontId="7" fillId="0" borderId="0"/>
    <xf numFmtId="314" fontId="3" fillId="0" borderId="0"/>
    <xf numFmtId="0" fontId="7" fillId="0" borderId="0"/>
    <xf numFmtId="0" fontId="3" fillId="0" borderId="0">
      <alignment vertical="center"/>
    </xf>
    <xf numFmtId="0" fontId="7" fillId="0" borderId="0"/>
    <xf numFmtId="0" fontId="7" fillId="0" borderId="0"/>
    <xf numFmtId="0" fontId="1" fillId="0" borderId="0"/>
    <xf numFmtId="0" fontId="7" fillId="0" borderId="0"/>
    <xf numFmtId="0" fontId="7" fillId="0" borderId="0"/>
    <xf numFmtId="207" fontId="3" fillId="0" borderId="0">
      <alignment vertical="center"/>
    </xf>
    <xf numFmtId="0" fontId="7" fillId="0" borderId="0"/>
    <xf numFmtId="0" fontId="3" fillId="0" borderId="0"/>
    <xf numFmtId="0" fontId="382" fillId="0" borderId="0">
      <alignment vertical="center"/>
    </xf>
    <xf numFmtId="0" fontId="382" fillId="0" borderId="0">
      <alignment vertical="center"/>
    </xf>
    <xf numFmtId="0" fontId="3" fillId="0" borderId="0"/>
    <xf numFmtId="0" fontId="383" fillId="0" borderId="0"/>
    <xf numFmtId="0" fontId="382" fillId="0" borderId="0">
      <alignment vertical="center"/>
    </xf>
    <xf numFmtId="0" fontId="382" fillId="0" borderId="0">
      <alignment vertical="center"/>
    </xf>
    <xf numFmtId="0" fontId="50" fillId="0" borderId="0"/>
    <xf numFmtId="0" fontId="383" fillId="0" borderId="0"/>
    <xf numFmtId="0" fontId="50" fillId="0" borderId="0"/>
    <xf numFmtId="0" fontId="383" fillId="0" borderId="0"/>
    <xf numFmtId="0" fontId="383" fillId="0" borderId="0"/>
    <xf numFmtId="0" fontId="383" fillId="0" borderId="0"/>
    <xf numFmtId="0" fontId="383" fillId="0" borderId="0"/>
    <xf numFmtId="0" fontId="7" fillId="0" borderId="0"/>
    <xf numFmtId="0" fontId="7" fillId="0" borderId="0"/>
    <xf numFmtId="0" fontId="110"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82" fillId="0" borderId="0">
      <alignment vertical="center"/>
    </xf>
    <xf numFmtId="0" fontId="382" fillId="0" borderId="0">
      <alignment vertical="center"/>
    </xf>
    <xf numFmtId="0" fontId="7" fillId="0" borderId="0"/>
    <xf numFmtId="0" fontId="7" fillId="0" borderId="0"/>
    <xf numFmtId="0" fontId="3" fillId="0" borderId="0"/>
    <xf numFmtId="0" fontId="3" fillId="0" borderId="0"/>
    <xf numFmtId="0" fontId="3" fillId="0" borderId="0"/>
    <xf numFmtId="0" fontId="365" fillId="0" borderId="0"/>
    <xf numFmtId="0" fontId="48" fillId="0" borderId="0"/>
    <xf numFmtId="0" fontId="48" fillId="0" borderId="0"/>
    <xf numFmtId="0" fontId="48" fillId="0" borderId="0"/>
    <xf numFmtId="0" fontId="48" fillId="0" borderId="0"/>
    <xf numFmtId="0" fontId="3" fillId="0" borderId="0"/>
    <xf numFmtId="0" fontId="1" fillId="0" borderId="0"/>
    <xf numFmtId="0" fontId="3" fillId="0" borderId="0"/>
    <xf numFmtId="0" fontId="3" fillId="0" borderId="0"/>
    <xf numFmtId="0" fontId="383" fillId="0" borderId="0"/>
    <xf numFmtId="0" fontId="50"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50"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xf numFmtId="0" fontId="48" fillId="0" borderId="0"/>
    <xf numFmtId="0" fontId="48" fillId="0" borderId="0"/>
    <xf numFmtId="0" fontId="4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38" borderId="89" applyNumberFormat="0" applyAlignment="0" applyProtection="0"/>
    <xf numFmtId="0" fontId="3" fillId="38" borderId="89" applyNumberFormat="0" applyAlignment="0" applyProtection="0"/>
    <xf numFmtId="0" fontId="48" fillId="38" borderId="89" applyNumberFormat="0" applyAlignment="0" applyProtection="0"/>
    <xf numFmtId="0" fontId="48" fillId="38" borderId="89" applyNumberFormat="0" applyAlignment="0" applyProtection="0"/>
    <xf numFmtId="0" fontId="48" fillId="38" borderId="89" applyNumberFormat="0" applyAlignment="0" applyProtection="0"/>
    <xf numFmtId="0" fontId="48" fillId="38" borderId="93" applyNumberFormat="0" applyAlignment="0" applyProtection="0"/>
    <xf numFmtId="0" fontId="48" fillId="38" borderId="93" applyNumberFormat="0" applyAlignment="0" applyProtection="0"/>
    <xf numFmtId="0" fontId="48" fillId="38" borderId="93" applyNumberFormat="0" applyAlignment="0" applyProtection="0"/>
    <xf numFmtId="0" fontId="48" fillId="38" borderId="93" applyNumberFormat="0" applyAlignment="0" applyProtection="0"/>
    <xf numFmtId="0" fontId="48" fillId="38" borderId="89" applyNumberFormat="0" applyAlignment="0" applyProtection="0"/>
    <xf numFmtId="0" fontId="48" fillId="38" borderId="89" applyNumberFormat="0" applyAlignment="0" applyProtection="0"/>
    <xf numFmtId="0" fontId="48" fillId="38" borderId="89" applyNumberFormat="0" applyAlignment="0" applyProtection="0"/>
    <xf numFmtId="0" fontId="48" fillId="38" borderId="89" applyNumberFormat="0" applyAlignment="0" applyProtection="0"/>
    <xf numFmtId="0" fontId="3" fillId="38" borderId="89" applyNumberFormat="0" applyAlignment="0" applyProtection="0"/>
    <xf numFmtId="188" fontId="3" fillId="0" borderId="0">
      <protection locked="0"/>
    </xf>
    <xf numFmtId="188" fontId="58" fillId="0" borderId="0" applyFont="0">
      <protection locked="0"/>
    </xf>
    <xf numFmtId="0" fontId="46" fillId="0" borderId="48" applyNumberFormat="0" applyFill="0" applyProtection="0">
      <alignment horizontal="left" vertical="top"/>
    </xf>
    <xf numFmtId="0" fontId="89" fillId="40" borderId="94" applyNumberFormat="0" applyAlignment="0" applyProtection="0"/>
    <xf numFmtId="0" fontId="89" fillId="40" borderId="94" applyNumberFormat="0" applyAlignment="0" applyProtection="0"/>
    <xf numFmtId="0" fontId="89" fillId="40" borderId="94" applyNumberFormat="0" applyAlignment="0" applyProtection="0"/>
    <xf numFmtId="0" fontId="89" fillId="148" borderId="94" applyNumberFormat="0" applyAlignment="0" applyProtection="0"/>
    <xf numFmtId="0" fontId="89" fillId="36" borderId="94" applyNumberFormat="0" applyAlignment="0" applyProtection="0"/>
    <xf numFmtId="0" fontId="89" fillId="139" borderId="94" applyNumberFormat="0" applyAlignment="0" applyProtection="0"/>
    <xf numFmtId="0" fontId="89" fillId="40" borderId="94" applyNumberFormat="0" applyAlignment="0" applyProtection="0"/>
    <xf numFmtId="0" fontId="89" fillId="148" borderId="94" applyNumberFormat="0" applyAlignment="0" applyProtection="0"/>
    <xf numFmtId="0" fontId="89" fillId="36" borderId="94" applyNumberFormat="0" applyAlignment="0" applyProtection="0"/>
    <xf numFmtId="215" fontId="3" fillId="0" borderId="0" applyFill="0" applyBorder="0" applyAlignment="0" applyProtection="0"/>
    <xf numFmtId="215" fontId="3" fillId="0" borderId="0" applyFill="0" applyBorder="0" applyAlignment="0" applyProtection="0"/>
    <xf numFmtId="215" fontId="3" fillId="0" borderId="0" applyFill="0" applyBorder="0" applyAlignment="0" applyProtection="0"/>
    <xf numFmtId="215" fontId="3" fillId="0" borderId="0" applyFill="0" applyBorder="0" applyAlignment="0" applyProtection="0"/>
    <xf numFmtId="266" fontId="3" fillId="0" borderId="0" applyFill="0" applyBorder="0" applyAlignment="0" applyProtection="0"/>
    <xf numFmtId="266" fontId="3" fillId="0" borderId="0" applyFill="0" applyBorder="0" applyAlignment="0" applyProtection="0"/>
    <xf numFmtId="10" fontId="48" fillId="0" borderId="0" applyFill="0" applyBorder="0" applyAlignment="0" applyProtection="0"/>
    <xf numFmtId="10" fontId="3" fillId="0" borderId="0" applyFill="0" applyBorder="0" applyAlignment="0" applyProtection="0"/>
    <xf numFmtId="10" fontId="3" fillId="0" borderId="0" applyFill="0" applyBorder="0" applyAlignment="0" applyProtection="0"/>
    <xf numFmtId="10" fontId="3" fillId="0" borderId="0" applyFill="0" applyBorder="0" applyAlignment="0" applyProtection="0"/>
    <xf numFmtId="10" fontId="3" fillId="0" borderId="0" applyFill="0" applyBorder="0" applyAlignment="0" applyProtection="0"/>
    <xf numFmtId="10" fontId="48" fillId="0" borderId="0" applyFill="0" applyBorder="0" applyAlignment="0" applyProtection="0"/>
    <xf numFmtId="10" fontId="48" fillId="0" borderId="0" applyFill="0" applyBorder="0" applyAlignment="0" applyProtection="0"/>
    <xf numFmtId="10" fontId="48"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ill="0" applyBorder="0" applyAlignment="0" applyProtection="0"/>
    <xf numFmtId="9" fontId="3" fillId="0" borderId="0" applyFill="0" applyBorder="0" applyAlignment="0" applyProtection="0"/>
    <xf numFmtId="9" fontId="7" fillId="0" borderId="0" applyFont="0" applyFill="0" applyBorder="0" applyAlignment="0" applyProtection="0"/>
    <xf numFmtId="315" fontId="58" fillId="139" borderId="0"/>
    <xf numFmtId="315" fontId="58" fillId="139" borderId="0"/>
    <xf numFmtId="280" fontId="58" fillId="60" borderId="0"/>
    <xf numFmtId="316" fontId="3" fillId="139" borderId="0"/>
    <xf numFmtId="0" fontId="75" fillId="151" borderId="86">
      <alignment horizontal="left"/>
    </xf>
    <xf numFmtId="0" fontId="111" fillId="152" borderId="0">
      <alignment horizontal="center" vertical="center"/>
    </xf>
    <xf numFmtId="0" fontId="111" fillId="152" borderId="95">
      <alignment horizontal="center" vertical="center"/>
    </xf>
    <xf numFmtId="0" fontId="77" fillId="151" borderId="84">
      <alignment horizontal="left" vertical="center"/>
    </xf>
    <xf numFmtId="0" fontId="268" fillId="0" borderId="0">
      <alignment horizontal="center" vertical="top"/>
    </xf>
    <xf numFmtId="40" fontId="3" fillId="0" borderId="0">
      <protection locked="0"/>
    </xf>
    <xf numFmtId="40" fontId="56" fillId="0" borderId="0" applyFont="0">
      <protection locked="0"/>
    </xf>
    <xf numFmtId="40" fontId="3" fillId="0" borderId="0">
      <protection locked="0"/>
    </xf>
    <xf numFmtId="40" fontId="59" fillId="0" borderId="0" applyFont="0">
      <protection locked="0"/>
    </xf>
    <xf numFmtId="14" fontId="360" fillId="0" borderId="0" applyNumberFormat="0" applyFill="0" applyBorder="0" applyAlignment="0" applyProtection="0">
      <alignment horizontal="left"/>
    </xf>
    <xf numFmtId="317" fontId="3" fillId="139" borderId="0"/>
    <xf numFmtId="318" fontId="58" fillId="139" borderId="0"/>
    <xf numFmtId="319" fontId="3" fillId="0" borderId="0" applyFill="0" applyBorder="0" applyProtection="0"/>
    <xf numFmtId="319" fontId="3" fillId="0" borderId="0" applyFill="0" applyBorder="0" applyProtection="0"/>
    <xf numFmtId="0" fontId="85" fillId="52" borderId="0" applyNumberFormat="0" applyBorder="0" applyAlignment="0" applyProtection="0"/>
    <xf numFmtId="186" fontId="3" fillId="0" borderId="0">
      <alignment horizontal="left"/>
    </xf>
    <xf numFmtId="186" fontId="72" fillId="0" borderId="0" applyFont="0">
      <alignment horizontal="left"/>
    </xf>
    <xf numFmtId="0" fontId="89" fillId="139" borderId="94" applyNumberFormat="0" applyAlignment="0" applyProtection="0"/>
    <xf numFmtId="192" fontId="3" fillId="0" borderId="0" applyFont="0" applyFill="0" applyBorder="0" applyProtection="0"/>
    <xf numFmtId="0" fontId="3" fillId="0" borderId="0"/>
    <xf numFmtId="170" fontId="3" fillId="0" borderId="0" applyFill="0" applyBorder="0" applyAlignment="0" applyProtection="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48" fillId="0" borderId="0"/>
    <xf numFmtId="186" fontId="75" fillId="0" borderId="96">
      <alignment vertical="center"/>
    </xf>
    <xf numFmtId="186" fontId="3" fillId="0" borderId="0">
      <protection locked="0"/>
    </xf>
    <xf numFmtId="186" fontId="56" fillId="0" borderId="0" applyFont="0">
      <protection locked="0"/>
    </xf>
    <xf numFmtId="186" fontId="56" fillId="0" borderId="0" applyFill="0" applyProtection="0"/>
    <xf numFmtId="0" fontId="84" fillId="0" borderId="0" applyNumberFormat="0" applyFill="0" applyBorder="0" applyAlignment="0" applyProtection="0"/>
    <xf numFmtId="0" fontId="307" fillId="0" borderId="0" applyNumberFormat="0" applyFill="0" applyBorder="0" applyAlignment="0" applyProtection="0"/>
    <xf numFmtId="0" fontId="307" fillId="0" borderId="0" applyNumberFormat="0" applyFill="0" applyBorder="0" applyAlignment="0" applyProtection="0"/>
    <xf numFmtId="0" fontId="324" fillId="0" borderId="0" applyNumberFormat="0" applyFill="0" applyBorder="0" applyAlignment="0" applyProtection="0"/>
    <xf numFmtId="0" fontId="307" fillId="0" borderId="0" applyNumberFormat="0" applyFill="0" applyBorder="0" applyAlignment="0" applyProtection="0"/>
    <xf numFmtId="0" fontId="307" fillId="0" borderId="0" applyNumberFormat="0" applyFill="0" applyBorder="0" applyAlignment="0" applyProtection="0"/>
    <xf numFmtId="0" fontId="324" fillId="0" borderId="0" applyNumberFormat="0" applyFill="0" applyBorder="0" applyAlignment="0" applyProtection="0"/>
    <xf numFmtId="0" fontId="324" fillId="0" borderId="0" applyNumberFormat="0" applyFill="0" applyBorder="0" applyAlignment="0" applyProtection="0"/>
    <xf numFmtId="184" fontId="78" fillId="0" borderId="33" applyNumberFormat="0" applyFill="0" applyProtection="0">
      <alignment horizontal="center"/>
    </xf>
    <xf numFmtId="0" fontId="307" fillId="0" borderId="0" applyNumberFormat="0" applyFill="0" applyBorder="0" applyAlignment="0" applyProtection="0"/>
    <xf numFmtId="0" fontId="93" fillId="0" borderId="28" applyNumberFormat="0" applyFill="0" applyAlignment="0" applyProtection="0"/>
    <xf numFmtId="0" fontId="92" fillId="0" borderId="27" applyNumberFormat="0" applyFill="0" applyAlignment="0" applyProtection="0"/>
    <xf numFmtId="0" fontId="94" fillId="0" borderId="29" applyNumberFormat="0" applyFill="0" applyAlignment="0" applyProtection="0"/>
    <xf numFmtId="0" fontId="94" fillId="0" borderId="0" applyNumberFormat="0" applyFill="0" applyBorder="0" applyAlignment="0" applyProtection="0"/>
    <xf numFmtId="0" fontId="90" fillId="0" borderId="98" applyNumberFormat="0" applyFill="0" applyAlignment="0" applyProtection="0"/>
    <xf numFmtId="0" fontId="90" fillId="0" borderId="97" applyNumberFormat="0" applyFill="0" applyAlignment="0" applyProtection="0"/>
    <xf numFmtId="0" fontId="90" fillId="0" borderId="98"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0" fontId="12" fillId="0" borderId="19" applyNumberFormat="0" applyFill="0" applyAlignment="0" applyProtection="0"/>
    <xf numFmtId="186" fontId="3" fillId="0" borderId="0">
      <alignment horizontal="center"/>
      <protection locked="0"/>
    </xf>
    <xf numFmtId="186" fontId="56" fillId="0" borderId="0" applyFont="0">
      <alignment horizontal="center"/>
      <protection locked="0"/>
    </xf>
    <xf numFmtId="0" fontId="384" fillId="50" borderId="25" applyNumberFormat="0" applyAlignment="0" applyProtection="0"/>
    <xf numFmtId="0" fontId="91" fillId="0" borderId="0" applyNumberFormat="0" applyFill="0" applyBorder="0" applyAlignment="0" applyProtection="0"/>
    <xf numFmtId="0" fontId="379" fillId="0" borderId="0" applyNumberFormat="0" applyFill="0" applyBorder="0" applyAlignment="0" applyProtection="0"/>
    <xf numFmtId="0" fontId="385" fillId="52" borderId="0" applyNumberFormat="0" applyBorder="0" applyAlignment="0" applyProtection="0"/>
    <xf numFmtId="0" fontId="385" fillId="52" borderId="0" applyNumberFormat="0" applyBorder="0" applyAlignment="0" applyProtection="0"/>
    <xf numFmtId="0" fontId="385" fillId="52" borderId="0" applyNumberFormat="0" applyBorder="0" applyAlignment="0" applyProtection="0"/>
    <xf numFmtId="0" fontId="386" fillId="49" borderId="0" applyNumberFormat="0" applyBorder="0" applyAlignment="0" applyProtection="0"/>
    <xf numFmtId="0" fontId="386" fillId="49" borderId="0" applyNumberFormat="0" applyBorder="0" applyAlignment="0" applyProtection="0"/>
    <xf numFmtId="0" fontId="386" fillId="49" borderId="0" applyNumberFormat="0" applyBorder="0" applyAlignment="0" applyProtection="0"/>
    <xf numFmtId="0" fontId="364" fillId="100" borderId="0" applyNumberFormat="0" applyBorder="0" applyAlignment="0" applyProtection="0"/>
    <xf numFmtId="0" fontId="364" fillId="100" borderId="0" applyNumberFormat="0" applyBorder="0" applyAlignment="0" applyProtection="0"/>
    <xf numFmtId="0" fontId="364" fillId="146" borderId="0" applyNumberFormat="0" applyBorder="0" applyAlignment="0" applyProtection="0"/>
    <xf numFmtId="0" fontId="364" fillId="146" borderId="0" applyNumberFormat="0" applyBorder="0" applyAlignment="0" applyProtection="0"/>
    <xf numFmtId="0" fontId="364" fillId="46" borderId="0" applyNumberFormat="0" applyBorder="0" applyAlignment="0" applyProtection="0"/>
    <xf numFmtId="0" fontId="364" fillId="46" borderId="0" applyNumberFormat="0" applyBorder="0" applyAlignment="0" applyProtection="0"/>
    <xf numFmtId="0" fontId="364" fillId="90" borderId="0" applyNumberFormat="0" applyBorder="0" applyAlignment="0" applyProtection="0"/>
    <xf numFmtId="0" fontId="364" fillId="43" borderId="0" applyNumberFormat="0" applyBorder="0" applyAlignment="0" applyProtection="0"/>
    <xf numFmtId="0" fontId="364" fillId="43" borderId="0" applyNumberFormat="0" applyBorder="0" applyAlignment="0" applyProtection="0"/>
    <xf numFmtId="0" fontId="364" fillId="48" borderId="0" applyNumberFormat="0" applyBorder="0" applyAlignment="0" applyProtection="0"/>
    <xf numFmtId="0" fontId="364" fillId="90" borderId="0" applyNumberFormat="0" applyBorder="0" applyAlignment="0" applyProtection="0"/>
    <xf numFmtId="0" fontId="387" fillId="0" borderId="0" applyNumberFormat="0" applyFill="0" applyBorder="0" applyAlignment="0" applyProtection="0"/>
    <xf numFmtId="0" fontId="388" fillId="0" borderId="41" applyNumberFormat="0" applyFill="0" applyAlignment="0" applyProtection="0"/>
    <xf numFmtId="0" fontId="388" fillId="0" borderId="41" applyNumberFormat="0" applyFill="0" applyAlignment="0" applyProtection="0"/>
    <xf numFmtId="0" fontId="390" fillId="0" borderId="42" applyNumberFormat="0" applyFill="0" applyAlignment="0" applyProtection="0"/>
    <xf numFmtId="0" fontId="390" fillId="0" borderId="42" applyNumberFormat="0" applyFill="0" applyAlignment="0" applyProtection="0"/>
    <xf numFmtId="0" fontId="390" fillId="0" borderId="0" applyNumberFormat="0" applyFill="0" applyBorder="0" applyAlignment="0" applyProtection="0"/>
    <xf numFmtId="0" fontId="390" fillId="0" borderId="0" applyNumberFormat="0" applyFill="0" applyBorder="0" applyAlignment="0" applyProtection="0"/>
    <xf numFmtId="0" fontId="390" fillId="0" borderId="0" applyNumberFormat="0" applyFill="0" applyBorder="0" applyAlignment="0" applyProtection="0"/>
    <xf numFmtId="0" fontId="387" fillId="0" borderId="0" applyNumberFormat="0" applyFill="0" applyBorder="0" applyAlignment="0" applyProtection="0"/>
    <xf numFmtId="0" fontId="387" fillId="0" borderId="0" applyNumberFormat="0" applyFill="0" applyBorder="0" applyAlignment="0" applyProtection="0"/>
    <xf numFmtId="0" fontId="139" fillId="0" borderId="0"/>
    <xf numFmtId="0" fontId="391" fillId="50" borderId="25" applyNumberFormat="0" applyAlignment="0" applyProtection="0"/>
    <xf numFmtId="0" fontId="391" fillId="50" borderId="25" applyNumberFormat="0" applyAlignment="0" applyProtection="0"/>
    <xf numFmtId="0" fontId="392" fillId="0" borderId="97" applyNumberFormat="0" applyFill="0" applyAlignment="0" applyProtection="0"/>
    <xf numFmtId="0" fontId="392" fillId="0" borderId="97" applyNumberFormat="0" applyFill="0" applyAlignment="0" applyProtection="0"/>
    <xf numFmtId="0" fontId="3" fillId="38" borderId="89" applyNumberFormat="0" applyAlignment="0" applyProtection="0"/>
    <xf numFmtId="0" fontId="393" fillId="0" borderId="0" applyNumberFormat="0" applyFill="0" applyBorder="0" applyAlignment="0" applyProtection="0"/>
    <xf numFmtId="0" fontId="393" fillId="0" borderId="0" applyNumberFormat="0" applyFill="0" applyBorder="0" applyAlignment="0" applyProtection="0"/>
    <xf numFmtId="0" fontId="394" fillId="0" borderId="0" applyNumberFormat="0" applyFill="0" applyBorder="0" applyAlignment="0" applyProtection="0"/>
    <xf numFmtId="0" fontId="394" fillId="0" borderId="0" applyNumberFormat="0" applyFill="0" applyBorder="0" applyAlignment="0" applyProtection="0"/>
    <xf numFmtId="0" fontId="395" fillId="40" borderId="88" applyNumberFormat="0" applyAlignment="0" applyProtection="0"/>
    <xf numFmtId="0" fontId="392" fillId="0" borderId="97" applyNumberFormat="0" applyFill="0" applyAlignment="0" applyProtection="0"/>
    <xf numFmtId="0" fontId="395" fillId="40" borderId="88" applyNumberFormat="0" applyAlignment="0" applyProtection="0"/>
    <xf numFmtId="0" fontId="396" fillId="140" borderId="88" applyNumberFormat="0" applyAlignment="0" applyProtection="0"/>
    <xf numFmtId="0" fontId="396" fillId="140" borderId="88" applyNumberFormat="0" applyAlignment="0" applyProtection="0"/>
    <xf numFmtId="0" fontId="396" fillId="140" borderId="88" applyNumberFormat="0" applyAlignment="0" applyProtection="0"/>
    <xf numFmtId="0" fontId="397" fillId="40" borderId="94" applyNumberFormat="0" applyAlignment="0" applyProtection="0"/>
    <xf numFmtId="0" fontId="397" fillId="40" borderId="94" applyNumberFormat="0" applyAlignment="0" applyProtection="0"/>
    <xf numFmtId="0" fontId="398" fillId="130" borderId="0" applyNumberFormat="0" applyBorder="0" applyAlignment="0" applyProtection="0"/>
    <xf numFmtId="0" fontId="398" fillId="130" borderId="0" applyNumberFormat="0" applyBorder="0" applyAlignment="0" applyProtection="0"/>
    <xf numFmtId="0" fontId="398" fillId="130" borderId="0" applyNumberFormat="0" applyBorder="0" applyAlignment="0" applyProtection="0"/>
    <xf numFmtId="0" fontId="399" fillId="0" borderId="30" applyNumberFormat="0" applyFill="0" applyAlignment="0" applyProtection="0"/>
    <xf numFmtId="0" fontId="399" fillId="0" borderId="30" applyNumberFormat="0" applyFill="0" applyAlignment="0" applyProtection="0"/>
    <xf numFmtId="0" fontId="399" fillId="0" borderId="30" applyNumberFormat="0" applyFill="0" applyAlignment="0" applyProtection="0"/>
    <xf numFmtId="0" fontId="383" fillId="0" borderId="0"/>
    <xf numFmtId="0" fontId="400" fillId="0" borderId="0"/>
    <xf numFmtId="0" fontId="20" fillId="0" borderId="0"/>
    <xf numFmtId="0" fontId="20" fillId="0" borderId="0"/>
    <xf numFmtId="218" fontId="3" fillId="0" borderId="0" applyFill="0" applyBorder="0" applyAlignment="0" applyProtection="0"/>
    <xf numFmtId="166" fontId="383" fillId="0" borderId="0" applyFont="0" applyFill="0" applyBorder="0" applyAlignment="0" applyProtection="0"/>
    <xf numFmtId="166" fontId="383" fillId="0" borderId="0" applyFont="0" applyFill="0" applyBorder="0" applyAlignment="0" applyProtection="0"/>
    <xf numFmtId="166" fontId="383" fillId="0" borderId="0" applyFont="0" applyFill="0" applyBorder="0" applyAlignment="0" applyProtection="0"/>
    <xf numFmtId="170" fontId="383" fillId="0" borderId="0" applyFill="0" applyBorder="0" applyAlignment="0" applyProtection="0"/>
    <xf numFmtId="170" fontId="383" fillId="0" borderId="0" applyFill="0" applyBorder="0" applyAlignment="0" applyProtection="0"/>
    <xf numFmtId="170" fontId="3" fillId="0" borderId="0" applyFill="0" applyBorder="0" applyAlignment="0" applyProtection="0"/>
    <xf numFmtId="166" fontId="383" fillId="0" borderId="0" applyFont="0" applyFill="0" applyBorder="0" applyAlignment="0" applyProtection="0"/>
    <xf numFmtId="0" fontId="383" fillId="0" borderId="0"/>
    <xf numFmtId="0" fontId="383" fillId="0" borderId="0"/>
    <xf numFmtId="0" fontId="397" fillId="40" borderId="94" applyNumberFormat="0" applyAlignment="0" applyProtection="0"/>
    <xf numFmtId="42"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7" fillId="0" borderId="0"/>
    <xf numFmtId="0" fontId="32" fillId="4" borderId="0" applyNumberFormat="0" applyBorder="0" applyAlignment="0" applyProtection="0"/>
    <xf numFmtId="0" fontId="17" fillId="0" borderId="0"/>
    <xf numFmtId="0" fontId="3" fillId="0" borderId="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lignment wrapText="1"/>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5" fillId="0" borderId="0"/>
    <xf numFmtId="0" fontId="5" fillId="0" borderId="0"/>
    <xf numFmtId="0" fontId="5" fillId="0" borderId="0"/>
    <xf numFmtId="0" fontId="5" fillId="0" borderId="0"/>
    <xf numFmtId="166" fontId="3" fillId="0" borderId="0" applyFont="0" applyFill="0" applyBorder="0" applyAlignment="0" applyProtection="0"/>
    <xf numFmtId="0" fontId="5" fillId="0" borderId="0"/>
    <xf numFmtId="0" fontId="96" fillId="0" borderId="0"/>
    <xf numFmtId="0" fontId="5" fillId="0" borderId="0"/>
    <xf numFmtId="0" fontId="5" fillId="0" borderId="0"/>
    <xf numFmtId="0" fontId="5" fillId="0" borderId="0"/>
    <xf numFmtId="0" fontId="5" fillId="0" borderId="0"/>
    <xf numFmtId="0" fontId="5" fillId="0" borderId="0"/>
    <xf numFmtId="166" fontId="3" fillId="0" borderId="0" applyFont="0" applyFill="0" applyBorder="0" applyAlignment="0" applyProtection="0"/>
    <xf numFmtId="166" fontId="3" fillId="0" borderId="0" applyFont="0" applyFill="0" applyBorder="0" applyAlignment="0" applyProtection="0"/>
    <xf numFmtId="0" fontId="5" fillId="0" borderId="0"/>
    <xf numFmtId="166" fontId="3" fillId="0" borderId="0" applyFont="0" applyFill="0" applyBorder="0" applyAlignment="0" applyProtection="0"/>
    <xf numFmtId="0" fontId="5" fillId="0" borderId="0"/>
    <xf numFmtId="0" fontId="7"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37" borderId="0" applyNumberFormat="0" applyBorder="0" applyAlignment="0" applyProtection="0"/>
    <xf numFmtId="0" fontId="41" fillId="15" borderId="0" applyNumberFormat="0" applyBorder="0" applyAlignment="0" applyProtection="0"/>
    <xf numFmtId="0" fontId="80" fillId="43" borderId="0" applyNumberFormat="0" applyBorder="0" applyAlignment="0" applyProtection="0"/>
    <xf numFmtId="0" fontId="41" fillId="23" borderId="0" applyNumberFormat="0" applyBorder="0" applyAlignment="0" applyProtection="0"/>
    <xf numFmtId="0" fontId="80" fillId="44" borderId="0" applyNumberFormat="0" applyBorder="0" applyAlignment="0" applyProtection="0"/>
    <xf numFmtId="0" fontId="80" fillId="44" borderId="0" applyNumberFormat="0" applyBorder="0" applyAlignment="0" applyProtection="0"/>
    <xf numFmtId="0" fontId="80" fillId="40" borderId="0" applyNumberFormat="0" applyBorder="0" applyAlignment="0" applyProtection="0"/>
    <xf numFmtId="0" fontId="80" fillId="40" borderId="0" applyNumberFormat="0" applyBorder="0" applyAlignment="0" applyProtection="0"/>
    <xf numFmtId="0" fontId="41" fillId="35" borderId="0" applyNumberFormat="0" applyBorder="0" applyAlignment="0" applyProtection="0"/>
    <xf numFmtId="0" fontId="80" fillId="37" borderId="0" applyNumberFormat="0" applyBorder="0" applyAlignment="0" applyProtection="0"/>
    <xf numFmtId="0" fontId="80" fillId="47" borderId="0" applyNumberFormat="0" applyBorder="0" applyAlignment="0" applyProtection="0"/>
    <xf numFmtId="0" fontId="11" fillId="0" borderId="0"/>
    <xf numFmtId="0" fontId="11" fillId="0" borderId="0"/>
    <xf numFmtId="0" fontId="81" fillId="49" borderId="0" applyNumberFormat="0" applyBorder="0" applyAlignment="0" applyProtection="0"/>
    <xf numFmtId="0" fontId="33" fillId="7" borderId="0" applyNumberFormat="0" applyBorder="0" applyAlignment="0" applyProtection="0"/>
    <xf numFmtId="0" fontId="51" fillId="0" borderId="0" applyNumberFormat="0" applyFill="0" applyBorder="0" applyAlignment="0" applyProtection="0"/>
    <xf numFmtId="197" fontId="98" fillId="0" borderId="0" applyFill="0" applyBorder="0" applyAlignment="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3" fillId="50" borderId="25" applyNumberFormat="0" applyAlignment="0" applyProtection="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0" fontId="390" fillId="0" borderId="42" applyNumberFormat="0" applyFill="0" applyAlignment="0" applyProtection="0"/>
    <xf numFmtId="166" fontId="3" fillId="0" borderId="0" applyFont="0" applyFill="0" applyBorder="0" applyAlignment="0" applyProtection="0"/>
    <xf numFmtId="181"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77"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0" fontId="7"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6" fontId="8" fillId="0" borderId="0">
      <alignment vertical="top"/>
      <protection locked="0"/>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4" fontId="55" fillId="51" borderId="0" applyFill="0">
      <alignment horizontal="left" vertical="top"/>
      <protection locked="0"/>
    </xf>
    <xf numFmtId="44" fontId="3" fillId="0" borderId="0" applyFont="0" applyFill="0" applyBorder="0" applyAlignment="0" applyProtection="0"/>
    <xf numFmtId="185" fontId="50" fillId="0" borderId="0"/>
    <xf numFmtId="0" fontId="45" fillId="0" borderId="0" applyProtection="0"/>
    <xf numFmtId="186" fontId="56" fillId="0" borderId="0" applyFont="0" applyFill="0" applyBorder="0">
      <alignment horizontal="left" vertical="top" wrapText="1"/>
      <protection locked="0"/>
    </xf>
    <xf numFmtId="181" fontId="50" fillId="0" borderId="0"/>
    <xf numFmtId="2" fontId="45" fillId="0" borderId="0" applyProtection="0"/>
    <xf numFmtId="38" fontId="58" fillId="53" borderId="0" applyNumberFormat="0" applyBorder="0" applyAlignment="0" applyProtection="0"/>
    <xf numFmtId="0" fontId="92" fillId="0" borderId="27" applyNumberFormat="0" applyFill="0" applyAlignment="0" applyProtection="0"/>
    <xf numFmtId="0" fontId="93" fillId="0" borderId="28" applyNumberFormat="0" applyFill="0" applyAlignment="0" applyProtection="0"/>
    <xf numFmtId="0" fontId="94" fillId="0" borderId="29" applyNumberFormat="0" applyFill="0" applyAlignment="0" applyProtection="0"/>
    <xf numFmtId="0" fontId="94" fillId="0" borderId="0" applyNumberFormat="0" applyFill="0" applyBorder="0" applyAlignment="0" applyProtection="0"/>
    <xf numFmtId="0" fontId="61" fillId="0" borderId="0" applyProtection="0"/>
    <xf numFmtId="0" fontId="60" fillId="0" borderId="0" applyProtection="0"/>
    <xf numFmtId="0" fontId="62" fillId="0" borderId="0" applyNumberFormat="0" applyFill="0" applyBorder="0" applyAlignment="0" applyProtection="0">
      <alignment vertical="top"/>
      <protection locked="0"/>
    </xf>
    <xf numFmtId="0" fontId="105" fillId="0" borderId="0" applyNumberFormat="0" applyFill="0" applyBorder="0" applyAlignment="0" applyProtection="0"/>
    <xf numFmtId="0" fontId="62"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189" fontId="3" fillId="0" borderId="0" applyProtection="0">
      <alignment horizontal="center"/>
    </xf>
    <xf numFmtId="10" fontId="58" fillId="54" borderId="71" applyNumberFormat="0" applyBorder="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8" fillId="37" borderId="0" applyNumberFormat="0" applyBorder="0" applyAlignment="0" applyProtection="0"/>
    <xf numFmtId="0" fontId="88" fillId="37" borderId="0" applyNumberFormat="0" applyBorder="0" applyAlignment="0" applyProtection="0"/>
    <xf numFmtId="190" fontId="69" fillId="0" borderId="0"/>
    <xf numFmtId="0" fontId="86" fillId="37" borderId="88" applyNumberFormat="0" applyAlignment="0" applyProtection="0"/>
    <xf numFmtId="0" fontId="1" fillId="0" borderId="0"/>
    <xf numFmtId="0" fontId="1" fillId="0" borderId="0"/>
    <xf numFmtId="0" fontId="3" fillId="0" borderId="0"/>
    <xf numFmtId="0" fontId="1" fillId="0" borderId="0"/>
    <xf numFmtId="0" fontId="1" fillId="0" borderId="0"/>
    <xf numFmtId="0" fontId="3" fillId="0" borderId="0">
      <alignment vertical="center"/>
    </xf>
    <xf numFmtId="0" fontId="53" fillId="0" borderId="0"/>
    <xf numFmtId="0" fontId="53" fillId="0" borderId="0"/>
    <xf numFmtId="0" fontId="3" fillId="0" borderId="0">
      <alignment wrapText="1"/>
    </xf>
    <xf numFmtId="0" fontId="3" fillId="0" borderId="0">
      <alignment wrapText="1"/>
    </xf>
    <xf numFmtId="0" fontId="3" fillId="0" borderId="0">
      <alignment vertical="center"/>
    </xf>
    <xf numFmtId="0" fontId="1" fillId="0" borderId="0"/>
    <xf numFmtId="0" fontId="1" fillId="0" borderId="0"/>
    <xf numFmtId="0" fontId="1" fillId="0" borderId="0"/>
    <xf numFmtId="0" fontId="3" fillId="0" borderId="0">
      <alignment wrapText="1"/>
    </xf>
    <xf numFmtId="0" fontId="1" fillId="0" borderId="0"/>
    <xf numFmtId="0" fontId="7" fillId="0" borderId="0">
      <alignment vertical="center"/>
    </xf>
    <xf numFmtId="0" fontId="4" fillId="0" borderId="0"/>
    <xf numFmtId="0" fontId="4" fillId="0" borderId="0"/>
    <xf numFmtId="0" fontId="1" fillId="0" borderId="0"/>
    <xf numFmtId="0" fontId="1" fillId="0" borderId="0"/>
    <xf numFmtId="0" fontId="1" fillId="0" borderId="0"/>
    <xf numFmtId="0" fontId="53" fillId="0" borderId="0"/>
    <xf numFmtId="0" fontId="3" fillId="0" borderId="0">
      <alignment wrapText="1"/>
    </xf>
    <xf numFmtId="0" fontId="1" fillId="0" borderId="0"/>
    <xf numFmtId="0" fontId="3" fillId="0" borderId="0"/>
    <xf numFmtId="0" fontId="17" fillId="0" borderId="0">
      <alignment vertical="center"/>
    </xf>
    <xf numFmtId="0" fontId="3" fillId="0" borderId="0"/>
    <xf numFmtId="0" fontId="11" fillId="0" borderId="0"/>
    <xf numFmtId="0" fontId="11" fillId="0" borderId="0"/>
    <xf numFmtId="0" fontId="1" fillId="0" borderId="0"/>
    <xf numFmtId="0" fontId="11" fillId="0" borderId="0">
      <alignment vertical="center"/>
    </xf>
    <xf numFmtId="0" fontId="7" fillId="0" borderId="0"/>
    <xf numFmtId="0" fontId="3" fillId="0" borderId="0"/>
    <xf numFmtId="0" fontId="3" fillId="11" borderId="18" applyNumberFormat="0" applyFont="0" applyAlignment="0" applyProtection="0"/>
    <xf numFmtId="0" fontId="3" fillId="11" borderId="18" applyNumberFormat="0" applyFon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10" fontId="3"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91" fontId="47" fillId="55" borderId="0"/>
    <xf numFmtId="202" fontId="97" fillId="0" borderId="0" applyNumberFormat="0" applyFill="0" applyBorder="0" applyAlignment="0" applyProtection="0">
      <alignment horizontal="left"/>
    </xf>
    <xf numFmtId="166" fontId="3" fillId="0" borderId="0" applyFont="0" applyFill="0" applyBorder="0" applyAlignment="0" applyProtection="0"/>
    <xf numFmtId="166" fontId="3" fillId="0" borderId="0" applyFont="0" applyFill="0" applyBorder="0" applyAlignment="0" applyProtection="0"/>
    <xf numFmtId="0" fontId="5" fillId="0" borderId="0">
      <alignment vertical="center"/>
    </xf>
    <xf numFmtId="0" fontId="107" fillId="0" borderId="0" applyNumberFormat="0" applyFill="0" applyBorder="0" applyAlignment="0" applyProtection="0"/>
    <xf numFmtId="0" fontId="95" fillId="0" borderId="0" applyNumberFormat="0" applyFill="0" applyBorder="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108" fillId="0" borderId="19" applyNumberFormat="0" applyFill="0" applyAlignment="0" applyProtection="0"/>
    <xf numFmtId="166" fontId="7" fillId="0" borderId="0" applyFont="0" applyFill="0" applyBorder="0" applyAlignment="0" applyProtection="0"/>
    <xf numFmtId="166" fontId="7" fillId="0" borderId="0" applyFont="0" applyFill="0" applyBorder="0" applyAlignment="0" applyProtection="0"/>
    <xf numFmtId="0" fontId="7" fillId="0" borderId="0" applyFont="0" applyFill="0" applyBorder="0" applyAlignment="0" applyProtection="0"/>
    <xf numFmtId="0" fontId="3" fillId="0" borderId="0"/>
    <xf numFmtId="166" fontId="7" fillId="0" borderId="0" applyFont="0" applyFill="0" applyBorder="0" applyAlignment="0" applyProtection="0"/>
    <xf numFmtId="166" fontId="1" fillId="0" borderId="0" applyFont="0" applyFill="0" applyBorder="0" applyAlignment="0" applyProtection="0"/>
    <xf numFmtId="0" fontId="16" fillId="4" borderId="0">
      <alignment vertical="top"/>
      <protection locked="0"/>
    </xf>
    <xf numFmtId="0" fontId="18" fillId="6" borderId="0">
      <alignment vertical="top"/>
      <protection locked="0"/>
    </xf>
    <xf numFmtId="166" fontId="8" fillId="0" borderId="0">
      <alignment vertical="top"/>
      <protection locked="0"/>
    </xf>
    <xf numFmtId="0" fontId="19" fillId="5" borderId="3">
      <alignment vertical="top"/>
      <protection locked="0"/>
    </xf>
    <xf numFmtId="0" fontId="3" fillId="0" borderId="0">
      <alignment wrapText="1"/>
    </xf>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112" fillId="0" borderId="0"/>
    <xf numFmtId="166" fontId="112"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12"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7"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3" fillId="0" borderId="0">
      <alignment vertical="center"/>
    </xf>
    <xf numFmtId="171" fontId="5" fillId="0" borderId="0"/>
    <xf numFmtId="166" fontId="3" fillId="0" borderId="0" applyFont="0" applyFill="0" applyBorder="0" applyAlignment="0" applyProtection="0"/>
    <xf numFmtId="0" fontId="3" fillId="0" borderId="0"/>
    <xf numFmtId="0" fontId="7" fillId="0" borderId="0" applyFont="0" applyFill="0" applyBorder="0" applyAlignment="0" applyProtection="0"/>
    <xf numFmtId="166" fontId="7" fillId="0" borderId="0" applyFont="0" applyFill="0" applyBorder="0" applyAlignment="0" applyProtection="0"/>
    <xf numFmtId="0" fontId="1" fillId="0" borderId="0"/>
    <xf numFmtId="170"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21" fillId="0" borderId="0"/>
    <xf numFmtId="0" fontId="17" fillId="0" borderId="0">
      <alignment vertical="center"/>
    </xf>
    <xf numFmtId="166" fontId="8" fillId="0" borderId="0">
      <alignment vertical="top"/>
      <protection locked="0"/>
    </xf>
    <xf numFmtId="166" fontId="8" fillId="0" borderId="0">
      <alignment vertical="top"/>
      <protection locked="0"/>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0" fontId="5" fillId="0" borderId="0"/>
    <xf numFmtId="166" fontId="3" fillId="0" borderId="0" applyFill="0" applyBorder="0" applyAlignment="0" applyProtection="0"/>
    <xf numFmtId="0" fontId="22" fillId="0" borderId="0"/>
    <xf numFmtId="166" fontId="3" fillId="0" borderId="0" applyFont="0" applyFill="0" applyBorder="0" applyAlignment="0" applyProtection="0"/>
    <xf numFmtId="170" fontId="3" fillId="0" borderId="0" applyFill="0" applyBorder="0" applyAlignment="0" applyProtection="0"/>
    <xf numFmtId="0" fontId="22" fillId="0" borderId="0"/>
    <xf numFmtId="166" fontId="3" fillId="0" borderId="0" applyFont="0" applyFill="0" applyBorder="0" applyAlignment="0" applyProtection="0"/>
    <xf numFmtId="172" fontId="3" fillId="0" borderId="0" applyFont="0" applyFill="0" applyBorder="0" applyAlignment="0" applyProtection="0"/>
    <xf numFmtId="0" fontId="23" fillId="0" borderId="0"/>
    <xf numFmtId="0" fontId="20" fillId="0" borderId="0"/>
    <xf numFmtId="172" fontId="20" fillId="0" borderId="0" applyFont="0" applyFill="0" applyBorder="0" applyAlignment="0" applyProtection="0"/>
    <xf numFmtId="0" fontId="20" fillId="0" borderId="0"/>
    <xf numFmtId="166" fontId="1" fillId="0" borderId="0" applyFont="0" applyFill="0" applyBorder="0" applyAlignment="0" applyProtection="0"/>
    <xf numFmtId="0" fontId="24" fillId="0" borderId="0"/>
    <xf numFmtId="0" fontId="1" fillId="0" borderId="0"/>
    <xf numFmtId="166" fontId="1" fillId="0" borderId="0" applyFont="0" applyFill="0" applyBorder="0" applyAlignment="0" applyProtection="0"/>
    <xf numFmtId="0" fontId="20" fillId="0" borderId="0"/>
    <xf numFmtId="170" fontId="25" fillId="0" borderId="0" applyFill="0" applyBorder="0" applyAlignment="0" applyProtection="0"/>
    <xf numFmtId="0" fontId="7" fillId="0" borderId="0"/>
    <xf numFmtId="0" fontId="1" fillId="0" borderId="0"/>
    <xf numFmtId="168" fontId="7" fillId="0" borderId="0" applyFont="0" applyFill="0" applyBorder="0" applyAlignment="0" applyProtection="0"/>
    <xf numFmtId="0" fontId="1" fillId="0" borderId="0"/>
    <xf numFmtId="166" fontId="1" fillId="0" borderId="0" applyFont="0" applyFill="0" applyBorder="0" applyAlignment="0" applyProtection="0"/>
    <xf numFmtId="0" fontId="20" fillId="0" borderId="0"/>
    <xf numFmtId="0" fontId="3" fillId="0" borderId="0"/>
    <xf numFmtId="166" fontId="3" fillId="0" borderId="0" applyFont="0" applyFill="0" applyBorder="0" applyAlignment="0" applyProtection="0"/>
    <xf numFmtId="166" fontId="3" fillId="0" borderId="0">
      <alignment vertical="top"/>
      <protection locked="0"/>
    </xf>
    <xf numFmtId="166" fontId="7" fillId="0" borderId="0" applyFont="0" applyFill="0" applyBorder="0" applyAlignment="0" applyProtection="0"/>
    <xf numFmtId="0" fontId="1" fillId="0" borderId="0"/>
    <xf numFmtId="0" fontId="1" fillId="0" borderId="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3" fillId="0" borderId="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0" fontId="3" fillId="0" borderId="0">
      <alignment wrapText="1"/>
    </xf>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8" fillId="0" borderId="0">
      <alignment vertical="top"/>
      <protection locked="0"/>
    </xf>
    <xf numFmtId="166" fontId="8" fillId="0" borderId="0">
      <alignment vertical="top"/>
      <protection locked="0"/>
    </xf>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0" fontId="192" fillId="0" borderId="99" applyAlignment="0">
      <alignment vertical="center"/>
      <protection locked="0"/>
    </xf>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320" fontId="3" fillId="0" borderId="0">
      <alignment vertical="top"/>
      <protection locked="0"/>
    </xf>
    <xf numFmtId="0" fontId="3" fillId="54" borderId="89" applyNumberFormat="0" applyAlignment="0" applyProtection="0"/>
    <xf numFmtId="37" fontId="192" fillId="0" borderId="99" applyAlignment="0">
      <alignment vertical="center"/>
      <protection locked="0"/>
    </xf>
    <xf numFmtId="166" fontId="7" fillId="0" borderId="0" applyFont="0" applyFill="0" applyBorder="0" applyAlignment="0" applyProtection="0"/>
    <xf numFmtId="0" fontId="1" fillId="0" borderId="0"/>
    <xf numFmtId="166" fontId="1" fillId="0" borderId="0" applyFont="0" applyFill="0" applyBorder="0" applyAlignment="0" applyProtection="0"/>
    <xf numFmtId="0" fontId="3" fillId="54" borderId="89" applyNumberFormat="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320" fontId="8" fillId="0" borderId="0">
      <alignment vertical="top"/>
      <protection locked="0"/>
    </xf>
    <xf numFmtId="320" fontId="8" fillId="0" borderId="0">
      <alignment vertical="top"/>
      <protection locked="0"/>
    </xf>
    <xf numFmtId="0" fontId="3" fillId="0" borderId="0"/>
    <xf numFmtId="203" fontId="8" fillId="0" borderId="0">
      <alignment vertical="top"/>
      <protection locked="0"/>
    </xf>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0" fontId="110" fillId="0" borderId="0"/>
    <xf numFmtId="168"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0" fontId="117" fillId="54" borderId="89" applyNumberFormat="0" applyAlignment="0" applyProtection="0">
      <alignment vertical="center"/>
    </xf>
    <xf numFmtId="37" fontId="191" fillId="0" borderId="99" applyAlignment="0">
      <alignment vertical="center"/>
      <protection locked="0"/>
    </xf>
    <xf numFmtId="166" fontId="8" fillId="0" borderId="0">
      <alignment vertical="top"/>
      <protection locked="0"/>
    </xf>
    <xf numFmtId="204" fontId="8" fillId="0" borderId="0">
      <alignment vertical="top"/>
      <protection locked="0"/>
    </xf>
    <xf numFmtId="204" fontId="8" fillId="0" borderId="0">
      <alignment vertical="top"/>
      <protection locked="0"/>
    </xf>
    <xf numFmtId="166" fontId="1" fillId="0" borderId="0" applyFont="0" applyFill="0" applyBorder="0" applyAlignment="0" applyProtection="0"/>
    <xf numFmtId="0" fontId="229" fillId="67" borderId="88" applyNumberFormat="0" applyAlignment="0" applyProtection="0">
      <alignment vertical="center"/>
    </xf>
    <xf numFmtId="166" fontId="1" fillId="0" borderId="0" applyFont="0" applyFill="0" applyBorder="0" applyAlignment="0" applyProtection="0"/>
    <xf numFmtId="10" fontId="117" fillId="76" borderId="100">
      <alignment horizontal="center" vertical="center"/>
      <protection locked="0"/>
    </xf>
    <xf numFmtId="166" fontId="3" fillId="0" borderId="0" applyFont="0" applyFill="0" applyBorder="0" applyAlignment="0" applyProtection="0"/>
    <xf numFmtId="166" fontId="1" fillId="0" borderId="0" applyFont="0" applyFill="0" applyBorder="0" applyAlignment="0" applyProtection="0"/>
    <xf numFmtId="253" fontId="3" fillId="76" borderId="100">
      <protection locked="0"/>
    </xf>
    <xf numFmtId="0" fontId="86" fillId="67" borderId="88" applyNumberFormat="0" applyAlignment="0" applyProtection="0">
      <alignment vertical="center"/>
    </xf>
    <xf numFmtId="0" fontId="3" fillId="38" borderId="89"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 fillId="0" borderId="0"/>
    <xf numFmtId="170" fontId="7" fillId="0" borderId="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70" fontId="7" fillId="0" borderId="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234" fillId="127" borderId="84"/>
    <xf numFmtId="0" fontId="1" fillId="0" borderId="0"/>
    <xf numFmtId="0" fontId="117" fillId="54" borderId="89" applyNumberFormat="0" applyAlignment="0" applyProtection="0">
      <alignment vertical="center"/>
    </xf>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0" fillId="43" borderId="0" applyNumberFormat="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45" fillId="0" borderId="84"/>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0" fontId="7"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0" fontId="229" fillId="67" borderId="88" applyNumberFormat="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53" fontId="3" fillId="76" borderId="100">
      <alignment vertical="center"/>
      <protection locked="0"/>
    </xf>
    <xf numFmtId="253" fontId="3" fillId="76" borderId="100">
      <protection locked="0"/>
    </xf>
    <xf numFmtId="42" fontId="8" fillId="0" borderId="0">
      <alignment vertical="top"/>
      <protection locked="0"/>
    </xf>
    <xf numFmtId="44" fontId="3" fillId="0" borderId="0" applyFont="0" applyFill="0" applyBorder="0" applyAlignment="0" applyProtection="0"/>
    <xf numFmtId="0" fontId="235" fillId="127" borderId="84">
      <alignment vertical="center"/>
    </xf>
    <xf numFmtId="0" fontId="85" fillId="52" borderId="0" applyNumberFormat="0" applyBorder="0" applyAlignment="0" applyProtection="0"/>
    <xf numFmtId="0" fontId="117" fillId="54" borderId="89" applyNumberFormat="0" applyAlignment="0" applyProtection="0">
      <alignment vertical="center"/>
    </xf>
    <xf numFmtId="0" fontId="282" fillId="82" borderId="101" applyNumberFormat="0" applyProtection="0">
      <alignment vertical="center"/>
    </xf>
    <xf numFmtId="0" fontId="283" fillId="82" borderId="101" applyNumberFormat="0" applyProtection="0">
      <alignment vertical="center"/>
    </xf>
    <xf numFmtId="0" fontId="283" fillId="82" borderId="101" applyNumberFormat="0" applyProtection="0">
      <alignment vertical="center"/>
    </xf>
    <xf numFmtId="0" fontId="286" fillId="73" borderId="101" applyNumberFormat="0" applyProtection="0">
      <alignment horizontal="right" vertical="center"/>
    </xf>
    <xf numFmtId="0" fontId="103" fillId="73" borderId="101" applyNumberFormat="0" applyProtection="0">
      <alignment horizontal="right" vertical="center"/>
    </xf>
    <xf numFmtId="0" fontId="198" fillId="0" borderId="97" applyNumberFormat="0" applyFill="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 fillId="0" borderId="0"/>
    <xf numFmtId="166" fontId="3" fillId="0" borderId="0" applyFont="0" applyFill="0" applyBorder="0" applyAlignment="0" applyProtection="0"/>
    <xf numFmtId="166" fontId="172" fillId="0" borderId="0" applyFont="0" applyFill="0" applyBorder="0" applyAlignment="0" applyProtection="0"/>
    <xf numFmtId="253" fontId="117" fillId="76" borderId="100">
      <alignment vertical="center"/>
      <protection locked="0"/>
    </xf>
    <xf numFmtId="253" fontId="3" fillId="76" borderId="100">
      <alignment vertical="center"/>
      <protection locked="0"/>
    </xf>
    <xf numFmtId="253" fontId="117" fillId="76" borderId="100">
      <alignment vertical="center"/>
      <protection locked="0"/>
    </xf>
    <xf numFmtId="253" fontId="3" fillId="76" borderId="100">
      <protection locked="0"/>
    </xf>
    <xf numFmtId="166" fontId="3" fillId="0" borderId="0" applyFont="0" applyFill="0" applyBorder="0" applyAlignment="0" applyProtection="0"/>
    <xf numFmtId="166" fontId="3" fillId="0" borderId="0" applyFont="0" applyFill="0" applyBorder="0" applyAlignment="0" applyProtection="0">
      <alignment vertical="center"/>
    </xf>
    <xf numFmtId="0" fontId="82" fillId="40" borderId="88"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6" fillId="75" borderId="88" applyNumberFormat="0" applyAlignment="0" applyProtection="0"/>
    <xf numFmtId="0" fontId="21" fillId="0" borderId="0"/>
    <xf numFmtId="168"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86" fillId="37" borderId="88" applyNumberFormat="0" applyAlignment="0" applyProtection="0"/>
    <xf numFmtId="166" fontId="8" fillId="0" borderId="0">
      <alignment vertical="top"/>
      <protection locked="0"/>
    </xf>
    <xf numFmtId="166" fontId="3"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70"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0" fontId="86" fillId="67" borderId="88" applyNumberFormat="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70" fontId="3" fillId="0" borderId="0" applyFill="0" applyBorder="0" applyAlignment="0" applyProtection="0"/>
    <xf numFmtId="166" fontId="3" fillId="0" borderId="0" applyFont="0" applyFill="0" applyBorder="0" applyAlignment="0" applyProtection="0"/>
    <xf numFmtId="172" fontId="3" fillId="0" borderId="0" applyFont="0" applyFill="0" applyBorder="0" applyAlignment="0" applyProtection="0"/>
    <xf numFmtId="166" fontId="20"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20" fillId="0" borderId="0"/>
    <xf numFmtId="170" fontId="25" fillId="0" borderId="0" applyFill="0" applyBorder="0" applyAlignment="0" applyProtection="0"/>
    <xf numFmtId="166" fontId="1" fillId="0" borderId="0" applyFont="0" applyFill="0" applyBorder="0" applyAlignment="0" applyProtection="0"/>
    <xf numFmtId="168" fontId="7" fillId="0" borderId="0" applyFont="0" applyFill="0" applyBorder="0" applyAlignment="0" applyProtection="0"/>
    <xf numFmtId="166" fontId="1" fillId="0" borderId="0" applyFont="0" applyFill="0" applyBorder="0" applyAlignment="0" applyProtection="0"/>
    <xf numFmtId="253" fontId="117" fillId="76" borderId="100">
      <alignment vertical="center"/>
      <protection locked="0"/>
    </xf>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8" fillId="0" borderId="0">
      <alignment vertical="top"/>
      <protection locked="0"/>
    </xf>
    <xf numFmtId="166" fontId="8" fillId="0" borderId="0">
      <alignment vertical="top"/>
      <protection locked="0"/>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20"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8" fillId="0" borderId="0">
      <alignment vertical="top"/>
      <protection locked="0"/>
    </xf>
    <xf numFmtId="166" fontId="8" fillId="0" borderId="0">
      <alignment vertical="top"/>
      <protection locked="0"/>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205" fontId="119" fillId="0" borderId="0" applyFont="0" applyFill="0" applyBorder="0" applyAlignment="0" applyProtection="0"/>
    <xf numFmtId="205" fontId="3" fillId="0" borderId="0" applyFont="0" applyFill="0" applyBorder="0" applyAlignment="0" applyProtection="0"/>
    <xf numFmtId="205" fontId="3" fillId="0" borderId="0" applyFont="0" applyFill="0" applyBorder="0" applyAlignment="0" applyProtection="0"/>
    <xf numFmtId="205" fontId="3" fillId="0" borderId="0" applyFont="0" applyFill="0" applyBorder="0" applyAlignment="0" applyProtection="0"/>
    <xf numFmtId="0" fontId="125" fillId="0" borderId="0">
      <alignment vertical="center"/>
    </xf>
    <xf numFmtId="0" fontId="11" fillId="0" borderId="0"/>
    <xf numFmtId="0" fontId="125" fillId="0" borderId="0">
      <alignment vertical="center"/>
    </xf>
    <xf numFmtId="0" fontId="5" fillId="0" borderId="0"/>
    <xf numFmtId="0" fontId="125" fillId="0" borderId="0">
      <alignment vertical="center"/>
    </xf>
    <xf numFmtId="0" fontId="125" fillId="0" borderId="0">
      <alignment vertical="center"/>
    </xf>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alignment vertical="center"/>
    </xf>
    <xf numFmtId="0" fontId="5" fillId="0" borderId="0"/>
    <xf numFmtId="0" fontId="5" fillId="0" borderId="0"/>
    <xf numFmtId="0" fontId="11" fillId="0" borderId="0"/>
    <xf numFmtId="0" fontId="11" fillId="0" borderId="0"/>
    <xf numFmtId="0" fontId="5"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alignment vertical="center"/>
    </xf>
    <xf numFmtId="0" fontId="86" fillId="67" borderId="79" applyNumberFormat="0" applyAlignment="0" applyProtection="0">
      <alignment vertical="center"/>
    </xf>
    <xf numFmtId="0" fontId="86" fillId="6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alignment vertical="center"/>
    </xf>
    <xf numFmtId="0" fontId="86"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xf numFmtId="0" fontId="86" fillId="75"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xf numFmtId="0" fontId="86" fillId="75"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xf numFmtId="0" fontId="229" fillId="67" borderId="79" applyNumberFormat="0" applyAlignment="0" applyProtection="0">
      <alignment vertical="center"/>
    </xf>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229" fillId="67" borderId="79" applyNumberFormat="0" applyAlignment="0" applyProtection="0">
      <alignment vertical="center"/>
    </xf>
    <xf numFmtId="0" fontId="86" fillId="6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3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3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3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3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3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86" fillId="75" borderId="79" applyNumberFormat="0" applyAlignment="0" applyProtection="0"/>
    <xf numFmtId="0" fontId="229" fillId="67" borderId="79" applyNumberFormat="0" applyAlignment="0" applyProtection="0">
      <alignment vertical="center"/>
    </xf>
    <xf numFmtId="0" fontId="86" fillId="75" borderId="79" applyNumberFormat="0" applyAlignment="0" applyProtection="0"/>
    <xf numFmtId="0" fontId="86" fillId="6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3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67" borderId="79" applyNumberFormat="0" applyAlignment="0" applyProtection="0"/>
    <xf numFmtId="0" fontId="86" fillId="37" borderId="79" applyNumberFormat="0" applyAlignment="0" applyProtection="0"/>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229" fillId="67" borderId="79" applyNumberFormat="0" applyAlignment="0" applyProtection="0">
      <alignment vertical="center"/>
    </xf>
    <xf numFmtId="0" fontId="86" fillId="37" borderId="79"/>
    <xf numFmtId="10" fontId="58" fillId="54" borderId="76" applyNumberFormat="0" applyBorder="0" applyAlignment="0" applyProtection="0"/>
    <xf numFmtId="0" fontId="131" fillId="54" borderId="76" applyNumberFormat="0" applyBorder="0" applyAlignment="0" applyProtection="0">
      <alignment vertical="center"/>
    </xf>
    <xf numFmtId="10" fontId="58" fillId="54" borderId="76" applyNumberFormat="0" applyBorder="0" applyAlignment="0" applyProtection="0"/>
    <xf numFmtId="0" fontId="131" fillId="54" borderId="76" applyNumberFormat="0" applyBorder="0" applyAlignment="0" applyProtection="0">
      <alignment vertical="center"/>
    </xf>
    <xf numFmtId="10" fontId="58" fillId="54" borderId="76" applyNumberFormat="0" applyBorder="0" applyAlignment="0" applyProtection="0"/>
    <xf numFmtId="0" fontId="58" fillId="54" borderId="76" applyNumberFormat="0" applyBorder="0" applyAlignment="0" applyProtection="0">
      <alignment vertical="center"/>
    </xf>
    <xf numFmtId="0" fontId="131" fillId="54" borderId="76" applyNumberFormat="0" applyBorder="0" applyAlignment="0" applyProtection="0">
      <alignment vertical="center"/>
    </xf>
    <xf numFmtId="0" fontId="131" fillId="54" borderId="76" applyNumberFormat="0" applyBorder="0" applyAlignment="0" applyProtection="0">
      <alignment vertical="center"/>
    </xf>
    <xf numFmtId="10" fontId="58" fillId="54" borderId="76" applyNumberFormat="0" applyBorder="0" applyAlignment="0" applyProtection="0"/>
    <xf numFmtId="0" fontId="131" fillId="54" borderId="76" applyNumberFormat="0" applyBorder="0" applyAlignment="0" applyProtection="0">
      <alignment vertical="center"/>
    </xf>
    <xf numFmtId="0" fontId="131" fillId="54" borderId="76" applyNumberFormat="0" applyBorder="0" applyAlignment="0" applyProtection="0">
      <alignment vertical="center"/>
    </xf>
    <xf numFmtId="0" fontId="58" fillId="54" borderId="76" applyNumberFormat="0" applyBorder="0" applyAlignment="0" applyProtection="0"/>
    <xf numFmtId="0" fontId="131" fillId="54" borderId="76" applyNumberFormat="0" applyBorder="0" applyAlignment="0" applyProtection="0">
      <alignment vertical="center"/>
    </xf>
    <xf numFmtId="0" fontId="58" fillId="54" borderId="76" applyNumberFormat="0" applyBorder="0" applyAlignment="0" applyProtection="0">
      <alignment vertical="center"/>
    </xf>
    <xf numFmtId="0" fontId="131" fillId="54" borderId="76" applyNumberFormat="0" applyBorder="0" applyAlignment="0" applyProtection="0">
      <alignment vertical="center"/>
    </xf>
    <xf numFmtId="0" fontId="131" fillId="54" borderId="76" applyNumberFormat="0" applyBorder="0" applyAlignment="0" applyProtection="0">
      <alignment vertical="center"/>
    </xf>
    <xf numFmtId="10" fontId="58" fillId="54" borderId="76" applyNumberFormat="0" applyBorder="0" applyAlignment="0" applyProtection="0"/>
    <xf numFmtId="10" fontId="58" fillId="125" borderId="76" applyNumberFormat="0" applyBorder="0" applyAlignment="0" applyProtection="0"/>
    <xf numFmtId="0" fontId="125" fillId="0" borderId="0">
      <alignment vertical="center"/>
    </xf>
    <xf numFmtId="0" fontId="5" fillId="0" borderId="0"/>
    <xf numFmtId="0" fontId="11" fillId="0" borderId="0"/>
    <xf numFmtId="0" fontId="125" fillId="0" borderId="0">
      <alignment vertical="center"/>
    </xf>
    <xf numFmtId="0" fontId="11" fillId="0" borderId="0"/>
    <xf numFmtId="0" fontId="5" fillId="0" borderId="0"/>
    <xf numFmtId="0" fontId="5" fillId="0" borderId="0"/>
    <xf numFmtId="0" fontId="11" fillId="0" borderId="0"/>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5" fillId="0" borderId="0"/>
    <xf numFmtId="0" fontId="5" fillId="0" borderId="0"/>
    <xf numFmtId="0" fontId="125" fillId="0" borderId="0">
      <alignment vertical="center"/>
    </xf>
    <xf numFmtId="0" fontId="11" fillId="0" borderId="0"/>
    <xf numFmtId="0" fontId="11" fillId="0" borderId="0"/>
    <xf numFmtId="0" fontId="5" fillId="0" borderId="0"/>
    <xf numFmtId="0" fontId="11" fillId="0" borderId="0"/>
    <xf numFmtId="0" fontId="125" fillId="0" borderId="0">
      <alignment vertical="center"/>
    </xf>
    <xf numFmtId="0" fontId="11" fillId="0" borderId="0"/>
    <xf numFmtId="0" fontId="125" fillId="0" borderId="0">
      <alignment vertical="center"/>
    </xf>
    <xf numFmtId="0" fontId="5" fillId="0" borderId="0"/>
    <xf numFmtId="0" fontId="5" fillId="0" borderId="0"/>
    <xf numFmtId="0" fontId="11" fillId="0" borderId="0"/>
    <xf numFmtId="0" fontId="125" fillId="0" borderId="0">
      <alignment vertical="center"/>
    </xf>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48"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25" fillId="0" borderId="0">
      <alignment vertical="center"/>
    </xf>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alignment vertical="center"/>
    </xf>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5" fillId="0" borderId="0"/>
    <xf numFmtId="0" fontId="5" fillId="0" borderId="0"/>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11" fillId="0" borderId="0"/>
    <xf numFmtId="0" fontId="125" fillId="0" borderId="0">
      <alignment vertical="center"/>
    </xf>
    <xf numFmtId="0" fontId="60"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209"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209" fillId="0" borderId="75">
      <alignment horizontal="left" vertical="center"/>
    </xf>
    <xf numFmtId="0" fontId="209" fillId="0" borderId="75">
      <alignment horizontal="left" vertical="center"/>
    </xf>
    <xf numFmtId="0" fontId="209" fillId="0" borderId="75">
      <alignment horizontal="left" vertical="center"/>
    </xf>
    <xf numFmtId="0" fontId="60" fillId="0" borderId="75">
      <alignment horizontal="left" vertical="center"/>
    </xf>
    <xf numFmtId="0" fontId="60" fillId="0" borderId="75">
      <alignment horizontal="left" vertical="center"/>
    </xf>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5"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5"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11" fillId="0" borderId="0"/>
    <xf numFmtId="0" fontId="5" fillId="0" borderId="0"/>
    <xf numFmtId="0" fontId="11" fillId="0" borderId="0"/>
    <xf numFmtId="0" fontId="125" fillId="0" borderId="0">
      <alignment vertical="center"/>
    </xf>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5" fillId="0" borderId="0"/>
    <xf numFmtId="0" fontId="11" fillId="0" borderId="0"/>
    <xf numFmtId="0" fontId="125" fillId="0" borderId="0">
      <alignment vertical="center"/>
    </xf>
    <xf numFmtId="0" fontId="11" fillId="0" borderId="0"/>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5" fillId="0" borderId="0"/>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5" fillId="0" borderId="0"/>
    <xf numFmtId="0" fontId="11" fillId="0" borderId="0"/>
    <xf numFmtId="0" fontId="11" fillId="0" borderId="0"/>
    <xf numFmtId="0" fontId="5" fillId="0" borderId="0"/>
    <xf numFmtId="0" fontId="5" fillId="0" borderId="0"/>
    <xf numFmtId="0" fontId="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25" fillId="0" borderId="0">
      <alignment vertical="center"/>
    </xf>
    <xf numFmtId="0" fontId="129" fillId="0" borderId="0"/>
    <xf numFmtId="0" fontId="11" fillId="0" borderId="0"/>
    <xf numFmtId="0" fontId="125" fillId="0" borderId="0">
      <alignment vertical="center"/>
    </xf>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5" fillId="0" borderId="0"/>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11" fillId="0" borderId="0"/>
    <xf numFmtId="0" fontId="11" fillId="0" borderId="0"/>
    <xf numFmtId="0" fontId="125" fillId="0" borderId="0">
      <alignment vertical="center"/>
    </xf>
    <xf numFmtId="0" fontId="5" fillId="0" borderId="0"/>
    <xf numFmtId="0" fontId="125" fillId="0" borderId="0">
      <alignment vertical="center"/>
    </xf>
    <xf numFmtId="0" fontId="11" fillId="0" borderId="0"/>
    <xf numFmtId="0" fontId="125" fillId="0" borderId="0">
      <alignment vertical="center"/>
    </xf>
    <xf numFmtId="0" fontId="11" fillId="0" borderId="0"/>
    <xf numFmtId="166" fontId="3" fillId="0" borderId="0" applyFont="0" applyFill="0" applyBorder="0" applyAlignment="0" applyProtection="0"/>
    <xf numFmtId="166" fontId="3" fillId="0" borderId="0" applyFont="0" applyFill="0" applyBorder="0" applyAlignment="0" applyProtection="0"/>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5" fillId="0" borderId="0"/>
    <xf numFmtId="0" fontId="11" fillId="0" borderId="0"/>
    <xf numFmtId="0" fontId="11" fillId="0" borderId="0"/>
    <xf numFmtId="0" fontId="5" fillId="0" borderId="0"/>
    <xf numFmtId="0" fontId="11" fillId="0" borderId="0"/>
    <xf numFmtId="0" fontId="5"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5" fillId="0" borderId="0"/>
    <xf numFmtId="0" fontId="11" fillId="0" borderId="0"/>
    <xf numFmtId="0" fontId="11" fillId="0" borderId="0"/>
    <xf numFmtId="0" fontId="5" fillId="0" borderId="0"/>
    <xf numFmtId="0" fontId="125" fillId="0" borderId="0">
      <alignment vertical="center"/>
    </xf>
    <xf numFmtId="0" fontId="11" fillId="0" borderId="0"/>
    <xf numFmtId="0" fontId="125" fillId="0" borderId="0">
      <alignment vertical="center"/>
    </xf>
    <xf numFmtId="0" fontId="5" fillId="0" borderId="0"/>
    <xf numFmtId="0" fontId="11" fillId="0" borderId="0"/>
    <xf numFmtId="0" fontId="125" fillId="0" borderId="0">
      <alignment vertical="center"/>
    </xf>
    <xf numFmtId="0" fontId="125" fillId="0" borderId="0">
      <alignment vertical="center"/>
    </xf>
    <xf numFmtId="0" fontId="11" fillId="0" borderId="0"/>
    <xf numFmtId="0" fontId="125" fillId="0" borderId="0">
      <alignment vertical="center"/>
    </xf>
    <xf numFmtId="0" fontId="5" fillId="0" borderId="0"/>
    <xf numFmtId="0" fontId="11" fillId="0" borderId="0"/>
    <xf numFmtId="0" fontId="11" fillId="0" borderId="0"/>
    <xf numFmtId="0" fontId="11" fillId="0" borderId="0"/>
    <xf numFmtId="0" fontId="125" fillId="0" borderId="0">
      <alignment vertical="center"/>
    </xf>
    <xf numFmtId="0" fontId="5" fillId="0" borderId="0"/>
    <xf numFmtId="0" fontId="5" fillId="0" borderId="0"/>
    <xf numFmtId="166" fontId="3" fillId="0" borderId="0" applyFont="0" applyFill="0" applyBorder="0" applyAlignment="0" applyProtection="0"/>
    <xf numFmtId="0" fontId="11" fillId="0" borderId="0"/>
    <xf numFmtId="166" fontId="3" fillId="0" borderId="0" applyFont="0" applyFill="0" applyBorder="0" applyAlignment="0" applyProtection="0"/>
    <xf numFmtId="166" fontId="3" fillId="0" borderId="0" applyFont="0" applyFill="0" applyBorder="0" applyAlignment="0" applyProtection="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48"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5" fillId="0" borderId="0"/>
    <xf numFmtId="0" fontId="5" fillId="0" borderId="0"/>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1"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5" fillId="0" borderId="0"/>
    <xf numFmtId="0" fontId="5" fillId="0" borderId="0"/>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1"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1" fillId="0" borderId="0"/>
    <xf numFmtId="0" fontId="125" fillId="0" borderId="0">
      <alignment vertical="center"/>
    </xf>
    <xf numFmtId="0" fontId="11" fillId="0" borderId="0"/>
    <xf numFmtId="0" fontId="11" fillId="0" borderId="0"/>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5" fillId="0" borderId="0"/>
    <xf numFmtId="0" fontId="5" fillId="0" borderId="0"/>
    <xf numFmtId="0" fontId="5" fillId="0" borderId="0"/>
    <xf numFmtId="0" fontId="11" fillId="0" borderId="0"/>
    <xf numFmtId="0" fontId="11" fillId="0" borderId="0"/>
    <xf numFmtId="0" fontId="11" fillId="0" borderId="0"/>
    <xf numFmtId="0" fontId="125" fillId="0" borderId="0">
      <alignment vertical="center"/>
    </xf>
    <xf numFmtId="0" fontId="11" fillId="0" borderId="0"/>
    <xf numFmtId="0" fontId="125" fillId="0" borderId="0">
      <alignment vertical="center"/>
    </xf>
    <xf numFmtId="0" fontId="5"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1" fillId="0" borderId="0"/>
    <xf numFmtId="0" fontId="125" fillId="0" borderId="0">
      <alignment vertical="center"/>
    </xf>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5"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1" fillId="0" borderId="0"/>
    <xf numFmtId="0" fontId="125" fillId="0" borderId="0">
      <alignment vertical="center"/>
    </xf>
    <xf numFmtId="0" fontId="5" fillId="0" borderId="0"/>
    <xf numFmtId="0" fontId="11" fillId="0" borderId="0"/>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11"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0" fontId="5" fillId="0" borderId="0"/>
    <xf numFmtId="0" fontId="11" fillId="0" borderId="0"/>
    <xf numFmtId="0" fontId="125" fillId="0" borderId="0">
      <alignment vertical="center"/>
    </xf>
    <xf numFmtId="0" fontId="11" fillId="0" borderId="0"/>
    <xf numFmtId="0" fontId="5"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1" fillId="0" borderId="0"/>
    <xf numFmtId="166" fontId="3" fillId="0" borderId="0" applyFont="0" applyFill="0" applyBorder="0" applyAlignment="0" applyProtection="0"/>
    <xf numFmtId="166" fontId="3" fillId="0" borderId="0" applyFont="0" applyFill="0" applyBorder="0" applyAlignment="0" applyProtection="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1" fillId="0" borderId="0"/>
    <xf numFmtId="0" fontId="5"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11" fillId="0" borderId="0"/>
    <xf numFmtId="0" fontId="125" fillId="0" borderId="0">
      <alignment vertical="center"/>
    </xf>
    <xf numFmtId="0" fontId="11" fillId="0" borderId="0"/>
    <xf numFmtId="0" fontId="5"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5"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1" fillId="0" borderId="0"/>
    <xf numFmtId="0" fontId="125" fillId="0" borderId="0">
      <alignment vertical="center"/>
    </xf>
    <xf numFmtId="0" fontId="11" fillId="0" borderId="0"/>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25" fillId="0" borderId="0">
      <alignment vertical="center"/>
    </xf>
    <xf numFmtId="0" fontId="125" fillId="0" borderId="0">
      <alignment vertical="center"/>
    </xf>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1" fillId="0" borderId="0"/>
    <xf numFmtId="0" fontId="11" fillId="0" borderId="0"/>
    <xf numFmtId="0" fontId="125" fillId="0" borderId="0">
      <alignment vertical="center"/>
    </xf>
    <xf numFmtId="0" fontId="5" fillId="0" borderId="0"/>
    <xf numFmtId="0" fontId="5" fillId="0" borderId="0"/>
    <xf numFmtId="0" fontId="11" fillId="0" borderId="0"/>
    <xf numFmtId="0" fontId="11" fillId="0" borderId="0"/>
    <xf numFmtId="207" fontId="5" fillId="0" borderId="0"/>
    <xf numFmtId="0" fontId="125" fillId="0" borderId="0">
      <alignment vertical="center"/>
    </xf>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5" fillId="0" borderId="0"/>
    <xf numFmtId="0" fontId="125" fillId="0" borderId="0">
      <alignment vertical="center"/>
    </xf>
    <xf numFmtId="0" fontId="11" fillId="0" borderId="0"/>
    <xf numFmtId="0" fontId="5"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0" fontId="5" fillId="0" borderId="0"/>
    <xf numFmtId="0" fontId="11" fillId="0" borderId="0"/>
    <xf numFmtId="0" fontId="125" fillId="0" borderId="0">
      <alignment vertical="center"/>
    </xf>
    <xf numFmtId="0" fontId="5"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25" fillId="0" borderId="0">
      <alignment vertical="center"/>
    </xf>
    <xf numFmtId="0" fontId="5" fillId="0" borderId="0"/>
    <xf numFmtId="0" fontId="11" fillId="0" borderId="0"/>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24" fillId="0" borderId="0"/>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7" fillId="62"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7" fillId="63" borderId="0" applyNumberFormat="0" applyBorder="0" applyAlignment="0" applyProtection="0"/>
    <xf numFmtId="0" fontId="7" fillId="63" borderId="0" applyNumberFormat="0" applyBorder="0" applyAlignment="0" applyProtection="0">
      <alignment vertical="center"/>
    </xf>
    <xf numFmtId="0" fontId="118" fillId="63" borderId="0" applyNumberFormat="0" applyBorder="0" applyAlignment="0" applyProtection="0">
      <alignment vertical="center"/>
    </xf>
    <xf numFmtId="0" fontId="118" fillId="60" borderId="0" applyNumberFormat="0" applyBorder="0" applyAlignment="0" applyProtection="0">
      <alignment vertical="center"/>
    </xf>
    <xf numFmtId="0" fontId="7" fillId="63" borderId="0" applyNumberFormat="0" applyBorder="0" applyAlignment="0" applyProtection="0"/>
    <xf numFmtId="0" fontId="118" fillId="63" borderId="0" applyNumberFormat="0" applyBorder="0" applyAlignment="0" applyProtection="0">
      <alignment vertical="center"/>
    </xf>
    <xf numFmtId="0" fontId="118" fillId="60" borderId="0" applyNumberFormat="0" applyBorder="0" applyAlignment="0" applyProtection="0">
      <alignment vertical="center"/>
    </xf>
    <xf numFmtId="0" fontId="118" fillId="67" borderId="0" applyNumberFormat="0" applyBorder="0" applyAlignment="0" applyProtection="0">
      <alignment vertical="center"/>
    </xf>
    <xf numFmtId="0" fontId="7" fillId="65" borderId="0" applyNumberFormat="0" applyBorder="0" applyAlignment="0" applyProtection="0"/>
    <xf numFmtId="0" fontId="7" fillId="65" borderId="0" applyNumberFormat="0" applyBorder="0" applyAlignment="0" applyProtection="0">
      <alignment vertical="center"/>
    </xf>
    <xf numFmtId="0" fontId="118" fillId="67" borderId="0" applyNumberFormat="0" applyBorder="0" applyAlignment="0" applyProtection="0">
      <alignment vertical="center"/>
    </xf>
    <xf numFmtId="0" fontId="7" fillId="65" borderId="0" applyNumberFormat="0" applyBorder="0" applyAlignment="0" applyProtection="0"/>
    <xf numFmtId="0" fontId="118" fillId="65" borderId="0" applyNumberFormat="0" applyBorder="0" applyAlignment="0" applyProtection="0">
      <alignment vertical="center"/>
    </xf>
    <xf numFmtId="0" fontId="118" fillId="65" borderId="0" applyNumberFormat="0" applyBorder="0" applyAlignment="0" applyProtection="0">
      <alignment vertical="center"/>
    </xf>
    <xf numFmtId="0" fontId="7" fillId="57" borderId="0" applyNumberFormat="0" applyBorder="0" applyAlignment="0" applyProtection="0">
      <alignment vertical="center"/>
    </xf>
    <xf numFmtId="0" fontId="7" fillId="57" borderId="0" applyNumberFormat="0" applyBorder="0" applyAlignment="0" applyProtection="0"/>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alignment vertical="center"/>
    </xf>
    <xf numFmtId="0" fontId="118" fillId="57" borderId="0" applyNumberFormat="0" applyBorder="0" applyAlignment="0" applyProtection="0">
      <alignment vertical="center"/>
    </xf>
    <xf numFmtId="0" fontId="7" fillId="57" borderId="0" applyNumberFormat="0" applyBorder="0" applyAlignment="0" applyProtection="0"/>
    <xf numFmtId="0" fontId="118" fillId="57" borderId="0" applyNumberFormat="0" applyBorder="0" applyAlignment="0" applyProtection="0">
      <alignment vertical="center"/>
    </xf>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0" borderId="0" applyNumberFormat="0" applyBorder="0" applyAlignment="0" applyProtection="0"/>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alignment vertical="center"/>
    </xf>
    <xf numFmtId="0" fontId="118" fillId="60"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118" fillId="60" borderId="0" applyNumberFormat="0" applyBorder="0" applyAlignment="0" applyProtection="0">
      <alignment vertical="center"/>
    </xf>
    <xf numFmtId="0" fontId="118" fillId="71" borderId="0" applyNumberFormat="0" applyBorder="0" applyAlignment="0" applyProtection="0">
      <alignment vertical="center"/>
    </xf>
    <xf numFmtId="0" fontId="118" fillId="71"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39" borderId="0" applyNumberFormat="0" applyBorder="0" applyAlignment="0" applyProtection="0"/>
    <xf numFmtId="0" fontId="7" fillId="73" borderId="0" applyNumberFormat="0" applyBorder="0" applyAlignment="0" applyProtection="0">
      <alignment vertical="center"/>
    </xf>
    <xf numFmtId="0" fontId="118" fillId="73" borderId="0" applyNumberFormat="0" applyBorder="0" applyAlignment="0" applyProtection="0">
      <alignment vertical="center"/>
    </xf>
    <xf numFmtId="0" fontId="7" fillId="73" borderId="0" applyNumberFormat="0" applyBorder="0" applyAlignment="0" applyProtection="0"/>
    <xf numFmtId="0" fontId="7" fillId="73" borderId="0" applyNumberFormat="0" applyBorder="0" applyAlignment="0" applyProtection="0">
      <alignment vertical="center"/>
    </xf>
    <xf numFmtId="0" fontId="7" fillId="73" borderId="0" applyNumberFormat="0" applyBorder="0" applyAlignment="0" applyProtection="0">
      <alignment vertical="center"/>
    </xf>
    <xf numFmtId="0" fontId="7" fillId="73" borderId="0" applyNumberFormat="0" applyBorder="0" applyAlignment="0" applyProtection="0"/>
    <xf numFmtId="0" fontId="118" fillId="73" borderId="0" applyNumberFormat="0" applyBorder="0" applyAlignment="0" applyProtection="0">
      <alignment vertical="center"/>
    </xf>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7" fillId="37" borderId="0" applyNumberFormat="0" applyBorder="0" applyAlignment="0" applyProtection="0"/>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7" fillId="67" borderId="0" applyNumberFormat="0" applyBorder="0" applyAlignment="0" applyProtection="0">
      <alignment vertical="center"/>
    </xf>
    <xf numFmtId="0" fontId="7" fillId="67" borderId="0" applyNumberFormat="0" applyBorder="0" applyAlignment="0" applyProtection="0">
      <alignment vertical="center"/>
    </xf>
    <xf numFmtId="0" fontId="118" fillId="67" borderId="0" applyNumberFormat="0" applyBorder="0" applyAlignment="0" applyProtection="0">
      <alignment vertical="center"/>
    </xf>
    <xf numFmtId="0" fontId="7" fillId="67" borderId="0" applyNumberFormat="0" applyBorder="0" applyAlignment="0" applyProtection="0"/>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7"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118" fillId="53" borderId="0" applyNumberFormat="0" applyBorder="0" applyAlignment="0" applyProtection="0">
      <alignment vertical="center"/>
    </xf>
    <xf numFmtId="0" fontId="118" fillId="76" borderId="0" applyNumberFormat="0" applyBorder="0" applyAlignment="0" applyProtection="0">
      <alignment vertical="center"/>
    </xf>
    <xf numFmtId="0" fontId="118" fillId="76" borderId="0" applyNumberFormat="0" applyBorder="0" applyAlignment="0" applyProtection="0">
      <alignment vertical="center"/>
    </xf>
    <xf numFmtId="0" fontId="7" fillId="68" borderId="0" applyNumberFormat="0" applyBorder="0" applyAlignment="0" applyProtection="0">
      <alignment vertical="center"/>
    </xf>
    <xf numFmtId="0" fontId="118" fillId="53" borderId="0" applyNumberFormat="0" applyBorder="0" applyAlignment="0" applyProtection="0">
      <alignment vertical="center"/>
    </xf>
    <xf numFmtId="0" fontId="7" fillId="68" borderId="0" applyNumberFormat="0" applyBorder="0" applyAlignment="0" applyProtection="0">
      <alignment vertical="center"/>
    </xf>
    <xf numFmtId="0" fontId="7" fillId="68" borderId="0" applyNumberFormat="0" applyBorder="0" applyAlignment="0" applyProtection="0"/>
    <xf numFmtId="0" fontId="118" fillId="68" borderId="0" applyNumberFormat="0" applyBorder="0" applyAlignment="0" applyProtection="0">
      <alignment vertical="center"/>
    </xf>
    <xf numFmtId="0" fontId="7" fillId="80" borderId="0" applyNumberFormat="0" applyBorder="0" applyAlignment="0" applyProtection="0">
      <alignment vertical="center"/>
    </xf>
    <xf numFmtId="0" fontId="7" fillId="80" borderId="0" applyNumberFormat="0" applyBorder="0" applyAlignment="0" applyProtection="0">
      <alignment vertical="center"/>
    </xf>
    <xf numFmtId="0" fontId="7" fillId="80" borderId="0" applyNumberFormat="0" applyBorder="0" applyAlignment="0" applyProtection="0">
      <alignment vertical="center"/>
    </xf>
    <xf numFmtId="0" fontId="7" fillId="80" borderId="0" applyNumberFormat="0" applyBorder="0" applyAlignment="0" applyProtection="0"/>
    <xf numFmtId="0" fontId="118" fillId="80" borderId="0" applyNumberFormat="0" applyBorder="0" applyAlignment="0" applyProtection="0">
      <alignment vertical="center"/>
    </xf>
    <xf numFmtId="0" fontId="118" fillId="57" borderId="0" applyNumberFormat="0" applyBorder="0" applyAlignment="0" applyProtection="0">
      <alignment vertical="center"/>
    </xf>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7" fillId="71" borderId="0" applyNumberFormat="0" applyBorder="0" applyAlignment="0" applyProtection="0"/>
    <xf numFmtId="0" fontId="7" fillId="71" borderId="0" applyNumberFormat="0" applyBorder="0" applyAlignment="0" applyProtection="0">
      <alignment vertical="center"/>
    </xf>
    <xf numFmtId="0" fontId="7" fillId="71" borderId="0" applyNumberFormat="0" applyBorder="0" applyAlignment="0" applyProtection="0">
      <alignment vertical="center"/>
    </xf>
    <xf numFmtId="0" fontId="7" fillId="71" borderId="0" applyNumberFormat="0" applyBorder="0" applyAlignment="0" applyProtection="0">
      <alignment vertical="center"/>
    </xf>
    <xf numFmtId="0" fontId="118" fillId="71" borderId="0" applyNumberFormat="0" applyBorder="0" applyAlignment="0" applyProtection="0">
      <alignment vertical="center"/>
    </xf>
    <xf numFmtId="0" fontId="118" fillId="53" borderId="0" applyNumberFormat="0" applyBorder="0" applyAlignment="0" applyProtection="0">
      <alignment vertical="center"/>
    </xf>
    <xf numFmtId="0" fontId="7" fillId="71" borderId="0" applyNumberFormat="0" applyBorder="0" applyAlignment="0" applyProtection="0"/>
    <xf numFmtId="0" fontId="118" fillId="71" borderId="0" applyNumberFormat="0" applyBorder="0" applyAlignment="0" applyProtection="0">
      <alignment vertical="center"/>
    </xf>
    <xf numFmtId="0" fontId="118" fillId="53" borderId="0" applyNumberFormat="0" applyBorder="0" applyAlignment="0" applyProtection="0">
      <alignment vertical="center"/>
    </xf>
    <xf numFmtId="0" fontId="118" fillId="71" borderId="0" applyNumberFormat="0" applyBorder="0" applyAlignment="0" applyProtection="0">
      <alignment vertical="center"/>
    </xf>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7" fillId="76" borderId="0" applyNumberFormat="0" applyBorder="0" applyAlignment="0" applyProtection="0">
      <alignment vertical="center"/>
    </xf>
    <xf numFmtId="0" fontId="7" fillId="76" borderId="0" applyNumberFormat="0" applyBorder="0" applyAlignment="0" applyProtection="0">
      <alignment vertical="center"/>
    </xf>
    <xf numFmtId="0" fontId="118" fillId="76" borderId="0" applyNumberFormat="0" applyBorder="0" applyAlignment="0" applyProtection="0">
      <alignment vertical="center"/>
    </xf>
    <xf numFmtId="0" fontId="7" fillId="76" borderId="0" applyNumberFormat="0" applyBorder="0" applyAlignment="0" applyProtection="0"/>
    <xf numFmtId="0" fontId="118" fillId="76" borderId="0" applyNumberFormat="0" applyBorder="0" applyAlignment="0" applyProtection="0">
      <alignment vertical="center"/>
    </xf>
    <xf numFmtId="0" fontId="118" fillId="76" borderId="0" applyNumberFormat="0" applyBorder="0" applyAlignment="0" applyProtection="0">
      <alignment vertical="center"/>
    </xf>
    <xf numFmtId="0" fontId="118" fillId="76" borderId="0" applyNumberFormat="0" applyBorder="0" applyAlignment="0" applyProtection="0">
      <alignment vertical="center"/>
    </xf>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7" fillId="84" borderId="0" applyNumberFormat="0" applyBorder="0" applyAlignment="0" applyProtection="0"/>
    <xf numFmtId="0" fontId="7" fillId="84" borderId="0" applyNumberFormat="0" applyBorder="0" applyAlignment="0" applyProtection="0">
      <alignment vertical="center"/>
    </xf>
    <xf numFmtId="0" fontId="7" fillId="84" borderId="0" applyNumberFormat="0" applyBorder="0" applyAlignment="0" applyProtection="0">
      <alignment vertical="center"/>
    </xf>
    <xf numFmtId="0" fontId="118" fillId="84" borderId="0" applyNumberFormat="0" applyBorder="0" applyAlignment="0" applyProtection="0">
      <alignment vertical="center"/>
    </xf>
    <xf numFmtId="0" fontId="118" fillId="67" borderId="0" applyNumberFormat="0" applyBorder="0" applyAlignment="0" applyProtection="0">
      <alignment vertical="center"/>
    </xf>
    <xf numFmtId="0" fontId="7" fillId="84" borderId="0" applyNumberFormat="0" applyBorder="0" applyAlignment="0" applyProtection="0"/>
    <xf numFmtId="0" fontId="118" fillId="84" borderId="0" applyNumberFormat="0" applyBorder="0" applyAlignment="0" applyProtection="0">
      <alignment vertical="center"/>
    </xf>
    <xf numFmtId="0" fontId="118" fillId="67" borderId="0" applyNumberFormat="0" applyBorder="0" applyAlignment="0" applyProtection="0">
      <alignment vertical="center"/>
    </xf>
    <xf numFmtId="0" fontId="118" fillId="84" borderId="0" applyNumberFormat="0" applyBorder="0" applyAlignment="0" applyProtection="0">
      <alignment vertical="center"/>
    </xf>
    <xf numFmtId="0" fontId="118" fillId="67" borderId="0" applyNumberFormat="0" applyBorder="0" applyAlignment="0" applyProtection="0">
      <alignment vertical="center"/>
    </xf>
    <xf numFmtId="2" fontId="3" fillId="0" borderId="0" applyFont="0" applyFill="0" applyBorder="0" applyAlignment="0" applyProtection="0"/>
    <xf numFmtId="0" fontId="144" fillId="76" borderId="0" applyNumberFormat="0" applyBorder="0" applyAlignment="0" applyProtection="0">
      <alignment vertical="center"/>
    </xf>
    <xf numFmtId="0" fontId="144" fillId="57" borderId="0" applyNumberFormat="0" applyBorder="0" applyAlignment="0" applyProtection="0">
      <alignment vertical="center"/>
    </xf>
    <xf numFmtId="0" fontId="144" fillId="71" borderId="0" applyNumberFormat="0" applyBorder="0" applyAlignment="0" applyProtection="0">
      <alignment vertical="center"/>
    </xf>
    <xf numFmtId="0" fontId="80" fillId="95" borderId="0" applyNumberFormat="0" applyBorder="0" applyAlignment="0" applyProtection="0"/>
    <xf numFmtId="0" fontId="80" fillId="96" borderId="0" applyNumberFormat="0" applyBorder="0" applyAlignment="0" applyProtection="0"/>
    <xf numFmtId="0" fontId="144" fillId="67" borderId="0" applyNumberFormat="0" applyBorder="0" applyAlignment="0" applyProtection="0">
      <alignment vertical="center"/>
    </xf>
    <xf numFmtId="0" fontId="80" fillId="45" borderId="0" applyNumberFormat="0" applyBorder="0" applyAlignment="0" applyProtection="0"/>
    <xf numFmtId="0" fontId="80" fillId="45" borderId="0" applyNumberFormat="0" applyBorder="0" applyAlignment="0" applyProtection="0"/>
    <xf numFmtId="0" fontId="144" fillId="106" borderId="0" applyNumberFormat="0" applyBorder="0" applyAlignment="0" applyProtection="0">
      <alignment vertical="center"/>
    </xf>
    <xf numFmtId="0" fontId="144" fillId="106" borderId="0" applyNumberFormat="0" applyBorder="0" applyAlignment="0" applyProtection="0">
      <alignment vertical="center"/>
    </xf>
    <xf numFmtId="0" fontId="144" fillId="93" borderId="0" applyNumberFormat="0" applyBorder="0" applyAlignment="0" applyProtection="0">
      <alignment vertical="center"/>
    </xf>
    <xf numFmtId="0" fontId="144" fillId="93" borderId="0" applyNumberFormat="0" applyBorder="0" applyAlignment="0" applyProtection="0">
      <alignment vertical="center"/>
    </xf>
    <xf numFmtId="0" fontId="144" fillId="116" borderId="0" applyNumberFormat="0" applyBorder="0" applyAlignment="0" applyProtection="0">
      <alignment vertical="center"/>
    </xf>
    <xf numFmtId="0" fontId="150" fillId="0" borderId="0">
      <alignment horizontal="justify" vertical="top" wrapText="1"/>
    </xf>
    <xf numFmtId="0" fontId="150" fillId="0" borderId="0">
      <alignment horizontal="justify" vertical="top" wrapText="1"/>
    </xf>
    <xf numFmtId="0" fontId="151" fillId="0" borderId="0">
      <alignment horizontal="justify" vertical="top" wrapText="1"/>
    </xf>
    <xf numFmtId="0" fontId="125" fillId="0" borderId="0">
      <alignment vertical="center"/>
    </xf>
    <xf numFmtId="0" fontId="11" fillId="0" borderId="0"/>
    <xf numFmtId="209" fontId="98" fillId="0" borderId="0" applyFill="0" applyBorder="0" applyAlignment="0"/>
    <xf numFmtId="210" fontId="98" fillId="0" borderId="0" applyFill="0" applyBorder="0" applyAlignment="0"/>
    <xf numFmtId="212" fontId="98" fillId="0" borderId="0" applyFill="0" applyBorder="0" applyAlignment="0"/>
    <xf numFmtId="212" fontId="98" fillId="0" borderId="0" applyFill="0" applyBorder="0" applyAlignment="0"/>
    <xf numFmtId="214" fontId="98" fillId="0" borderId="0" applyFill="0" applyBorder="0" applyAlignment="0"/>
    <xf numFmtId="197" fontId="98" fillId="0" borderId="0" applyFill="0" applyBorder="0" applyAlignment="0"/>
    <xf numFmtId="216" fontId="98" fillId="0" borderId="0" applyFill="0" applyBorder="0" applyAlignment="0"/>
    <xf numFmtId="0" fontId="165" fillId="53" borderId="88" applyNumberFormat="0" applyAlignment="0" applyProtection="0">
      <alignment vertical="center"/>
    </xf>
    <xf numFmtId="0" fontId="82" fillId="40"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118"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118"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118"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118"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118" borderId="88" applyNumberFormat="0" applyAlignment="0" applyProtection="0"/>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xf numFmtId="0" fontId="165" fillId="60" borderId="88" applyNumberFormat="0" applyAlignment="0" applyProtection="0">
      <alignment vertical="center"/>
    </xf>
    <xf numFmtId="0" fontId="165" fillId="53" borderId="88" applyNumberFormat="0" applyAlignment="0" applyProtection="0">
      <alignment vertical="center"/>
    </xf>
    <xf numFmtId="0" fontId="165" fillId="60" borderId="88" applyNumberFormat="0" applyAlignment="0" applyProtection="0">
      <alignment vertical="center"/>
    </xf>
    <xf numFmtId="0" fontId="165" fillId="60" borderId="88" applyNumberFormat="0" applyAlignment="0" applyProtection="0">
      <alignment vertical="center"/>
    </xf>
    <xf numFmtId="0" fontId="165" fillId="53" borderId="88" applyNumberFormat="0" applyAlignment="0" applyProtection="0">
      <alignment vertical="center"/>
    </xf>
    <xf numFmtId="0" fontId="165" fillId="60" borderId="88" applyNumberFormat="0" applyAlignment="0" applyProtection="0">
      <alignment vertical="center"/>
    </xf>
    <xf numFmtId="0" fontId="165" fillId="53" borderId="88" applyNumberFormat="0" applyAlignment="0" applyProtection="0">
      <alignment vertical="center"/>
    </xf>
    <xf numFmtId="0" fontId="169" fillId="105" borderId="25" applyNumberFormat="0" applyAlignment="0" applyProtection="0">
      <alignment vertical="center"/>
    </xf>
    <xf numFmtId="0" fontId="169" fillId="105" borderId="25" applyNumberFormat="0" applyAlignment="0" applyProtection="0">
      <alignment vertical="center"/>
    </xf>
    <xf numFmtId="0" fontId="165" fillId="53" borderId="79" applyNumberFormat="0" applyAlignment="0" applyProtection="0">
      <alignment vertical="center"/>
    </xf>
    <xf numFmtId="0" fontId="11" fillId="0" borderId="0"/>
    <xf numFmtId="0" fontId="124" fillId="0" borderId="0">
      <alignment vertical="center"/>
    </xf>
    <xf numFmtId="0" fontId="11" fillId="0" borderId="0"/>
    <xf numFmtId="0" fontId="124" fillId="0" borderId="0">
      <alignment vertical="center"/>
    </xf>
    <xf numFmtId="0" fontId="11" fillId="0" borderId="0"/>
    <xf numFmtId="0" fontId="124" fillId="0" borderId="0">
      <alignment vertical="center"/>
    </xf>
    <xf numFmtId="0" fontId="11" fillId="0" borderId="0"/>
    <xf numFmtId="0" fontId="165" fillId="60"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60" borderId="79" applyNumberFormat="0" applyAlignment="0" applyProtection="0">
      <alignment vertical="center"/>
    </xf>
    <xf numFmtId="0" fontId="165" fillId="60" borderId="79" applyNumberFormat="0" applyAlignment="0" applyProtection="0">
      <alignment vertical="center"/>
    </xf>
    <xf numFmtId="0" fontId="165" fillId="53" borderId="79" applyNumberFormat="0" applyAlignment="0" applyProtection="0">
      <alignment vertical="center"/>
    </xf>
    <xf numFmtId="0" fontId="165" fillId="60"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40"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40"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40"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40"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40"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40"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40"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165" fillId="53" borderId="79" applyNumberFormat="0" applyAlignment="0" applyProtection="0">
      <alignment vertical="center"/>
    </xf>
    <xf numFmtId="0" fontId="82"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118"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40" borderId="79" applyNumberFormat="0" applyAlignment="0" applyProtection="0"/>
    <xf numFmtId="0" fontId="82" fillId="118"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118" borderId="79" applyNumberFormat="0" applyAlignment="0" applyProtection="0"/>
    <xf numFmtId="0" fontId="82" fillId="53" borderId="79" applyNumberFormat="0" applyAlignment="0" applyProtection="0"/>
    <xf numFmtId="0" fontId="165" fillId="53" borderId="79" applyNumberFormat="0" applyAlignment="0" applyProtection="0">
      <alignment vertical="center"/>
    </xf>
    <xf numFmtId="0" fontId="82" fillId="118"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118" borderId="79" applyNumberFormat="0" applyAlignment="0" applyProtection="0"/>
    <xf numFmtId="0" fontId="165" fillId="53" borderId="79" applyNumberFormat="0" applyAlignment="0" applyProtection="0">
      <alignment vertical="center"/>
    </xf>
    <xf numFmtId="0" fontId="82" fillId="118" borderId="79" applyNumberFormat="0" applyAlignment="0" applyProtection="0"/>
    <xf numFmtId="0" fontId="82" fillId="53"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40" borderId="79" applyNumberFormat="0" applyAlignment="0" applyProtection="0"/>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165" fillId="53" borderId="79" applyNumberFormat="0" applyAlignment="0" applyProtection="0">
      <alignment vertical="center"/>
    </xf>
    <xf numFmtId="0" fontId="82" fillId="53" borderId="79" applyNumberFormat="0" applyAlignment="0" applyProtection="0"/>
    <xf numFmtId="0" fontId="82" fillId="53" borderId="79" applyNumberFormat="0" applyAlignment="0" applyProtection="0">
      <alignment vertical="center"/>
    </xf>
    <xf numFmtId="0" fontId="82" fillId="40" borderId="79"/>
    <xf numFmtId="0" fontId="165" fillId="53" borderId="79" applyNumberFormat="0" applyAlignment="0" applyProtection="0">
      <alignment vertical="center"/>
    </xf>
    <xf numFmtId="0" fontId="82" fillId="53" borderId="79" applyNumberFormat="0" applyAlignment="0" applyProtection="0"/>
    <xf numFmtId="0" fontId="82" fillId="40" borderId="79" applyNumberFormat="0" applyAlignment="0" applyProtection="0"/>
    <xf numFmtId="0" fontId="82" fillId="40" borderId="79" applyNumberFormat="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7" fontId="24" fillId="0" borderId="0" applyFill="0" applyBorder="0" applyAlignment="0" applyProtection="0"/>
    <xf numFmtId="177" fontId="24" fillId="0" borderId="0" applyFill="0" applyBorder="0" applyAlignment="0" applyProtection="0"/>
    <xf numFmtId="177" fontId="24"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98" fontId="24" fillId="0" borderId="0" applyFont="0" applyFill="0" applyBorder="0" applyAlignment="0" applyProtection="0">
      <alignment vertical="center"/>
    </xf>
    <xf numFmtId="198" fontId="24" fillId="0" borderId="0" applyFont="0" applyFill="0" applyBorder="0" applyAlignment="0" applyProtection="0">
      <alignment vertical="center"/>
    </xf>
    <xf numFmtId="166" fontId="3" fillId="0" borderId="0" applyFont="0" applyFill="0" applyBorder="0" applyAlignment="0" applyProtection="0"/>
    <xf numFmtId="166" fontId="173" fillId="0" borderId="0" applyFont="0" applyFill="0" applyBorder="0" applyAlignment="0" applyProtection="0"/>
    <xf numFmtId="166" fontId="17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78" fontId="7"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44"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7" fontId="7" fillId="0" borderId="0" applyFont="0" applyFill="0" applyBorder="0" applyAlignment="0" applyProtection="0"/>
    <xf numFmtId="0" fontId="45" fillId="0" borderId="60"/>
    <xf numFmtId="0" fontId="45" fillId="0" borderId="60"/>
    <xf numFmtId="0" fontId="190" fillId="0" borderId="60">
      <alignment vertical="center"/>
    </xf>
    <xf numFmtId="37" fontId="191" fillId="0" borderId="61" applyAlignment="0">
      <protection locked="0"/>
    </xf>
    <xf numFmtId="37" fontId="191" fillId="0" borderId="61" applyAlignment="0">
      <protection locked="0"/>
    </xf>
    <xf numFmtId="37" fontId="192" fillId="0" borderId="61" applyAlignment="0">
      <alignment vertical="center"/>
      <protection locked="0"/>
    </xf>
    <xf numFmtId="37" fontId="192" fillId="0" borderId="61" applyAlignment="0">
      <alignment vertical="center"/>
      <protection locked="0"/>
    </xf>
    <xf numFmtId="37" fontId="192" fillId="0" borderId="61" applyAlignment="0">
      <alignment vertical="center"/>
      <protection locked="0"/>
    </xf>
    <xf numFmtId="37" fontId="191" fillId="0" borderId="61" applyAlignment="0">
      <alignment vertical="center"/>
      <protection locked="0"/>
    </xf>
    <xf numFmtId="37" fontId="191" fillId="0" borderId="61" applyAlignment="0">
      <protection locked="0"/>
    </xf>
    <xf numFmtId="37" fontId="192" fillId="0" borderId="61" applyAlignment="0">
      <alignment vertical="center"/>
      <protection locked="0"/>
    </xf>
    <xf numFmtId="37" fontId="192" fillId="0" borderId="61" applyAlignment="0">
      <alignment vertical="center"/>
      <protection locked="0"/>
    </xf>
    <xf numFmtId="37" fontId="192" fillId="0" borderId="61" applyAlignment="0">
      <alignment vertical="center"/>
      <protection locked="0"/>
    </xf>
    <xf numFmtId="37" fontId="191" fillId="0" borderId="61" applyAlignment="0">
      <alignment vertical="center"/>
      <protection locked="0"/>
    </xf>
    <xf numFmtId="37" fontId="191" fillId="0" borderId="61" applyAlignment="0">
      <protection locked="0"/>
    </xf>
    <xf numFmtId="37" fontId="192" fillId="0" borderId="61" applyAlignment="0">
      <alignment vertical="center"/>
      <protection locked="0"/>
    </xf>
    <xf numFmtId="37" fontId="192" fillId="0" borderId="61" applyAlignment="0">
      <alignment vertical="center"/>
      <protection locked="0"/>
    </xf>
    <xf numFmtId="10" fontId="191" fillId="0" borderId="61" applyAlignment="0">
      <protection locked="0"/>
    </xf>
    <xf numFmtId="10" fontId="191" fillId="0" borderId="61" applyAlignment="0">
      <protection locked="0"/>
    </xf>
    <xf numFmtId="10" fontId="192" fillId="0" borderId="61" applyAlignment="0">
      <alignment vertical="center"/>
      <protection locked="0"/>
    </xf>
    <xf numFmtId="10" fontId="192" fillId="0" borderId="61" applyAlignment="0">
      <alignment vertical="center"/>
      <protection locked="0"/>
    </xf>
    <xf numFmtId="10" fontId="192" fillId="0" borderId="61" applyAlignment="0">
      <alignment vertical="center"/>
      <protection locked="0"/>
    </xf>
    <xf numFmtId="10" fontId="191" fillId="0" borderId="61" applyAlignment="0">
      <alignment vertical="center"/>
      <protection locked="0"/>
    </xf>
    <xf numFmtId="10" fontId="191" fillId="0" borderId="61" applyAlignment="0">
      <protection locked="0"/>
    </xf>
    <xf numFmtId="10" fontId="192" fillId="0" borderId="61" applyAlignment="0">
      <alignment vertical="center"/>
      <protection locked="0"/>
    </xf>
    <xf numFmtId="10" fontId="192" fillId="0" borderId="61" applyAlignment="0">
      <alignment vertical="center"/>
      <protection locked="0"/>
    </xf>
    <xf numFmtId="10" fontId="192" fillId="0" borderId="61" applyAlignment="0">
      <alignment vertical="center"/>
      <protection locked="0"/>
    </xf>
    <xf numFmtId="10" fontId="191" fillId="0" borderId="61" applyAlignment="0">
      <alignment vertical="center"/>
      <protection locked="0"/>
    </xf>
    <xf numFmtId="10" fontId="191" fillId="0" borderId="61" applyAlignment="0">
      <protection locked="0"/>
    </xf>
    <xf numFmtId="10" fontId="192" fillId="0" borderId="61" applyAlignment="0">
      <alignment vertical="center"/>
      <protection locked="0"/>
    </xf>
    <xf numFmtId="10" fontId="192" fillId="0" borderId="61" applyAlignment="0">
      <alignment vertical="center"/>
      <protection locked="0"/>
    </xf>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82"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223" fontId="24" fillId="0" borderId="0" applyFont="0" applyFill="0" applyBorder="0" applyAlignment="0" applyProtection="0">
      <alignment vertical="center"/>
    </xf>
    <xf numFmtId="223" fontId="3" fillId="0" borderId="0" applyFont="0" applyFill="0" applyBorder="0" applyAlignment="0" applyProtection="0">
      <alignment vertical="center"/>
    </xf>
    <xf numFmtId="166" fontId="3" fillId="0" borderId="0" applyFont="0" applyFill="0" applyBorder="0" applyAlignment="0" applyProtection="0"/>
    <xf numFmtId="223" fontId="24" fillId="0" borderId="0" applyFont="0" applyFill="0" applyBorder="0" applyAlignment="0" applyProtection="0">
      <alignment vertical="center"/>
    </xf>
    <xf numFmtId="166" fontId="3" fillId="0" borderId="0" applyFont="0" applyFill="0" applyBorder="0" applyAlignment="0" applyProtection="0"/>
    <xf numFmtId="198" fontId="7" fillId="0" borderId="0"/>
    <xf numFmtId="166" fontId="3" fillId="0" borderId="0" applyFont="0" applyFill="0" applyBorder="0" applyAlignment="0" applyProtection="0"/>
    <xf numFmtId="198" fontId="7"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98"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0" fontId="24" fillId="0" borderId="0" applyFont="0" applyFill="0" applyBorder="0" applyAlignment="0" applyProtection="0">
      <alignment vertical="center"/>
    </xf>
    <xf numFmtId="166" fontId="3" fillId="0" borderId="0" applyFont="0" applyFill="0" applyBorder="0" applyAlignment="0" applyProtection="0"/>
    <xf numFmtId="198" fontId="24" fillId="0" borderId="0" applyFont="0" applyFill="0" applyBorder="0" applyAlignment="0" applyProtection="0">
      <alignment vertical="center"/>
    </xf>
    <xf numFmtId="198" fontId="24" fillId="0" borderId="0" applyFont="0" applyFill="0" applyBorder="0" applyAlignment="0" applyProtection="0">
      <alignment vertical="center"/>
    </xf>
    <xf numFmtId="198" fontId="24" fillId="0" borderId="0" applyFont="0" applyFill="0" applyBorder="0" applyAlignment="0" applyProtection="0">
      <alignment vertical="center"/>
    </xf>
    <xf numFmtId="198" fontId="3" fillId="0" borderId="0" applyFont="0" applyFill="0" applyBorder="0" applyAlignment="0" applyProtection="0"/>
    <xf numFmtId="198" fontId="24" fillId="0" borderId="0" applyFont="0" applyFill="0" applyBorder="0" applyAlignment="0" applyProtection="0">
      <alignment vertical="center"/>
    </xf>
    <xf numFmtId="198" fontId="24" fillId="0" borderId="0" applyFont="0" applyFill="0" applyBorder="0" applyAlignment="0" applyProtection="0">
      <alignment vertical="center"/>
    </xf>
    <xf numFmtId="198" fontId="3" fillId="0" borderId="0" applyFont="0" applyFill="0" applyBorder="0" applyAlignment="0" applyProtection="0">
      <alignment vertical="center"/>
    </xf>
    <xf numFmtId="181"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0" fontId="7" fillId="0" borderId="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66" fontId="3" fillId="0" borderId="0" applyFont="0" applyFill="0" applyBorder="0" applyAlignment="0" applyProtection="0"/>
    <xf numFmtId="170" fontId="7" fillId="0" borderId="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81" fontId="3" fillId="0" borderId="0" applyFont="0" applyFill="0" applyBorder="0" applyAlignment="0" applyProtection="0"/>
    <xf numFmtId="181"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24" fillId="0" borderId="0" applyFont="0" applyFill="0" applyBorder="0" applyAlignment="0" applyProtection="0">
      <alignment vertical="center"/>
    </xf>
    <xf numFmtId="166" fontId="7" fillId="0" borderId="0" applyFont="0" applyFill="0" applyBorder="0" applyAlignment="0" applyProtection="0"/>
    <xf numFmtId="0"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0" fontId="7" fillId="0" borderId="0" applyFill="0" applyBorder="0" applyAlignment="0" applyProtection="0"/>
    <xf numFmtId="166" fontId="24" fillId="0" borderId="0" applyFont="0" applyFill="0" applyBorder="0" applyAlignment="0" applyProtection="0"/>
    <xf numFmtId="166" fontId="3" fillId="0" borderId="0" applyFont="0" applyFill="0" applyBorder="0" applyAlignment="0" applyProtection="0">
      <alignment vertical="center"/>
    </xf>
    <xf numFmtId="253" fontId="3" fillId="76" borderId="62">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10" fontId="3" fillId="76" borderId="62">
      <alignment horizontal="center"/>
      <protection locked="0"/>
    </xf>
    <xf numFmtId="10" fontId="3" fillId="76" borderId="62">
      <alignment horizontal="center"/>
      <protection locked="0"/>
    </xf>
    <xf numFmtId="10" fontId="117" fillId="76" borderId="62">
      <alignment horizontal="center" vertical="center"/>
      <protection locked="0"/>
    </xf>
    <xf numFmtId="10" fontId="117" fillId="76" borderId="62">
      <alignment horizontal="center" vertical="center"/>
      <protection locked="0"/>
    </xf>
    <xf numFmtId="10" fontId="3" fillId="76" borderId="62">
      <alignment horizontal="center" vertical="center"/>
      <protection locked="0"/>
    </xf>
    <xf numFmtId="10" fontId="3" fillId="76" borderId="62">
      <alignment horizontal="center"/>
      <protection locked="0"/>
    </xf>
    <xf numFmtId="10" fontId="117" fillId="76" borderId="62">
      <alignment horizontal="center" vertical="center"/>
      <protection locked="0"/>
    </xf>
    <xf numFmtId="10" fontId="117" fillId="76" borderId="62">
      <alignment horizontal="center" vertical="center"/>
      <protection locked="0"/>
    </xf>
    <xf numFmtId="10" fontId="3" fillId="76" borderId="62">
      <alignment horizontal="center" vertical="center"/>
      <protection locked="0"/>
    </xf>
    <xf numFmtId="10" fontId="3" fillId="76" borderId="62">
      <alignment horizontal="center"/>
      <protection locked="0"/>
    </xf>
    <xf numFmtId="10" fontId="117" fillId="76" borderId="62">
      <alignment horizontal="center" vertical="center"/>
      <protection locked="0"/>
    </xf>
    <xf numFmtId="10" fontId="117" fillId="76" borderId="62">
      <alignment horizontal="center" vertical="center"/>
      <protection locked="0"/>
    </xf>
    <xf numFmtId="253" fontId="3" fillId="76" borderId="62">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xf numFmtId="253" fontId="3" fillId="76" borderId="62"/>
    <xf numFmtId="253" fontId="117" fillId="76" borderId="62">
      <alignment vertical="center"/>
    </xf>
    <xf numFmtId="253" fontId="117" fillId="76" borderId="62">
      <alignment vertical="center"/>
    </xf>
    <xf numFmtId="253" fontId="3" fillId="76" borderId="62">
      <alignment vertical="center"/>
    </xf>
    <xf numFmtId="253" fontId="3" fillId="76" borderId="62"/>
    <xf numFmtId="253" fontId="117" fillId="76" borderId="62">
      <alignment vertical="center"/>
    </xf>
    <xf numFmtId="253" fontId="117" fillId="76" borderId="62">
      <alignment vertical="center"/>
    </xf>
    <xf numFmtId="253" fontId="3" fillId="76" borderId="62">
      <alignment vertical="center"/>
    </xf>
    <xf numFmtId="253" fontId="3" fillId="76" borderId="62"/>
    <xf numFmtId="253" fontId="117" fillId="76" borderId="62">
      <alignment vertical="center"/>
    </xf>
    <xf numFmtId="253" fontId="117" fillId="76" borderId="62">
      <alignment vertical="center"/>
    </xf>
    <xf numFmtId="166" fontId="3" fillId="0" borderId="0" applyFont="0" applyFill="0" applyBorder="0" applyAlignment="0" applyProtection="0"/>
    <xf numFmtId="166" fontId="7" fillId="0" borderId="0" applyFont="0" applyFill="0" applyBorder="0" applyAlignment="0" applyProtection="0"/>
    <xf numFmtId="0" fontId="234" fillId="127" borderId="60"/>
    <xf numFmtId="0" fontId="234" fillId="127" borderId="60"/>
    <xf numFmtId="0" fontId="235" fillId="127" borderId="6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20" fontId="3" fillId="0" borderId="0" applyFont="0" applyFill="0" applyBorder="0" applyAlignment="0" applyProtection="0">
      <alignment vertical="center"/>
    </xf>
    <xf numFmtId="220"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9" fontId="174" fillId="0" borderId="0" applyFill="0" applyBorder="0" applyAlignment="0" applyProtection="0">
      <alignment vertical="center"/>
    </xf>
    <xf numFmtId="179" fontId="174" fillId="0" borderId="0" applyFill="0" applyBorder="0" applyAlignment="0" applyProtection="0">
      <alignment vertical="center"/>
    </xf>
    <xf numFmtId="166" fontId="3" fillId="0" borderId="0" applyFont="0" applyFill="0" applyBorder="0" applyAlignment="0" applyProtection="0"/>
    <xf numFmtId="179"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40" fontId="7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alignment vertical="center"/>
    </xf>
    <xf numFmtId="0"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8"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5" fontId="24" fillId="0" borderId="0" applyFont="0" applyFill="0" applyBorder="0" applyAlignment="0" applyProtection="0">
      <alignment vertical="center"/>
    </xf>
    <xf numFmtId="166" fontId="17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0" fontId="3" fillId="0" borderId="0" applyFont="0" applyFill="0" applyBorder="0" applyAlignment="0" applyProtection="0">
      <alignment vertical="center"/>
    </xf>
    <xf numFmtId="0" fontId="24" fillId="0" borderId="0" applyFont="0" applyFill="0" applyBorder="0" applyAlignment="0" applyProtection="0">
      <alignment vertical="center"/>
    </xf>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0"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46" fillId="0" borderId="0" applyFill="0" applyBorder="0" applyAlignment="0" applyProtection="0"/>
    <xf numFmtId="166" fontId="46" fillId="0" borderId="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6"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8"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79" fillId="0" borderId="0" applyFont="0" applyFill="0" applyBorder="0" applyAlignment="0" applyProtection="0"/>
    <xf numFmtId="166" fontId="24" fillId="0" borderId="0" applyFont="0" applyFill="0" applyBorder="0" applyAlignment="0" applyProtection="0">
      <alignment vertical="center"/>
    </xf>
    <xf numFmtId="166" fontId="180" fillId="0" borderId="0" applyFont="0" applyFill="0" applyBorder="0" applyAlignment="0" applyProtection="0"/>
    <xf numFmtId="166" fontId="172" fillId="0" borderId="0" applyFont="0" applyFill="0" applyBorder="0" applyAlignment="0" applyProtection="0"/>
    <xf numFmtId="166" fontId="18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8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81" fillId="0" borderId="0" applyFont="0" applyFill="0" applyBorder="0" applyAlignment="0" applyProtection="0"/>
    <xf numFmtId="166" fontId="3" fillId="0" borderId="0" applyFont="0" applyFill="0" applyBorder="0" applyAlignment="0" applyProtection="0"/>
    <xf numFmtId="37" fontId="192" fillId="0" borderId="99" applyAlignment="0">
      <alignment vertical="center"/>
      <protection locked="0"/>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8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11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99" fontId="3" fillId="0" borderId="0" applyFont="0" applyFill="0" applyBorder="0" applyAlignment="0" applyProtection="0"/>
    <xf numFmtId="199"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3"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0" fontId="3" fillId="76" borderId="100">
      <alignment horizontal="center"/>
      <protection locked="0"/>
    </xf>
    <xf numFmtId="181" fontId="3" fillId="0" borderId="0" applyFont="0" applyFill="0" applyBorder="0" applyAlignment="0" applyProtection="0"/>
    <xf numFmtId="166" fontId="7"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209" fontId="3" fillId="0" borderId="0" applyFont="0" applyFill="0" applyBorder="0" applyAlignment="0" applyProtection="0"/>
    <xf numFmtId="209" fontId="3" fillId="0" borderId="0" applyFont="0" applyFill="0" applyBorder="0" applyAlignment="0" applyProtection="0"/>
    <xf numFmtId="209" fontId="3" fillId="0" borderId="0" applyFont="0" applyFill="0" applyBorder="0" applyAlignment="0" applyProtection="0"/>
    <xf numFmtId="178" fontId="24" fillId="0" borderId="0" applyFont="0" applyFill="0" applyBorder="0" applyAlignment="0" applyProtection="0">
      <alignment vertical="center"/>
    </xf>
    <xf numFmtId="165" fontId="3"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72" fillId="0" borderId="0" applyFont="0" applyFill="0" applyBorder="0" applyAlignment="0" applyProtection="0"/>
    <xf numFmtId="0" fontId="45" fillId="0" borderId="84"/>
    <xf numFmtId="0" fontId="45" fillId="0" borderId="84"/>
    <xf numFmtId="37" fontId="192" fillId="0" borderId="99" applyAlignment="0">
      <alignment vertical="center"/>
      <protection locked="0"/>
    </xf>
    <xf numFmtId="37" fontId="191" fillId="0" borderId="99" applyAlignment="0">
      <protection locked="0"/>
    </xf>
    <xf numFmtId="37" fontId="191" fillId="0" borderId="99" applyAlignment="0">
      <protection locked="0"/>
    </xf>
    <xf numFmtId="37" fontId="192" fillId="0" borderId="99" applyAlignment="0">
      <alignment vertical="center"/>
      <protection locked="0"/>
    </xf>
    <xf numFmtId="37" fontId="192" fillId="0" borderId="99" applyAlignment="0">
      <alignment vertical="center"/>
      <protection locked="0"/>
    </xf>
    <xf numFmtId="37" fontId="191" fillId="0" borderId="99" applyAlignment="0">
      <alignment vertical="center"/>
      <protection locked="0"/>
    </xf>
    <xf numFmtId="37" fontId="191" fillId="0" borderId="99" applyAlignment="0">
      <protection locked="0"/>
    </xf>
    <xf numFmtId="37" fontId="192" fillId="0" borderId="99" applyAlignment="0">
      <alignment vertical="center"/>
      <protection locked="0"/>
    </xf>
    <xf numFmtId="37" fontId="192" fillId="0" borderId="99" applyAlignment="0">
      <alignment vertical="center"/>
      <protection locked="0"/>
    </xf>
    <xf numFmtId="37" fontId="191" fillId="0" borderId="99" applyAlignment="0">
      <alignment vertical="center"/>
      <protection locked="0"/>
    </xf>
    <xf numFmtId="37" fontId="191" fillId="0" borderId="99" applyAlignment="0">
      <protection locked="0"/>
    </xf>
    <xf numFmtId="37" fontId="192" fillId="0" borderId="99" applyAlignment="0">
      <alignment vertical="center"/>
      <protection locked="0"/>
    </xf>
    <xf numFmtId="37" fontId="192" fillId="0" borderId="99" applyAlignment="0">
      <alignment vertical="center"/>
      <protection locked="0"/>
    </xf>
    <xf numFmtId="10" fontId="191" fillId="0" borderId="99" applyAlignment="0">
      <protection locked="0"/>
    </xf>
    <xf numFmtId="10" fontId="191" fillId="0" borderId="99" applyAlignment="0">
      <protection locked="0"/>
    </xf>
    <xf numFmtId="10" fontId="192" fillId="0" borderId="99" applyAlignment="0">
      <alignment vertical="center"/>
      <protection locked="0"/>
    </xf>
    <xf numFmtId="10" fontId="192" fillId="0" borderId="99" applyAlignment="0">
      <alignment vertical="center"/>
      <protection locked="0"/>
    </xf>
    <xf numFmtId="10" fontId="192" fillId="0" borderId="99" applyAlignment="0">
      <alignment vertical="center"/>
      <protection locked="0"/>
    </xf>
    <xf numFmtId="10" fontId="191" fillId="0" borderId="99" applyAlignment="0">
      <alignment vertical="center"/>
      <protection locked="0"/>
    </xf>
    <xf numFmtId="10" fontId="191" fillId="0" borderId="99" applyAlignment="0">
      <protection locked="0"/>
    </xf>
    <xf numFmtId="10" fontId="192" fillId="0" borderId="99" applyAlignment="0">
      <alignment vertical="center"/>
      <protection locked="0"/>
    </xf>
    <xf numFmtId="10" fontId="192" fillId="0" borderId="99" applyAlignment="0">
      <alignment vertical="center"/>
      <protection locked="0"/>
    </xf>
    <xf numFmtId="10" fontId="192" fillId="0" borderId="99" applyAlignment="0">
      <alignment vertical="center"/>
      <protection locked="0"/>
    </xf>
    <xf numFmtId="10" fontId="191" fillId="0" borderId="99" applyAlignment="0">
      <alignment vertical="center"/>
      <protection locked="0"/>
    </xf>
    <xf numFmtId="10" fontId="191" fillId="0" borderId="99" applyAlignment="0">
      <protection locked="0"/>
    </xf>
    <xf numFmtId="10" fontId="192" fillId="0" borderId="99" applyAlignment="0">
      <alignment vertical="center"/>
      <protection locked="0"/>
    </xf>
    <xf numFmtId="240" fontId="3" fillId="0" borderId="0" applyFill="0" applyBorder="0" applyAlignment="0" applyProtection="0"/>
    <xf numFmtId="242" fontId="3" fillId="0" borderId="39">
      <alignment vertical="center"/>
    </xf>
    <xf numFmtId="186" fontId="3" fillId="0" borderId="0" applyFont="0" applyFill="0" applyBorder="0">
      <alignment horizontal="left" vertical="top" wrapText="1"/>
      <protection locked="0"/>
    </xf>
    <xf numFmtId="244" fontId="147" fillId="0" borderId="0" applyFill="0" applyBorder="0">
      <alignment horizontal="left" vertical="top" wrapText="1"/>
      <protection locked="0"/>
    </xf>
    <xf numFmtId="6" fontId="58" fillId="60" borderId="0"/>
    <xf numFmtId="6" fontId="58" fillId="60" borderId="0"/>
    <xf numFmtId="248" fontId="58" fillId="60" borderId="0"/>
    <xf numFmtId="247" fontId="58" fillId="60" borderId="0"/>
    <xf numFmtId="248" fontId="131" fillId="60" borderId="0">
      <alignment vertical="center"/>
    </xf>
    <xf numFmtId="197" fontId="191" fillId="0" borderId="0" applyFill="0" applyBorder="0" applyAlignment="0"/>
    <xf numFmtId="209" fontId="191" fillId="0" borderId="0" applyFill="0" applyBorder="0" applyAlignment="0"/>
    <xf numFmtId="197" fontId="191" fillId="0" borderId="0" applyFill="0" applyBorder="0" applyAlignment="0"/>
    <xf numFmtId="216" fontId="191" fillId="0" borderId="0" applyFill="0" applyBorder="0" applyAlignment="0"/>
    <xf numFmtId="209" fontId="191" fillId="0" borderId="0" applyFill="0" applyBorder="0" applyAlignment="0"/>
    <xf numFmtId="187" fontId="3" fillId="0" borderId="0" applyFont="0" applyFill="0" applyBorder="0" applyAlignment="0" applyProtection="0"/>
    <xf numFmtId="0" fontId="7" fillId="0" borderId="0"/>
    <xf numFmtId="0" fontId="200" fillId="0" borderId="0">
      <protection locked="0"/>
    </xf>
    <xf numFmtId="0" fontId="203" fillId="0" borderId="0">
      <protection locked="0"/>
    </xf>
    <xf numFmtId="0" fontId="200" fillId="0" borderId="0">
      <protection locked="0"/>
    </xf>
    <xf numFmtId="0" fontId="203" fillId="0" borderId="0">
      <protection locked="0"/>
    </xf>
    <xf numFmtId="0" fontId="200" fillId="0" borderId="0">
      <protection locked="0"/>
    </xf>
    <xf numFmtId="0" fontId="200" fillId="0" borderId="0">
      <protection locked="0"/>
    </xf>
    <xf numFmtId="0" fontId="200" fillId="0" borderId="0">
      <protection locked="0"/>
    </xf>
    <xf numFmtId="2" fontId="3" fillId="0" borderId="0" applyFill="0" applyBorder="0" applyAlignment="0" applyProtection="0"/>
    <xf numFmtId="188" fontId="3" fillId="0" borderId="0" applyFont="0">
      <alignment horizontal="left"/>
      <protection locked="0"/>
    </xf>
    <xf numFmtId="2" fontId="129" fillId="0" borderId="0">
      <alignment horizontal="left"/>
    </xf>
    <xf numFmtId="0" fontId="85" fillId="52" borderId="0" applyNumberFormat="0" applyBorder="0" applyAlignment="0" applyProtection="0"/>
    <xf numFmtId="38" fontId="58" fillId="118" borderId="0" applyNumberFormat="0" applyBorder="0" applyAlignment="0" applyProtection="0"/>
    <xf numFmtId="0" fontId="60" fillId="0" borderId="75">
      <alignment horizontal="left" vertical="center"/>
    </xf>
    <xf numFmtId="0" fontId="60" fillId="0" borderId="75">
      <alignment horizontal="left" vertical="center"/>
    </xf>
    <xf numFmtId="0" fontId="212" fillId="0" borderId="41" applyNumberFormat="0" applyFill="0" applyAlignment="0" applyProtection="0">
      <alignment vertical="center"/>
    </xf>
    <xf numFmtId="0" fontId="213" fillId="0" borderId="29" applyNumberFormat="0" applyFill="0" applyAlignment="0" applyProtection="0">
      <alignment vertical="center"/>
    </xf>
    <xf numFmtId="0" fontId="215" fillId="0" borderId="28" applyNumberFormat="0" applyFill="0" applyAlignment="0" applyProtection="0">
      <alignment vertical="center"/>
    </xf>
    <xf numFmtId="0" fontId="216" fillId="0" borderId="29" applyNumberFormat="0" applyFill="0" applyAlignment="0" applyProtection="0">
      <alignment vertical="center"/>
    </xf>
    <xf numFmtId="0" fontId="218" fillId="0" borderId="42" applyNumberFormat="0" applyFill="0" applyAlignment="0" applyProtection="0">
      <alignment vertical="center"/>
    </xf>
    <xf numFmtId="0" fontId="219" fillId="0" borderId="43" applyNumberFormat="0" applyFill="0" applyAlignment="0" applyProtection="0">
      <alignment vertical="center"/>
    </xf>
    <xf numFmtId="0" fontId="219" fillId="0" borderId="0" applyNumberFormat="0" applyFill="0" applyBorder="0" applyAlignment="0" applyProtection="0">
      <alignment vertical="center"/>
    </xf>
    <xf numFmtId="251" fontId="3" fillId="0" borderId="0">
      <protection locked="0"/>
    </xf>
    <xf numFmtId="239" fontId="220" fillId="0" borderId="0">
      <alignment vertical="center"/>
      <protection locked="0"/>
    </xf>
    <xf numFmtId="0" fontId="223"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226"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223" fillId="0" borderId="0" applyNumberFormat="0" applyFill="0" applyBorder="0" applyAlignment="0" applyProtection="0">
      <alignment vertical="top"/>
      <protection locked="0"/>
    </xf>
    <xf numFmtId="0" fontId="86" fillId="37" borderId="88"/>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86" fillId="37"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86" fillId="67" borderId="88" applyNumberFormat="0" applyAlignment="0" applyProtection="0"/>
    <xf numFmtId="0" fontId="86"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253" fontId="117" fillId="76" borderId="100">
      <alignment vertical="center"/>
      <protection locked="0"/>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253" fontId="3" fillId="76" borderId="100">
      <protection locked="0"/>
    </xf>
    <xf numFmtId="253" fontId="3" fillId="76" borderId="100">
      <protection locked="0"/>
    </xf>
    <xf numFmtId="253" fontId="117" fillId="76" borderId="100">
      <alignment vertical="center"/>
      <protection locked="0"/>
    </xf>
    <xf numFmtId="253" fontId="117" fillId="76" borderId="100">
      <alignment vertical="center"/>
      <protection locked="0"/>
    </xf>
    <xf numFmtId="253" fontId="3" fillId="76" borderId="100">
      <alignment vertical="center"/>
      <protection locked="0"/>
    </xf>
    <xf numFmtId="253" fontId="3" fillId="76" borderId="100">
      <protection locked="0"/>
    </xf>
    <xf numFmtId="253" fontId="3" fillId="76" borderId="100">
      <alignment vertical="center"/>
      <protection locked="0"/>
    </xf>
    <xf numFmtId="253" fontId="3" fillId="76" borderId="100">
      <protection locked="0"/>
    </xf>
    <xf numFmtId="253" fontId="117" fillId="76" borderId="100">
      <alignment vertical="center"/>
      <protection locked="0"/>
    </xf>
    <xf numFmtId="253" fontId="3" fillId="76" borderId="100">
      <protection locked="0"/>
    </xf>
    <xf numFmtId="253" fontId="117" fillId="76" borderId="100">
      <alignment vertical="center"/>
      <protection locked="0"/>
    </xf>
    <xf numFmtId="253" fontId="117" fillId="76" borderId="100">
      <alignment vertical="center"/>
      <protection locked="0"/>
    </xf>
    <xf numFmtId="253" fontId="3" fillId="76" borderId="100">
      <alignment vertical="center"/>
      <protection locked="0"/>
    </xf>
    <xf numFmtId="253" fontId="3" fillId="76" borderId="100">
      <protection locked="0"/>
    </xf>
    <xf numFmtId="253" fontId="117" fillId="76" borderId="100">
      <alignment vertical="center"/>
      <protection locked="0"/>
    </xf>
    <xf numFmtId="253" fontId="117" fillId="76" borderId="100">
      <alignment vertical="center"/>
      <protection locked="0"/>
    </xf>
    <xf numFmtId="253" fontId="3" fillId="76" borderId="100">
      <alignment vertical="center"/>
      <protection locked="0"/>
    </xf>
    <xf numFmtId="253" fontId="3" fillId="76" borderId="100">
      <protection locked="0"/>
    </xf>
    <xf numFmtId="253" fontId="117" fillId="76" borderId="100">
      <alignment vertical="center"/>
      <protection locked="0"/>
    </xf>
    <xf numFmtId="253" fontId="117" fillId="76" borderId="100">
      <alignment vertical="center"/>
      <protection locked="0"/>
    </xf>
    <xf numFmtId="253" fontId="3" fillId="76" borderId="100">
      <protection locked="0"/>
    </xf>
    <xf numFmtId="253" fontId="3" fillId="76" borderId="100">
      <protection locked="0"/>
    </xf>
    <xf numFmtId="253" fontId="117" fillId="76" borderId="100">
      <alignment vertical="center"/>
      <protection locked="0"/>
    </xf>
    <xf numFmtId="253" fontId="117" fillId="76" borderId="100">
      <alignment vertical="center"/>
      <protection locked="0"/>
    </xf>
    <xf numFmtId="253" fontId="3" fillId="76" borderId="100">
      <alignment vertical="center"/>
      <protection locked="0"/>
    </xf>
    <xf numFmtId="253" fontId="3" fillId="76" borderId="100">
      <protection locked="0"/>
    </xf>
    <xf numFmtId="253" fontId="117" fillId="76" borderId="100">
      <alignment vertical="center"/>
      <protection locked="0"/>
    </xf>
    <xf numFmtId="253" fontId="117" fillId="76" borderId="100">
      <alignment vertical="center"/>
      <protection locked="0"/>
    </xf>
    <xf numFmtId="253" fontId="3" fillId="76" borderId="100">
      <alignment vertical="center"/>
      <protection locked="0"/>
    </xf>
    <xf numFmtId="253" fontId="3" fillId="76" borderId="100">
      <protection locked="0"/>
    </xf>
    <xf numFmtId="253" fontId="117" fillId="76" borderId="100">
      <alignment vertical="center"/>
      <protection locked="0"/>
    </xf>
    <xf numFmtId="253" fontId="117" fillId="76" borderId="100">
      <alignment vertical="center"/>
      <protection locked="0"/>
    </xf>
    <xf numFmtId="10" fontId="3" fillId="76" borderId="100">
      <alignment horizontal="center"/>
      <protection locked="0"/>
    </xf>
    <xf numFmtId="10" fontId="3" fillId="76" borderId="100">
      <alignment horizontal="center"/>
      <protection locked="0"/>
    </xf>
    <xf numFmtId="10" fontId="117" fillId="76" borderId="100">
      <alignment horizontal="center" vertical="center"/>
      <protection locked="0"/>
    </xf>
    <xf numFmtId="253" fontId="117" fillId="76" borderId="100">
      <alignment vertical="center"/>
      <protection locked="0"/>
    </xf>
    <xf numFmtId="10" fontId="3" fillId="76" borderId="100">
      <alignment horizontal="center"/>
      <protection locked="0"/>
    </xf>
    <xf numFmtId="10" fontId="117" fillId="76" borderId="100">
      <alignment horizontal="center" vertical="center"/>
      <protection locked="0"/>
    </xf>
    <xf numFmtId="10" fontId="117" fillId="76" borderId="100">
      <alignment horizontal="center" vertical="center"/>
      <protection locked="0"/>
    </xf>
    <xf numFmtId="10" fontId="3" fillId="76" borderId="100">
      <alignment horizontal="center" vertical="center"/>
      <protection locked="0"/>
    </xf>
    <xf numFmtId="10" fontId="3" fillId="76" borderId="100">
      <alignment horizontal="center"/>
      <protection locked="0"/>
    </xf>
    <xf numFmtId="10" fontId="117" fillId="76" borderId="100">
      <alignment horizontal="center" vertical="center"/>
      <protection locked="0"/>
    </xf>
    <xf numFmtId="10" fontId="117" fillId="76" borderId="100">
      <alignment horizontal="center" vertical="center"/>
      <protection locked="0"/>
    </xf>
    <xf numFmtId="253" fontId="3" fillId="76" borderId="100">
      <protection locked="0"/>
    </xf>
    <xf numFmtId="253" fontId="3" fillId="76" borderId="100">
      <protection locked="0"/>
    </xf>
    <xf numFmtId="253" fontId="117" fillId="76" borderId="100">
      <alignment vertical="center"/>
      <protection locked="0"/>
    </xf>
    <xf numFmtId="253" fontId="117" fillId="76" borderId="100">
      <alignment vertical="center"/>
      <protection locked="0"/>
    </xf>
    <xf numFmtId="253" fontId="3" fillId="76" borderId="100">
      <alignment vertical="center"/>
      <protection locked="0"/>
    </xf>
    <xf numFmtId="253" fontId="117" fillId="76" borderId="100">
      <alignment vertical="center"/>
      <protection locked="0"/>
    </xf>
    <xf numFmtId="253" fontId="117" fillId="76" borderId="100">
      <alignment vertical="center"/>
      <protection locked="0"/>
    </xf>
    <xf numFmtId="253" fontId="3" fillId="76" borderId="100">
      <alignment vertical="center"/>
      <protection locked="0"/>
    </xf>
    <xf numFmtId="253" fontId="3" fillId="76" borderId="100">
      <protection locked="0"/>
    </xf>
    <xf numFmtId="253" fontId="117" fillId="76" borderId="100">
      <alignment vertical="center"/>
      <protection locked="0"/>
    </xf>
    <xf numFmtId="253" fontId="3" fillId="76" borderId="100">
      <alignment vertical="center"/>
    </xf>
    <xf numFmtId="253" fontId="3" fillId="76" borderId="100">
      <alignment vertical="center"/>
    </xf>
    <xf numFmtId="253" fontId="117" fillId="76" borderId="100">
      <alignment vertical="center"/>
    </xf>
    <xf numFmtId="253" fontId="117" fillId="76" borderId="100">
      <alignment vertical="center"/>
    </xf>
    <xf numFmtId="253" fontId="3" fillId="76" borderId="100"/>
    <xf numFmtId="253" fontId="117" fillId="76" borderId="100">
      <alignment vertical="center"/>
    </xf>
    <xf numFmtId="253" fontId="117" fillId="76" borderId="100">
      <alignment vertical="center"/>
    </xf>
    <xf numFmtId="254" fontId="58" fillId="60" borderId="0" applyFill="0" applyAlignment="0"/>
    <xf numFmtId="253" fontId="117" fillId="76" borderId="100">
      <alignment vertical="center"/>
    </xf>
    <xf numFmtId="0" fontId="234" fillId="127" borderId="84"/>
    <xf numFmtId="184" fontId="3" fillId="0" borderId="0" applyFont="0">
      <alignment horizontal="left"/>
    </xf>
    <xf numFmtId="184" fontId="3" fillId="0" borderId="0" applyFont="0" applyFill="0" applyBorder="0">
      <alignment horizontal="left"/>
    </xf>
    <xf numFmtId="40" fontId="3" fillId="0" borderId="0" applyFont="0">
      <protection locked="0"/>
    </xf>
    <xf numFmtId="197" fontId="238" fillId="0" borderId="0" applyFill="0" applyBorder="0" applyAlignment="0"/>
    <xf numFmtId="197" fontId="238" fillId="0" borderId="0" applyFill="0" applyBorder="0" applyAlignment="0"/>
    <xf numFmtId="216" fontId="238" fillId="0" borderId="0" applyFill="0" applyBorder="0" applyAlignment="0"/>
    <xf numFmtId="209" fontId="238" fillId="0" borderId="0" applyFill="0" applyBorder="0" applyAlignment="0"/>
    <xf numFmtId="0" fontId="239" fillId="0" borderId="30" applyNumberFormat="0" applyFill="0" applyAlignment="0" applyProtection="0">
      <alignment vertical="center"/>
    </xf>
    <xf numFmtId="184" fontId="3" fillId="0" borderId="0" applyFont="0" applyFill="0" applyBorder="0">
      <alignment horizontal="left"/>
    </xf>
    <xf numFmtId="184" fontId="3" fillId="0" borderId="0" applyFont="0" applyFill="0" applyBorder="0">
      <alignment horizontal="left"/>
    </xf>
    <xf numFmtId="186" fontId="3" fillId="0" borderId="0" applyFont="0"/>
    <xf numFmtId="184" fontId="3" fillId="0" borderId="0" applyFont="0" applyFill="0" applyBorder="0">
      <alignment horizontal="left"/>
    </xf>
    <xf numFmtId="0" fontId="3" fillId="38" borderId="63"/>
    <xf numFmtId="0" fontId="20" fillId="38" borderId="63" applyNumberFormat="0" applyAlignment="0" applyProtection="0"/>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125" borderId="63" applyNumberFormat="0" applyFont="0" applyAlignment="0" applyProtection="0"/>
    <xf numFmtId="0" fontId="118" fillId="54" borderId="63" applyNumberFormat="0" applyFont="0" applyAlignment="0" applyProtection="0">
      <alignment vertical="center"/>
    </xf>
    <xf numFmtId="0" fontId="3" fillId="125" borderId="63" applyNumberFormat="0" applyFont="0" applyAlignment="0" applyProtection="0"/>
    <xf numFmtId="0" fontId="118" fillId="54" borderId="63" applyNumberFormat="0" applyFont="0" applyAlignment="0" applyProtection="0">
      <alignment vertical="center"/>
    </xf>
    <xf numFmtId="0" fontId="7" fillId="54" borderId="63" applyNumberFormat="0" applyFont="0" applyAlignment="0" applyProtection="0">
      <alignment vertical="center"/>
    </xf>
    <xf numFmtId="0" fontId="3" fillId="125" borderId="63" applyNumberFormat="0" applyFont="0" applyAlignment="0" applyProtection="0"/>
    <xf numFmtId="0" fontId="118" fillId="54" borderId="63" applyNumberFormat="0" applyFont="0" applyAlignment="0" applyProtection="0">
      <alignment vertical="center"/>
    </xf>
    <xf numFmtId="0" fontId="118" fillId="54" borderId="63" applyNumberFormat="0" applyFont="0" applyAlignment="0" applyProtection="0">
      <alignment vertical="center"/>
    </xf>
    <xf numFmtId="0" fontId="7" fillId="54" borderId="63" applyNumberFormat="0" applyFont="0" applyAlignment="0" applyProtection="0">
      <alignment vertical="center"/>
    </xf>
    <xf numFmtId="0" fontId="3" fillId="125" borderId="63" applyNumberFormat="0" applyFont="0" applyAlignment="0" applyProtection="0"/>
    <xf numFmtId="0" fontId="118" fillId="54" borderId="63" applyNumberFormat="0" applyFont="0" applyAlignment="0" applyProtection="0">
      <alignment vertical="center"/>
    </xf>
    <xf numFmtId="0" fontId="3" fillId="54" borderId="63" applyNumberFormat="0" applyFont="0" applyAlignment="0" applyProtection="0"/>
    <xf numFmtId="0" fontId="3" fillId="125" borderId="63" applyNumberFormat="0" applyFont="0" applyAlignment="0" applyProtection="0"/>
    <xf numFmtId="0" fontId="3" fillId="54" borderId="63" applyNumberFormat="0" applyFont="0" applyAlignment="0" applyProtection="0">
      <alignment vertical="center"/>
    </xf>
    <xf numFmtId="0" fontId="118" fillId="54" borderId="63" applyNumberFormat="0" applyFon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Font="0" applyAlignment="0" applyProtection="0"/>
    <xf numFmtId="0" fontId="118" fillId="54" borderId="63" applyNumberFormat="0" applyFont="0" applyAlignment="0" applyProtection="0">
      <alignment vertical="center"/>
    </xf>
    <xf numFmtId="0" fontId="118" fillId="54" borderId="63" applyNumberFormat="0" applyFont="0" applyAlignment="0" applyProtection="0">
      <alignment vertical="center"/>
    </xf>
    <xf numFmtId="0" fontId="7" fillId="54" borderId="63" applyNumberFormat="0" applyFont="0" applyAlignment="0" applyProtection="0">
      <alignment vertical="center"/>
    </xf>
    <xf numFmtId="0" fontId="3" fillId="54" borderId="63" applyNumberFormat="0" applyFont="0" applyAlignment="0" applyProtection="0"/>
    <xf numFmtId="0" fontId="118" fillId="54" borderId="63" applyNumberFormat="0" applyFont="0" applyAlignment="0" applyProtection="0">
      <alignment vertical="center"/>
    </xf>
    <xf numFmtId="0" fontId="118" fillId="54" borderId="63" applyNumberFormat="0" applyFont="0" applyAlignment="0" applyProtection="0">
      <alignment vertical="center"/>
    </xf>
    <xf numFmtId="0" fontId="7" fillId="54" borderId="63" applyNumberFormat="0" applyFont="0" applyAlignment="0" applyProtection="0">
      <alignment vertical="center"/>
    </xf>
    <xf numFmtId="0" fontId="3" fillId="54" borderId="63" applyNumberFormat="0" applyFont="0" applyAlignment="0" applyProtection="0"/>
    <xf numFmtId="0" fontId="118" fillId="54" borderId="63" applyNumberFormat="0" applyFont="0" applyAlignment="0" applyProtection="0">
      <alignment vertical="center"/>
    </xf>
    <xf numFmtId="0" fontId="3" fillId="54" borderId="63" applyNumberFormat="0" applyFont="0" applyAlignment="0" applyProtection="0">
      <alignment vertical="center"/>
    </xf>
    <xf numFmtId="0" fontId="118" fillId="54" borderId="63" applyNumberFormat="0" applyFont="0" applyAlignment="0" applyProtection="0">
      <alignment vertical="center"/>
    </xf>
    <xf numFmtId="0" fontId="118" fillId="54" borderId="63" applyNumberFormat="0" applyFont="0" applyAlignment="0" applyProtection="0">
      <alignment vertical="center"/>
    </xf>
    <xf numFmtId="0" fontId="7" fillId="54" borderId="63" applyNumberFormat="0" applyFont="0" applyAlignment="0" applyProtection="0">
      <alignment vertical="center"/>
    </xf>
    <xf numFmtId="37" fontId="191" fillId="0" borderId="61">
      <protection locked="0"/>
    </xf>
    <xf numFmtId="37" fontId="191" fillId="0" borderId="61">
      <protection locked="0"/>
    </xf>
    <xf numFmtId="37" fontId="192" fillId="0" borderId="61">
      <alignment vertical="center"/>
      <protection locked="0"/>
    </xf>
    <xf numFmtId="37" fontId="192" fillId="0" borderId="61">
      <alignment vertical="center"/>
      <protection locked="0"/>
    </xf>
    <xf numFmtId="37" fontId="191" fillId="0" borderId="61">
      <alignment vertical="center"/>
      <protection locked="0"/>
    </xf>
    <xf numFmtId="37" fontId="191" fillId="0" borderId="61">
      <protection locked="0"/>
    </xf>
    <xf numFmtId="37" fontId="192" fillId="0" borderId="61">
      <alignment vertical="center"/>
      <protection locked="0"/>
    </xf>
    <xf numFmtId="37" fontId="192" fillId="0" borderId="61">
      <alignment vertical="center"/>
      <protection locked="0"/>
    </xf>
    <xf numFmtId="37" fontId="191" fillId="0" borderId="61">
      <alignment vertical="center"/>
      <protection locked="0"/>
    </xf>
    <xf numFmtId="37" fontId="191" fillId="0" borderId="61">
      <protection locked="0"/>
    </xf>
    <xf numFmtId="37" fontId="192" fillId="0" borderId="61">
      <alignment vertical="center"/>
      <protection locked="0"/>
    </xf>
    <xf numFmtId="37" fontId="192" fillId="0" borderId="61">
      <alignment vertical="center"/>
      <protection locked="0"/>
    </xf>
    <xf numFmtId="0" fontId="118" fillId="63" borderId="0" applyNumberFormat="0" applyBorder="0" applyAlignment="0" applyProtection="0">
      <alignment vertical="center"/>
    </xf>
    <xf numFmtId="0" fontId="82" fillId="40" borderId="88" applyNumberFormat="0" applyAlignment="0" applyProtection="0"/>
    <xf numFmtId="0" fontId="118" fillId="67" borderId="0" applyNumberFormat="0" applyBorder="0" applyAlignment="0" applyProtection="0">
      <alignment vertical="center"/>
    </xf>
    <xf numFmtId="0" fontId="3" fillId="0" borderId="0"/>
    <xf numFmtId="0" fontId="7" fillId="71" borderId="0" applyNumberFormat="0" applyBorder="0" applyAlignment="0" applyProtection="0">
      <alignment vertical="center"/>
    </xf>
    <xf numFmtId="0" fontId="11" fillId="0" borderId="0"/>
    <xf numFmtId="0" fontId="125" fillId="0" borderId="0">
      <alignment vertical="center"/>
    </xf>
    <xf numFmtId="0" fontId="11" fillId="0" borderId="0"/>
    <xf numFmtId="44" fontId="7" fillId="0" borderId="0" applyFont="0" applyFill="0" applyBorder="0" applyAlignment="0" applyProtection="0"/>
    <xf numFmtId="166" fontId="3" fillId="0" borderId="0" applyFill="0" applyBorder="0" applyAlignment="0" applyProtection="0"/>
    <xf numFmtId="198" fontId="7" fillId="0" borderId="0"/>
    <xf numFmtId="0" fontId="118" fillId="63" borderId="0" applyNumberFormat="0" applyBorder="0" applyAlignment="0" applyProtection="0">
      <alignment vertical="center"/>
    </xf>
    <xf numFmtId="184" fontId="56" fillId="0" borderId="0" applyFont="0" applyFill="0" applyBorder="0">
      <alignment horizontal="left"/>
    </xf>
    <xf numFmtId="0" fontId="165" fillId="53" borderId="88" applyNumberFormat="0" applyAlignment="0" applyProtection="0">
      <alignment vertical="center"/>
    </xf>
    <xf numFmtId="0" fontId="11" fillId="0" borderId="0"/>
    <xf numFmtId="0" fontId="11" fillId="0" borderId="0"/>
    <xf numFmtId="0" fontId="11" fillId="0" borderId="0"/>
    <xf numFmtId="218" fontId="3" fillId="0" borderId="0" applyFill="0" applyBorder="0" applyAlignment="0" applyProtection="0"/>
    <xf numFmtId="0" fontId="90" fillId="0" borderId="81" applyNumberFormat="0" applyFill="0" applyAlignment="0" applyProtection="0"/>
    <xf numFmtId="0" fontId="90" fillId="0" borderId="81" applyNumberFormat="0" applyFill="0" applyAlignment="0" applyProtection="0"/>
    <xf numFmtId="0" fontId="90" fillId="0" borderId="81" applyNumberFormat="0" applyFill="0" applyAlignment="0" applyProtection="0"/>
    <xf numFmtId="0" fontId="90" fillId="0" borderId="81" applyNumberFormat="0" applyFill="0" applyAlignment="0" applyProtection="0"/>
    <xf numFmtId="0" fontId="90" fillId="0" borderId="81" applyNumberFormat="0" applyFill="0" applyAlignment="0" applyProtection="0"/>
    <xf numFmtId="0" fontId="90" fillId="0" borderId="81" applyNumberFormat="0" applyFill="0" applyAlignment="0" applyProtection="0"/>
    <xf numFmtId="0" fontId="48" fillId="0" borderId="0"/>
    <xf numFmtId="0" fontId="48" fillId="0" borderId="0"/>
    <xf numFmtId="0" fontId="48" fillId="0" borderId="0"/>
    <xf numFmtId="0" fontId="48" fillId="0" borderId="0"/>
    <xf numFmtId="0" fontId="48" fillId="0" borderId="0"/>
    <xf numFmtId="0" fontId="76" fillId="57" borderId="76">
      <alignment horizontal="center" vertical="center" wrapText="1"/>
    </xf>
    <xf numFmtId="0" fontId="3" fillId="0" borderId="0"/>
    <xf numFmtId="0" fontId="48" fillId="0" borderId="0"/>
    <xf numFmtId="0" fontId="3" fillId="0" borderId="0"/>
    <xf numFmtId="0" fontId="3" fillId="0" borderId="0"/>
    <xf numFmtId="0" fontId="48" fillId="0" borderId="0"/>
    <xf numFmtId="0" fontId="3" fillId="0" borderId="0"/>
    <xf numFmtId="0" fontId="48" fillId="0" borderId="0"/>
    <xf numFmtId="0" fontId="3" fillId="0" borderId="0"/>
    <xf numFmtId="0" fontId="3" fillId="0" borderId="0"/>
    <xf numFmtId="0" fontId="48" fillId="0" borderId="0"/>
    <xf numFmtId="0" fontId="3" fillId="0" borderId="0"/>
    <xf numFmtId="0" fontId="48" fillId="0" borderId="0"/>
    <xf numFmtId="0" fontId="3" fillId="0" borderId="0"/>
    <xf numFmtId="0" fontId="3" fillId="0" borderId="0"/>
    <xf numFmtId="0" fontId="7" fillId="139" borderId="0" applyNumberFormat="0" applyBorder="0" applyAlignment="0" applyProtection="0"/>
    <xf numFmtId="0" fontId="7" fillId="139" borderId="0" applyNumberFormat="0" applyBorder="0" applyAlignment="0" applyProtection="0"/>
    <xf numFmtId="0" fontId="7" fillId="142"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38"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52" borderId="0" applyNumberFormat="0" applyBorder="0" applyAlignment="0" applyProtection="0"/>
    <xf numFmtId="0" fontId="7" fillId="139"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143" borderId="0" applyNumberFormat="0" applyBorder="0" applyAlignment="0" applyProtection="0"/>
    <xf numFmtId="0" fontId="7" fillId="36" borderId="0" applyNumberFormat="0" applyBorder="0" applyAlignment="0" applyProtection="0"/>
    <xf numFmtId="0" fontId="7" fillId="141" borderId="0" applyNumberFormat="0" applyBorder="0" applyAlignment="0" applyProtection="0"/>
    <xf numFmtId="0" fontId="7" fillId="141" borderId="0" applyNumberFormat="0" applyBorder="0" applyAlignment="0" applyProtection="0"/>
    <xf numFmtId="0" fontId="7" fillId="39"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362" fillId="70" borderId="0" applyNumberFormat="0" applyBorder="0" applyAlignment="0" applyProtection="0"/>
    <xf numFmtId="0" fontId="362" fillId="142" borderId="0" applyNumberFormat="0" applyBorder="0" applyAlignment="0" applyProtection="0"/>
    <xf numFmtId="0" fontId="362" fillId="142" borderId="0" applyNumberFormat="0" applyBorder="0" applyAlignment="0" applyProtection="0"/>
    <xf numFmtId="0" fontId="362" fillId="49" borderId="0" applyNumberFormat="0" applyBorder="0" applyAlignment="0" applyProtection="0"/>
    <xf numFmtId="0" fontId="362" fillId="49" borderId="0" applyNumberFormat="0" applyBorder="0" applyAlignment="0" applyProtection="0"/>
    <xf numFmtId="0" fontId="362" fillId="52" borderId="0" applyNumberFormat="0" applyBorder="0" applyAlignment="0" applyProtection="0"/>
    <xf numFmtId="0" fontId="362" fillId="52" borderId="0" applyNumberFormat="0" applyBorder="0" applyAlignment="0" applyProtection="0"/>
    <xf numFmtId="0" fontId="7" fillId="40" borderId="0" applyNumberFormat="0" applyBorder="0" applyAlignment="0" applyProtection="0"/>
    <xf numFmtId="0" fontId="362" fillId="141" borderId="0" applyNumberFormat="0" applyBorder="0" applyAlignment="0" applyProtection="0"/>
    <xf numFmtId="0" fontId="362" fillId="141" borderId="0" applyNumberFormat="0" applyBorder="0" applyAlignment="0" applyProtection="0"/>
    <xf numFmtId="0" fontId="362" fillId="140" borderId="0" applyNumberFormat="0" applyBorder="0" applyAlignment="0" applyProtection="0"/>
    <xf numFmtId="0" fontId="362" fillId="1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1"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42" borderId="0" applyNumberFormat="0" applyBorder="0" applyAlignment="0" applyProtection="0"/>
    <xf numFmtId="0" fontId="7" fillId="40" borderId="0" applyNumberFormat="0" applyBorder="0" applyAlignment="0" applyProtection="0"/>
    <xf numFmtId="0" fontId="89" fillId="36" borderId="80" applyNumberFormat="0" applyAlignment="0" applyProtection="0"/>
    <xf numFmtId="0" fontId="89" fillId="36" borderId="80" applyNumberFormat="0" applyAlignment="0" applyProtection="0"/>
    <xf numFmtId="0" fontId="89" fillId="36" borderId="80" applyNumberFormat="0" applyAlignment="0" applyProtection="0"/>
    <xf numFmtId="0" fontId="89" fillId="36" borderId="80" applyNumberFormat="0" applyAlignment="0" applyProtection="0"/>
    <xf numFmtId="0" fontId="89" fillId="36" borderId="80" applyNumberFormat="0" applyAlignment="0" applyProtection="0"/>
    <xf numFmtId="0" fontId="89" fillId="36" borderId="80" applyNumberFormat="0" applyAlignment="0" applyProtection="0"/>
    <xf numFmtId="0" fontId="91" fillId="0" borderId="0" applyNumberFormat="0" applyFill="0" applyBorder="0" applyAlignment="0" applyProtection="0"/>
    <xf numFmtId="0" fontId="87" fillId="0" borderId="30" applyNumberFormat="0" applyFill="0" applyAlignment="0" applyProtection="0"/>
    <xf numFmtId="170" fontId="3" fillId="0" borderId="0" applyFill="0" applyBorder="0" applyAlignment="0" applyProtection="0"/>
    <xf numFmtId="166" fontId="3" fillId="0" borderId="0" applyFont="0" applyFill="0" applyBorder="0" applyProtection="0">
      <alignment horizontal="justify" vertical="top"/>
    </xf>
    <xf numFmtId="166" fontId="3" fillId="0" borderId="0" applyFont="0" applyFill="0" applyBorder="0" applyAlignment="0" applyProtection="0"/>
    <xf numFmtId="186" fontId="56" fillId="0" borderId="0" applyFont="0" applyFill="0" applyBorder="0">
      <alignment horizontal="left" vertical="top" wrapText="1"/>
      <protection locked="0"/>
    </xf>
    <xf numFmtId="309" fontId="58" fillId="139" borderId="0"/>
    <xf numFmtId="0" fontId="217" fillId="0" borderId="42" applyNumberFormat="0" applyFill="0" applyAlignment="0" applyProtection="0"/>
    <xf numFmtId="0" fontId="86" fillId="37" borderId="88" applyNumberFormat="0" applyAlignment="0" applyProtection="0"/>
    <xf numFmtId="0" fontId="86" fillId="37" borderId="88" applyNumberFormat="0" applyAlignment="0" applyProtection="0"/>
    <xf numFmtId="0" fontId="7" fillId="0" borderId="0"/>
    <xf numFmtId="0" fontId="3" fillId="0" borderId="0"/>
    <xf numFmtId="0" fontId="3" fillId="0" borderId="0"/>
    <xf numFmtId="266" fontId="3" fillId="0" borderId="0" applyFill="0" applyBorder="0" applyAlignment="0" applyProtection="0"/>
    <xf numFmtId="9" fontId="3" fillId="0" borderId="0" applyFont="0" applyFill="0" applyBorder="0" applyAlignment="0" applyProtection="0"/>
    <xf numFmtId="319" fontId="3" fillId="0" borderId="0" applyFill="0" applyBorder="0" applyProtection="0"/>
    <xf numFmtId="0" fontId="48" fillId="0" borderId="0"/>
    <xf numFmtId="0" fontId="90" fillId="0" borderId="97" applyNumberFormat="0" applyFill="0" applyAlignment="0" applyProtection="0"/>
    <xf numFmtId="0" fontId="388" fillId="0" borderId="41" applyNumberFormat="0" applyFill="0" applyAlignment="0" applyProtection="0"/>
    <xf numFmtId="0" fontId="395" fillId="40" borderId="88" applyNumberFormat="0" applyAlignment="0" applyProtection="0"/>
    <xf numFmtId="0" fontId="38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81" fontId="3" fillId="0" borderId="0" applyFont="0" applyFill="0" applyBorder="0" applyAlignment="0" applyProtection="0"/>
    <xf numFmtId="182"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0" fontId="3" fillId="0" borderId="0">
      <alignment wrapText="1"/>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5" fillId="0" borderId="0"/>
    <xf numFmtId="0" fontId="86" fillId="37" borderId="79" applyNumberFormat="0" applyAlignment="0" applyProtection="0"/>
    <xf numFmtId="0" fontId="86" fillId="37" borderId="79" applyNumberFormat="0" applyAlignment="0" applyProtection="0"/>
    <xf numFmtId="0" fontId="86" fillId="37" borderId="79" applyNumberFormat="0" applyAlignment="0" applyProtection="0"/>
    <xf numFmtId="0" fontId="86" fillId="37" borderId="79" applyNumberFormat="0" applyAlignment="0" applyProtection="0"/>
    <xf numFmtId="0" fontId="86" fillId="37" borderId="79" applyNumberFormat="0" applyAlignment="0" applyProtection="0"/>
    <xf numFmtId="0" fontId="86" fillId="37" borderId="79" applyNumberFormat="0" applyAlignment="0" applyProtection="0"/>
    <xf numFmtId="10" fontId="58" fillId="54" borderId="76" applyNumberFormat="0" applyBorder="0" applyAlignment="0" applyProtection="0"/>
    <xf numFmtId="0" fontId="125" fillId="0" borderId="0">
      <alignment vertical="center"/>
    </xf>
    <xf numFmtId="0" fontId="5" fillId="0" borderId="0"/>
    <xf numFmtId="0" fontId="125" fillId="0" borderId="0">
      <alignment vertical="center"/>
    </xf>
    <xf numFmtId="0" fontId="11" fillId="0" borderId="0"/>
    <xf numFmtId="0" fontId="60" fillId="0" borderId="75">
      <alignment horizontal="left" vertical="center"/>
    </xf>
    <xf numFmtId="0" fontId="60" fillId="0" borderId="75">
      <alignment horizontal="left" vertical="center"/>
    </xf>
    <xf numFmtId="0" fontId="60" fillId="0" borderId="75">
      <alignment horizontal="left" vertical="center"/>
    </xf>
    <xf numFmtId="0" fontId="125" fillId="0" borderId="0">
      <alignment vertical="center"/>
    </xf>
    <xf numFmtId="0" fontId="11" fillId="0" borderId="0"/>
    <xf numFmtId="166" fontId="24" fillId="0" borderId="0" applyFont="0" applyFill="0" applyBorder="0" applyAlignment="0" applyProtection="0">
      <alignment vertical="center"/>
    </xf>
    <xf numFmtId="0" fontId="11" fillId="0" borderId="0"/>
    <xf numFmtId="0" fontId="11" fillId="0" borderId="0"/>
    <xf numFmtId="0" fontId="125" fillId="0" borderId="0">
      <alignment vertical="center"/>
    </xf>
    <xf numFmtId="0" fontId="125" fillId="0" borderId="0">
      <alignment vertical="center"/>
    </xf>
    <xf numFmtId="166" fontId="3" fillId="0" borderId="0" applyFont="0" applyFill="0" applyBorder="0" applyAlignment="0" applyProtection="0"/>
    <xf numFmtId="0" fontId="11" fillId="0" borderId="0"/>
    <xf numFmtId="0" fontId="5" fillId="0" borderId="0"/>
    <xf numFmtId="0" fontId="11" fillId="0" borderId="0"/>
    <xf numFmtId="0" fontId="11" fillId="0" borderId="0"/>
    <xf numFmtId="0" fontId="5" fillId="0" borderId="0"/>
    <xf numFmtId="0" fontId="11" fillId="0" borderId="0"/>
    <xf numFmtId="0" fontId="11" fillId="0" borderId="0"/>
    <xf numFmtId="0" fontId="125" fillId="0" borderId="0">
      <alignment vertical="center"/>
    </xf>
    <xf numFmtId="0" fontId="11" fillId="0" borderId="0"/>
    <xf numFmtId="0" fontId="125" fillId="0" borderId="0">
      <alignment vertical="center"/>
    </xf>
    <xf numFmtId="0" fontId="5" fillId="0" borderId="0"/>
    <xf numFmtId="166" fontId="3" fillId="0" borderId="0" applyFont="0" applyFill="0" applyBorder="0" applyAlignment="0" applyProtection="0"/>
    <xf numFmtId="166" fontId="3" fillId="0" borderId="0" applyFont="0" applyFill="0" applyBorder="0" applyAlignment="0" applyProtection="0"/>
    <xf numFmtId="0" fontId="282" fillId="82" borderId="64" applyNumberFormat="0" applyProtection="0">
      <alignment vertical="center"/>
    </xf>
    <xf numFmtId="0" fontId="282" fillId="82" borderId="64" applyNumberFormat="0" applyProtection="0">
      <alignment vertical="center"/>
    </xf>
    <xf numFmtId="0" fontId="283" fillId="82" borderId="64" applyNumberFormat="0" applyProtection="0">
      <alignment vertical="center"/>
    </xf>
    <xf numFmtId="0" fontId="283" fillId="82" borderId="64" applyNumberFormat="0" applyProtection="0">
      <alignment vertical="center"/>
    </xf>
    <xf numFmtId="0" fontId="282" fillId="82" borderId="64" applyNumberFormat="0" applyProtection="0">
      <alignment vertical="center"/>
    </xf>
    <xf numFmtId="0" fontId="283" fillId="82" borderId="64" applyNumberFormat="0" applyProtection="0">
      <alignment vertical="center"/>
    </xf>
    <xf numFmtId="0" fontId="283" fillId="82" borderId="64" applyNumberFormat="0" applyProtection="0">
      <alignment vertical="center"/>
    </xf>
    <xf numFmtId="0" fontId="282" fillId="82" borderId="64" applyNumberFormat="0" applyProtection="0">
      <alignment vertical="center"/>
    </xf>
    <xf numFmtId="0" fontId="283" fillId="82" borderId="64" applyNumberFormat="0" applyProtection="0">
      <alignment vertical="center"/>
    </xf>
    <xf numFmtId="0" fontId="282" fillId="82" borderId="64" applyNumberFormat="0" applyProtection="0">
      <alignment vertical="center"/>
    </xf>
    <xf numFmtId="0" fontId="283" fillId="82" borderId="64" applyNumberFormat="0" applyProtection="0">
      <alignment vertical="center"/>
    </xf>
    <xf numFmtId="0" fontId="284" fillId="82" borderId="64" applyNumberFormat="0" applyProtection="0">
      <alignment vertical="center"/>
    </xf>
    <xf numFmtId="0" fontId="284" fillId="82" borderId="64" applyNumberFormat="0" applyProtection="0">
      <alignment vertical="center"/>
    </xf>
    <xf numFmtId="0" fontId="285" fillId="82" borderId="64" applyNumberFormat="0" applyProtection="0">
      <alignment vertical="center"/>
    </xf>
    <xf numFmtId="0" fontId="285" fillId="82" borderId="64" applyNumberFormat="0" applyProtection="0">
      <alignment vertical="center"/>
    </xf>
    <xf numFmtId="0" fontId="284" fillId="82" borderId="64" applyNumberFormat="0" applyProtection="0">
      <alignment vertical="center"/>
    </xf>
    <xf numFmtId="0" fontId="285" fillId="82" borderId="64" applyNumberFormat="0" applyProtection="0">
      <alignment vertical="center"/>
    </xf>
    <xf numFmtId="0" fontId="285" fillId="82" borderId="64" applyNumberFormat="0" applyProtection="0">
      <alignment vertical="center"/>
    </xf>
    <xf numFmtId="0" fontId="284" fillId="82" borderId="64" applyNumberFormat="0" applyProtection="0">
      <alignment vertical="center"/>
    </xf>
    <xf numFmtId="0" fontId="285" fillId="82" borderId="64" applyNumberFormat="0" applyProtection="0">
      <alignment vertical="center"/>
    </xf>
    <xf numFmtId="0" fontId="284" fillId="82" borderId="64" applyNumberFormat="0" applyProtection="0">
      <alignment vertical="center"/>
    </xf>
    <xf numFmtId="0" fontId="285" fillId="82" borderId="64" applyNumberFormat="0" applyProtection="0">
      <alignment vertical="center"/>
    </xf>
    <xf numFmtId="0" fontId="103" fillId="82" borderId="64" applyNumberFormat="0" applyProtection="0">
      <alignment horizontal="left" vertical="center" indent="1"/>
    </xf>
    <xf numFmtId="0" fontId="103" fillId="82" borderId="64" applyNumberFormat="0" applyProtection="0">
      <alignment horizontal="left" vertical="center" indent="1"/>
    </xf>
    <xf numFmtId="0" fontId="286" fillId="82" borderId="64" applyNumberFormat="0" applyProtection="0">
      <alignment horizontal="left" vertical="center" indent="1"/>
    </xf>
    <xf numFmtId="0" fontId="286" fillId="82" borderId="64" applyNumberFormat="0" applyProtection="0">
      <alignment horizontal="left" vertical="center" indent="1"/>
    </xf>
    <xf numFmtId="0" fontId="103" fillId="82" borderId="64" applyNumberFormat="0" applyProtection="0">
      <alignment horizontal="left" vertical="center" indent="1"/>
    </xf>
    <xf numFmtId="0" fontId="286" fillId="82" borderId="64" applyNumberFormat="0" applyProtection="0">
      <alignment horizontal="left" vertical="center" indent="1"/>
    </xf>
    <xf numFmtId="0" fontId="286" fillId="82" borderId="64" applyNumberFormat="0" applyProtection="0">
      <alignment horizontal="left" vertical="center" indent="1"/>
    </xf>
    <xf numFmtId="0" fontId="103" fillId="82" borderId="64" applyNumberFormat="0" applyProtection="0">
      <alignment horizontal="left" vertical="center" indent="1"/>
    </xf>
    <xf numFmtId="0" fontId="286" fillId="82" borderId="64" applyNumberFormat="0" applyProtection="0">
      <alignment horizontal="left" vertical="center" indent="1"/>
    </xf>
    <xf numFmtId="0" fontId="103" fillId="82" borderId="64" applyNumberFormat="0" applyProtection="0">
      <alignment horizontal="left" vertical="center" indent="1"/>
    </xf>
    <xf numFmtId="0" fontId="286" fillId="82" borderId="64" applyNumberFormat="0" applyProtection="0">
      <alignment horizontal="left" vertical="center" indent="1"/>
    </xf>
    <xf numFmtId="0" fontId="11" fillId="0" borderId="0"/>
    <xf numFmtId="0" fontId="125" fillId="0" borderId="0">
      <alignment vertical="center"/>
    </xf>
    <xf numFmtId="0" fontId="11" fillId="0" borderId="0"/>
    <xf numFmtId="0" fontId="125" fillId="0" borderId="0">
      <alignment vertical="center"/>
    </xf>
    <xf numFmtId="0" fontId="103" fillId="106" borderId="64" applyNumberFormat="0" applyProtection="0">
      <alignment horizontal="right" vertical="center"/>
    </xf>
    <xf numFmtId="0" fontId="103" fillId="106" borderId="64" applyNumberFormat="0" applyProtection="0">
      <alignment horizontal="right" vertical="center"/>
    </xf>
    <xf numFmtId="0" fontId="286" fillId="106" borderId="64" applyNumberFormat="0" applyProtection="0">
      <alignment horizontal="right" vertical="center"/>
    </xf>
    <xf numFmtId="0" fontId="286" fillId="106" borderId="64" applyNumberFormat="0" applyProtection="0">
      <alignment horizontal="right" vertical="center"/>
    </xf>
    <xf numFmtId="0" fontId="103" fillId="106" borderId="64" applyNumberFormat="0" applyProtection="0">
      <alignment horizontal="right" vertical="center"/>
    </xf>
    <xf numFmtId="0" fontId="286" fillId="106" borderId="64" applyNumberFormat="0" applyProtection="0">
      <alignment horizontal="right" vertical="center"/>
    </xf>
    <xf numFmtId="0" fontId="286" fillId="106" borderId="64" applyNumberFormat="0" applyProtection="0">
      <alignment horizontal="right" vertical="center"/>
    </xf>
    <xf numFmtId="0" fontId="103" fillId="106" borderId="64" applyNumberFormat="0" applyProtection="0">
      <alignment horizontal="right" vertical="center"/>
    </xf>
    <xf numFmtId="0" fontId="286" fillId="106" borderId="64" applyNumberFormat="0" applyProtection="0">
      <alignment horizontal="right" vertical="center"/>
    </xf>
    <xf numFmtId="0" fontId="103" fillId="106" borderId="64" applyNumberFormat="0" applyProtection="0">
      <alignment horizontal="right" vertical="center"/>
    </xf>
    <xf numFmtId="0" fontId="286" fillId="106" borderId="64" applyNumberFormat="0" applyProtection="0">
      <alignment horizontal="right" vertical="center"/>
    </xf>
    <xf numFmtId="0" fontId="103" fillId="65" borderId="64" applyNumberFormat="0" applyProtection="0">
      <alignment horizontal="right" vertical="center"/>
    </xf>
    <xf numFmtId="0" fontId="103" fillId="65" borderId="64" applyNumberFormat="0" applyProtection="0">
      <alignment horizontal="right" vertical="center"/>
    </xf>
    <xf numFmtId="0" fontId="286" fillId="65" borderId="64" applyNumberFormat="0" applyProtection="0">
      <alignment horizontal="right" vertical="center"/>
    </xf>
    <xf numFmtId="0" fontId="286" fillId="65" borderId="64" applyNumberFormat="0" applyProtection="0">
      <alignment horizontal="right" vertical="center"/>
    </xf>
    <xf numFmtId="0" fontId="103" fillId="65" borderId="64" applyNumberFormat="0" applyProtection="0">
      <alignment horizontal="right" vertical="center"/>
    </xf>
    <xf numFmtId="0" fontId="286" fillId="65" borderId="64" applyNumberFormat="0" applyProtection="0">
      <alignment horizontal="right" vertical="center"/>
    </xf>
    <xf numFmtId="0" fontId="286" fillId="65" borderId="64" applyNumberFormat="0" applyProtection="0">
      <alignment horizontal="right" vertical="center"/>
    </xf>
    <xf numFmtId="0" fontId="103" fillId="65" borderId="64" applyNumberFormat="0" applyProtection="0">
      <alignment horizontal="right" vertical="center"/>
    </xf>
    <xf numFmtId="0" fontId="286" fillId="65" borderId="64" applyNumberFormat="0" applyProtection="0">
      <alignment horizontal="right" vertical="center"/>
    </xf>
    <xf numFmtId="0" fontId="103" fillId="65" borderId="64" applyNumberFormat="0" applyProtection="0">
      <alignment horizontal="right" vertical="center"/>
    </xf>
    <xf numFmtId="0" fontId="286" fillId="65" borderId="64" applyNumberFormat="0" applyProtection="0">
      <alignment horizontal="right" vertical="center"/>
    </xf>
    <xf numFmtId="0" fontId="103" fillId="68" borderId="64" applyNumberFormat="0" applyProtection="0">
      <alignment horizontal="right" vertical="center"/>
    </xf>
    <xf numFmtId="0" fontId="103" fillId="68" borderId="64" applyNumberFormat="0" applyProtection="0">
      <alignment horizontal="right" vertical="center"/>
    </xf>
    <xf numFmtId="0" fontId="286" fillId="68" borderId="64" applyNumberFormat="0" applyProtection="0">
      <alignment horizontal="right" vertical="center"/>
    </xf>
    <xf numFmtId="0" fontId="286" fillId="68" borderId="64" applyNumberFormat="0" applyProtection="0">
      <alignment horizontal="right" vertical="center"/>
    </xf>
    <xf numFmtId="0" fontId="103" fillId="68" borderId="64" applyNumberFormat="0" applyProtection="0">
      <alignment horizontal="right" vertical="center"/>
    </xf>
    <xf numFmtId="0" fontId="286" fillId="68" borderId="64" applyNumberFormat="0" applyProtection="0">
      <alignment horizontal="right" vertical="center"/>
    </xf>
    <xf numFmtId="0" fontId="286" fillId="68" borderId="64" applyNumberFormat="0" applyProtection="0">
      <alignment horizontal="right" vertical="center"/>
    </xf>
    <xf numFmtId="0" fontId="103" fillId="68" borderId="64" applyNumberFormat="0" applyProtection="0">
      <alignment horizontal="right" vertical="center"/>
    </xf>
    <xf numFmtId="0" fontId="286" fillId="68" borderId="64" applyNumberFormat="0" applyProtection="0">
      <alignment horizontal="right" vertical="center"/>
    </xf>
    <xf numFmtId="0" fontId="103" fillId="68" borderId="64" applyNumberFormat="0" applyProtection="0">
      <alignment horizontal="right" vertical="center"/>
    </xf>
    <xf numFmtId="0" fontId="286" fillId="68" borderId="64" applyNumberFormat="0" applyProtection="0">
      <alignment horizontal="right" vertical="center"/>
    </xf>
    <xf numFmtId="0" fontId="11" fillId="0" borderId="0"/>
    <xf numFmtId="0" fontId="11" fillId="0" borderId="0"/>
    <xf numFmtId="0" fontId="103" fillId="57" borderId="64" applyNumberFormat="0" applyProtection="0">
      <alignment horizontal="right" vertical="center"/>
    </xf>
    <xf numFmtId="0" fontId="103" fillId="57" borderId="64" applyNumberFormat="0" applyProtection="0">
      <alignment horizontal="right" vertical="center"/>
    </xf>
    <xf numFmtId="0" fontId="286" fillId="57" borderId="64" applyNumberFormat="0" applyProtection="0">
      <alignment horizontal="right" vertical="center"/>
    </xf>
    <xf numFmtId="0" fontId="286" fillId="57" borderId="64" applyNumberFormat="0" applyProtection="0">
      <alignment horizontal="right" vertical="center"/>
    </xf>
    <xf numFmtId="0" fontId="103" fillId="57" borderId="64" applyNumberFormat="0" applyProtection="0">
      <alignment horizontal="right" vertical="center"/>
    </xf>
    <xf numFmtId="0" fontId="286" fillId="57" borderId="64" applyNumberFormat="0" applyProtection="0">
      <alignment horizontal="right" vertical="center"/>
    </xf>
    <xf numFmtId="0" fontId="286" fillId="57" borderId="64" applyNumberFormat="0" applyProtection="0">
      <alignment horizontal="right" vertical="center"/>
    </xf>
    <xf numFmtId="0" fontId="103" fillId="57" borderId="64" applyNumberFormat="0" applyProtection="0">
      <alignment horizontal="right" vertical="center"/>
    </xf>
    <xf numFmtId="0" fontId="286" fillId="57" borderId="64" applyNumberFormat="0" applyProtection="0">
      <alignment horizontal="right" vertical="center"/>
    </xf>
    <xf numFmtId="0" fontId="103" fillId="57" borderId="64" applyNumberFormat="0" applyProtection="0">
      <alignment horizontal="right" vertical="center"/>
    </xf>
    <xf numFmtId="0" fontId="286" fillId="57" borderId="64" applyNumberFormat="0" applyProtection="0">
      <alignment horizontal="right" vertical="center"/>
    </xf>
    <xf numFmtId="0" fontId="103" fillId="84" borderId="64" applyNumberFormat="0" applyProtection="0">
      <alignment horizontal="right" vertical="center"/>
    </xf>
    <xf numFmtId="0" fontId="103" fillId="84" borderId="64" applyNumberFormat="0" applyProtection="0">
      <alignment horizontal="right" vertical="center"/>
    </xf>
    <xf numFmtId="0" fontId="286" fillId="84" borderId="64" applyNumberFormat="0" applyProtection="0">
      <alignment horizontal="right" vertical="center"/>
    </xf>
    <xf numFmtId="0" fontId="286" fillId="84" borderId="64" applyNumberFormat="0" applyProtection="0">
      <alignment horizontal="right" vertical="center"/>
    </xf>
    <xf numFmtId="0" fontId="103" fillId="84" borderId="64" applyNumberFormat="0" applyProtection="0">
      <alignment horizontal="right" vertical="center"/>
    </xf>
    <xf numFmtId="0" fontId="286" fillId="84" borderId="64" applyNumberFormat="0" applyProtection="0">
      <alignment horizontal="right" vertical="center"/>
    </xf>
    <xf numFmtId="0" fontId="286" fillId="84" borderId="64" applyNumberFormat="0" applyProtection="0">
      <alignment horizontal="right" vertical="center"/>
    </xf>
    <xf numFmtId="0" fontId="103" fillId="84" borderId="64" applyNumberFormat="0" applyProtection="0">
      <alignment horizontal="right" vertical="center"/>
    </xf>
    <xf numFmtId="0" fontId="286" fillId="84" borderId="64" applyNumberFormat="0" applyProtection="0">
      <alignment horizontal="right" vertical="center"/>
    </xf>
    <xf numFmtId="0" fontId="103" fillId="84" borderId="64" applyNumberFormat="0" applyProtection="0">
      <alignment horizontal="right" vertical="center"/>
    </xf>
    <xf numFmtId="0" fontId="286" fillId="84" borderId="64" applyNumberFormat="0" applyProtection="0">
      <alignment horizontal="right" vertical="center"/>
    </xf>
    <xf numFmtId="0" fontId="103" fillId="67" borderId="64" applyNumberFormat="0" applyProtection="0">
      <alignment horizontal="right" vertical="center"/>
    </xf>
    <xf numFmtId="0" fontId="103" fillId="67" borderId="64" applyNumberFormat="0" applyProtection="0">
      <alignment horizontal="right" vertical="center"/>
    </xf>
    <xf numFmtId="0" fontId="286" fillId="67" borderId="64" applyNumberFormat="0" applyProtection="0">
      <alignment horizontal="right" vertical="center"/>
    </xf>
    <xf numFmtId="0" fontId="286" fillId="67" borderId="64" applyNumberFormat="0" applyProtection="0">
      <alignment horizontal="right" vertical="center"/>
    </xf>
    <xf numFmtId="0" fontId="103" fillId="67" borderId="64" applyNumberFormat="0" applyProtection="0">
      <alignment horizontal="right" vertical="center"/>
    </xf>
    <xf numFmtId="0" fontId="286" fillId="67" borderId="64" applyNumberFormat="0" applyProtection="0">
      <alignment horizontal="right" vertical="center"/>
    </xf>
    <xf numFmtId="0" fontId="286" fillId="67" borderId="64" applyNumberFormat="0" applyProtection="0">
      <alignment horizontal="right" vertical="center"/>
    </xf>
    <xf numFmtId="0" fontId="103" fillId="67" borderId="64" applyNumberFormat="0" applyProtection="0">
      <alignment horizontal="right" vertical="center"/>
    </xf>
    <xf numFmtId="0" fontId="286" fillId="67" borderId="64" applyNumberFormat="0" applyProtection="0">
      <alignment horizontal="right" vertical="center"/>
    </xf>
    <xf numFmtId="0" fontId="103" fillId="67" borderId="64" applyNumberFormat="0" applyProtection="0">
      <alignment horizontal="right" vertical="center"/>
    </xf>
    <xf numFmtId="0" fontId="286" fillId="67" borderId="64" applyNumberFormat="0" applyProtection="0">
      <alignment horizontal="right" vertical="center"/>
    </xf>
    <xf numFmtId="0" fontId="11" fillId="0" borderId="0"/>
    <xf numFmtId="0" fontId="5" fillId="0" borderId="0"/>
    <xf numFmtId="0" fontId="103" fillId="59" borderId="64" applyNumberFormat="0" applyProtection="0">
      <alignment horizontal="right" vertical="center"/>
    </xf>
    <xf numFmtId="0" fontId="103" fillId="59" borderId="64" applyNumberFormat="0" applyProtection="0">
      <alignment horizontal="right" vertical="center"/>
    </xf>
    <xf numFmtId="0" fontId="286" fillId="59" borderId="64" applyNumberFormat="0" applyProtection="0">
      <alignment horizontal="right" vertical="center"/>
    </xf>
    <xf numFmtId="0" fontId="286" fillId="59" borderId="64" applyNumberFormat="0" applyProtection="0">
      <alignment horizontal="right" vertical="center"/>
    </xf>
    <xf numFmtId="0" fontId="103" fillId="59" borderId="64" applyNumberFormat="0" applyProtection="0">
      <alignment horizontal="right" vertical="center"/>
    </xf>
    <xf numFmtId="0" fontId="286" fillId="59" borderId="64" applyNumberFormat="0" applyProtection="0">
      <alignment horizontal="right" vertical="center"/>
    </xf>
    <xf numFmtId="0" fontId="286" fillId="59" borderId="64" applyNumberFormat="0" applyProtection="0">
      <alignment horizontal="right" vertical="center"/>
    </xf>
    <xf numFmtId="0" fontId="103" fillId="59" borderId="64" applyNumberFormat="0" applyProtection="0">
      <alignment horizontal="right" vertical="center"/>
    </xf>
    <xf numFmtId="0" fontId="286" fillId="59" borderId="64" applyNumberFormat="0" applyProtection="0">
      <alignment horizontal="right" vertical="center"/>
    </xf>
    <xf numFmtId="0" fontId="103" fillId="59" borderId="64" applyNumberFormat="0" applyProtection="0">
      <alignment horizontal="right" vertical="center"/>
    </xf>
    <xf numFmtId="0" fontId="286" fillId="59" borderId="64" applyNumberFormat="0" applyProtection="0">
      <alignment horizontal="right" vertical="center"/>
    </xf>
    <xf numFmtId="0" fontId="103" fillId="110" borderId="64" applyNumberFormat="0" applyProtection="0">
      <alignment horizontal="right" vertical="center"/>
    </xf>
    <xf numFmtId="0" fontId="103" fillId="110" borderId="64" applyNumberFormat="0" applyProtection="0">
      <alignment horizontal="right" vertical="center"/>
    </xf>
    <xf numFmtId="0" fontId="286" fillId="110" borderId="64" applyNumberFormat="0" applyProtection="0">
      <alignment horizontal="right" vertical="center"/>
    </xf>
    <xf numFmtId="0" fontId="286" fillId="110" borderId="64" applyNumberFormat="0" applyProtection="0">
      <alignment horizontal="right" vertical="center"/>
    </xf>
    <xf numFmtId="0" fontId="103" fillId="110" borderId="64" applyNumberFormat="0" applyProtection="0">
      <alignment horizontal="right" vertical="center"/>
    </xf>
    <xf numFmtId="0" fontId="286" fillId="110" borderId="64" applyNumberFormat="0" applyProtection="0">
      <alignment horizontal="right" vertical="center"/>
    </xf>
    <xf numFmtId="0" fontId="286" fillId="110" borderId="64" applyNumberFormat="0" applyProtection="0">
      <alignment horizontal="right" vertical="center"/>
    </xf>
    <xf numFmtId="0" fontId="103" fillId="110" borderId="64" applyNumberFormat="0" applyProtection="0">
      <alignment horizontal="right" vertical="center"/>
    </xf>
    <xf numFmtId="0" fontId="286" fillId="110" borderId="64" applyNumberFormat="0" applyProtection="0">
      <alignment horizontal="right" vertical="center"/>
    </xf>
    <xf numFmtId="0" fontId="103" fillId="110" borderId="64" applyNumberFormat="0" applyProtection="0">
      <alignment horizontal="right" vertical="center"/>
    </xf>
    <xf numFmtId="0" fontId="286" fillId="110" borderId="64" applyNumberFormat="0" applyProtection="0">
      <alignment horizontal="right" vertical="center"/>
    </xf>
    <xf numFmtId="0" fontId="103" fillId="133" borderId="64" applyNumberFormat="0" applyProtection="0">
      <alignment horizontal="right" vertical="center"/>
    </xf>
    <xf numFmtId="0" fontId="103" fillId="133" borderId="64" applyNumberFormat="0" applyProtection="0">
      <alignment horizontal="right" vertical="center"/>
    </xf>
    <xf numFmtId="0" fontId="286" fillId="133" borderId="64" applyNumberFormat="0" applyProtection="0">
      <alignment horizontal="right" vertical="center"/>
    </xf>
    <xf numFmtId="0" fontId="286" fillId="133" borderId="64" applyNumberFormat="0" applyProtection="0">
      <alignment horizontal="right" vertical="center"/>
    </xf>
    <xf numFmtId="0" fontId="103" fillId="133" borderId="64" applyNumberFormat="0" applyProtection="0">
      <alignment horizontal="right" vertical="center"/>
    </xf>
    <xf numFmtId="0" fontId="286" fillId="133" borderId="64" applyNumberFormat="0" applyProtection="0">
      <alignment horizontal="right" vertical="center"/>
    </xf>
    <xf numFmtId="0" fontId="286" fillId="133" borderId="64" applyNumberFormat="0" applyProtection="0">
      <alignment horizontal="right" vertical="center"/>
    </xf>
    <xf numFmtId="0" fontId="103" fillId="133" borderId="64" applyNumberFormat="0" applyProtection="0">
      <alignment horizontal="right" vertical="center"/>
    </xf>
    <xf numFmtId="0" fontId="286" fillId="133" borderId="64" applyNumberFormat="0" applyProtection="0">
      <alignment horizontal="right" vertical="center"/>
    </xf>
    <xf numFmtId="0" fontId="103" fillId="133" borderId="64" applyNumberFormat="0" applyProtection="0">
      <alignment horizontal="right" vertical="center"/>
    </xf>
    <xf numFmtId="0" fontId="286" fillId="133" borderId="64" applyNumberFormat="0" applyProtection="0">
      <alignment horizontal="right" vertical="center"/>
    </xf>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25" fillId="0" borderId="0">
      <alignment vertical="center"/>
    </xf>
    <xf numFmtId="0" fontId="125" fillId="0" borderId="0">
      <alignment vertical="center"/>
    </xf>
    <xf numFmtId="0" fontId="5" fillId="0" borderId="0"/>
    <xf numFmtId="0" fontId="103" fillId="76" borderId="64" applyNumberFormat="0" applyProtection="0">
      <alignment horizontal="right" vertical="center"/>
    </xf>
    <xf numFmtId="0" fontId="103" fillId="76" borderId="64" applyNumberFormat="0" applyProtection="0">
      <alignment horizontal="right" vertical="center"/>
    </xf>
    <xf numFmtId="0" fontId="286" fillId="76" borderId="64" applyNumberFormat="0" applyProtection="0">
      <alignment horizontal="right" vertical="center"/>
    </xf>
    <xf numFmtId="0" fontId="286" fillId="76" borderId="64" applyNumberFormat="0" applyProtection="0">
      <alignment horizontal="right" vertical="center"/>
    </xf>
    <xf numFmtId="0" fontId="103" fillId="76" borderId="64" applyNumberFormat="0" applyProtection="0">
      <alignment horizontal="right" vertical="center"/>
    </xf>
    <xf numFmtId="0" fontId="286" fillId="76" borderId="64" applyNumberFormat="0" applyProtection="0">
      <alignment horizontal="right" vertical="center"/>
    </xf>
    <xf numFmtId="0" fontId="286" fillId="76" borderId="64" applyNumberFormat="0" applyProtection="0">
      <alignment horizontal="right" vertical="center"/>
    </xf>
    <xf numFmtId="0" fontId="103" fillId="76" borderId="64" applyNumberFormat="0" applyProtection="0">
      <alignment horizontal="right" vertical="center"/>
    </xf>
    <xf numFmtId="0" fontId="286" fillId="76" borderId="64" applyNumberFormat="0" applyProtection="0">
      <alignment horizontal="right" vertical="center"/>
    </xf>
    <xf numFmtId="0" fontId="103" fillId="76" borderId="64" applyNumberFormat="0" applyProtection="0">
      <alignment horizontal="right" vertical="center"/>
    </xf>
    <xf numFmtId="0" fontId="286" fillId="76" borderId="64" applyNumberFormat="0" applyProtection="0">
      <alignment horizontal="right" vertical="center"/>
    </xf>
    <xf numFmtId="166" fontId="3" fillId="0" borderId="0" applyFont="0" applyFill="0" applyBorder="0" applyAlignment="0" applyProtection="0"/>
    <xf numFmtId="166" fontId="3" fillId="0" borderId="0" applyFont="0" applyFill="0" applyBorder="0" applyAlignment="0" applyProtection="0"/>
    <xf numFmtId="0" fontId="103" fillId="73" borderId="64" applyNumberFormat="0" applyProtection="0">
      <alignment vertical="center"/>
    </xf>
    <xf numFmtId="0" fontId="103" fillId="73" borderId="64" applyNumberFormat="0" applyProtection="0">
      <alignment vertical="center"/>
    </xf>
    <xf numFmtId="0" fontId="286" fillId="73" borderId="64" applyNumberFormat="0" applyProtection="0">
      <alignment vertical="center"/>
    </xf>
    <xf numFmtId="0" fontId="286" fillId="73" borderId="64" applyNumberFormat="0" applyProtection="0">
      <alignment vertical="center"/>
    </xf>
    <xf numFmtId="0" fontId="103" fillId="73" borderId="64" applyNumberFormat="0" applyProtection="0">
      <alignment vertical="center"/>
    </xf>
    <xf numFmtId="0" fontId="286" fillId="73" borderId="64" applyNumberFormat="0" applyProtection="0">
      <alignment vertical="center"/>
    </xf>
    <xf numFmtId="0" fontId="286" fillId="73" borderId="64" applyNumberFormat="0" applyProtection="0">
      <alignment vertical="center"/>
    </xf>
    <xf numFmtId="0" fontId="103" fillId="73" borderId="64" applyNumberFormat="0" applyProtection="0">
      <alignment vertical="center"/>
    </xf>
    <xf numFmtId="0" fontId="286" fillId="73" borderId="64" applyNumberFormat="0" applyProtection="0">
      <alignment vertical="center"/>
    </xf>
    <xf numFmtId="0" fontId="103" fillId="73" borderId="64" applyNumberFormat="0" applyProtection="0">
      <alignment vertical="center"/>
    </xf>
    <xf numFmtId="0" fontId="286" fillId="73" borderId="64" applyNumberFormat="0" applyProtection="0">
      <alignment vertical="center"/>
    </xf>
    <xf numFmtId="0" fontId="293" fillId="73" borderId="64" applyNumberFormat="0" applyProtection="0">
      <alignment vertical="center"/>
    </xf>
    <xf numFmtId="0" fontId="293" fillId="73" borderId="64" applyNumberFormat="0" applyProtection="0">
      <alignment vertical="center"/>
    </xf>
    <xf numFmtId="0" fontId="294" fillId="73" borderId="64" applyNumberFormat="0" applyProtection="0">
      <alignment vertical="center"/>
    </xf>
    <xf numFmtId="0" fontId="294" fillId="73" borderId="64" applyNumberFormat="0" applyProtection="0">
      <alignment vertical="center"/>
    </xf>
    <xf numFmtId="0" fontId="293" fillId="73" borderId="64" applyNumberFormat="0" applyProtection="0">
      <alignment vertical="center"/>
    </xf>
    <xf numFmtId="0" fontId="294" fillId="73" borderId="64" applyNumberFormat="0" applyProtection="0">
      <alignment vertical="center"/>
    </xf>
    <xf numFmtId="0" fontId="294" fillId="73" borderId="64" applyNumberFormat="0" applyProtection="0">
      <alignment vertical="center"/>
    </xf>
    <xf numFmtId="0" fontId="293" fillId="73" borderId="64" applyNumberFormat="0" applyProtection="0">
      <alignment vertical="center"/>
    </xf>
    <xf numFmtId="0" fontId="294" fillId="73" borderId="64" applyNumberFormat="0" applyProtection="0">
      <alignment vertical="center"/>
    </xf>
    <xf numFmtId="0" fontId="293" fillId="73" borderId="64" applyNumberFormat="0" applyProtection="0">
      <alignment vertical="center"/>
    </xf>
    <xf numFmtId="0" fontId="294" fillId="73" borderId="64" applyNumberFormat="0" applyProtection="0">
      <alignment vertical="center"/>
    </xf>
    <xf numFmtId="0" fontId="282" fillId="76" borderId="65" applyNumberFormat="0" applyProtection="0">
      <alignment horizontal="left" vertical="center" indent="1"/>
    </xf>
    <xf numFmtId="0" fontId="282" fillId="76" borderId="65" applyNumberFormat="0" applyProtection="0">
      <alignment horizontal="left" vertical="center" indent="1"/>
    </xf>
    <xf numFmtId="0" fontId="283" fillId="76" borderId="65" applyNumberFormat="0" applyProtection="0">
      <alignment horizontal="left" vertical="center" indent="1"/>
    </xf>
    <xf numFmtId="0" fontId="283" fillId="76" borderId="65" applyNumberFormat="0" applyProtection="0">
      <alignment horizontal="left" vertical="center" indent="1"/>
    </xf>
    <xf numFmtId="0" fontId="282" fillId="76" borderId="65" applyNumberFormat="0" applyProtection="0">
      <alignment horizontal="left" vertical="center" indent="1"/>
    </xf>
    <xf numFmtId="0" fontId="283" fillId="76" borderId="65" applyNumberFormat="0" applyProtection="0">
      <alignment horizontal="left" vertical="center" indent="1"/>
    </xf>
    <xf numFmtId="0" fontId="283" fillId="76" borderId="65" applyNumberFormat="0" applyProtection="0">
      <alignment horizontal="left" vertical="center" indent="1"/>
    </xf>
    <xf numFmtId="0" fontId="282" fillId="76" borderId="65" applyNumberFormat="0" applyProtection="0">
      <alignment horizontal="left" vertical="center" indent="1"/>
    </xf>
    <xf numFmtId="0" fontId="283" fillId="76" borderId="65" applyNumberFormat="0" applyProtection="0">
      <alignment horizontal="left" vertical="center" indent="1"/>
    </xf>
    <xf numFmtId="0" fontId="282" fillId="76" borderId="65" applyNumberFormat="0" applyProtection="0">
      <alignment horizontal="left" vertical="center" indent="1"/>
    </xf>
    <xf numFmtId="0" fontId="283" fillId="76" borderId="65" applyNumberFormat="0" applyProtection="0">
      <alignment horizontal="left" vertical="center" indent="1"/>
    </xf>
    <xf numFmtId="0" fontId="103" fillId="73" borderId="64" applyNumberFormat="0" applyProtection="0">
      <alignment horizontal="right" vertical="center"/>
    </xf>
    <xf numFmtId="0" fontId="103" fillId="73" borderId="64" applyNumberFormat="0" applyProtection="0">
      <alignment horizontal="right" vertical="center"/>
    </xf>
    <xf numFmtId="0" fontId="286" fillId="73" borderId="64" applyNumberFormat="0" applyProtection="0">
      <alignment horizontal="right" vertical="center"/>
    </xf>
    <xf numFmtId="0" fontId="286" fillId="73" borderId="64" applyNumberFormat="0" applyProtection="0">
      <alignment horizontal="right" vertical="center"/>
    </xf>
    <xf numFmtId="0" fontId="103" fillId="73" borderId="64" applyNumberFormat="0" applyProtection="0">
      <alignment horizontal="right" vertical="center"/>
    </xf>
    <xf numFmtId="0" fontId="286" fillId="73" borderId="64" applyNumberFormat="0" applyProtection="0">
      <alignment horizontal="right" vertical="center"/>
    </xf>
    <xf numFmtId="0" fontId="286" fillId="73" borderId="64" applyNumberFormat="0" applyProtection="0">
      <alignment horizontal="right" vertical="center"/>
    </xf>
    <xf numFmtId="0" fontId="103" fillId="73" borderId="64" applyNumberFormat="0" applyProtection="0">
      <alignment horizontal="right" vertical="center"/>
    </xf>
    <xf numFmtId="0" fontId="286" fillId="73" borderId="64" applyNumberFormat="0" applyProtection="0">
      <alignment horizontal="right" vertical="center"/>
    </xf>
    <xf numFmtId="0" fontId="103" fillId="73" borderId="64" applyNumberFormat="0" applyProtection="0">
      <alignment horizontal="right" vertical="center"/>
    </xf>
    <xf numFmtId="0" fontId="286" fillId="73" borderId="64" applyNumberFormat="0" applyProtection="0">
      <alignment horizontal="right" vertical="center"/>
    </xf>
    <xf numFmtId="0" fontId="293" fillId="73" borderId="64" applyNumberFormat="0" applyProtection="0">
      <alignment horizontal="right" vertical="center"/>
    </xf>
    <xf numFmtId="0" fontId="293" fillId="73" borderId="64" applyNumberFormat="0" applyProtection="0">
      <alignment horizontal="right" vertical="center"/>
    </xf>
    <xf numFmtId="0" fontId="294" fillId="73" borderId="64" applyNumberFormat="0" applyProtection="0">
      <alignment horizontal="right" vertical="center"/>
    </xf>
    <xf numFmtId="0" fontId="294" fillId="73" borderId="64" applyNumberFormat="0" applyProtection="0">
      <alignment horizontal="right" vertical="center"/>
    </xf>
    <xf numFmtId="0" fontId="293" fillId="73" borderId="64" applyNumberFormat="0" applyProtection="0">
      <alignment horizontal="right" vertical="center"/>
    </xf>
    <xf numFmtId="0" fontId="294" fillId="73" borderId="64" applyNumberFormat="0" applyProtection="0">
      <alignment horizontal="right" vertical="center"/>
    </xf>
    <xf numFmtId="0" fontId="294" fillId="73" borderId="64" applyNumberFormat="0" applyProtection="0">
      <alignment horizontal="right" vertical="center"/>
    </xf>
    <xf numFmtId="0" fontId="293" fillId="73" borderId="64" applyNumberFormat="0" applyProtection="0">
      <alignment horizontal="right" vertical="center"/>
    </xf>
    <xf numFmtId="0" fontId="294" fillId="73" borderId="64" applyNumberFormat="0" applyProtection="0">
      <alignment horizontal="right" vertical="center"/>
    </xf>
    <xf numFmtId="0" fontId="293" fillId="73" borderId="64" applyNumberFormat="0" applyProtection="0">
      <alignment horizontal="right" vertical="center"/>
    </xf>
    <xf numFmtId="0" fontId="294" fillId="73" borderId="64" applyNumberFormat="0" applyProtection="0">
      <alignment horizontal="right" vertical="center"/>
    </xf>
    <xf numFmtId="0" fontId="282" fillId="76" borderId="64" applyNumberFormat="0" applyProtection="0">
      <alignment horizontal="left" vertical="center" indent="1"/>
    </xf>
    <xf numFmtId="0" fontId="282" fillId="76" borderId="64" applyNumberFormat="0" applyProtection="0">
      <alignment horizontal="left" vertical="center" indent="1"/>
    </xf>
    <xf numFmtId="0" fontId="283" fillId="76" borderId="64" applyNumberFormat="0" applyProtection="0">
      <alignment horizontal="left" vertical="center" indent="1"/>
    </xf>
    <xf numFmtId="0" fontId="283" fillId="76" borderId="64" applyNumberFormat="0" applyProtection="0">
      <alignment horizontal="left" vertical="center" indent="1"/>
    </xf>
    <xf numFmtId="0" fontId="282" fillId="76" borderId="64" applyNumberFormat="0" applyProtection="0">
      <alignment horizontal="left" vertical="center" indent="1"/>
    </xf>
    <xf numFmtId="0" fontId="283" fillId="76" borderId="64" applyNumberFormat="0" applyProtection="0">
      <alignment horizontal="left" vertical="center" indent="1"/>
    </xf>
    <xf numFmtId="0" fontId="283" fillId="76" borderId="64" applyNumberFormat="0" applyProtection="0">
      <alignment horizontal="left" vertical="center" indent="1"/>
    </xf>
    <xf numFmtId="0" fontId="282" fillId="76" borderId="64" applyNumberFormat="0" applyProtection="0">
      <alignment horizontal="left" vertical="center" indent="1"/>
    </xf>
    <xf numFmtId="0" fontId="283" fillId="76" borderId="64" applyNumberFormat="0" applyProtection="0">
      <alignment horizontal="left" vertical="center" indent="1"/>
    </xf>
    <xf numFmtId="0" fontId="282" fillId="76" borderId="64" applyNumberFormat="0" applyProtection="0">
      <alignment horizontal="left" vertical="center" indent="1"/>
    </xf>
    <xf numFmtId="0" fontId="283" fillId="76" borderId="64" applyNumberFormat="0" applyProtection="0">
      <alignment horizontal="left" vertical="center" indent="1"/>
    </xf>
    <xf numFmtId="0" fontId="5" fillId="0" borderId="0"/>
    <xf numFmtId="0" fontId="11" fillId="0" borderId="0"/>
    <xf numFmtId="0" fontId="11" fillId="0" borderId="0"/>
    <xf numFmtId="0" fontId="11" fillId="0" borderId="0"/>
    <xf numFmtId="0" fontId="5" fillId="0" borderId="0"/>
    <xf numFmtId="0" fontId="11" fillId="0" borderId="0"/>
    <xf numFmtId="0" fontId="301" fillId="135" borderId="65" applyNumberFormat="0" applyProtection="0">
      <alignment horizontal="left" vertical="center" indent="1"/>
    </xf>
    <xf numFmtId="0" fontId="301" fillId="135" borderId="65" applyNumberFormat="0" applyProtection="0">
      <alignment horizontal="left" vertical="center" indent="1"/>
    </xf>
    <xf numFmtId="0" fontId="302" fillId="135" borderId="65" applyNumberFormat="0" applyProtection="0">
      <alignment horizontal="left" vertical="center" indent="1"/>
    </xf>
    <xf numFmtId="0" fontId="302" fillId="135" borderId="65" applyNumberFormat="0" applyProtection="0">
      <alignment horizontal="left" vertical="center" indent="1"/>
    </xf>
    <xf numFmtId="0" fontId="301" fillId="135" borderId="65" applyNumberFormat="0" applyProtection="0">
      <alignment horizontal="left" vertical="center" indent="1"/>
    </xf>
    <xf numFmtId="0" fontId="302" fillId="135" borderId="65" applyNumberFormat="0" applyProtection="0">
      <alignment horizontal="left" vertical="center" indent="1"/>
    </xf>
    <xf numFmtId="0" fontId="302" fillId="135" borderId="65" applyNumberFormat="0" applyProtection="0">
      <alignment horizontal="left" vertical="center" indent="1"/>
    </xf>
    <xf numFmtId="0" fontId="301" fillId="135" borderId="65" applyNumberFormat="0" applyProtection="0">
      <alignment horizontal="left" vertical="center" indent="1"/>
    </xf>
    <xf numFmtId="0" fontId="302" fillId="135" borderId="65" applyNumberFormat="0" applyProtection="0">
      <alignment horizontal="left" vertical="center" indent="1"/>
    </xf>
    <xf numFmtId="0" fontId="301" fillId="135" borderId="65" applyNumberFormat="0" applyProtection="0">
      <alignment horizontal="left" vertical="center" indent="1"/>
    </xf>
    <xf numFmtId="0" fontId="302" fillId="135" borderId="65" applyNumberFormat="0" applyProtection="0">
      <alignment horizontal="left" vertical="center" indent="1"/>
    </xf>
    <xf numFmtId="0" fontId="303" fillId="73" borderId="64" applyNumberFormat="0" applyProtection="0">
      <alignment horizontal="right" vertical="center"/>
    </xf>
    <xf numFmtId="0" fontId="303" fillId="73" borderId="64" applyNumberFormat="0" applyProtection="0">
      <alignment horizontal="right" vertical="center"/>
    </xf>
    <xf numFmtId="0" fontId="304" fillId="73" borderId="64" applyNumberFormat="0" applyProtection="0">
      <alignment horizontal="right" vertical="center"/>
    </xf>
    <xf numFmtId="0" fontId="304" fillId="73" borderId="64" applyNumberFormat="0" applyProtection="0">
      <alignment horizontal="right" vertical="center"/>
    </xf>
    <xf numFmtId="0" fontId="303" fillId="73" borderId="64" applyNumberFormat="0" applyProtection="0">
      <alignment horizontal="right" vertical="center"/>
    </xf>
    <xf numFmtId="0" fontId="304" fillId="73" borderId="64" applyNumberFormat="0" applyProtection="0">
      <alignment horizontal="right" vertical="center"/>
    </xf>
    <xf numFmtId="0" fontId="304" fillId="73" borderId="64" applyNumberFormat="0" applyProtection="0">
      <alignment horizontal="right" vertical="center"/>
    </xf>
    <xf numFmtId="0" fontId="303" fillId="73" borderId="64" applyNumberFormat="0" applyProtection="0">
      <alignment horizontal="right" vertical="center"/>
    </xf>
    <xf numFmtId="0" fontId="304" fillId="73" borderId="64" applyNumberFormat="0" applyProtection="0">
      <alignment horizontal="right" vertical="center"/>
    </xf>
    <xf numFmtId="0" fontId="303" fillId="73" borderId="64" applyNumberFormat="0" applyProtection="0">
      <alignment horizontal="right" vertical="center"/>
    </xf>
    <xf numFmtId="0" fontId="304" fillId="73" borderId="64" applyNumberFormat="0" applyProtection="0">
      <alignment horizontal="right" vertical="center"/>
    </xf>
    <xf numFmtId="0" fontId="5" fillId="0" borderId="0"/>
    <xf numFmtId="0" fontId="11" fillId="0" borderId="0"/>
    <xf numFmtId="0" fontId="125" fillId="0" borderId="0">
      <alignment vertical="center"/>
    </xf>
    <xf numFmtId="0" fontId="125" fillId="0" borderId="0">
      <alignment vertical="center"/>
    </xf>
    <xf numFmtId="0" fontId="125" fillId="0" borderId="0">
      <alignment vertical="center"/>
    </xf>
    <xf numFmtId="0" fontId="125" fillId="0" borderId="0">
      <alignment vertical="center"/>
    </xf>
    <xf numFmtId="166" fontId="3" fillId="0" borderId="0" applyFont="0" applyFill="0" applyBorder="0" applyAlignment="0" applyProtection="0"/>
    <xf numFmtId="166" fontId="3" fillId="0" borderId="0" applyFont="0" applyFill="0" applyBorder="0" applyAlignment="0" applyProtection="0"/>
    <xf numFmtId="0" fontId="125" fillId="0" borderId="0">
      <alignment vertical="center"/>
    </xf>
    <xf numFmtId="0" fontId="5" fillId="0" borderId="0"/>
    <xf numFmtId="0" fontId="11" fillId="0" borderId="0"/>
    <xf numFmtId="0" fontId="11" fillId="0" borderId="0"/>
    <xf numFmtId="166" fontId="3" fillId="0" borderId="0" applyFont="0" applyFill="0" applyBorder="0" applyAlignment="0" applyProtection="0"/>
    <xf numFmtId="166" fontId="3" fillId="0" borderId="0" applyFont="0" applyFill="0" applyBorder="0" applyAlignment="0" applyProtection="0"/>
    <xf numFmtId="0" fontId="5" fillId="0" borderId="0"/>
    <xf numFmtId="0" fontId="11" fillId="0" borderId="0"/>
    <xf numFmtId="0" fontId="11" fillId="0" borderId="0"/>
    <xf numFmtId="0" fontId="125" fillId="0" borderId="0">
      <alignment vertical="center"/>
    </xf>
    <xf numFmtId="0" fontId="11" fillId="0" borderId="0"/>
    <xf numFmtId="0" fontId="11" fillId="0" borderId="0"/>
    <xf numFmtId="0" fontId="11" fillId="0" borderId="0"/>
    <xf numFmtId="0" fontId="125" fillId="0" borderId="0">
      <alignment vertical="center"/>
    </xf>
    <xf numFmtId="0" fontId="5" fillId="0" borderId="0"/>
    <xf numFmtId="0" fontId="11" fillId="0" borderId="0"/>
    <xf numFmtId="0" fontId="11" fillId="0" borderId="0"/>
    <xf numFmtId="0" fontId="5" fillId="0" borderId="0"/>
    <xf numFmtId="0" fontId="5" fillId="0" borderId="0"/>
    <xf numFmtId="0" fontId="11" fillId="0" borderId="0"/>
    <xf numFmtId="0" fontId="125" fillId="0" borderId="0">
      <alignment vertical="center"/>
    </xf>
    <xf numFmtId="0" fontId="7" fillId="63" borderId="0" applyNumberFormat="0" applyBorder="0" applyAlignment="0" applyProtection="0">
      <alignment vertical="center"/>
    </xf>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7" fillId="65" borderId="0" applyNumberFormat="0" applyBorder="0" applyAlignment="0" applyProtection="0">
      <alignment vertical="center"/>
    </xf>
    <xf numFmtId="0" fontId="118" fillId="65" borderId="0" applyNumberFormat="0" applyBorder="0" applyAlignment="0" applyProtection="0">
      <alignment vertical="center"/>
    </xf>
    <xf numFmtId="0" fontId="118" fillId="73" borderId="0" applyNumberFormat="0" applyBorder="0" applyAlignment="0" applyProtection="0">
      <alignment vertical="center"/>
    </xf>
    <xf numFmtId="0" fontId="118" fillId="76" borderId="0" applyNumberFormat="0" applyBorder="0" applyAlignment="0" applyProtection="0">
      <alignment vertical="center"/>
    </xf>
    <xf numFmtId="0" fontId="118" fillId="68" borderId="0" applyNumberFormat="0" applyBorder="0" applyAlignment="0" applyProtection="0">
      <alignment vertical="center"/>
    </xf>
    <xf numFmtId="0" fontId="7" fillId="70" borderId="0" applyNumberFormat="0" applyBorder="0" applyAlignment="0" applyProtection="0"/>
    <xf numFmtId="0" fontId="118" fillId="80" borderId="0" applyNumberFormat="0" applyBorder="0" applyAlignment="0" applyProtection="0">
      <alignment vertical="center"/>
    </xf>
    <xf numFmtId="0" fontId="3" fillId="76" borderId="62">
      <alignment wrapText="1"/>
      <protection locked="0"/>
    </xf>
    <xf numFmtId="0" fontId="3" fillId="76" borderId="62">
      <alignment wrapText="1"/>
      <protection locked="0"/>
    </xf>
    <xf numFmtId="0" fontId="117" fillId="76" borderId="62">
      <alignment vertical="center" wrapText="1"/>
      <protection locked="0"/>
    </xf>
    <xf numFmtId="0" fontId="117" fillId="76" borderId="62">
      <alignment vertical="center" wrapText="1"/>
      <protection locked="0"/>
    </xf>
    <xf numFmtId="0" fontId="3" fillId="76" borderId="62">
      <alignment vertical="center" wrapText="1"/>
      <protection locked="0"/>
    </xf>
    <xf numFmtId="0" fontId="3" fillId="76" borderId="62">
      <alignment wrapText="1"/>
      <protection locked="0"/>
    </xf>
    <xf numFmtId="0" fontId="117" fillId="76" borderId="62">
      <alignment vertical="center" wrapText="1"/>
      <protection locked="0"/>
    </xf>
    <xf numFmtId="0" fontId="117" fillId="76" borderId="62">
      <alignment vertical="center" wrapText="1"/>
      <protection locked="0"/>
    </xf>
    <xf numFmtId="0" fontId="3" fillId="76" borderId="62">
      <alignment vertical="center" wrapText="1"/>
      <protection locked="0"/>
    </xf>
    <xf numFmtId="0" fontId="3" fillId="76" borderId="62">
      <alignment wrapText="1"/>
      <protection locked="0"/>
    </xf>
    <xf numFmtId="0" fontId="117" fillId="76" borderId="62">
      <alignment vertical="center" wrapText="1"/>
      <protection locked="0"/>
    </xf>
    <xf numFmtId="0" fontId="117" fillId="76" borderId="62">
      <alignment vertical="center" wrapText="1"/>
      <protection locked="0"/>
    </xf>
    <xf numFmtId="0" fontId="45" fillId="0" borderId="60"/>
    <xf numFmtId="0" fontId="45" fillId="0" borderId="60"/>
    <xf numFmtId="0" fontId="190" fillId="0" borderId="60">
      <alignment vertical="center"/>
    </xf>
    <xf numFmtId="0" fontId="11" fillId="0" borderId="0"/>
    <xf numFmtId="0" fontId="82" fillId="53"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70" fontId="3" fillId="0" borderId="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0" fontId="3" fillId="0" borderId="0">
      <alignment wrapText="1"/>
    </xf>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0" fillId="0" borderId="0" applyFill="0" applyBorder="0" applyAlignment="0" applyProtection="0"/>
    <xf numFmtId="166" fontId="3" fillId="0" borderId="0" applyFill="0" applyBorder="0" applyAlignment="0" applyProtection="0"/>
    <xf numFmtId="166" fontId="20"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0" fontId="3" fillId="0" borderId="0">
      <alignment wrapText="1"/>
    </xf>
    <xf numFmtId="0" fontId="90" fillId="0" borderId="66"/>
    <xf numFmtId="0" fontId="90" fillId="0" borderId="66" applyNumberFormat="0" applyFill="0" applyAlignment="0" applyProtection="0"/>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alignment vertical="center"/>
    </xf>
    <xf numFmtId="0" fontId="198" fillId="0" borderId="66" applyNumberFormat="0" applyFill="0" applyAlignment="0" applyProtection="0">
      <alignment vertical="center"/>
    </xf>
    <xf numFmtId="0" fontId="198" fillId="0" borderId="66" applyNumberFormat="0" applyFill="0" applyAlignment="0" applyProtection="0">
      <alignment vertical="center"/>
    </xf>
    <xf numFmtId="166" fontId="1" fillId="0" borderId="0" applyFont="0" applyFill="0" applyBorder="0" applyAlignment="0" applyProtection="0"/>
    <xf numFmtId="0" fontId="90" fillId="0" borderId="66" applyNumberFormat="0" applyFill="0" applyAlignment="0" applyProtection="0"/>
    <xf numFmtId="0" fontId="234" fillId="0" borderId="60"/>
    <xf numFmtId="0" fontId="234" fillId="0" borderId="60"/>
    <xf numFmtId="0" fontId="235" fillId="0" borderId="60">
      <alignment vertical="center"/>
    </xf>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291" fontId="67" fillId="0" borderId="60">
      <alignment horizontal="center" vertical="center"/>
    </xf>
    <xf numFmtId="291" fontId="242" fillId="0" borderId="60">
      <alignment horizontal="center" vertical="center"/>
    </xf>
    <xf numFmtId="0" fontId="86" fillId="140" borderId="88" applyNumberFormat="0" applyAlignment="0" applyProtection="0"/>
    <xf numFmtId="253" fontId="117" fillId="76" borderId="100">
      <alignment vertical="center"/>
      <protection locked="0"/>
    </xf>
    <xf numFmtId="166" fontId="3" fillId="0" borderId="0" applyFont="0" applyFill="0" applyBorder="0" applyAlignment="0" applyProtection="0"/>
    <xf numFmtId="0" fontId="11" fillId="0" borderId="0"/>
    <xf numFmtId="166" fontId="7" fillId="0" borderId="0" applyFont="0" applyFill="0" applyBorder="0" applyAlignment="0" applyProtection="0"/>
    <xf numFmtId="0" fontId="1" fillId="0" borderId="0"/>
    <xf numFmtId="0" fontId="125" fillId="0" borderId="0">
      <alignment vertical="center"/>
    </xf>
    <xf numFmtId="0" fontId="7" fillId="130" borderId="0" applyNumberFormat="0" applyBorder="0" applyAlignment="0" applyProtection="0"/>
    <xf numFmtId="0" fontId="82" fillId="36" borderId="79" applyNumberFormat="0" applyAlignment="0" applyProtection="0"/>
    <xf numFmtId="0" fontId="82" fillId="36" borderId="79" applyNumberFormat="0" applyAlignment="0" applyProtection="0"/>
    <xf numFmtId="198" fontId="24" fillId="0" borderId="0" applyFont="0" applyFill="0" applyBorder="0" applyAlignment="0" applyProtection="0">
      <alignment vertical="center"/>
    </xf>
    <xf numFmtId="0" fontId="86" fillId="37" borderId="88" applyNumberFormat="0" applyAlignment="0" applyProtection="0"/>
    <xf numFmtId="0" fontId="125" fillId="0" borderId="0">
      <alignment vertical="center"/>
    </xf>
    <xf numFmtId="253" fontId="117" fillId="76" borderId="100">
      <alignment vertical="center"/>
      <protection locked="0"/>
    </xf>
    <xf numFmtId="166" fontId="3" fillId="0" borderId="0" applyFont="0" applyFill="0" applyBorder="0" applyAlignment="0" applyProtection="0"/>
    <xf numFmtId="0" fontId="82" fillId="53" borderId="88" applyNumberFormat="0" applyAlignment="0" applyProtection="0"/>
    <xf numFmtId="0" fontId="165" fillId="53" borderId="88" applyNumberFormat="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253" fontId="3" fillId="76" borderId="100">
      <protection locked="0"/>
    </xf>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9" fontId="6" fillId="0" borderId="0" applyFont="0" applyFill="0" applyBorder="0" applyAlignment="0" applyProtection="0"/>
    <xf numFmtId="166" fontId="1" fillId="0" borderId="0" applyFont="0" applyFill="0" applyBorder="0" applyAlignment="0" applyProtection="0"/>
    <xf numFmtId="0" fontId="82" fillId="36" borderId="79" applyNumberFormat="0" applyAlignment="0" applyProtection="0"/>
    <xf numFmtId="0" fontId="124" fillId="0" borderId="0">
      <alignment vertical="center"/>
    </xf>
    <xf numFmtId="0" fontId="82" fillId="36" borderId="79" applyNumberFormat="0" applyAlignment="0" applyProtection="0"/>
    <xf numFmtId="0" fontId="364" fillId="48" borderId="0" applyNumberFormat="0" applyBorder="0" applyAlignment="0" applyProtection="0"/>
    <xf numFmtId="0" fontId="337" fillId="125" borderId="63" applyNumberFormat="0" applyFont="0" applyAlignment="0" applyProtection="0">
      <alignment vertical="center"/>
    </xf>
    <xf numFmtId="166" fontId="24"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0" fontId="48" fillId="0" borderId="0"/>
    <xf numFmtId="319" fontId="3" fillId="0" borderId="0" applyFill="0" applyBorder="0" applyProtection="0"/>
    <xf numFmtId="166" fontId="3" fillId="0" borderId="0" applyFont="0" applyFill="0" applyBorder="0" applyAlignment="0" applyProtection="0"/>
    <xf numFmtId="0" fontId="41" fillId="27" borderId="0" applyNumberFormat="0" applyBorder="0" applyAlignment="0" applyProtection="0"/>
    <xf numFmtId="0" fontId="7" fillId="40" borderId="0" applyNumberFormat="0" applyBorder="0" applyAlignment="0" applyProtection="0"/>
    <xf numFmtId="0" fontId="82" fillId="118" borderId="88" applyNumberFormat="0" applyAlignment="0" applyProtection="0"/>
    <xf numFmtId="166" fontId="3" fillId="0" borderId="0" applyFont="0" applyFill="0" applyBorder="0" applyAlignment="0" applyProtection="0"/>
    <xf numFmtId="0" fontId="82" fillId="53" borderId="88" applyNumberFormat="0" applyAlignment="0" applyProtection="0"/>
    <xf numFmtId="248" fontId="58" fillId="60" borderId="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0" fontId="82" fillId="36" borderId="79" applyNumberFormat="0" applyAlignment="0" applyProtection="0"/>
    <xf numFmtId="0" fontId="82" fillId="36" borderId="79" applyNumberFormat="0" applyAlignment="0" applyProtection="0"/>
    <xf numFmtId="0" fontId="7" fillId="49" borderId="0" applyNumberFormat="0" applyBorder="0" applyAlignment="0" applyProtection="0"/>
    <xf numFmtId="166" fontId="3" fillId="0" borderId="0" applyFont="0" applyFill="0" applyBorder="0" applyAlignment="0" applyProtection="0"/>
    <xf numFmtId="307" fontId="48" fillId="0" borderId="0" applyFill="0" applyBorder="0" applyAlignment="0" applyProtection="0"/>
    <xf numFmtId="166" fontId="3" fillId="0" borderId="0" applyFont="0" applyFill="0" applyBorder="0" applyAlignment="0" applyProtection="0"/>
    <xf numFmtId="0" fontId="346" fillId="0" borderId="66" applyNumberFormat="0" applyFill="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266" fontId="3" fillId="0" borderId="0" applyFill="0" applyBorder="0" applyAlignment="0" applyProtection="0"/>
    <xf numFmtId="170" fontId="3" fillId="0" borderId="0" applyFill="0" applyBorder="0" applyAlignment="0" applyProtection="0"/>
    <xf numFmtId="166" fontId="3" fillId="0" borderId="0" applyFont="0" applyFill="0" applyBorder="0" applyAlignment="0" applyProtection="0"/>
    <xf numFmtId="0" fontId="7" fillId="62" borderId="0" applyNumberFormat="0" applyBorder="0" applyAlignment="0" applyProtection="0"/>
    <xf numFmtId="198"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0" fontId="5" fillId="0" borderId="0"/>
    <xf numFmtId="0" fontId="7" fillId="38" borderId="0" applyNumberFormat="0" applyBorder="0" applyAlignment="0" applyProtection="0"/>
    <xf numFmtId="166" fontId="7" fillId="0" borderId="0" applyFont="0" applyFill="0" applyBorder="0" applyAlignment="0" applyProtection="0"/>
    <xf numFmtId="0" fontId="5" fillId="0" borderId="0"/>
    <xf numFmtId="0" fontId="165" fillId="53" borderId="88" applyNumberFormat="0" applyAlignment="0" applyProtection="0">
      <alignment vertical="center"/>
    </xf>
    <xf numFmtId="0" fontId="133" fillId="0" borderId="0"/>
    <xf numFmtId="0" fontId="125" fillId="0" borderId="0">
      <alignment vertical="center"/>
    </xf>
    <xf numFmtId="0" fontId="5" fillId="0" borderId="0"/>
    <xf numFmtId="10" fontId="58" fillId="54" borderId="71" applyNumberFormat="0" applyBorder="0" applyAlignment="0" applyProtection="0"/>
    <xf numFmtId="0" fontId="131" fillId="54" borderId="71" applyNumberFormat="0" applyBorder="0" applyAlignment="0" applyProtection="0">
      <alignment vertical="center"/>
    </xf>
    <xf numFmtId="10" fontId="58" fillId="54" borderId="71" applyNumberFormat="0" applyBorder="0" applyAlignment="0" applyProtection="0"/>
    <xf numFmtId="0" fontId="131" fillId="54" borderId="71" applyNumberFormat="0" applyBorder="0" applyAlignment="0" applyProtection="0">
      <alignment vertical="center"/>
    </xf>
    <xf numFmtId="10" fontId="58" fillId="54" borderId="71" applyNumberFormat="0" applyBorder="0" applyAlignment="0" applyProtection="0"/>
    <xf numFmtId="0" fontId="58" fillId="54" borderId="71" applyNumberFormat="0" applyBorder="0" applyAlignment="0" applyProtection="0">
      <alignment vertical="center"/>
    </xf>
    <xf numFmtId="0" fontId="131" fillId="54" borderId="71" applyNumberFormat="0" applyBorder="0" applyAlignment="0" applyProtection="0">
      <alignment vertical="center"/>
    </xf>
    <xf numFmtId="0" fontId="131" fillId="54" borderId="71" applyNumberFormat="0" applyBorder="0" applyAlignment="0" applyProtection="0">
      <alignment vertical="center"/>
    </xf>
    <xf numFmtId="10" fontId="58" fillId="54" borderId="71" applyNumberFormat="0" applyBorder="0" applyAlignment="0" applyProtection="0"/>
    <xf numFmtId="0" fontId="131" fillId="54" borderId="71" applyNumberFormat="0" applyBorder="0" applyAlignment="0" applyProtection="0">
      <alignment vertical="center"/>
    </xf>
    <xf numFmtId="0" fontId="131" fillId="54" borderId="71" applyNumberFormat="0" applyBorder="0" applyAlignment="0" applyProtection="0">
      <alignment vertical="center"/>
    </xf>
    <xf numFmtId="0" fontId="58" fillId="54" borderId="71" applyNumberFormat="0" applyBorder="0" applyAlignment="0" applyProtection="0"/>
    <xf numFmtId="0" fontId="131" fillId="54" borderId="71" applyNumberFormat="0" applyBorder="0" applyAlignment="0" applyProtection="0">
      <alignment vertical="center"/>
    </xf>
    <xf numFmtId="0" fontId="58" fillId="54" borderId="71" applyNumberFormat="0" applyBorder="0" applyAlignment="0" applyProtection="0">
      <alignment vertical="center"/>
    </xf>
    <xf numFmtId="0" fontId="131" fillId="54" borderId="71" applyNumberFormat="0" applyBorder="0" applyAlignment="0" applyProtection="0">
      <alignment vertical="center"/>
    </xf>
    <xf numFmtId="0" fontId="131" fillId="54" borderId="71" applyNumberFormat="0" applyBorder="0" applyAlignment="0" applyProtection="0">
      <alignment vertical="center"/>
    </xf>
    <xf numFmtId="10" fontId="58" fillId="54" borderId="71" applyNumberFormat="0" applyBorder="0" applyAlignment="0" applyProtection="0"/>
    <xf numFmtId="10" fontId="58" fillId="125" borderId="71" applyNumberFormat="0" applyBorder="0" applyAlignment="0" applyProtection="0"/>
    <xf numFmtId="10" fontId="58" fillId="54" borderId="71" applyNumberFormat="0" applyBorder="0" applyAlignment="0" applyProtection="0"/>
    <xf numFmtId="0" fontId="60" fillId="0" borderId="72">
      <alignment horizontal="left" vertical="center"/>
    </xf>
    <xf numFmtId="0" fontId="209" fillId="0" borderId="72">
      <alignment horizontal="left" vertical="center"/>
    </xf>
    <xf numFmtId="0" fontId="60" fillId="0" borderId="72">
      <alignment horizontal="left" vertical="center"/>
    </xf>
    <xf numFmtId="0" fontId="209" fillId="0" borderId="72">
      <alignment horizontal="left" vertical="center"/>
    </xf>
    <xf numFmtId="0" fontId="209" fillId="0" borderId="72">
      <alignment horizontal="left" vertical="center"/>
    </xf>
    <xf numFmtId="0" fontId="60" fillId="0" borderId="72">
      <alignment horizontal="left" vertical="center"/>
    </xf>
    <xf numFmtId="0" fontId="209" fillId="0" borderId="72">
      <alignment horizontal="left" vertical="center"/>
    </xf>
    <xf numFmtId="0" fontId="60" fillId="0" borderId="72">
      <alignment horizontal="left" vertical="center"/>
    </xf>
    <xf numFmtId="0" fontId="209" fillId="0" borderId="72">
      <alignment horizontal="left" vertical="center"/>
    </xf>
    <xf numFmtId="0" fontId="60" fillId="0" borderId="72">
      <alignment horizontal="left" vertical="center"/>
    </xf>
    <xf numFmtId="0" fontId="209" fillId="0" borderId="72">
      <alignment horizontal="left" vertical="center"/>
    </xf>
    <xf numFmtId="0" fontId="209" fillId="0" borderId="72">
      <alignment horizontal="left" vertical="center"/>
    </xf>
    <xf numFmtId="0" fontId="60" fillId="0" borderId="72">
      <alignment horizontal="left" vertical="center"/>
    </xf>
    <xf numFmtId="0" fontId="60" fillId="0" borderId="72">
      <alignment horizontal="left" vertical="center"/>
    </xf>
    <xf numFmtId="0" fontId="209" fillId="0" borderId="72">
      <alignment horizontal="left" vertical="center"/>
    </xf>
    <xf numFmtId="0" fontId="60" fillId="0" borderId="72">
      <alignment horizontal="left" vertical="center"/>
    </xf>
    <xf numFmtId="0" fontId="209" fillId="0" borderId="72">
      <alignment horizontal="left" vertical="center"/>
    </xf>
    <xf numFmtId="0" fontId="60" fillId="0" borderId="72">
      <alignment horizontal="left" vertical="center"/>
    </xf>
    <xf numFmtId="0" fontId="209" fillId="0" borderId="72">
      <alignment horizontal="left" vertical="center"/>
    </xf>
    <xf numFmtId="0" fontId="209" fillId="0" borderId="72">
      <alignment horizontal="left" vertical="center"/>
    </xf>
    <xf numFmtId="0" fontId="60" fillId="0" borderId="72">
      <alignment horizontal="left" vertical="center"/>
    </xf>
    <xf numFmtId="0" fontId="209" fillId="0" borderId="72">
      <alignment horizontal="left" vertical="center"/>
    </xf>
    <xf numFmtId="0" fontId="209" fillId="0" borderId="72">
      <alignment horizontal="left" vertical="center"/>
    </xf>
    <xf numFmtId="0" fontId="209" fillId="0" borderId="72">
      <alignment horizontal="left" vertical="center"/>
    </xf>
    <xf numFmtId="0" fontId="209" fillId="0" borderId="72">
      <alignment horizontal="left" vertical="center"/>
    </xf>
    <xf numFmtId="0" fontId="60" fillId="0" borderId="72">
      <alignment horizontal="left" vertical="center"/>
    </xf>
    <xf numFmtId="0" fontId="60" fillId="0" borderId="72">
      <alignment horizontal="left" vertical="center"/>
    </xf>
    <xf numFmtId="0" fontId="60" fillId="0" borderId="72">
      <alignment horizontal="left" vertical="center"/>
    </xf>
    <xf numFmtId="0" fontId="60" fillId="0" borderId="72">
      <alignment horizontal="left" vertical="center"/>
    </xf>
    <xf numFmtId="0" fontId="82" fillId="40" borderId="67"/>
    <xf numFmtId="0" fontId="82" fillId="40" borderId="67" applyNumberFormat="0" applyAlignment="0" applyProtection="0"/>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xf numFmtId="0" fontId="82" fillId="118" borderId="67" applyNumberFormat="0" applyAlignment="0" applyProtection="0"/>
    <xf numFmtId="0" fontId="165" fillId="53" borderId="67" applyNumberFormat="0" applyAlignment="0" applyProtection="0">
      <alignment vertical="center"/>
    </xf>
    <xf numFmtId="0" fontId="82" fillId="118"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118"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118" borderId="67" applyNumberFormat="0" applyAlignment="0" applyProtection="0"/>
    <xf numFmtId="0" fontId="165" fillId="53" borderId="67" applyNumberFormat="0" applyAlignment="0" applyProtection="0">
      <alignment vertical="center"/>
    </xf>
    <xf numFmtId="0" fontId="82" fillId="53" borderId="67" applyNumberFormat="0" applyAlignment="0" applyProtection="0"/>
    <xf numFmtId="0" fontId="82" fillId="118"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118" borderId="67" applyNumberFormat="0" applyAlignment="0" applyProtection="0"/>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82" fillId="40" borderId="67" applyNumberFormat="0" applyAlignment="0" applyProtection="0"/>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53"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82" fillId="53" borderId="67" applyNumberFormat="0" applyAlignment="0" applyProtection="0">
      <alignment vertical="center"/>
    </xf>
    <xf numFmtId="0" fontId="82" fillId="53" borderId="67" applyNumberFormat="0" applyAlignment="0" applyProtection="0"/>
    <xf numFmtId="0" fontId="165" fillId="60" borderId="67" applyNumberFormat="0" applyAlignment="0" applyProtection="0">
      <alignment vertical="center"/>
    </xf>
    <xf numFmtId="0" fontId="165" fillId="53" borderId="67" applyNumberFormat="0" applyAlignment="0" applyProtection="0">
      <alignment vertical="center"/>
    </xf>
    <xf numFmtId="0" fontId="165" fillId="60" borderId="67" applyNumberFormat="0" applyAlignment="0" applyProtection="0">
      <alignment vertical="center"/>
    </xf>
    <xf numFmtId="0" fontId="165" fillId="60" borderId="67" applyNumberFormat="0" applyAlignment="0" applyProtection="0">
      <alignment vertical="center"/>
    </xf>
    <xf numFmtId="0" fontId="165" fillId="53" borderId="67" applyNumberFormat="0" applyAlignment="0" applyProtection="0">
      <alignment vertical="center"/>
    </xf>
    <xf numFmtId="0" fontId="165" fillId="53" borderId="67" applyNumberFormat="0" applyAlignment="0" applyProtection="0">
      <alignment vertical="center"/>
    </xf>
    <xf numFmtId="0" fontId="165" fillId="60" borderId="67" applyNumberFormat="0" applyAlignment="0" applyProtection="0">
      <alignment vertical="center"/>
    </xf>
    <xf numFmtId="0" fontId="165" fillId="53" borderId="88" applyNumberFormat="0" applyAlignment="0" applyProtection="0">
      <alignment vertical="center"/>
    </xf>
    <xf numFmtId="0" fontId="45" fillId="0" borderId="60"/>
    <xf numFmtId="0" fontId="45" fillId="0" borderId="60"/>
    <xf numFmtId="0" fontId="190" fillId="0" borderId="60">
      <alignment vertical="center"/>
    </xf>
    <xf numFmtId="37" fontId="191" fillId="0" borderId="61" applyAlignment="0">
      <protection locked="0"/>
    </xf>
    <xf numFmtId="37" fontId="191" fillId="0" borderId="61" applyAlignment="0">
      <protection locked="0"/>
    </xf>
    <xf numFmtId="37" fontId="192" fillId="0" borderId="61" applyAlignment="0">
      <alignment vertical="center"/>
      <protection locked="0"/>
    </xf>
    <xf numFmtId="37" fontId="192" fillId="0" borderId="61" applyAlignment="0">
      <alignment vertical="center"/>
      <protection locked="0"/>
    </xf>
    <xf numFmtId="37" fontId="192" fillId="0" borderId="61" applyAlignment="0">
      <alignment vertical="center"/>
      <protection locked="0"/>
    </xf>
    <xf numFmtId="37" fontId="191" fillId="0" borderId="61" applyAlignment="0">
      <alignment vertical="center"/>
      <protection locked="0"/>
    </xf>
    <xf numFmtId="37" fontId="191" fillId="0" borderId="61" applyAlignment="0">
      <protection locked="0"/>
    </xf>
    <xf numFmtId="37" fontId="192" fillId="0" borderId="61" applyAlignment="0">
      <alignment vertical="center"/>
      <protection locked="0"/>
    </xf>
    <xf numFmtId="37" fontId="192" fillId="0" borderId="61" applyAlignment="0">
      <alignment vertical="center"/>
      <protection locked="0"/>
    </xf>
    <xf numFmtId="37" fontId="192" fillId="0" borderId="61" applyAlignment="0">
      <alignment vertical="center"/>
      <protection locked="0"/>
    </xf>
    <xf numFmtId="37" fontId="191" fillId="0" borderId="61" applyAlignment="0">
      <alignment vertical="center"/>
      <protection locked="0"/>
    </xf>
    <xf numFmtId="37" fontId="191" fillId="0" borderId="61" applyAlignment="0">
      <protection locked="0"/>
    </xf>
    <xf numFmtId="37" fontId="192" fillId="0" borderId="61" applyAlignment="0">
      <alignment vertical="center"/>
      <protection locked="0"/>
    </xf>
    <xf numFmtId="37" fontId="192" fillId="0" borderId="61" applyAlignment="0">
      <alignment vertical="center"/>
      <protection locked="0"/>
    </xf>
    <xf numFmtId="10" fontId="191" fillId="0" borderId="61" applyAlignment="0">
      <protection locked="0"/>
    </xf>
    <xf numFmtId="10" fontId="191" fillId="0" borderId="61" applyAlignment="0">
      <protection locked="0"/>
    </xf>
    <xf numFmtId="10" fontId="192" fillId="0" borderId="61" applyAlignment="0">
      <alignment vertical="center"/>
      <protection locked="0"/>
    </xf>
    <xf numFmtId="10" fontId="192" fillId="0" borderId="61" applyAlignment="0">
      <alignment vertical="center"/>
      <protection locked="0"/>
    </xf>
    <xf numFmtId="10" fontId="192" fillId="0" borderId="61" applyAlignment="0">
      <alignment vertical="center"/>
      <protection locked="0"/>
    </xf>
    <xf numFmtId="10" fontId="191" fillId="0" borderId="61" applyAlignment="0">
      <alignment vertical="center"/>
      <protection locked="0"/>
    </xf>
    <xf numFmtId="10" fontId="191" fillId="0" borderId="61" applyAlignment="0">
      <protection locked="0"/>
    </xf>
    <xf numFmtId="10" fontId="192" fillId="0" borderId="61" applyAlignment="0">
      <alignment vertical="center"/>
      <protection locked="0"/>
    </xf>
    <xf numFmtId="10" fontId="192" fillId="0" borderId="61" applyAlignment="0">
      <alignment vertical="center"/>
      <protection locked="0"/>
    </xf>
    <xf numFmtId="10" fontId="192" fillId="0" borderId="61" applyAlignment="0">
      <alignment vertical="center"/>
      <protection locked="0"/>
    </xf>
    <xf numFmtId="10" fontId="191" fillId="0" borderId="61" applyAlignment="0">
      <alignment vertical="center"/>
      <protection locked="0"/>
    </xf>
    <xf numFmtId="10" fontId="191" fillId="0" borderId="61" applyAlignment="0">
      <protection locked="0"/>
    </xf>
    <xf numFmtId="10" fontId="192" fillId="0" borderId="61" applyAlignment="0">
      <alignment vertical="center"/>
      <protection locked="0"/>
    </xf>
    <xf numFmtId="10" fontId="192" fillId="0" borderId="61" applyAlignment="0">
      <alignment vertical="center"/>
      <protection locked="0"/>
    </xf>
    <xf numFmtId="166" fontId="3" fillId="0" borderId="0" applyFont="0" applyFill="0" applyBorder="0" applyAlignment="0" applyProtection="0"/>
    <xf numFmtId="0" fontId="86" fillId="37" borderId="67"/>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xf numFmtId="0" fontId="86" fillId="75" borderId="67" applyNumberFormat="0" applyAlignment="0" applyProtection="0"/>
    <xf numFmtId="0" fontId="229"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86"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86" fillId="67" borderId="67" applyNumberFormat="0" applyAlignment="0" applyProtection="0"/>
    <xf numFmtId="0" fontId="86" fillId="75" borderId="67" applyNumberFormat="0" applyAlignment="0" applyProtection="0"/>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86" fillId="37" borderId="67" applyNumberFormat="0" applyAlignment="0" applyProtection="0"/>
    <xf numFmtId="0" fontId="86" fillId="67" borderId="67" applyNumberFormat="0" applyAlignment="0" applyProtection="0"/>
    <xf numFmtId="0" fontId="86" fillId="75" borderId="67" applyNumberFormat="0" applyAlignment="0" applyProtection="0"/>
    <xf numFmtId="0" fontId="229"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86"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86" fillId="67" borderId="67" applyNumberFormat="0" applyAlignment="0" applyProtection="0"/>
    <xf numFmtId="0" fontId="86" fillId="75"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86" fillId="75" borderId="67" applyNumberFormat="0" applyAlignment="0" applyProtection="0"/>
    <xf numFmtId="0" fontId="86" fillId="67" borderId="67" applyNumberFormat="0" applyAlignment="0" applyProtection="0"/>
    <xf numFmtId="0" fontId="86" fillId="75" borderId="67" applyNumberFormat="0" applyAlignment="0" applyProtection="0"/>
    <xf numFmtId="0" fontId="229"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86"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86" fillId="67" borderId="67" applyNumberFormat="0" applyAlignment="0" applyProtection="0"/>
    <xf numFmtId="0" fontId="86" fillId="75"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86" fillId="75" borderId="67" applyNumberFormat="0" applyAlignment="0" applyProtection="0"/>
    <xf numFmtId="0" fontId="86" fillId="67" borderId="67" applyNumberFormat="0" applyAlignment="0" applyProtection="0"/>
    <xf numFmtId="0" fontId="86" fillId="75" borderId="67" applyNumberFormat="0" applyAlignment="0" applyProtection="0"/>
    <xf numFmtId="0" fontId="229"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86"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86" fillId="75" borderId="67" applyNumberFormat="0" applyAlignment="0" applyProtection="0"/>
    <xf numFmtId="0" fontId="229" fillId="67" borderId="67" applyNumberFormat="0" applyAlignment="0" applyProtection="0">
      <alignment vertical="center"/>
    </xf>
    <xf numFmtId="0" fontId="86" fillId="67" borderId="67" applyNumberFormat="0" applyAlignment="0" applyProtection="0"/>
    <xf numFmtId="0" fontId="86" fillId="75" borderId="67" applyNumberFormat="0" applyAlignment="0" applyProtection="0"/>
    <xf numFmtId="0" fontId="229" fillId="67" borderId="67" applyNumberFormat="0" applyAlignment="0" applyProtection="0">
      <alignment vertical="center"/>
    </xf>
    <xf numFmtId="0" fontId="86" fillId="67" borderId="67" applyNumberFormat="0" applyAlignment="0" applyProtection="0">
      <alignment vertical="center"/>
    </xf>
    <xf numFmtId="0" fontId="86"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xf numFmtId="0" fontId="86" fillId="67" borderId="67" applyNumberFormat="0" applyAlignment="0" applyProtection="0">
      <alignment vertical="center"/>
    </xf>
    <xf numFmtId="0" fontId="86"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229" fillId="67" borderId="67" applyNumberFormat="0" applyAlignment="0" applyProtection="0">
      <alignment vertical="center"/>
    </xf>
    <xf numFmtId="0" fontId="86" fillId="67" borderId="67" applyNumberFormat="0" applyAlignment="0" applyProtection="0"/>
    <xf numFmtId="0" fontId="229" fillId="67" borderId="67" applyNumberFormat="0" applyAlignment="0" applyProtection="0">
      <alignment vertical="center"/>
    </xf>
    <xf numFmtId="0" fontId="229" fillId="67" borderId="67" applyNumberFormat="0" applyAlignment="0" applyProtection="0">
      <alignment vertical="center"/>
    </xf>
    <xf numFmtId="253" fontId="3" fillId="76" borderId="62">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10" fontId="3" fillId="76" borderId="62">
      <alignment horizontal="center"/>
      <protection locked="0"/>
    </xf>
    <xf numFmtId="10" fontId="3" fillId="76" borderId="62">
      <alignment horizontal="center"/>
      <protection locked="0"/>
    </xf>
    <xf numFmtId="10" fontId="117" fillId="76" borderId="62">
      <alignment horizontal="center" vertical="center"/>
      <protection locked="0"/>
    </xf>
    <xf numFmtId="10" fontId="117" fillId="76" borderId="62">
      <alignment horizontal="center" vertical="center"/>
      <protection locked="0"/>
    </xf>
    <xf numFmtId="10" fontId="3" fillId="76" borderId="62">
      <alignment horizontal="center" vertical="center"/>
      <protection locked="0"/>
    </xf>
    <xf numFmtId="10" fontId="3" fillId="76" borderId="62">
      <alignment horizontal="center"/>
      <protection locked="0"/>
    </xf>
    <xf numFmtId="10" fontId="117" fillId="76" borderId="62">
      <alignment horizontal="center" vertical="center"/>
      <protection locked="0"/>
    </xf>
    <xf numFmtId="10" fontId="117" fillId="76" borderId="62">
      <alignment horizontal="center" vertical="center"/>
      <protection locked="0"/>
    </xf>
    <xf numFmtId="10" fontId="3" fillId="76" borderId="62">
      <alignment horizontal="center" vertical="center"/>
      <protection locked="0"/>
    </xf>
    <xf numFmtId="10" fontId="3" fillId="76" borderId="62">
      <alignment horizontal="center"/>
      <protection locked="0"/>
    </xf>
    <xf numFmtId="10" fontId="117" fillId="76" borderId="62">
      <alignment horizontal="center" vertical="center"/>
      <protection locked="0"/>
    </xf>
    <xf numFmtId="10" fontId="117" fillId="76" borderId="62">
      <alignment horizontal="center" vertical="center"/>
      <protection locked="0"/>
    </xf>
    <xf numFmtId="253" fontId="3" fillId="76" borderId="62">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alignment vertical="center"/>
      <protection locked="0"/>
    </xf>
    <xf numFmtId="253" fontId="3" fillId="76" borderId="62">
      <protection locked="0"/>
    </xf>
    <xf numFmtId="253" fontId="117" fillId="76" borderId="62">
      <alignment vertical="center"/>
      <protection locked="0"/>
    </xf>
    <xf numFmtId="253" fontId="117" fillId="76" borderId="62">
      <alignment vertical="center"/>
      <protection locked="0"/>
    </xf>
    <xf numFmtId="253" fontId="3" fillId="76" borderId="62"/>
    <xf numFmtId="253" fontId="3" fillId="76" borderId="62"/>
    <xf numFmtId="253" fontId="117" fillId="76" borderId="62">
      <alignment vertical="center"/>
    </xf>
    <xf numFmtId="253" fontId="117" fillId="76" borderId="62">
      <alignment vertical="center"/>
    </xf>
    <xf numFmtId="253" fontId="3" fillId="76" borderId="62">
      <alignment vertical="center"/>
    </xf>
    <xf numFmtId="253" fontId="3" fillId="76" borderId="62"/>
    <xf numFmtId="253" fontId="117" fillId="76" borderId="62">
      <alignment vertical="center"/>
    </xf>
    <xf numFmtId="253" fontId="117" fillId="76" borderId="62">
      <alignment vertical="center"/>
    </xf>
    <xf numFmtId="253" fontId="3" fillId="76" borderId="62">
      <alignment vertical="center"/>
    </xf>
    <xf numFmtId="253" fontId="3" fillId="76" borderId="62"/>
    <xf numFmtId="253" fontId="117" fillId="76" borderId="62">
      <alignment vertical="center"/>
    </xf>
    <xf numFmtId="253" fontId="117" fillId="76" borderId="62">
      <alignment vertical="center"/>
    </xf>
    <xf numFmtId="0" fontId="234" fillId="127" borderId="60"/>
    <xf numFmtId="0" fontId="234" fillId="127" borderId="60"/>
    <xf numFmtId="0" fontId="235" fillId="127" borderId="60">
      <alignment vertical="center"/>
    </xf>
    <xf numFmtId="0" fontId="3" fillId="38" borderId="63"/>
    <xf numFmtId="0" fontId="20" fillId="38" borderId="63" applyNumberFormat="0" applyAlignment="0" applyProtection="0"/>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125" borderId="63" applyNumberFormat="0" applyFont="0" applyAlignment="0" applyProtection="0"/>
    <xf numFmtId="0" fontId="118" fillId="54" borderId="63" applyNumberFormat="0" applyFont="0" applyAlignment="0" applyProtection="0">
      <alignment vertical="center"/>
    </xf>
    <xf numFmtId="0" fontId="3" fillId="125" borderId="63" applyNumberFormat="0" applyFont="0" applyAlignment="0" applyProtection="0"/>
    <xf numFmtId="0" fontId="118" fillId="54" borderId="63" applyNumberFormat="0" applyFont="0" applyAlignment="0" applyProtection="0">
      <alignment vertical="center"/>
    </xf>
    <xf numFmtId="0" fontId="7" fillId="54" borderId="63" applyNumberFormat="0" applyFont="0" applyAlignment="0" applyProtection="0">
      <alignment vertical="center"/>
    </xf>
    <xf numFmtId="0" fontId="3" fillId="125" borderId="63" applyNumberFormat="0" applyFont="0" applyAlignment="0" applyProtection="0"/>
    <xf numFmtId="0" fontId="118" fillId="54" borderId="63" applyNumberFormat="0" applyFont="0" applyAlignment="0" applyProtection="0">
      <alignment vertical="center"/>
    </xf>
    <xf numFmtId="0" fontId="118" fillId="54" borderId="63" applyNumberFormat="0" applyFont="0" applyAlignment="0" applyProtection="0">
      <alignment vertical="center"/>
    </xf>
    <xf numFmtId="0" fontId="7" fillId="54" borderId="63" applyNumberFormat="0" applyFont="0" applyAlignment="0" applyProtection="0">
      <alignment vertical="center"/>
    </xf>
    <xf numFmtId="0" fontId="3" fillId="125" borderId="63" applyNumberFormat="0" applyFont="0" applyAlignment="0" applyProtection="0"/>
    <xf numFmtId="0" fontId="118" fillId="54" borderId="63" applyNumberFormat="0" applyFont="0" applyAlignment="0" applyProtection="0">
      <alignment vertical="center"/>
    </xf>
    <xf numFmtId="0" fontId="3" fillId="54" borderId="63" applyNumberFormat="0" applyFont="0" applyAlignment="0" applyProtection="0"/>
    <xf numFmtId="0" fontId="3" fillId="125" borderId="63" applyNumberFormat="0" applyFont="0" applyAlignment="0" applyProtection="0"/>
    <xf numFmtId="0" fontId="3" fillId="54" borderId="63" applyNumberFormat="0" applyFont="0" applyAlignment="0" applyProtection="0">
      <alignment vertical="center"/>
    </xf>
    <xf numFmtId="0" fontId="118" fillId="54" borderId="63" applyNumberFormat="0" applyFon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54" borderId="63" applyNumberFormat="0" applyAlignment="0" applyProtection="0">
      <alignment vertical="center"/>
    </xf>
    <xf numFmtId="0" fontId="3" fillId="54" borderId="63" applyNumberFormat="0" applyAlignment="0" applyProtection="0"/>
    <xf numFmtId="0" fontId="117" fillId="54" borderId="63" applyNumberFormat="0" applyAlignment="0" applyProtection="0">
      <alignment vertical="center"/>
    </xf>
    <xf numFmtId="0" fontId="117" fillId="54" borderId="63" applyNumberFormat="0" applyAlignment="0" applyProtection="0">
      <alignment vertical="center"/>
    </xf>
    <xf numFmtId="0" fontId="3" fillId="38" borderId="63" applyNumberFormat="0" applyAlignment="0" applyProtection="0"/>
    <xf numFmtId="0" fontId="3" fillId="54" borderId="63" applyNumberFormat="0" applyFont="0" applyAlignment="0" applyProtection="0"/>
    <xf numFmtId="0" fontId="118" fillId="54" borderId="63" applyNumberFormat="0" applyFont="0" applyAlignment="0" applyProtection="0">
      <alignment vertical="center"/>
    </xf>
    <xf numFmtId="0" fontId="118" fillId="54" borderId="63" applyNumberFormat="0" applyFont="0" applyAlignment="0" applyProtection="0">
      <alignment vertical="center"/>
    </xf>
    <xf numFmtId="0" fontId="7" fillId="54" borderId="63" applyNumberFormat="0" applyFont="0" applyAlignment="0" applyProtection="0">
      <alignment vertical="center"/>
    </xf>
    <xf numFmtId="0" fontId="3" fillId="54" borderId="63" applyNumberFormat="0" applyFont="0" applyAlignment="0" applyProtection="0"/>
    <xf numFmtId="0" fontId="118" fillId="54" borderId="63" applyNumberFormat="0" applyFont="0" applyAlignment="0" applyProtection="0">
      <alignment vertical="center"/>
    </xf>
    <xf numFmtId="0" fontId="118" fillId="54" borderId="63" applyNumberFormat="0" applyFont="0" applyAlignment="0" applyProtection="0">
      <alignment vertical="center"/>
    </xf>
    <xf numFmtId="0" fontId="7" fillId="54" borderId="63" applyNumberFormat="0" applyFont="0" applyAlignment="0" applyProtection="0">
      <alignment vertical="center"/>
    </xf>
    <xf numFmtId="0" fontId="3" fillId="54" borderId="63" applyNumberFormat="0" applyFont="0" applyAlignment="0" applyProtection="0"/>
    <xf numFmtId="0" fontId="118" fillId="54" borderId="63" applyNumberFormat="0" applyFont="0" applyAlignment="0" applyProtection="0">
      <alignment vertical="center"/>
    </xf>
    <xf numFmtId="0" fontId="3" fillId="54" borderId="63" applyNumberFormat="0" applyFont="0" applyAlignment="0" applyProtection="0">
      <alignment vertical="center"/>
    </xf>
    <xf numFmtId="0" fontId="118" fillId="54" borderId="63" applyNumberFormat="0" applyFont="0" applyAlignment="0" applyProtection="0">
      <alignment vertical="center"/>
    </xf>
    <xf numFmtId="0" fontId="118" fillId="54" borderId="63" applyNumberFormat="0" applyFont="0" applyAlignment="0" applyProtection="0">
      <alignment vertical="center"/>
    </xf>
    <xf numFmtId="0" fontId="7" fillId="54" borderId="63" applyNumberFormat="0" applyFont="0" applyAlignment="0" applyProtection="0">
      <alignment vertical="center"/>
    </xf>
    <xf numFmtId="0" fontId="89" fillId="40" borderId="68"/>
    <xf numFmtId="0" fontId="89" fillId="40" borderId="68" applyNumberFormat="0" applyAlignment="0" applyProtection="0"/>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xf numFmtId="0" fontId="89" fillId="118" borderId="68" applyNumberFormat="0" applyAlignment="0" applyProtection="0"/>
    <xf numFmtId="0" fontId="263" fillId="53" borderId="68" applyNumberFormat="0" applyAlignment="0" applyProtection="0">
      <alignment vertical="center"/>
    </xf>
    <xf numFmtId="0" fontId="89" fillId="118" borderId="68" applyNumberFormat="0" applyAlignment="0" applyProtection="0"/>
    <xf numFmtId="0" fontId="263" fillId="53" borderId="68" applyNumberFormat="0" applyAlignment="0" applyProtection="0">
      <alignment vertical="center"/>
    </xf>
    <xf numFmtId="0" fontId="89" fillId="53" borderId="68" applyNumberFormat="0" applyAlignment="0" applyProtection="0">
      <alignment vertical="center"/>
    </xf>
    <xf numFmtId="0" fontId="89" fillId="118"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118" borderId="68" applyNumberFormat="0" applyAlignment="0" applyProtection="0"/>
    <xf numFmtId="0" fontId="263" fillId="53" borderId="68" applyNumberFormat="0" applyAlignment="0" applyProtection="0">
      <alignment vertical="center"/>
    </xf>
    <xf numFmtId="0" fontId="89" fillId="53" borderId="68" applyNumberFormat="0" applyAlignment="0" applyProtection="0"/>
    <xf numFmtId="0" fontId="89" fillId="118" borderId="68" applyNumberFormat="0" applyAlignment="0" applyProtection="0"/>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60" borderId="68" applyNumberFormat="0" applyAlignment="0" applyProtection="0">
      <alignment vertical="center"/>
    </xf>
    <xf numFmtId="0" fontId="263" fillId="53" borderId="68" applyNumberFormat="0" applyAlignment="0" applyProtection="0">
      <alignment vertical="center"/>
    </xf>
    <xf numFmtId="0" fontId="263" fillId="60" borderId="68" applyNumberFormat="0" applyAlignment="0" applyProtection="0">
      <alignment vertical="center"/>
    </xf>
    <xf numFmtId="0" fontId="263" fillId="53" borderId="68" applyNumberFormat="0" applyAlignment="0" applyProtection="0">
      <alignment vertical="center"/>
    </xf>
    <xf numFmtId="0" fontId="263" fillId="60" borderId="68" applyNumberFormat="0" applyAlignment="0" applyProtection="0">
      <alignment vertical="center"/>
    </xf>
    <xf numFmtId="37" fontId="191" fillId="0" borderId="61">
      <protection locked="0"/>
    </xf>
    <xf numFmtId="37" fontId="191" fillId="0" borderId="61">
      <protection locked="0"/>
    </xf>
    <xf numFmtId="37" fontId="192" fillId="0" borderId="61">
      <alignment vertical="center"/>
      <protection locked="0"/>
    </xf>
    <xf numFmtId="37" fontId="192" fillId="0" borderId="61">
      <alignment vertical="center"/>
      <protection locked="0"/>
    </xf>
    <xf numFmtId="37" fontId="191" fillId="0" borderId="61">
      <alignment vertical="center"/>
      <protection locked="0"/>
    </xf>
    <xf numFmtId="37" fontId="191" fillId="0" borderId="61">
      <protection locked="0"/>
    </xf>
    <xf numFmtId="37" fontId="192" fillId="0" borderId="61">
      <alignment vertical="center"/>
      <protection locked="0"/>
    </xf>
    <xf numFmtId="37" fontId="192" fillId="0" borderId="61">
      <alignment vertical="center"/>
      <protection locked="0"/>
    </xf>
    <xf numFmtId="37" fontId="191" fillId="0" borderId="61">
      <alignment vertical="center"/>
      <protection locked="0"/>
    </xf>
    <xf numFmtId="37" fontId="191" fillId="0" borderId="61">
      <protection locked="0"/>
    </xf>
    <xf numFmtId="37" fontId="192" fillId="0" borderId="61">
      <alignment vertical="center"/>
      <protection locked="0"/>
    </xf>
    <xf numFmtId="37" fontId="192" fillId="0" borderId="61">
      <alignment vertical="center"/>
      <protection locked="0"/>
    </xf>
    <xf numFmtId="0" fontId="282" fillId="82" borderId="64" applyNumberFormat="0" applyProtection="0">
      <alignment vertical="center"/>
    </xf>
    <xf numFmtId="0" fontId="282" fillId="82" borderId="64" applyNumberFormat="0" applyProtection="0">
      <alignment vertical="center"/>
    </xf>
    <xf numFmtId="0" fontId="283" fillId="82" borderId="64" applyNumberFormat="0" applyProtection="0">
      <alignment vertical="center"/>
    </xf>
    <xf numFmtId="0" fontId="283" fillId="82" borderId="64" applyNumberFormat="0" applyProtection="0">
      <alignment vertical="center"/>
    </xf>
    <xf numFmtId="0" fontId="282" fillId="82" borderId="64" applyNumberFormat="0" applyProtection="0">
      <alignment vertical="center"/>
    </xf>
    <xf numFmtId="0" fontId="283" fillId="82" borderId="64" applyNumberFormat="0" applyProtection="0">
      <alignment vertical="center"/>
    </xf>
    <xf numFmtId="0" fontId="283" fillId="82" borderId="64" applyNumberFormat="0" applyProtection="0">
      <alignment vertical="center"/>
    </xf>
    <xf numFmtId="0" fontId="282" fillId="82" borderId="64" applyNumberFormat="0" applyProtection="0">
      <alignment vertical="center"/>
    </xf>
    <xf numFmtId="0" fontId="283" fillId="82" borderId="64" applyNumberFormat="0" applyProtection="0">
      <alignment vertical="center"/>
    </xf>
    <xf numFmtId="0" fontId="282" fillId="82" borderId="64" applyNumberFormat="0" applyProtection="0">
      <alignment vertical="center"/>
    </xf>
    <xf numFmtId="0" fontId="283" fillId="82" borderId="64" applyNumberFormat="0" applyProtection="0">
      <alignment vertical="center"/>
    </xf>
    <xf numFmtId="0" fontId="284" fillId="82" borderId="64" applyNumberFormat="0" applyProtection="0">
      <alignment vertical="center"/>
    </xf>
    <xf numFmtId="0" fontId="284" fillId="82" borderId="64" applyNumberFormat="0" applyProtection="0">
      <alignment vertical="center"/>
    </xf>
    <xf numFmtId="0" fontId="285" fillId="82" borderId="64" applyNumberFormat="0" applyProtection="0">
      <alignment vertical="center"/>
    </xf>
    <xf numFmtId="0" fontId="285" fillId="82" borderId="64" applyNumberFormat="0" applyProtection="0">
      <alignment vertical="center"/>
    </xf>
    <xf numFmtId="0" fontId="284" fillId="82" borderId="64" applyNumberFormat="0" applyProtection="0">
      <alignment vertical="center"/>
    </xf>
    <xf numFmtId="0" fontId="285" fillId="82" borderId="64" applyNumberFormat="0" applyProtection="0">
      <alignment vertical="center"/>
    </xf>
    <xf numFmtId="0" fontId="285" fillId="82" borderId="64" applyNumberFormat="0" applyProtection="0">
      <alignment vertical="center"/>
    </xf>
    <xf numFmtId="0" fontId="284" fillId="82" borderId="64" applyNumberFormat="0" applyProtection="0">
      <alignment vertical="center"/>
    </xf>
    <xf numFmtId="0" fontId="285" fillId="82" borderId="64" applyNumberFormat="0" applyProtection="0">
      <alignment vertical="center"/>
    </xf>
    <xf numFmtId="0" fontId="284" fillId="82" borderId="64" applyNumberFormat="0" applyProtection="0">
      <alignment vertical="center"/>
    </xf>
    <xf numFmtId="0" fontId="285" fillId="82" borderId="64" applyNumberFormat="0" applyProtection="0">
      <alignment vertical="center"/>
    </xf>
    <xf numFmtId="0" fontId="103" fillId="82" borderId="64" applyNumberFormat="0" applyProtection="0">
      <alignment horizontal="left" vertical="center" indent="1"/>
    </xf>
    <xf numFmtId="0" fontId="103" fillId="82" borderId="64" applyNumberFormat="0" applyProtection="0">
      <alignment horizontal="left" vertical="center" indent="1"/>
    </xf>
    <xf numFmtId="0" fontId="286" fillId="82" borderId="64" applyNumberFormat="0" applyProtection="0">
      <alignment horizontal="left" vertical="center" indent="1"/>
    </xf>
    <xf numFmtId="0" fontId="286" fillId="82" borderId="64" applyNumberFormat="0" applyProtection="0">
      <alignment horizontal="left" vertical="center" indent="1"/>
    </xf>
    <xf numFmtId="0" fontId="103" fillId="82" borderId="64" applyNumberFormat="0" applyProtection="0">
      <alignment horizontal="left" vertical="center" indent="1"/>
    </xf>
    <xf numFmtId="0" fontId="286" fillId="82" borderId="64" applyNumberFormat="0" applyProtection="0">
      <alignment horizontal="left" vertical="center" indent="1"/>
    </xf>
    <xf numFmtId="0" fontId="286" fillId="82" borderId="64" applyNumberFormat="0" applyProtection="0">
      <alignment horizontal="left" vertical="center" indent="1"/>
    </xf>
    <xf numFmtId="0" fontId="103" fillId="82" borderId="64" applyNumberFormat="0" applyProtection="0">
      <alignment horizontal="left" vertical="center" indent="1"/>
    </xf>
    <xf numFmtId="0" fontId="286" fillId="82" borderId="64" applyNumberFormat="0" applyProtection="0">
      <alignment horizontal="left" vertical="center" indent="1"/>
    </xf>
    <xf numFmtId="0" fontId="103" fillId="82" borderId="64" applyNumberFormat="0" applyProtection="0">
      <alignment horizontal="left" vertical="center" indent="1"/>
    </xf>
    <xf numFmtId="0" fontId="286" fillId="82" borderId="64" applyNumberFormat="0" applyProtection="0">
      <alignment horizontal="left" vertical="center" indent="1"/>
    </xf>
    <xf numFmtId="0" fontId="103" fillId="106" borderId="64" applyNumberFormat="0" applyProtection="0">
      <alignment horizontal="right" vertical="center"/>
    </xf>
    <xf numFmtId="0" fontId="103" fillId="106" borderId="64" applyNumberFormat="0" applyProtection="0">
      <alignment horizontal="right" vertical="center"/>
    </xf>
    <xf numFmtId="0" fontId="286" fillId="106" borderId="64" applyNumberFormat="0" applyProtection="0">
      <alignment horizontal="right" vertical="center"/>
    </xf>
    <xf numFmtId="0" fontId="286" fillId="106" borderId="64" applyNumberFormat="0" applyProtection="0">
      <alignment horizontal="right" vertical="center"/>
    </xf>
    <xf numFmtId="0" fontId="103" fillId="106" borderId="64" applyNumberFormat="0" applyProtection="0">
      <alignment horizontal="right" vertical="center"/>
    </xf>
    <xf numFmtId="0" fontId="286" fillId="106" borderId="64" applyNumberFormat="0" applyProtection="0">
      <alignment horizontal="right" vertical="center"/>
    </xf>
    <xf numFmtId="0" fontId="286" fillId="106" borderId="64" applyNumberFormat="0" applyProtection="0">
      <alignment horizontal="right" vertical="center"/>
    </xf>
    <xf numFmtId="0" fontId="103" fillId="106" borderId="64" applyNumberFormat="0" applyProtection="0">
      <alignment horizontal="right" vertical="center"/>
    </xf>
    <xf numFmtId="0" fontId="286" fillId="106" borderId="64" applyNumberFormat="0" applyProtection="0">
      <alignment horizontal="right" vertical="center"/>
    </xf>
    <xf numFmtId="0" fontId="103" fillId="106" borderId="64" applyNumberFormat="0" applyProtection="0">
      <alignment horizontal="right" vertical="center"/>
    </xf>
    <xf numFmtId="0" fontId="286" fillId="106" borderId="64" applyNumberFormat="0" applyProtection="0">
      <alignment horizontal="right" vertical="center"/>
    </xf>
    <xf numFmtId="0" fontId="103" fillId="65" borderId="64" applyNumberFormat="0" applyProtection="0">
      <alignment horizontal="right" vertical="center"/>
    </xf>
    <xf numFmtId="0" fontId="103" fillId="65" borderId="64" applyNumberFormat="0" applyProtection="0">
      <alignment horizontal="right" vertical="center"/>
    </xf>
    <xf numFmtId="0" fontId="286" fillId="65" borderId="64" applyNumberFormat="0" applyProtection="0">
      <alignment horizontal="right" vertical="center"/>
    </xf>
    <xf numFmtId="0" fontId="286" fillId="65" borderId="64" applyNumberFormat="0" applyProtection="0">
      <alignment horizontal="right" vertical="center"/>
    </xf>
    <xf numFmtId="0" fontId="103" fillId="65" borderId="64" applyNumberFormat="0" applyProtection="0">
      <alignment horizontal="right" vertical="center"/>
    </xf>
    <xf numFmtId="0" fontId="286" fillId="65" borderId="64" applyNumberFormat="0" applyProtection="0">
      <alignment horizontal="right" vertical="center"/>
    </xf>
    <xf numFmtId="0" fontId="286" fillId="65" borderId="64" applyNumberFormat="0" applyProtection="0">
      <alignment horizontal="right" vertical="center"/>
    </xf>
    <xf numFmtId="0" fontId="103" fillId="65" borderId="64" applyNumberFormat="0" applyProtection="0">
      <alignment horizontal="right" vertical="center"/>
    </xf>
    <xf numFmtId="0" fontId="286" fillId="65" borderId="64" applyNumberFormat="0" applyProtection="0">
      <alignment horizontal="right" vertical="center"/>
    </xf>
    <xf numFmtId="0" fontId="103" fillId="65" borderId="64" applyNumberFormat="0" applyProtection="0">
      <alignment horizontal="right" vertical="center"/>
    </xf>
    <xf numFmtId="0" fontId="286" fillId="65" borderId="64" applyNumberFormat="0" applyProtection="0">
      <alignment horizontal="right" vertical="center"/>
    </xf>
    <xf numFmtId="0" fontId="103" fillId="68" borderId="64" applyNumberFormat="0" applyProtection="0">
      <alignment horizontal="right" vertical="center"/>
    </xf>
    <xf numFmtId="0" fontId="103" fillId="68" borderId="64" applyNumberFormat="0" applyProtection="0">
      <alignment horizontal="right" vertical="center"/>
    </xf>
    <xf numFmtId="0" fontId="286" fillId="68" borderId="64" applyNumberFormat="0" applyProtection="0">
      <alignment horizontal="right" vertical="center"/>
    </xf>
    <xf numFmtId="0" fontId="286" fillId="68" borderId="64" applyNumberFormat="0" applyProtection="0">
      <alignment horizontal="right" vertical="center"/>
    </xf>
    <xf numFmtId="0" fontId="103" fillId="68" borderId="64" applyNumberFormat="0" applyProtection="0">
      <alignment horizontal="right" vertical="center"/>
    </xf>
    <xf numFmtId="0" fontId="286" fillId="68" borderId="64" applyNumberFormat="0" applyProtection="0">
      <alignment horizontal="right" vertical="center"/>
    </xf>
    <xf numFmtId="0" fontId="286" fillId="68" borderId="64" applyNumberFormat="0" applyProtection="0">
      <alignment horizontal="right" vertical="center"/>
    </xf>
    <xf numFmtId="0" fontId="103" fillId="68" borderId="64" applyNumberFormat="0" applyProtection="0">
      <alignment horizontal="right" vertical="center"/>
    </xf>
    <xf numFmtId="0" fontId="286" fillId="68" borderId="64" applyNumberFormat="0" applyProtection="0">
      <alignment horizontal="right" vertical="center"/>
    </xf>
    <xf numFmtId="0" fontId="103" fillId="68" borderId="64" applyNumberFormat="0" applyProtection="0">
      <alignment horizontal="right" vertical="center"/>
    </xf>
    <xf numFmtId="0" fontId="286" fillId="68" borderId="64" applyNumberFormat="0" applyProtection="0">
      <alignment horizontal="right" vertical="center"/>
    </xf>
    <xf numFmtId="0" fontId="103" fillId="57" borderId="64" applyNumberFormat="0" applyProtection="0">
      <alignment horizontal="right" vertical="center"/>
    </xf>
    <xf numFmtId="0" fontId="103" fillId="57" borderId="64" applyNumberFormat="0" applyProtection="0">
      <alignment horizontal="right" vertical="center"/>
    </xf>
    <xf numFmtId="0" fontId="286" fillId="57" borderId="64" applyNumberFormat="0" applyProtection="0">
      <alignment horizontal="right" vertical="center"/>
    </xf>
    <xf numFmtId="0" fontId="286" fillId="57" borderId="64" applyNumberFormat="0" applyProtection="0">
      <alignment horizontal="right" vertical="center"/>
    </xf>
    <xf numFmtId="0" fontId="103" fillId="57" borderId="64" applyNumberFormat="0" applyProtection="0">
      <alignment horizontal="right" vertical="center"/>
    </xf>
    <xf numFmtId="0" fontId="286" fillId="57" borderId="64" applyNumberFormat="0" applyProtection="0">
      <alignment horizontal="right" vertical="center"/>
    </xf>
    <xf numFmtId="0" fontId="286" fillId="57" borderId="64" applyNumberFormat="0" applyProtection="0">
      <alignment horizontal="right" vertical="center"/>
    </xf>
    <xf numFmtId="0" fontId="103" fillId="57" borderId="64" applyNumberFormat="0" applyProtection="0">
      <alignment horizontal="right" vertical="center"/>
    </xf>
    <xf numFmtId="0" fontId="286" fillId="57" borderId="64" applyNumberFormat="0" applyProtection="0">
      <alignment horizontal="right" vertical="center"/>
    </xf>
    <xf numFmtId="0" fontId="103" fillId="57" borderId="64" applyNumberFormat="0" applyProtection="0">
      <alignment horizontal="right" vertical="center"/>
    </xf>
    <xf numFmtId="0" fontId="286" fillId="57" borderId="64" applyNumberFormat="0" applyProtection="0">
      <alignment horizontal="right" vertical="center"/>
    </xf>
    <xf numFmtId="0" fontId="103" fillId="84" borderId="64" applyNumberFormat="0" applyProtection="0">
      <alignment horizontal="right" vertical="center"/>
    </xf>
    <xf numFmtId="0" fontId="103" fillId="84" borderId="64" applyNumberFormat="0" applyProtection="0">
      <alignment horizontal="right" vertical="center"/>
    </xf>
    <xf numFmtId="0" fontId="286" fillId="84" borderId="64" applyNumberFormat="0" applyProtection="0">
      <alignment horizontal="right" vertical="center"/>
    </xf>
    <xf numFmtId="0" fontId="286" fillId="84" borderId="64" applyNumberFormat="0" applyProtection="0">
      <alignment horizontal="right" vertical="center"/>
    </xf>
    <xf numFmtId="0" fontId="103" fillId="84" borderId="64" applyNumberFormat="0" applyProtection="0">
      <alignment horizontal="right" vertical="center"/>
    </xf>
    <xf numFmtId="0" fontId="286" fillId="84" borderId="64" applyNumberFormat="0" applyProtection="0">
      <alignment horizontal="right" vertical="center"/>
    </xf>
    <xf numFmtId="0" fontId="286" fillId="84" borderId="64" applyNumberFormat="0" applyProtection="0">
      <alignment horizontal="right" vertical="center"/>
    </xf>
    <xf numFmtId="0" fontId="103" fillId="84" borderId="64" applyNumberFormat="0" applyProtection="0">
      <alignment horizontal="right" vertical="center"/>
    </xf>
    <xf numFmtId="0" fontId="286" fillId="84" borderId="64" applyNumberFormat="0" applyProtection="0">
      <alignment horizontal="right" vertical="center"/>
    </xf>
    <xf numFmtId="0" fontId="103" fillId="84" borderId="64" applyNumberFormat="0" applyProtection="0">
      <alignment horizontal="right" vertical="center"/>
    </xf>
    <xf numFmtId="0" fontId="286" fillId="84" borderId="64" applyNumberFormat="0" applyProtection="0">
      <alignment horizontal="right" vertical="center"/>
    </xf>
    <xf numFmtId="0" fontId="103" fillId="67" borderId="64" applyNumberFormat="0" applyProtection="0">
      <alignment horizontal="right" vertical="center"/>
    </xf>
    <xf numFmtId="0" fontId="103" fillId="67" borderId="64" applyNumberFormat="0" applyProtection="0">
      <alignment horizontal="right" vertical="center"/>
    </xf>
    <xf numFmtId="0" fontId="286" fillId="67" borderId="64" applyNumberFormat="0" applyProtection="0">
      <alignment horizontal="right" vertical="center"/>
    </xf>
    <xf numFmtId="0" fontId="286" fillId="67" borderId="64" applyNumberFormat="0" applyProtection="0">
      <alignment horizontal="right" vertical="center"/>
    </xf>
    <xf numFmtId="0" fontId="103" fillId="67" borderId="64" applyNumberFormat="0" applyProtection="0">
      <alignment horizontal="right" vertical="center"/>
    </xf>
    <xf numFmtId="0" fontId="286" fillId="67" borderId="64" applyNumberFormat="0" applyProtection="0">
      <alignment horizontal="right" vertical="center"/>
    </xf>
    <xf numFmtId="0" fontId="286" fillId="67" borderId="64" applyNumberFormat="0" applyProtection="0">
      <alignment horizontal="right" vertical="center"/>
    </xf>
    <xf numFmtId="0" fontId="103" fillId="67" borderId="64" applyNumberFormat="0" applyProtection="0">
      <alignment horizontal="right" vertical="center"/>
    </xf>
    <xf numFmtId="0" fontId="286" fillId="67" borderId="64" applyNumberFormat="0" applyProtection="0">
      <alignment horizontal="right" vertical="center"/>
    </xf>
    <xf numFmtId="0" fontId="103" fillId="67" borderId="64" applyNumberFormat="0" applyProtection="0">
      <alignment horizontal="right" vertical="center"/>
    </xf>
    <xf numFmtId="0" fontId="286" fillId="67" borderId="64" applyNumberFormat="0" applyProtection="0">
      <alignment horizontal="right" vertical="center"/>
    </xf>
    <xf numFmtId="0" fontId="103" fillId="59" borderId="64" applyNumberFormat="0" applyProtection="0">
      <alignment horizontal="right" vertical="center"/>
    </xf>
    <xf numFmtId="0" fontId="103" fillId="59" borderId="64" applyNumberFormat="0" applyProtection="0">
      <alignment horizontal="right" vertical="center"/>
    </xf>
    <xf numFmtId="0" fontId="286" fillId="59" borderId="64" applyNumberFormat="0" applyProtection="0">
      <alignment horizontal="right" vertical="center"/>
    </xf>
    <xf numFmtId="0" fontId="286" fillId="59" borderId="64" applyNumberFormat="0" applyProtection="0">
      <alignment horizontal="right" vertical="center"/>
    </xf>
    <xf numFmtId="0" fontId="103" fillId="59" borderId="64" applyNumberFormat="0" applyProtection="0">
      <alignment horizontal="right" vertical="center"/>
    </xf>
    <xf numFmtId="0" fontId="286" fillId="59" borderId="64" applyNumberFormat="0" applyProtection="0">
      <alignment horizontal="right" vertical="center"/>
    </xf>
    <xf numFmtId="0" fontId="286" fillId="59" borderId="64" applyNumberFormat="0" applyProtection="0">
      <alignment horizontal="right" vertical="center"/>
    </xf>
    <xf numFmtId="0" fontId="103" fillId="59" borderId="64" applyNumberFormat="0" applyProtection="0">
      <alignment horizontal="right" vertical="center"/>
    </xf>
    <xf numFmtId="0" fontId="286" fillId="59" borderId="64" applyNumberFormat="0" applyProtection="0">
      <alignment horizontal="right" vertical="center"/>
    </xf>
    <xf numFmtId="0" fontId="103" fillId="59" borderId="64" applyNumberFormat="0" applyProtection="0">
      <alignment horizontal="right" vertical="center"/>
    </xf>
    <xf numFmtId="0" fontId="286" fillId="59" borderId="64" applyNumberFormat="0" applyProtection="0">
      <alignment horizontal="right" vertical="center"/>
    </xf>
    <xf numFmtId="0" fontId="103" fillId="110" borderId="64" applyNumberFormat="0" applyProtection="0">
      <alignment horizontal="right" vertical="center"/>
    </xf>
    <xf numFmtId="0" fontId="103" fillId="110" borderId="64" applyNumberFormat="0" applyProtection="0">
      <alignment horizontal="right" vertical="center"/>
    </xf>
    <xf numFmtId="0" fontId="286" fillId="110" borderId="64" applyNumberFormat="0" applyProtection="0">
      <alignment horizontal="right" vertical="center"/>
    </xf>
    <xf numFmtId="0" fontId="286" fillId="110" borderId="64" applyNumberFormat="0" applyProtection="0">
      <alignment horizontal="right" vertical="center"/>
    </xf>
    <xf numFmtId="0" fontId="103" fillId="110" borderId="64" applyNumberFormat="0" applyProtection="0">
      <alignment horizontal="right" vertical="center"/>
    </xf>
    <xf numFmtId="0" fontId="286" fillId="110" borderId="64" applyNumberFormat="0" applyProtection="0">
      <alignment horizontal="right" vertical="center"/>
    </xf>
    <xf numFmtId="0" fontId="286" fillId="110" borderId="64" applyNumberFormat="0" applyProtection="0">
      <alignment horizontal="right" vertical="center"/>
    </xf>
    <xf numFmtId="0" fontId="103" fillId="110" borderId="64" applyNumberFormat="0" applyProtection="0">
      <alignment horizontal="right" vertical="center"/>
    </xf>
    <xf numFmtId="0" fontId="286" fillId="110" borderId="64" applyNumberFormat="0" applyProtection="0">
      <alignment horizontal="right" vertical="center"/>
    </xf>
    <xf numFmtId="0" fontId="103" fillId="110" borderId="64" applyNumberFormat="0" applyProtection="0">
      <alignment horizontal="right" vertical="center"/>
    </xf>
    <xf numFmtId="0" fontId="286" fillId="110" borderId="64" applyNumberFormat="0" applyProtection="0">
      <alignment horizontal="right" vertical="center"/>
    </xf>
    <xf numFmtId="0" fontId="103" fillId="133" borderId="64" applyNumberFormat="0" applyProtection="0">
      <alignment horizontal="right" vertical="center"/>
    </xf>
    <xf numFmtId="0" fontId="103" fillId="133" borderId="64" applyNumberFormat="0" applyProtection="0">
      <alignment horizontal="right" vertical="center"/>
    </xf>
    <xf numFmtId="0" fontId="286" fillId="133" borderId="64" applyNumberFormat="0" applyProtection="0">
      <alignment horizontal="right" vertical="center"/>
    </xf>
    <xf numFmtId="0" fontId="286" fillId="133" borderId="64" applyNumberFormat="0" applyProtection="0">
      <alignment horizontal="right" vertical="center"/>
    </xf>
    <xf numFmtId="0" fontId="103" fillId="133" borderId="64" applyNumberFormat="0" applyProtection="0">
      <alignment horizontal="right" vertical="center"/>
    </xf>
    <xf numFmtId="0" fontId="286" fillId="133" borderId="64" applyNumberFormat="0" applyProtection="0">
      <alignment horizontal="right" vertical="center"/>
    </xf>
    <xf numFmtId="0" fontId="286" fillId="133" borderId="64" applyNumberFormat="0" applyProtection="0">
      <alignment horizontal="right" vertical="center"/>
    </xf>
    <xf numFmtId="0" fontId="103" fillId="133" borderId="64" applyNumberFormat="0" applyProtection="0">
      <alignment horizontal="right" vertical="center"/>
    </xf>
    <xf numFmtId="0" fontId="286" fillId="133" borderId="64" applyNumberFormat="0" applyProtection="0">
      <alignment horizontal="right" vertical="center"/>
    </xf>
    <xf numFmtId="0" fontId="103" fillId="133" borderId="64" applyNumberFormat="0" applyProtection="0">
      <alignment horizontal="right" vertical="center"/>
    </xf>
    <xf numFmtId="0" fontId="286" fillId="133" borderId="64" applyNumberFormat="0" applyProtection="0">
      <alignment horizontal="right" vertical="center"/>
    </xf>
    <xf numFmtId="0" fontId="103" fillId="76" borderId="64" applyNumberFormat="0" applyProtection="0">
      <alignment horizontal="right" vertical="center"/>
    </xf>
    <xf numFmtId="0" fontId="103" fillId="76" borderId="64" applyNumberFormat="0" applyProtection="0">
      <alignment horizontal="right" vertical="center"/>
    </xf>
    <xf numFmtId="0" fontId="286" fillId="76" borderId="64" applyNumberFormat="0" applyProtection="0">
      <alignment horizontal="right" vertical="center"/>
    </xf>
    <xf numFmtId="0" fontId="286" fillId="76" borderId="64" applyNumberFormat="0" applyProtection="0">
      <alignment horizontal="right" vertical="center"/>
    </xf>
    <xf numFmtId="0" fontId="103" fillId="76" borderId="64" applyNumberFormat="0" applyProtection="0">
      <alignment horizontal="right" vertical="center"/>
    </xf>
    <xf numFmtId="0" fontId="286" fillId="76" borderId="64" applyNumberFormat="0" applyProtection="0">
      <alignment horizontal="right" vertical="center"/>
    </xf>
    <xf numFmtId="0" fontId="286" fillId="76" borderId="64" applyNumberFormat="0" applyProtection="0">
      <alignment horizontal="right" vertical="center"/>
    </xf>
    <xf numFmtId="0" fontId="103" fillId="76" borderId="64" applyNumberFormat="0" applyProtection="0">
      <alignment horizontal="right" vertical="center"/>
    </xf>
    <xf numFmtId="0" fontId="286" fillId="76" borderId="64" applyNumberFormat="0" applyProtection="0">
      <alignment horizontal="right" vertical="center"/>
    </xf>
    <xf numFmtId="0" fontId="103" fillId="76" borderId="64" applyNumberFormat="0" applyProtection="0">
      <alignment horizontal="right" vertical="center"/>
    </xf>
    <xf numFmtId="0" fontId="286" fillId="76" borderId="64" applyNumberFormat="0" applyProtection="0">
      <alignment horizontal="right" vertical="center"/>
    </xf>
    <xf numFmtId="0" fontId="103" fillId="73" borderId="64" applyNumberFormat="0" applyProtection="0">
      <alignment vertical="center"/>
    </xf>
    <xf numFmtId="0" fontId="103" fillId="73" borderId="64" applyNumberFormat="0" applyProtection="0">
      <alignment vertical="center"/>
    </xf>
    <xf numFmtId="0" fontId="286" fillId="73" borderId="64" applyNumberFormat="0" applyProtection="0">
      <alignment vertical="center"/>
    </xf>
    <xf numFmtId="0" fontId="286" fillId="73" borderId="64" applyNumberFormat="0" applyProtection="0">
      <alignment vertical="center"/>
    </xf>
    <xf numFmtId="0" fontId="103" fillId="73" borderId="64" applyNumberFormat="0" applyProtection="0">
      <alignment vertical="center"/>
    </xf>
    <xf numFmtId="0" fontId="286" fillId="73" borderId="64" applyNumberFormat="0" applyProtection="0">
      <alignment vertical="center"/>
    </xf>
    <xf numFmtId="0" fontId="286" fillId="73" borderId="64" applyNumberFormat="0" applyProtection="0">
      <alignment vertical="center"/>
    </xf>
    <xf numFmtId="0" fontId="103" fillId="73" borderId="64" applyNumberFormat="0" applyProtection="0">
      <alignment vertical="center"/>
    </xf>
    <xf numFmtId="0" fontId="286" fillId="73" borderId="64" applyNumberFormat="0" applyProtection="0">
      <alignment vertical="center"/>
    </xf>
    <xf numFmtId="0" fontId="103" fillId="73" borderId="64" applyNumberFormat="0" applyProtection="0">
      <alignment vertical="center"/>
    </xf>
    <xf numFmtId="0" fontId="286" fillId="73" borderId="64" applyNumberFormat="0" applyProtection="0">
      <alignment vertical="center"/>
    </xf>
    <xf numFmtId="0" fontId="293" fillId="73" borderId="64" applyNumberFormat="0" applyProtection="0">
      <alignment vertical="center"/>
    </xf>
    <xf numFmtId="0" fontId="293" fillId="73" borderId="64" applyNumberFormat="0" applyProtection="0">
      <alignment vertical="center"/>
    </xf>
    <xf numFmtId="0" fontId="294" fillId="73" borderId="64" applyNumberFormat="0" applyProtection="0">
      <alignment vertical="center"/>
    </xf>
    <xf numFmtId="0" fontId="294" fillId="73" borderId="64" applyNumberFormat="0" applyProtection="0">
      <alignment vertical="center"/>
    </xf>
    <xf numFmtId="0" fontId="293" fillId="73" borderId="64" applyNumberFormat="0" applyProtection="0">
      <alignment vertical="center"/>
    </xf>
    <xf numFmtId="0" fontId="294" fillId="73" borderId="64" applyNumberFormat="0" applyProtection="0">
      <alignment vertical="center"/>
    </xf>
    <xf numFmtId="0" fontId="294" fillId="73" borderId="64" applyNumberFormat="0" applyProtection="0">
      <alignment vertical="center"/>
    </xf>
    <xf numFmtId="0" fontId="293" fillId="73" borderId="64" applyNumberFormat="0" applyProtection="0">
      <alignment vertical="center"/>
    </xf>
    <xf numFmtId="0" fontId="294" fillId="73" borderId="64" applyNumberFormat="0" applyProtection="0">
      <alignment vertical="center"/>
    </xf>
    <xf numFmtId="0" fontId="293" fillId="73" borderId="64" applyNumberFormat="0" applyProtection="0">
      <alignment vertical="center"/>
    </xf>
    <xf numFmtId="0" fontId="294" fillId="73" borderId="64" applyNumberFormat="0" applyProtection="0">
      <alignment vertical="center"/>
    </xf>
    <xf numFmtId="0" fontId="282" fillId="76" borderId="65" applyNumberFormat="0" applyProtection="0">
      <alignment horizontal="left" vertical="center" indent="1"/>
    </xf>
    <xf numFmtId="0" fontId="282" fillId="76" borderId="65" applyNumberFormat="0" applyProtection="0">
      <alignment horizontal="left" vertical="center" indent="1"/>
    </xf>
    <xf numFmtId="0" fontId="283" fillId="76" borderId="65" applyNumberFormat="0" applyProtection="0">
      <alignment horizontal="left" vertical="center" indent="1"/>
    </xf>
    <xf numFmtId="0" fontId="283" fillId="76" borderId="65" applyNumberFormat="0" applyProtection="0">
      <alignment horizontal="left" vertical="center" indent="1"/>
    </xf>
    <xf numFmtId="0" fontId="282" fillId="76" borderId="65" applyNumberFormat="0" applyProtection="0">
      <alignment horizontal="left" vertical="center" indent="1"/>
    </xf>
    <xf numFmtId="0" fontId="283" fillId="76" borderId="65" applyNumberFormat="0" applyProtection="0">
      <alignment horizontal="left" vertical="center" indent="1"/>
    </xf>
    <xf numFmtId="0" fontId="283" fillId="76" borderId="65" applyNumberFormat="0" applyProtection="0">
      <alignment horizontal="left" vertical="center" indent="1"/>
    </xf>
    <xf numFmtId="0" fontId="282" fillId="76" borderId="65" applyNumberFormat="0" applyProtection="0">
      <alignment horizontal="left" vertical="center" indent="1"/>
    </xf>
    <xf numFmtId="0" fontId="283" fillId="76" borderId="65" applyNumberFormat="0" applyProtection="0">
      <alignment horizontal="left" vertical="center" indent="1"/>
    </xf>
    <xf numFmtId="0" fontId="282" fillId="76" borderId="65" applyNumberFormat="0" applyProtection="0">
      <alignment horizontal="left" vertical="center" indent="1"/>
    </xf>
    <xf numFmtId="0" fontId="283" fillId="76" borderId="65" applyNumberFormat="0" applyProtection="0">
      <alignment horizontal="left" vertical="center" indent="1"/>
    </xf>
    <xf numFmtId="0" fontId="103" fillId="73" borderId="64" applyNumberFormat="0" applyProtection="0">
      <alignment horizontal="right" vertical="center"/>
    </xf>
    <xf numFmtId="0" fontId="103" fillId="73" borderId="64" applyNumberFormat="0" applyProtection="0">
      <alignment horizontal="right" vertical="center"/>
    </xf>
    <xf numFmtId="0" fontId="286" fillId="73" borderId="64" applyNumberFormat="0" applyProtection="0">
      <alignment horizontal="right" vertical="center"/>
    </xf>
    <xf numFmtId="0" fontId="286" fillId="73" borderId="64" applyNumberFormat="0" applyProtection="0">
      <alignment horizontal="right" vertical="center"/>
    </xf>
    <xf numFmtId="0" fontId="103" fillId="73" borderId="64" applyNumberFormat="0" applyProtection="0">
      <alignment horizontal="right" vertical="center"/>
    </xf>
    <xf numFmtId="0" fontId="286" fillId="73" borderId="64" applyNumberFormat="0" applyProtection="0">
      <alignment horizontal="right" vertical="center"/>
    </xf>
    <xf numFmtId="0" fontId="286" fillId="73" borderId="64" applyNumberFormat="0" applyProtection="0">
      <alignment horizontal="right" vertical="center"/>
    </xf>
    <xf numFmtId="0" fontId="103" fillId="73" borderId="64" applyNumberFormat="0" applyProtection="0">
      <alignment horizontal="right" vertical="center"/>
    </xf>
    <xf numFmtId="0" fontId="286" fillId="73" borderId="64" applyNumberFormat="0" applyProtection="0">
      <alignment horizontal="right" vertical="center"/>
    </xf>
    <xf numFmtId="0" fontId="103" fillId="73" borderId="64" applyNumberFormat="0" applyProtection="0">
      <alignment horizontal="right" vertical="center"/>
    </xf>
    <xf numFmtId="0" fontId="286" fillId="73" borderId="64" applyNumberFormat="0" applyProtection="0">
      <alignment horizontal="right" vertical="center"/>
    </xf>
    <xf numFmtId="0" fontId="293" fillId="73" borderId="64" applyNumberFormat="0" applyProtection="0">
      <alignment horizontal="right" vertical="center"/>
    </xf>
    <xf numFmtId="0" fontId="293" fillId="73" borderId="64" applyNumberFormat="0" applyProtection="0">
      <alignment horizontal="right" vertical="center"/>
    </xf>
    <xf numFmtId="0" fontId="294" fillId="73" borderId="64" applyNumberFormat="0" applyProtection="0">
      <alignment horizontal="right" vertical="center"/>
    </xf>
    <xf numFmtId="0" fontId="294" fillId="73" borderId="64" applyNumberFormat="0" applyProtection="0">
      <alignment horizontal="right" vertical="center"/>
    </xf>
    <xf numFmtId="0" fontId="293" fillId="73" borderId="64" applyNumberFormat="0" applyProtection="0">
      <alignment horizontal="right" vertical="center"/>
    </xf>
    <xf numFmtId="0" fontId="294" fillId="73" borderId="64" applyNumberFormat="0" applyProtection="0">
      <alignment horizontal="right" vertical="center"/>
    </xf>
    <xf numFmtId="0" fontId="294" fillId="73" borderId="64" applyNumberFormat="0" applyProtection="0">
      <alignment horizontal="right" vertical="center"/>
    </xf>
    <xf numFmtId="0" fontId="293" fillId="73" borderId="64" applyNumberFormat="0" applyProtection="0">
      <alignment horizontal="right" vertical="center"/>
    </xf>
    <xf numFmtId="0" fontId="294" fillId="73" borderId="64" applyNumberFormat="0" applyProtection="0">
      <alignment horizontal="right" vertical="center"/>
    </xf>
    <xf numFmtId="0" fontId="293" fillId="73" borderId="64" applyNumberFormat="0" applyProtection="0">
      <alignment horizontal="right" vertical="center"/>
    </xf>
    <xf numFmtId="0" fontId="294" fillId="73" borderId="64" applyNumberFormat="0" applyProtection="0">
      <alignment horizontal="right" vertical="center"/>
    </xf>
    <xf numFmtId="0" fontId="282" fillId="76" borderId="64" applyNumberFormat="0" applyProtection="0">
      <alignment horizontal="left" vertical="center" indent="1"/>
    </xf>
    <xf numFmtId="0" fontId="282" fillId="76" borderId="64" applyNumberFormat="0" applyProtection="0">
      <alignment horizontal="left" vertical="center" indent="1"/>
    </xf>
    <xf numFmtId="0" fontId="283" fillId="76" borderId="64" applyNumberFormat="0" applyProtection="0">
      <alignment horizontal="left" vertical="center" indent="1"/>
    </xf>
    <xf numFmtId="0" fontId="283" fillId="76" borderId="64" applyNumberFormat="0" applyProtection="0">
      <alignment horizontal="left" vertical="center" indent="1"/>
    </xf>
    <xf numFmtId="0" fontId="282" fillId="76" borderId="64" applyNumberFormat="0" applyProtection="0">
      <alignment horizontal="left" vertical="center" indent="1"/>
    </xf>
    <xf numFmtId="0" fontId="283" fillId="76" borderId="64" applyNumberFormat="0" applyProtection="0">
      <alignment horizontal="left" vertical="center" indent="1"/>
    </xf>
    <xf numFmtId="0" fontId="283" fillId="76" borderId="64" applyNumberFormat="0" applyProtection="0">
      <alignment horizontal="left" vertical="center" indent="1"/>
    </xf>
    <xf numFmtId="0" fontId="282" fillId="76" borderId="64" applyNumberFormat="0" applyProtection="0">
      <alignment horizontal="left" vertical="center" indent="1"/>
    </xf>
    <xf numFmtId="0" fontId="283" fillId="76" borderId="64" applyNumberFormat="0" applyProtection="0">
      <alignment horizontal="left" vertical="center" indent="1"/>
    </xf>
    <xf numFmtId="0" fontId="282" fillId="76" borderId="64" applyNumberFormat="0" applyProtection="0">
      <alignment horizontal="left" vertical="center" indent="1"/>
    </xf>
    <xf numFmtId="0" fontId="283" fillId="76" borderId="64" applyNumberFormat="0" applyProtection="0">
      <alignment horizontal="left" vertical="center" indent="1"/>
    </xf>
    <xf numFmtId="0" fontId="301" fillId="135" borderId="65" applyNumberFormat="0" applyProtection="0">
      <alignment horizontal="left" vertical="center" indent="1"/>
    </xf>
    <xf numFmtId="0" fontId="301" fillId="135" borderId="65" applyNumberFormat="0" applyProtection="0">
      <alignment horizontal="left" vertical="center" indent="1"/>
    </xf>
    <xf numFmtId="0" fontId="302" fillId="135" borderId="65" applyNumberFormat="0" applyProtection="0">
      <alignment horizontal="left" vertical="center" indent="1"/>
    </xf>
    <xf numFmtId="0" fontId="302" fillId="135" borderId="65" applyNumberFormat="0" applyProtection="0">
      <alignment horizontal="left" vertical="center" indent="1"/>
    </xf>
    <xf numFmtId="0" fontId="301" fillId="135" borderId="65" applyNumberFormat="0" applyProtection="0">
      <alignment horizontal="left" vertical="center" indent="1"/>
    </xf>
    <xf numFmtId="0" fontId="302" fillId="135" borderId="65" applyNumberFormat="0" applyProtection="0">
      <alignment horizontal="left" vertical="center" indent="1"/>
    </xf>
    <xf numFmtId="0" fontId="302" fillId="135" borderId="65" applyNumberFormat="0" applyProtection="0">
      <alignment horizontal="left" vertical="center" indent="1"/>
    </xf>
    <xf numFmtId="0" fontId="301" fillId="135" borderId="65" applyNumberFormat="0" applyProtection="0">
      <alignment horizontal="left" vertical="center" indent="1"/>
    </xf>
    <xf numFmtId="0" fontId="302" fillId="135" borderId="65" applyNumberFormat="0" applyProtection="0">
      <alignment horizontal="left" vertical="center" indent="1"/>
    </xf>
    <xf numFmtId="0" fontId="301" fillId="135" borderId="65" applyNumberFormat="0" applyProtection="0">
      <alignment horizontal="left" vertical="center" indent="1"/>
    </xf>
    <xf numFmtId="0" fontId="302" fillId="135" borderId="65" applyNumberFormat="0" applyProtection="0">
      <alignment horizontal="left" vertical="center" indent="1"/>
    </xf>
    <xf numFmtId="0" fontId="303" fillId="73" borderId="64" applyNumberFormat="0" applyProtection="0">
      <alignment horizontal="right" vertical="center"/>
    </xf>
    <xf numFmtId="0" fontId="303" fillId="73" borderId="64" applyNumberFormat="0" applyProtection="0">
      <alignment horizontal="right" vertical="center"/>
    </xf>
    <xf numFmtId="0" fontId="304" fillId="73" borderId="64" applyNumberFormat="0" applyProtection="0">
      <alignment horizontal="right" vertical="center"/>
    </xf>
    <xf numFmtId="0" fontId="304" fillId="73" borderId="64" applyNumberFormat="0" applyProtection="0">
      <alignment horizontal="right" vertical="center"/>
    </xf>
    <xf numFmtId="0" fontId="303" fillId="73" borderId="64" applyNumberFormat="0" applyProtection="0">
      <alignment horizontal="right" vertical="center"/>
    </xf>
    <xf numFmtId="0" fontId="304" fillId="73" borderId="64" applyNumberFormat="0" applyProtection="0">
      <alignment horizontal="right" vertical="center"/>
    </xf>
    <xf numFmtId="0" fontId="304" fillId="73" borderId="64" applyNumberFormat="0" applyProtection="0">
      <alignment horizontal="right" vertical="center"/>
    </xf>
    <xf numFmtId="0" fontId="303" fillId="73" borderId="64" applyNumberFormat="0" applyProtection="0">
      <alignment horizontal="right" vertical="center"/>
    </xf>
    <xf numFmtId="0" fontId="304" fillId="73" borderId="64" applyNumberFormat="0" applyProtection="0">
      <alignment horizontal="right" vertical="center"/>
    </xf>
    <xf numFmtId="0" fontId="303" fillId="73" borderId="64" applyNumberFormat="0" applyProtection="0">
      <alignment horizontal="right" vertical="center"/>
    </xf>
    <xf numFmtId="0" fontId="304" fillId="73" borderId="64" applyNumberFormat="0" applyProtection="0">
      <alignment horizontal="right" vertical="center"/>
    </xf>
    <xf numFmtId="0" fontId="3" fillId="76" borderId="62">
      <alignment wrapText="1"/>
      <protection locked="0"/>
    </xf>
    <xf numFmtId="0" fontId="3" fillId="76" borderId="62">
      <alignment wrapText="1"/>
      <protection locked="0"/>
    </xf>
    <xf numFmtId="0" fontId="117" fillId="76" borderId="62">
      <alignment vertical="center" wrapText="1"/>
      <protection locked="0"/>
    </xf>
    <xf numFmtId="0" fontId="117" fillId="76" borderId="62">
      <alignment vertical="center" wrapText="1"/>
      <protection locked="0"/>
    </xf>
    <xf numFmtId="0" fontId="3" fillId="76" borderId="62">
      <alignment vertical="center" wrapText="1"/>
      <protection locked="0"/>
    </xf>
    <xf numFmtId="0" fontId="3" fillId="76" borderId="62">
      <alignment wrapText="1"/>
      <protection locked="0"/>
    </xf>
    <xf numFmtId="0" fontId="117" fillId="76" borderId="62">
      <alignment vertical="center" wrapText="1"/>
      <protection locked="0"/>
    </xf>
    <xf numFmtId="0" fontId="117" fillId="76" borderId="62">
      <alignment vertical="center" wrapText="1"/>
      <protection locked="0"/>
    </xf>
    <xf numFmtId="0" fontId="3" fillId="76" borderId="62">
      <alignment vertical="center" wrapText="1"/>
      <protection locked="0"/>
    </xf>
    <xf numFmtId="0" fontId="3" fillId="76" borderId="62">
      <alignment wrapText="1"/>
      <protection locked="0"/>
    </xf>
    <xf numFmtId="0" fontId="117" fillId="76" borderId="62">
      <alignment vertical="center" wrapText="1"/>
      <protection locked="0"/>
    </xf>
    <xf numFmtId="0" fontId="117" fillId="76" borderId="62">
      <alignment vertical="center" wrapText="1"/>
      <protection locked="0"/>
    </xf>
    <xf numFmtId="0" fontId="45" fillId="0" borderId="60"/>
    <xf numFmtId="0" fontId="45" fillId="0" borderId="60"/>
    <xf numFmtId="0" fontId="190" fillId="0" borderId="60">
      <alignment vertical="center"/>
    </xf>
    <xf numFmtId="0" fontId="90" fillId="0" borderId="66"/>
    <xf numFmtId="0" fontId="90" fillId="0" borderId="66" applyNumberFormat="0" applyFill="0" applyAlignment="0" applyProtection="0"/>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198" fillId="0" borderId="66" applyNumberFormat="0" applyFill="0" applyAlignment="0" applyProtection="0">
      <alignment vertical="center"/>
    </xf>
    <xf numFmtId="0" fontId="90" fillId="0" borderId="66" applyNumberFormat="0" applyFill="0" applyAlignment="0" applyProtection="0"/>
    <xf numFmtId="0" fontId="90" fillId="0" borderId="69" applyNumberFormat="0" applyFill="0" applyAlignment="0" applyProtection="0">
      <alignment vertical="center"/>
    </xf>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6" applyNumberFormat="0" applyFill="0" applyAlignment="0" applyProtection="0">
      <alignment vertical="center"/>
    </xf>
    <xf numFmtId="0" fontId="90" fillId="0" borderId="66" applyNumberFormat="0" applyFill="0" applyAlignment="0" applyProtection="0">
      <alignment vertical="center"/>
    </xf>
    <xf numFmtId="0" fontId="198" fillId="0" borderId="66" applyNumberFormat="0" applyFill="0" applyAlignment="0" applyProtection="0">
      <alignment vertical="center"/>
    </xf>
    <xf numFmtId="0" fontId="198" fillId="0" borderId="66" applyNumberFormat="0" applyFill="0" applyAlignment="0" applyProtection="0">
      <alignment vertical="center"/>
    </xf>
    <xf numFmtId="0" fontId="90" fillId="0" borderId="69" applyNumberFormat="0" applyFill="0" applyAlignment="0" applyProtection="0">
      <alignment vertical="center"/>
    </xf>
    <xf numFmtId="0" fontId="198" fillId="0" borderId="69" applyNumberFormat="0" applyFill="0" applyAlignment="0" applyProtection="0">
      <alignment vertical="center"/>
    </xf>
    <xf numFmtId="0" fontId="198" fillId="0" borderId="69" applyNumberFormat="0" applyFill="0" applyAlignment="0" applyProtection="0">
      <alignment vertical="center"/>
    </xf>
    <xf numFmtId="0" fontId="90" fillId="0" borderId="66" applyNumberFormat="0" applyFill="0" applyAlignment="0" applyProtection="0"/>
    <xf numFmtId="0" fontId="198" fillId="0" borderId="69" applyNumberFormat="0" applyFill="0" applyAlignment="0" applyProtection="0">
      <alignment vertical="center"/>
    </xf>
    <xf numFmtId="0" fontId="234" fillId="0" borderId="60"/>
    <xf numFmtId="0" fontId="234" fillId="0" borderId="60"/>
    <xf numFmtId="0" fontId="235" fillId="0" borderId="60">
      <alignment vertical="center"/>
    </xf>
    <xf numFmtId="291" fontId="67" fillId="0" borderId="60">
      <alignment horizontal="center" vertical="center"/>
    </xf>
    <xf numFmtId="291" fontId="242" fillId="0" borderId="60">
      <alignment horizontal="center" vertical="center"/>
    </xf>
    <xf numFmtId="0" fontId="334" fillId="118" borderId="67" applyNumberFormat="0" applyAlignment="0" applyProtection="0">
      <alignment vertical="center"/>
    </xf>
    <xf numFmtId="0" fontId="337" fillId="125" borderId="63" applyNumberFormat="0" applyFont="0" applyAlignment="0" applyProtection="0">
      <alignment vertical="center"/>
    </xf>
    <xf numFmtId="0" fontId="346" fillId="0" borderId="66" applyNumberFormat="0" applyFill="0" applyAlignment="0" applyProtection="0">
      <alignment vertical="center"/>
    </xf>
    <xf numFmtId="0" fontId="347" fillId="75" borderId="67" applyNumberFormat="0" applyAlignment="0" applyProtection="0">
      <alignment vertical="center"/>
    </xf>
    <xf numFmtId="0" fontId="353" fillId="118" borderId="68" applyNumberFormat="0" applyAlignment="0" applyProtection="0">
      <alignment vertical="center"/>
    </xf>
    <xf numFmtId="0" fontId="75" fillId="132" borderId="70">
      <alignment horizontal="left"/>
    </xf>
    <xf numFmtId="0" fontId="75" fillId="132" borderId="70">
      <alignment horizontal="left" vertical="center"/>
    </xf>
    <xf numFmtId="0" fontId="75" fillId="132" borderId="70">
      <alignment horizontal="left"/>
    </xf>
    <xf numFmtId="0" fontId="272" fillId="132" borderId="70">
      <alignment horizontal="left" vertical="center"/>
    </xf>
    <xf numFmtId="0" fontId="272" fillId="132" borderId="70">
      <alignment horizontal="left" vertical="center"/>
    </xf>
    <xf numFmtId="0" fontId="75" fillId="132" borderId="70">
      <alignment horizontal="left" vertical="center"/>
    </xf>
    <xf numFmtId="0" fontId="75" fillId="132" borderId="70">
      <alignment horizontal="left"/>
    </xf>
    <xf numFmtId="0" fontId="272" fillId="132" borderId="70">
      <alignment horizontal="left" vertical="center"/>
    </xf>
    <xf numFmtId="0" fontId="75" fillId="132" borderId="70">
      <alignment horizontal="left"/>
    </xf>
    <xf numFmtId="0" fontId="272" fillId="132" borderId="70">
      <alignment horizontal="left" vertical="center"/>
    </xf>
    <xf numFmtId="0" fontId="272" fillId="132" borderId="70">
      <alignment horizontal="left" vertical="center"/>
    </xf>
    <xf numFmtId="0" fontId="75" fillId="132" borderId="70">
      <alignment horizontal="left"/>
    </xf>
    <xf numFmtId="0" fontId="272" fillId="132" borderId="70">
      <alignment horizontal="left" vertical="center"/>
    </xf>
    <xf numFmtId="0" fontId="272" fillId="132" borderId="70">
      <alignment horizontal="left" vertical="center"/>
    </xf>
    <xf numFmtId="0" fontId="75" fillId="132" borderId="70">
      <alignment horizontal="left" vertical="center"/>
    </xf>
    <xf numFmtId="0" fontId="75" fillId="132" borderId="70">
      <alignment horizontal="left"/>
    </xf>
    <xf numFmtId="0" fontId="272" fillId="132" borderId="70">
      <alignment horizontal="left" vertical="center"/>
    </xf>
    <xf numFmtId="0" fontId="75" fillId="132" borderId="70">
      <alignment horizontal="left"/>
    </xf>
    <xf numFmtId="0" fontId="77" fillId="132" borderId="71">
      <alignment horizontal="left" vertical="center"/>
    </xf>
    <xf numFmtId="0" fontId="77" fillId="132" borderId="71">
      <alignment horizontal="left" vertical="center"/>
    </xf>
    <xf numFmtId="0" fontId="77" fillId="132" borderId="71">
      <alignment horizontal="left" vertical="center"/>
    </xf>
    <xf numFmtId="0" fontId="274" fillId="132" borderId="71">
      <alignment horizontal="left" vertical="center"/>
    </xf>
    <xf numFmtId="0" fontId="274" fillId="132" borderId="71">
      <alignment horizontal="left" vertical="center"/>
    </xf>
    <xf numFmtId="0" fontId="77" fillId="132" borderId="71">
      <alignment horizontal="left" vertical="center"/>
    </xf>
    <xf numFmtId="0" fontId="274" fillId="132" borderId="71">
      <alignment horizontal="left" vertical="center"/>
    </xf>
    <xf numFmtId="0" fontId="77" fillId="132" borderId="71">
      <alignment horizontal="left" vertical="center"/>
    </xf>
    <xf numFmtId="0" fontId="274" fillId="132" borderId="71">
      <alignment horizontal="left" vertical="center"/>
    </xf>
    <xf numFmtId="0" fontId="274" fillId="132" borderId="71">
      <alignment horizontal="left" vertical="center"/>
    </xf>
    <xf numFmtId="0" fontId="77" fillId="132" borderId="71">
      <alignment horizontal="left" vertical="center"/>
    </xf>
    <xf numFmtId="0" fontId="274" fillId="132" borderId="71">
      <alignment horizontal="left" vertical="center"/>
    </xf>
    <xf numFmtId="0" fontId="274" fillId="132" borderId="71">
      <alignment horizontal="left" vertical="center"/>
    </xf>
    <xf numFmtId="0" fontId="77" fillId="132" borderId="71">
      <alignment horizontal="left" vertical="center"/>
    </xf>
    <xf numFmtId="0" fontId="274" fillId="132" borderId="71">
      <alignment horizontal="left" vertical="center"/>
    </xf>
    <xf numFmtId="0" fontId="77" fillId="132" borderId="71">
      <alignment horizontal="left" vertical="center"/>
    </xf>
    <xf numFmtId="0" fontId="76" fillId="57" borderId="71">
      <alignment horizontal="center" vertical="center" wrapText="1"/>
    </xf>
    <xf numFmtId="190" fontId="67" fillId="0" borderId="71">
      <alignment horizontal="center" vertical="center"/>
    </xf>
    <xf numFmtId="190" fontId="67" fillId="0" borderId="71">
      <alignment horizontal="center" vertical="center"/>
    </xf>
    <xf numFmtId="190" fontId="67" fillId="0" borderId="71">
      <alignment horizontal="center" vertical="center"/>
    </xf>
    <xf numFmtId="190" fontId="67" fillId="0" borderId="71">
      <alignment horizontal="center" vertical="center"/>
    </xf>
    <xf numFmtId="0" fontId="360"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170" fontId="3" fillId="0" borderId="0" applyFill="0" applyBorder="0" applyAlignment="0" applyProtection="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170" fontId="3" fillId="0" borderId="0" applyFill="0" applyBorder="0" applyAlignment="0" applyProtection="0"/>
    <xf numFmtId="170" fontId="3" fillId="0" borderId="0" applyFill="0" applyBorder="0" applyAlignment="0" applyProtection="0"/>
    <xf numFmtId="0" fontId="48" fillId="0" borderId="0"/>
    <xf numFmtId="0" fontId="48" fillId="0" borderId="0"/>
    <xf numFmtId="0" fontId="3" fillId="0" borderId="0"/>
    <xf numFmtId="0" fontId="48" fillId="0" borderId="0"/>
    <xf numFmtId="0" fontId="48" fillId="0" borderId="0"/>
    <xf numFmtId="0" fontId="3" fillId="0" borderId="0"/>
    <xf numFmtId="0" fontId="139" fillId="0" borderId="0"/>
    <xf numFmtId="0" fontId="48" fillId="0" borderId="0"/>
    <xf numFmtId="0" fontId="48" fillId="0" borderId="0"/>
    <xf numFmtId="0" fontId="3" fillId="0" borderId="0"/>
    <xf numFmtId="170" fontId="3" fillId="0" borderId="0" applyFill="0" applyBorder="0" applyAlignment="0" applyProtection="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170" fontId="3" fillId="0" borderId="0" applyFill="0" applyBorder="0" applyAlignment="0" applyProtection="0"/>
    <xf numFmtId="170" fontId="3" fillId="0" borderId="0" applyFill="0" applyBorder="0" applyAlignment="0" applyProtection="0"/>
    <xf numFmtId="0" fontId="48" fillId="0" borderId="0"/>
    <xf numFmtId="0" fontId="3" fillId="0" borderId="0"/>
    <xf numFmtId="0" fontId="3" fillId="0" borderId="0"/>
    <xf numFmtId="0" fontId="3" fillId="0" borderId="0"/>
    <xf numFmtId="0" fontId="48"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170" fontId="3" fillId="0" borderId="0" applyFill="0" applyBorder="0" applyAlignment="0" applyProtection="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applyNumberFormat="0" applyFill="0" applyBorder="0" applyAlignment="0" applyProtection="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3" fillId="0" borderId="0"/>
    <xf numFmtId="0" fontId="48"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170" fontId="3" fillId="0" borderId="0" applyFill="0" applyBorder="0" applyAlignment="0" applyProtection="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24" fillId="0" borderId="0" applyNumberFormat="0" applyFill="0" applyBorder="0" applyAlignment="0" applyProtection="0"/>
    <xf numFmtId="0" fontId="3"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48" fillId="0" borderId="0"/>
    <xf numFmtId="0" fontId="3" fillId="0" borderId="0"/>
    <xf numFmtId="0" fontId="48" fillId="0" borderId="0"/>
    <xf numFmtId="0" fontId="3" fillId="0" borderId="0"/>
    <xf numFmtId="0" fontId="48" fillId="0" borderId="0"/>
    <xf numFmtId="0" fontId="3" fillId="0" borderId="0"/>
    <xf numFmtId="0" fontId="3" fillId="0" borderId="0"/>
    <xf numFmtId="0" fontId="360" fillId="0" borderId="0"/>
    <xf numFmtId="0" fontId="48"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48" fillId="0" borderId="0"/>
    <xf numFmtId="0" fontId="48" fillId="0" borderId="0"/>
    <xf numFmtId="0" fontId="3" fillId="0" borderId="0"/>
    <xf numFmtId="0" fontId="48" fillId="0" borderId="0"/>
    <xf numFmtId="0" fontId="3" fillId="0" borderId="0"/>
    <xf numFmtId="0" fontId="48" fillId="0" borderId="0"/>
    <xf numFmtId="0" fontId="3" fillId="0" borderId="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48" fillId="0" borderId="0"/>
    <xf numFmtId="0" fontId="3" fillId="0" borderId="0"/>
    <xf numFmtId="0" fontId="48" fillId="0" borderId="0"/>
    <xf numFmtId="0" fontId="3"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3" fillId="0" borderId="0"/>
    <xf numFmtId="0" fontId="48"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48" fillId="0" borderId="0"/>
    <xf numFmtId="0" fontId="48" fillId="0" borderId="0"/>
    <xf numFmtId="0" fontId="3" fillId="0" borderId="0"/>
    <xf numFmtId="0" fontId="3" fillId="0" borderId="0"/>
    <xf numFmtId="0" fontId="48" fillId="0" borderId="0"/>
    <xf numFmtId="0" fontId="3" fillId="0" borderId="0"/>
    <xf numFmtId="0" fontId="3" fillId="0" borderId="0"/>
    <xf numFmtId="0" fontId="3" fillId="0" borderId="0"/>
    <xf numFmtId="0" fontId="3"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48" fillId="0" borderId="0"/>
    <xf numFmtId="0" fontId="3" fillId="0" borderId="0"/>
    <xf numFmtId="0" fontId="48" fillId="0" borderId="0"/>
    <xf numFmtId="0" fontId="3" fillId="0" borderId="0"/>
    <xf numFmtId="0" fontId="3" fillId="0" borderId="0"/>
    <xf numFmtId="0" fontId="48" fillId="0" borderId="0"/>
    <xf numFmtId="0" fontId="3" fillId="0" borderId="0"/>
    <xf numFmtId="0" fontId="3" fillId="0" borderId="0"/>
    <xf numFmtId="0" fontId="48" fillId="0" borderId="0"/>
    <xf numFmtId="0" fontId="90" fillId="0" borderId="81" applyNumberFormat="0" applyFill="0" applyAlignment="0" applyProtection="0">
      <alignment vertical="center"/>
    </xf>
    <xf numFmtId="0" fontId="24" fillId="0" borderId="0" applyNumberFormat="0" applyFill="0" applyBorder="0" applyAlignment="0" applyProtection="0"/>
    <xf numFmtId="0" fontId="24" fillId="0" borderId="0" applyNumberFormat="0" applyFill="0" applyBorder="0" applyAlignment="0" applyProtection="0"/>
    <xf numFmtId="0" fontId="48" fillId="0" borderId="0"/>
    <xf numFmtId="205" fontId="359" fillId="0" borderId="0" applyFont="0" applyFill="0" applyBorder="0" applyAlignment="0" applyProtection="0"/>
    <xf numFmtId="0" fontId="3" fillId="0" borderId="0"/>
    <xf numFmtId="0" fontId="90" fillId="0" borderId="81" applyNumberFormat="0" applyFill="0" applyAlignment="0" applyProtection="0">
      <alignment vertical="center"/>
    </xf>
    <xf numFmtId="0" fontId="198" fillId="0" borderId="81" applyNumberFormat="0" applyFill="0" applyAlignment="0" applyProtection="0">
      <alignment vertical="center"/>
    </xf>
    <xf numFmtId="0" fontId="198" fillId="0" borderId="81" applyNumberFormat="0" applyFill="0" applyAlignment="0" applyProtection="0">
      <alignment vertical="center"/>
    </xf>
    <xf numFmtId="0" fontId="3" fillId="0" borderId="0"/>
    <xf numFmtId="170" fontId="3" fillId="0" borderId="0" applyFill="0" applyBorder="0" applyAlignment="0" applyProtection="0"/>
    <xf numFmtId="0" fontId="198" fillId="0" borderId="81" applyNumberFormat="0" applyFill="0" applyAlignment="0" applyProtection="0">
      <alignment vertical="center"/>
    </xf>
    <xf numFmtId="0" fontId="112" fillId="0" borderId="0"/>
    <xf numFmtId="0" fontId="41" fillId="35" borderId="0" applyNumberFormat="0" applyBorder="0" applyAlignment="0" applyProtection="0"/>
    <xf numFmtId="0" fontId="41" fillId="27" borderId="0" applyNumberFormat="0" applyBorder="0" applyAlignment="0" applyProtection="0"/>
    <xf numFmtId="0" fontId="41" fillId="23" borderId="0" applyNumberFormat="0" applyBorder="0" applyAlignment="0" applyProtection="0"/>
    <xf numFmtId="0" fontId="41" fillId="15" borderId="0" applyNumberFormat="0" applyBorder="0" applyAlignment="0" applyProtection="0"/>
    <xf numFmtId="170" fontId="147" fillId="0" borderId="0" applyFill="0" applyBorder="0" applyAlignment="0" applyProtection="0"/>
    <xf numFmtId="0" fontId="7" fillId="0" borderId="0" applyFont="0" applyFill="0" applyBorder="0" applyAlignment="0" applyProtection="0"/>
    <xf numFmtId="9" fontId="7" fillId="0" borderId="0" applyFont="0" applyFill="0" applyBorder="0" applyAlignment="0" applyProtection="0"/>
    <xf numFmtId="0" fontId="7" fillId="0" borderId="0" applyFont="0" applyFill="0" applyBorder="0" applyAlignment="0" applyProtection="0"/>
    <xf numFmtId="0" fontId="334" fillId="118" borderId="79" applyNumberFormat="0" applyAlignment="0" applyProtection="0">
      <alignment vertical="center"/>
    </xf>
    <xf numFmtId="0" fontId="347" fillId="75" borderId="79" applyNumberFormat="0" applyAlignment="0" applyProtection="0">
      <alignment vertical="center"/>
    </xf>
    <xf numFmtId="0" fontId="353" fillId="118" borderId="80" applyNumberFormat="0" applyAlignment="0" applyProtection="0">
      <alignment vertical="center"/>
    </xf>
    <xf numFmtId="0" fontId="389" fillId="0" borderId="28" applyNumberFormat="0" applyFill="0" applyAlignment="0" applyProtection="0"/>
    <xf numFmtId="0" fontId="5"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208" fontId="24" fillId="0" borderId="0" applyFont="0" applyFill="0" applyBorder="0" applyAlignment="0" applyProtection="0">
      <alignment vertical="center"/>
    </xf>
    <xf numFmtId="181"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197" fontId="3" fillId="0" borderId="0" applyFont="0" applyFill="0" applyBorder="0" applyAlignment="0" applyProtection="0"/>
    <xf numFmtId="0" fontId="11" fillId="0" borderId="0"/>
    <xf numFmtId="0" fontId="124" fillId="0" borderId="0">
      <alignment vertical="center"/>
    </xf>
    <xf numFmtId="0" fontId="124" fillId="0" borderId="0">
      <alignment vertical="center"/>
    </xf>
    <xf numFmtId="0" fontId="11" fillId="0" borderId="0"/>
    <xf numFmtId="0" fontId="11" fillId="0" borderId="0"/>
    <xf numFmtId="0" fontId="5" fillId="0" borderId="0"/>
    <xf numFmtId="0" fontId="11" fillId="0" borderId="0"/>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5"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11" fillId="0" borderId="0"/>
    <xf numFmtId="0" fontId="5" fillId="0" borderId="0"/>
    <xf numFmtId="0" fontId="11" fillId="0" borderId="0"/>
    <xf numFmtId="0" fontId="125" fillId="0" borderId="0">
      <alignment vertical="center"/>
    </xf>
    <xf numFmtId="0" fontId="5"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1" fillId="0" borderId="0"/>
    <xf numFmtId="0" fontId="11" fillId="0" borderId="0"/>
    <xf numFmtId="0" fontId="125" fillId="0" borderId="0">
      <alignment vertical="center"/>
    </xf>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11" fillId="0" borderId="0"/>
    <xf numFmtId="0" fontId="5" fillId="0" borderId="0"/>
    <xf numFmtId="0" fontId="11" fillId="0" borderId="0"/>
    <xf numFmtId="0" fontId="11" fillId="0" borderId="0"/>
    <xf numFmtId="0" fontId="5" fillId="0" borderId="0"/>
    <xf numFmtId="0" fontId="11" fillId="0" borderId="0"/>
    <xf numFmtId="0" fontId="5" fillId="0" borderId="0"/>
    <xf numFmtId="0" fontId="125" fillId="0" borderId="0">
      <alignment vertical="center"/>
    </xf>
    <xf numFmtId="0" fontId="5" fillId="0" borderId="0"/>
    <xf numFmtId="0" fontId="125" fillId="0" borderId="0">
      <alignment vertical="center"/>
    </xf>
    <xf numFmtId="0" fontId="11" fillId="0" borderId="0"/>
    <xf numFmtId="0" fontId="11" fillId="0" borderId="0"/>
    <xf numFmtId="0" fontId="11" fillId="0" borderId="0"/>
    <xf numFmtId="0" fontId="125" fillId="0" borderId="0">
      <alignment vertical="center"/>
    </xf>
    <xf numFmtId="0" fontId="11" fillId="0" borderId="0"/>
    <xf numFmtId="0" fontId="11" fillId="0" borderId="0"/>
    <xf numFmtId="0" fontId="125" fillId="0" borderId="0">
      <alignment vertical="center"/>
    </xf>
    <xf numFmtId="0" fontId="11" fillId="0" borderId="0"/>
    <xf numFmtId="0" fontId="125" fillId="0" borderId="0">
      <alignment vertical="center"/>
    </xf>
    <xf numFmtId="0" fontId="11" fillId="0" borderId="0"/>
    <xf numFmtId="0" fontId="125" fillId="0" borderId="0">
      <alignment vertical="center"/>
    </xf>
    <xf numFmtId="0" fontId="125" fillId="0" borderId="0">
      <alignment vertical="center"/>
    </xf>
    <xf numFmtId="0" fontId="11" fillId="0" borderId="0"/>
    <xf numFmtId="0" fontId="11" fillId="0" borderId="0"/>
    <xf numFmtId="0" fontId="11" fillId="0" borderId="0"/>
    <xf numFmtId="0" fontId="11" fillId="0" borderId="0"/>
    <xf numFmtId="0" fontId="125" fillId="0" borderId="0">
      <alignment vertical="center"/>
    </xf>
    <xf numFmtId="0" fontId="3" fillId="0" borderId="0">
      <alignment wrapText="1"/>
    </xf>
    <xf numFmtId="0" fontId="389" fillId="0" borderId="28" applyNumberFormat="0" applyFill="0" applyAlignment="0" applyProtection="0"/>
    <xf numFmtId="170" fontId="3" fillId="0" borderId="0" applyFill="0" applyBorder="0" applyAlignment="0" applyProtection="0"/>
    <xf numFmtId="166" fontId="7" fillId="0" borderId="0" applyFont="0" applyFill="0" applyBorder="0" applyAlignment="0" applyProtection="0"/>
    <xf numFmtId="305" fontId="3"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0" fontId="3" fillId="0" borderId="0" applyFill="0" applyBorder="0" applyAlignment="0" applyProtection="0"/>
    <xf numFmtId="305"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3" fillId="0" borderId="0" applyFont="0" applyFill="0" applyBorder="0" applyAlignment="0" applyProtection="0">
      <alignment vertical="center"/>
    </xf>
    <xf numFmtId="166" fontId="98" fillId="0" borderId="0" applyFont="0" applyFill="0" applyBorder="0" applyAlignment="0" applyProtection="0"/>
    <xf numFmtId="166" fontId="24" fillId="0" borderId="0" applyFont="0" applyFill="0" applyBorder="0" applyAlignment="0" applyProtection="0">
      <alignment vertical="center"/>
    </xf>
    <xf numFmtId="170" fontId="48" fillId="0" borderId="0" applyFill="0" applyBorder="0" applyAlignment="0" applyProtection="0"/>
    <xf numFmtId="170" fontId="48" fillId="0" borderId="0" applyFill="0" applyBorder="0" applyAlignment="0" applyProtection="0"/>
    <xf numFmtId="170" fontId="48"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3" fillId="0" borderId="0" applyFont="0" applyFill="0" applyBorder="0" applyAlignment="0" applyProtection="0"/>
    <xf numFmtId="170" fontId="3" fillId="0" borderId="0" applyFill="0" applyBorder="0" applyAlignment="0" applyProtection="0"/>
    <xf numFmtId="5" fontId="7" fillId="0" borderId="0" applyFont="0" applyFill="0" applyBorder="0" applyAlignment="0" applyProtection="0"/>
    <xf numFmtId="170" fontId="3" fillId="0" borderId="0" applyFill="0" applyBorder="0" applyAlignment="0" applyProtection="0"/>
    <xf numFmtId="5" fontId="7" fillId="0" borderId="0" applyFont="0" applyFill="0" applyBorder="0" applyAlignment="0" applyProtection="0"/>
    <xf numFmtId="170" fontId="3" fillId="0" borderId="0" applyFill="0" applyBorder="0" applyAlignment="0" applyProtection="0"/>
    <xf numFmtId="5" fontId="7" fillId="0" borderId="0" applyFont="0" applyFill="0" applyBorder="0" applyAlignment="0" applyProtection="0"/>
    <xf numFmtId="5"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225"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7" fillId="0" borderId="0" applyFont="0" applyFill="0" applyBorder="0" applyAlignment="0" applyProtection="0"/>
    <xf numFmtId="170" fontId="3" fillId="0" borderId="0" applyFill="0" applyBorder="0" applyAlignment="0" applyProtection="0"/>
    <xf numFmtId="225" fontId="3" fillId="0" borderId="0" applyFill="0" applyBorder="0" applyAlignment="0" applyProtection="0"/>
    <xf numFmtId="170" fontId="3" fillId="0" borderId="0" applyFill="0" applyBorder="0" applyAlignment="0" applyProtection="0"/>
    <xf numFmtId="225" fontId="3" fillId="0" borderId="0" applyFill="0" applyBorder="0" applyAlignment="0" applyProtection="0"/>
    <xf numFmtId="166" fontId="3" fillId="0" borderId="0" applyFont="0" applyFill="0" applyBorder="0" applyAlignment="0" applyProtection="0"/>
    <xf numFmtId="170" fontId="3"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90" fontId="3" fillId="0" borderId="0" applyFont="0" applyFill="0" applyBorder="0" applyAlignment="0" applyProtection="0"/>
    <xf numFmtId="211" fontId="3" fillId="0" borderId="0" applyFill="0" applyBorder="0" applyAlignment="0" applyProtection="0"/>
    <xf numFmtId="166" fontId="3" fillId="0" borderId="0" applyFont="0" applyFill="0" applyBorder="0" applyAlignment="0" applyProtection="0"/>
    <xf numFmtId="218" fontId="3" fillId="0" borderId="0" applyFill="0" applyBorder="0" applyAlignment="0" applyProtection="0"/>
    <xf numFmtId="218"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211"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66" fontId="3"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6" fontId="6" fillId="0" borderId="0" applyFont="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0" fontId="3" fillId="0" borderId="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208" fontId="3" fillId="0" borderId="0" applyFill="0" applyBorder="0" applyAlignment="0" applyProtection="0"/>
    <xf numFmtId="208" fontId="3" fillId="0" borderId="0" applyFill="0" applyBorder="0" applyAlignment="0" applyProtection="0"/>
    <xf numFmtId="0" fontId="48" fillId="0" borderId="0"/>
    <xf numFmtId="303" fontId="3" fillId="0" borderId="0" applyFont="0" applyBorder="0">
      <alignment horizontal="justify" vertical="top" wrapText="1"/>
    </xf>
    <xf numFmtId="0" fontId="3" fillId="0" borderId="0"/>
    <xf numFmtId="0" fontId="48" fillId="0" borderId="0"/>
    <xf numFmtId="0" fontId="3" fillId="0" borderId="0"/>
    <xf numFmtId="0" fontId="48" fillId="0" borderId="0"/>
    <xf numFmtId="304" fontId="373" fillId="0" borderId="0"/>
    <xf numFmtId="0" fontId="3" fillId="0" borderId="0"/>
    <xf numFmtId="0" fontId="48" fillId="0" borderId="0"/>
    <xf numFmtId="304" fontId="373" fillId="0" borderId="0"/>
    <xf numFmtId="0" fontId="83" fillId="149" borderId="25" applyNumberFormat="0" applyAlignment="0" applyProtection="0"/>
    <xf numFmtId="0" fontId="83" fillId="149" borderId="25" applyNumberFormat="0" applyAlignment="0" applyProtection="0"/>
    <xf numFmtId="302" fontId="58" fillId="0" borderId="0" applyFill="0" applyBorder="0" applyAlignment="0" applyProtection="0"/>
    <xf numFmtId="0" fontId="82" fillId="40" borderId="88" applyNumberFormat="0" applyAlignment="0" applyProtection="0"/>
    <xf numFmtId="0" fontId="82" fillId="40" borderId="88" applyNumberFormat="0" applyAlignment="0" applyProtection="0"/>
    <xf numFmtId="0" fontId="82" fillId="139" borderId="88" applyNumberFormat="0" applyAlignment="0" applyProtection="0"/>
    <xf numFmtId="0" fontId="82" fillId="148" borderId="88" applyNumberFormat="0" applyAlignment="0" applyProtection="0"/>
    <xf numFmtId="215" fontId="371" fillId="0" borderId="0" applyFill="0" applyBorder="0" applyAlignment="0"/>
    <xf numFmtId="0" fontId="82" fillId="139" borderId="88" applyNumberFormat="0" applyAlignment="0" applyProtection="0"/>
    <xf numFmtId="49" fontId="370" fillId="0" borderId="0" applyAlignment="0" applyProtection="0">
      <alignment horizontal="left"/>
    </xf>
    <xf numFmtId="49" fontId="369" fillId="0" borderId="87" applyNumberFormat="0" applyAlignment="0" applyProtection="0">
      <alignment horizontal="left" wrapText="1"/>
    </xf>
    <xf numFmtId="49" fontId="368" fillId="0" borderId="0" applyFont="0" applyFill="0" applyBorder="0" applyAlignment="0" applyProtection="0">
      <alignment horizontal="left"/>
    </xf>
    <xf numFmtId="0" fontId="91" fillId="49" borderId="0" applyNumberFormat="0" applyBorder="0" applyAlignment="0" applyProtection="0"/>
    <xf numFmtId="0" fontId="80" fillId="145" borderId="0" applyNumberFormat="0" applyBorder="0" applyAlignment="0" applyProtection="0"/>
    <xf numFmtId="0" fontId="80" fillId="145" borderId="0" applyNumberFormat="0" applyBorder="0" applyAlignment="0" applyProtection="0"/>
    <xf numFmtId="0" fontId="80" fillId="47" borderId="0" applyNumberFormat="0" applyBorder="0" applyAlignment="0" applyProtection="0"/>
    <xf numFmtId="0" fontId="80" fillId="90" borderId="0" applyNumberFormat="0" applyBorder="0" applyAlignment="0" applyProtection="0"/>
    <xf numFmtId="0" fontId="80" fillId="147" borderId="0" applyNumberFormat="0" applyBorder="0" applyAlignment="0" applyProtection="0"/>
    <xf numFmtId="0" fontId="80" fillId="48" borderId="0" applyNumberFormat="0" applyBorder="0" applyAlignment="0" applyProtection="0"/>
    <xf numFmtId="0" fontId="80" fillId="146" borderId="0" applyNumberFormat="0" applyBorder="0" applyAlignment="0" applyProtection="0"/>
    <xf numFmtId="0" fontId="80" fillId="45" borderId="0" applyNumberFormat="0" applyBorder="0" applyAlignment="0" applyProtection="0"/>
    <xf numFmtId="0" fontId="80" fillId="146" borderId="0" applyNumberFormat="0" applyBorder="0" applyAlignment="0" applyProtection="0"/>
    <xf numFmtId="0" fontId="80" fillId="146" borderId="0" applyNumberFormat="0" applyBorder="0" applyAlignment="0" applyProtection="0"/>
    <xf numFmtId="0" fontId="80" fillId="146" borderId="0" applyNumberFormat="0" applyBorder="0" applyAlignment="0" applyProtection="0"/>
    <xf numFmtId="0" fontId="80" fillId="43" borderId="0" applyNumberFormat="0" applyBorder="0" applyAlignment="0" applyProtection="0"/>
    <xf numFmtId="0" fontId="80" fillId="100" borderId="0" applyNumberFormat="0" applyBorder="0" applyAlignment="0" applyProtection="0"/>
    <xf numFmtId="0" fontId="364" fillId="43" borderId="0" applyNumberFormat="0" applyBorder="0" applyAlignment="0" applyProtection="0"/>
    <xf numFmtId="0" fontId="364" fillId="145" borderId="0" applyNumberFormat="0" applyBorder="0" applyAlignment="0" applyProtection="0"/>
    <xf numFmtId="0" fontId="364" fillId="145" borderId="0" applyNumberFormat="0" applyBorder="0" applyAlignment="0" applyProtection="0"/>
    <xf numFmtId="0" fontId="364" fillId="43" borderId="0" applyNumberFormat="0" applyBorder="0" applyAlignment="0" applyProtection="0"/>
    <xf numFmtId="0" fontId="364" fillId="79" borderId="0" applyNumberFormat="0" applyBorder="0" applyAlignment="0" applyProtection="0"/>
    <xf numFmtId="0" fontId="364" fillId="90" borderId="0" applyNumberFormat="0" applyBorder="0" applyAlignment="0" applyProtection="0"/>
    <xf numFmtId="0" fontId="364" fillId="90" borderId="0" applyNumberFormat="0" applyBorder="0" applyAlignment="0" applyProtection="0"/>
    <xf numFmtId="0" fontId="364" fillId="79" borderId="0" applyNumberFormat="0" applyBorder="0" applyAlignment="0" applyProtection="0"/>
    <xf numFmtId="0" fontId="364" fillId="86" borderId="0" applyNumberFormat="0" applyBorder="0" applyAlignment="0" applyProtection="0"/>
    <xf numFmtId="0" fontId="364" fillId="41" borderId="0" applyNumberFormat="0" applyBorder="0" applyAlignment="0" applyProtection="0"/>
    <xf numFmtId="0" fontId="364" fillId="41" borderId="0" applyNumberFormat="0" applyBorder="0" applyAlignment="0" applyProtection="0"/>
    <xf numFmtId="0" fontId="364" fillId="86" borderId="0" applyNumberFormat="0" applyBorder="0" applyAlignment="0" applyProtection="0"/>
    <xf numFmtId="0" fontId="80" fillId="37" borderId="0" applyNumberFormat="0" applyBorder="0" applyAlignment="0" applyProtection="0"/>
    <xf numFmtId="0" fontId="80" fillId="142" borderId="0" applyNumberFormat="0" applyBorder="0" applyAlignment="0" applyProtection="0"/>
    <xf numFmtId="0" fontId="80" fillId="145" borderId="0" applyNumberFormat="0" applyBorder="0" applyAlignment="0" applyProtection="0"/>
    <xf numFmtId="0" fontId="80" fillId="95" borderId="0" applyNumberFormat="0" applyBorder="0" applyAlignment="0" applyProtection="0"/>
    <xf numFmtId="0" fontId="80" fillId="140" borderId="0" applyNumberFormat="0" applyBorder="0" applyAlignment="0" applyProtection="0"/>
    <xf numFmtId="0" fontId="80" fillId="145" borderId="0" applyNumberFormat="0" applyBorder="0" applyAlignment="0" applyProtection="0"/>
    <xf numFmtId="0" fontId="80" fillId="40" borderId="0" applyNumberFormat="0" applyBorder="0" applyAlignment="0" applyProtection="0"/>
    <xf numFmtId="0" fontId="80" fillId="90" borderId="0" applyNumberFormat="0" applyBorder="0" applyAlignment="0" applyProtection="0"/>
    <xf numFmtId="0" fontId="80" fillId="43" borderId="0" applyNumberFormat="0" applyBorder="0" applyAlignment="0" applyProtection="0"/>
    <xf numFmtId="0" fontId="80" fillId="130" borderId="0" applyNumberFormat="0" applyBorder="0" applyAlignment="0" applyProtection="0"/>
    <xf numFmtId="0" fontId="80" fillId="62" borderId="0" applyNumberFormat="0" applyBorder="0" applyAlignment="0" applyProtection="0"/>
    <xf numFmtId="0" fontId="80" fillId="79" borderId="0" applyNumberFormat="0" applyBorder="0" applyAlignment="0" applyProtection="0"/>
    <xf numFmtId="0" fontId="80" fillId="130" borderId="0" applyNumberFormat="0" applyBorder="0" applyAlignment="0" applyProtection="0"/>
    <xf numFmtId="2" fontId="3" fillId="0" borderId="0" applyFill="0" applyBorder="0" applyAlignment="0" applyProtection="0"/>
    <xf numFmtId="0" fontId="80" fillId="86" borderId="0" applyNumberFormat="0" applyBorder="0" applyAlignment="0" applyProtection="0"/>
    <xf numFmtId="0" fontId="363" fillId="130" borderId="0" applyNumberFormat="0" applyBorder="0" applyAlignment="0" applyProtection="0"/>
    <xf numFmtId="0" fontId="363" fillId="140" borderId="0" applyNumberFormat="0" applyBorder="0" applyAlignment="0" applyProtection="0"/>
    <xf numFmtId="0" fontId="363" fillId="43" borderId="0" applyNumberFormat="0" applyBorder="0" applyAlignment="0" applyProtection="0"/>
    <xf numFmtId="0" fontId="363" fillId="40" borderId="0" applyNumberFormat="0" applyBorder="0" applyAlignment="0" applyProtection="0"/>
    <xf numFmtId="0" fontId="363" fillId="43" borderId="0" applyNumberFormat="0" applyBorder="0" applyAlignment="0" applyProtection="0"/>
    <xf numFmtId="0" fontId="363" fillId="41" borderId="0" applyNumberFormat="0" applyBorder="0" applyAlignment="0" applyProtection="0"/>
    <xf numFmtId="2" fontId="58" fillId="0" borderId="0" applyFont="0" applyFill="0" applyBorder="0" applyAlignment="0" applyProtection="0"/>
    <xf numFmtId="0" fontId="362" fillId="42" borderId="0" applyNumberFormat="0" applyBorder="0" applyAlignment="0" applyProtection="0"/>
    <xf numFmtId="0" fontId="362" fillId="42" borderId="0" applyNumberFormat="0" applyBorder="0" applyAlignment="0" applyProtection="0"/>
    <xf numFmtId="0" fontId="362" fillId="83" borderId="0" applyNumberFormat="0" applyBorder="0" applyAlignment="0" applyProtection="0"/>
    <xf numFmtId="0" fontId="362" fillId="83" borderId="0" applyNumberFormat="0" applyBorder="0" applyAlignment="0" applyProtection="0"/>
    <xf numFmtId="0" fontId="362" fillId="42" borderId="0" applyNumberFormat="0" applyBorder="0" applyAlignment="0" applyProtection="0"/>
    <xf numFmtId="0" fontId="362" fillId="79" borderId="0" applyNumberFormat="0" applyBorder="0" applyAlignment="0" applyProtection="0"/>
    <xf numFmtId="0" fontId="362" fillId="70" borderId="0" applyNumberFormat="0" applyBorder="0" applyAlignment="0" applyProtection="0"/>
    <xf numFmtId="0" fontId="362" fillId="70" borderId="0" applyNumberFormat="0" applyBorder="0" applyAlignment="0" applyProtection="0"/>
    <xf numFmtId="0" fontId="362" fillId="79" borderId="0" applyNumberFormat="0" applyBorder="0" applyAlignment="0" applyProtection="0"/>
    <xf numFmtId="0" fontId="362" fillId="41" borderId="0" applyNumberFormat="0" applyBorder="0" applyAlignment="0" applyProtection="0"/>
    <xf numFmtId="0" fontId="362" fillId="41" borderId="0" applyNumberFormat="0" applyBorder="0" applyAlignment="0" applyProtection="0"/>
    <xf numFmtId="0" fontId="362" fillId="42"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83" borderId="0" applyNumberFormat="0" applyBorder="0" applyAlignment="0" applyProtection="0"/>
    <xf numFmtId="0" fontId="7" fillId="83" borderId="0" applyNumberFormat="0" applyBorder="0" applyAlignment="0" applyProtection="0"/>
    <xf numFmtId="0" fontId="7" fillId="37" borderId="0" applyNumberFormat="0" applyBorder="0" applyAlignment="0" applyProtection="0"/>
    <xf numFmtId="0" fontId="7" fillId="83"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83" borderId="0" applyNumberFormat="0" applyBorder="0" applyAlignment="0" applyProtection="0"/>
    <xf numFmtId="0" fontId="7" fillId="83" borderId="0" applyNumberFormat="0" applyBorder="0" applyAlignment="0" applyProtection="0"/>
    <xf numFmtId="0" fontId="7" fillId="83" borderId="0" applyNumberFormat="0" applyBorder="0" applyAlignment="0" applyProtection="0"/>
    <xf numFmtId="0" fontId="7" fillId="37" borderId="0" applyNumberFormat="0" applyBorder="0" applyAlignment="0" applyProtection="0"/>
    <xf numFmtId="0" fontId="7" fillId="83" borderId="0" applyNumberFormat="0" applyBorder="0" applyAlignment="0" applyProtection="0"/>
    <xf numFmtId="0" fontId="7" fillId="140" borderId="0" applyNumberFormat="0" applyBorder="0" applyAlignment="0" applyProtection="0"/>
    <xf numFmtId="0" fontId="7" fillId="37" borderId="0" applyNumberFormat="0" applyBorder="0" applyAlignment="0" applyProtection="0"/>
    <xf numFmtId="0" fontId="7" fillId="140" borderId="0" applyNumberFormat="0" applyBorder="0" applyAlignment="0" applyProtection="0"/>
    <xf numFmtId="0" fontId="7" fillId="140" borderId="0" applyNumberFormat="0" applyBorder="0" applyAlignment="0" applyProtection="0"/>
    <xf numFmtId="0" fontId="7" fillId="83" borderId="0" applyNumberFormat="0" applyBorder="0" applyAlignment="0" applyProtection="0"/>
    <xf numFmtId="0" fontId="7" fillId="140" borderId="0" applyNumberFormat="0" applyBorder="0" applyAlignment="0" applyProtection="0"/>
    <xf numFmtId="0" fontId="7" fillId="83" borderId="0" applyNumberFormat="0" applyBorder="0" applyAlignment="0" applyProtection="0"/>
    <xf numFmtId="0" fontId="7" fillId="83"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144" borderId="0" applyNumberFormat="0" applyBorder="0" applyAlignment="0" applyProtection="0"/>
    <xf numFmtId="0" fontId="7" fillId="42" borderId="0" applyNumberFormat="0" applyBorder="0" applyAlignment="0" applyProtection="0"/>
    <xf numFmtId="0" fontId="7" fillId="14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143" borderId="0" applyNumberFormat="0" applyBorder="0" applyAlignment="0" applyProtection="0"/>
    <xf numFmtId="0" fontId="7" fillId="70" borderId="0" applyNumberFormat="0" applyBorder="0" applyAlignment="0" applyProtection="0"/>
    <xf numFmtId="0" fontId="7" fillId="143"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70" borderId="0" applyNumberFormat="0" applyBorder="0" applyAlignment="0" applyProtection="0"/>
    <xf numFmtId="0" fontId="7" fillId="143" borderId="0" applyNumberFormat="0" applyBorder="0" applyAlignment="0" applyProtection="0"/>
    <xf numFmtId="0" fontId="7" fillId="70" borderId="0" applyNumberFormat="0" applyBorder="0" applyAlignment="0" applyProtection="0"/>
    <xf numFmtId="0" fontId="7" fillId="70" borderId="0" applyNumberFormat="0" applyBorder="0" applyAlignment="0" applyProtection="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3"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3" fillId="0" borderId="0"/>
    <xf numFmtId="0" fontId="48" fillId="0" borderId="0"/>
    <xf numFmtId="0" fontId="3"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3" fillId="0" borderId="0"/>
    <xf numFmtId="0" fontId="48" fillId="0" borderId="0"/>
    <xf numFmtId="0" fontId="3" fillId="0" borderId="0"/>
    <xf numFmtId="0" fontId="3" fillId="0" borderId="0"/>
    <xf numFmtId="0" fontId="48" fillId="0" borderId="0"/>
    <xf numFmtId="0" fontId="48" fillId="0" borderId="0"/>
    <xf numFmtId="0" fontId="48" fillId="0" borderId="0"/>
    <xf numFmtId="0" fontId="3" fillId="0" borderId="0"/>
    <xf numFmtId="0" fontId="3" fillId="0" borderId="0"/>
    <xf numFmtId="0" fontId="48" fillId="0" borderId="0"/>
    <xf numFmtId="0" fontId="3" fillId="0" borderId="0"/>
    <xf numFmtId="0" fontId="48" fillId="0" borderId="0"/>
    <xf numFmtId="0" fontId="48" fillId="0" borderId="0"/>
    <xf numFmtId="0" fontId="3" fillId="0" borderId="0"/>
    <xf numFmtId="0" fontId="3" fillId="0" borderId="0"/>
    <xf numFmtId="0" fontId="3" fillId="0" borderId="0"/>
    <xf numFmtId="0" fontId="3" fillId="0" borderId="0"/>
    <xf numFmtId="0" fontId="3" fillId="0" borderId="0"/>
    <xf numFmtId="0" fontId="48" fillId="0" borderId="0"/>
    <xf numFmtId="170" fontId="3" fillId="0" borderId="0" applyFill="0" applyBorder="0" applyAlignment="0" applyProtection="0"/>
    <xf numFmtId="0" fontId="3" fillId="0" borderId="0"/>
    <xf numFmtId="0" fontId="3"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48" fillId="0" borderId="0"/>
    <xf numFmtId="0" fontId="3" fillId="0" borderId="0"/>
    <xf numFmtId="0" fontId="48" fillId="0" borderId="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24" fillId="0" borderId="0" applyNumberFormat="0" applyFill="0" applyBorder="0" applyAlignment="0" applyProtection="0"/>
    <xf numFmtId="0" fontId="3" fillId="0" borderId="0"/>
    <xf numFmtId="0" fontId="3" fillId="0" borderId="0"/>
    <xf numFmtId="0" fontId="48" fillId="0" borderId="0"/>
    <xf numFmtId="0" fontId="24" fillId="0" borderId="0" applyNumberFormat="0" applyFill="0" applyBorder="0" applyAlignment="0" applyProtection="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3" fillId="0" borderId="0"/>
    <xf numFmtId="0" fontId="48"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3" fillId="0" borderId="0"/>
    <xf numFmtId="0" fontId="48"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3" fillId="0" borderId="0"/>
    <xf numFmtId="0" fontId="3"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361" fillId="0" borderId="0"/>
    <xf numFmtId="0" fontId="48"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170" fontId="3" fillId="0" borderId="0" applyFill="0" applyBorder="0" applyAlignment="0" applyProtection="0"/>
    <xf numFmtId="0" fontId="3" fillId="0" borderId="0"/>
    <xf numFmtId="0" fontId="48" fillId="0" borderId="0"/>
    <xf numFmtId="0" fontId="3" fillId="0" borderId="0"/>
    <xf numFmtId="0" fontId="3" fillId="0" borderId="0"/>
    <xf numFmtId="0" fontId="48" fillId="0" borderId="0"/>
    <xf numFmtId="0" fontId="48" fillId="0" borderId="0"/>
    <xf numFmtId="170" fontId="3" fillId="0" borderId="0" applyFill="0" applyBorder="0" applyAlignment="0" applyProtection="0"/>
    <xf numFmtId="0" fontId="48" fillId="0" borderId="0"/>
    <xf numFmtId="0" fontId="3" fillId="0" borderId="0"/>
    <xf numFmtId="0" fontId="3" fillId="0" borderId="0"/>
    <xf numFmtId="0" fontId="48" fillId="0" borderId="0"/>
    <xf numFmtId="0" fontId="3" fillId="0" borderId="0"/>
    <xf numFmtId="0" fontId="3" fillId="0" borderId="0"/>
    <xf numFmtId="0" fontId="48" fillId="0" borderId="0"/>
    <xf numFmtId="0" fontId="3" fillId="0" borderId="0"/>
    <xf numFmtId="0" fontId="3" fillId="0" borderId="0"/>
    <xf numFmtId="0" fontId="24" fillId="0" borderId="0" applyNumberFormat="0" applyFill="0" applyBorder="0" applyAlignment="0" applyProtection="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3" fillId="0" borderId="0"/>
    <xf numFmtId="0" fontId="48" fillId="0" borderId="0"/>
    <xf numFmtId="0" fontId="3" fillId="0" borderId="0"/>
    <xf numFmtId="0" fontId="3" fillId="0" borderId="0"/>
    <xf numFmtId="0" fontId="3" fillId="0" borderId="0"/>
    <xf numFmtId="0" fontId="48" fillId="0" borderId="0"/>
    <xf numFmtId="0" fontId="3"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3"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48" fillId="0" borderId="0"/>
    <xf numFmtId="0" fontId="3" fillId="0" borderId="0"/>
    <xf numFmtId="0" fontId="3" fillId="0" borderId="0"/>
    <xf numFmtId="0" fontId="3" fillId="0" borderId="0"/>
    <xf numFmtId="0" fontId="48" fillId="0" borderId="0"/>
    <xf numFmtId="0" fontId="3" fillId="0" borderId="0"/>
    <xf numFmtId="0" fontId="48" fillId="0" borderId="0"/>
    <xf numFmtId="0" fontId="3" fillId="0" borderId="0"/>
    <xf numFmtId="0" fontId="3" fillId="0" borderId="0"/>
    <xf numFmtId="0" fontId="3" fillId="0" borderId="0"/>
    <xf numFmtId="0" fontId="3" fillId="0" borderId="0"/>
    <xf numFmtId="0" fontId="48" fillId="0" borderId="0"/>
    <xf numFmtId="0" fontId="3"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48" fillId="0" borderId="0"/>
    <xf numFmtId="0" fontId="3" fillId="0" borderId="0"/>
    <xf numFmtId="0" fontId="3" fillId="0" borderId="0"/>
    <xf numFmtId="0" fontId="3"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3" fillId="0" borderId="0"/>
    <xf numFmtId="0" fontId="48" fillId="0" borderId="0"/>
    <xf numFmtId="0" fontId="48" fillId="0" borderId="0"/>
    <xf numFmtId="0" fontId="48" fillId="0" borderId="0"/>
    <xf numFmtId="0" fontId="3" fillId="0" borderId="0"/>
    <xf numFmtId="0" fontId="3" fillId="0" borderId="0"/>
    <xf numFmtId="0" fontId="48" fillId="0" borderId="0"/>
    <xf numFmtId="0" fontId="48" fillId="0" borderId="0"/>
    <xf numFmtId="0" fontId="48" fillId="0" borderId="0"/>
    <xf numFmtId="0" fontId="3" fillId="0" borderId="0"/>
    <xf numFmtId="0" fontId="3" fillId="0" borderId="0"/>
    <xf numFmtId="0" fontId="3" fillId="0" borderId="0"/>
    <xf numFmtId="0" fontId="3" fillId="0" borderId="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48" fillId="0" borderId="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48" fillId="0" borderId="0"/>
    <xf numFmtId="0" fontId="3" fillId="0" borderId="0"/>
    <xf numFmtId="0" fontId="48" fillId="0" borderId="0"/>
    <xf numFmtId="0" fontId="48" fillId="0" borderId="0"/>
    <xf numFmtId="0" fontId="3" fillId="0" borderId="0"/>
    <xf numFmtId="0" fontId="48" fillId="0" borderId="0"/>
    <xf numFmtId="0" fontId="24" fillId="0" borderId="0" applyNumberFormat="0" applyFill="0" applyBorder="0" applyAlignment="0" applyProtection="0"/>
    <xf numFmtId="0" fontId="3" fillId="0" borderId="0"/>
    <xf numFmtId="0" fontId="48" fillId="0" borderId="0"/>
    <xf numFmtId="0" fontId="48" fillId="0" borderId="0"/>
    <xf numFmtId="0" fontId="3" fillId="0" borderId="0"/>
    <xf numFmtId="0" fontId="48" fillId="0" borderId="0"/>
    <xf numFmtId="0" fontId="48" fillId="0" borderId="0"/>
    <xf numFmtId="0" fontId="3" fillId="0" borderId="0"/>
    <xf numFmtId="0" fontId="3" fillId="0" borderId="0"/>
    <xf numFmtId="0" fontId="48" fillId="0" borderId="0"/>
    <xf numFmtId="0" fontId="48" fillId="0" borderId="0"/>
    <xf numFmtId="0" fontId="3" fillId="0" borderId="0"/>
    <xf numFmtId="0" fontId="48" fillId="0" borderId="0"/>
    <xf numFmtId="218" fontId="3" fillId="0" borderId="0" applyFill="0" applyBorder="0" applyAlignment="0" applyProtection="0"/>
    <xf numFmtId="0" fontId="3" fillId="0" borderId="0"/>
    <xf numFmtId="0" fontId="24" fillId="0" borderId="0" applyNumberFormat="0" applyFill="0" applyBorder="0" applyAlignment="0" applyProtection="0"/>
    <xf numFmtId="0" fontId="48" fillId="0" borderId="0"/>
    <xf numFmtId="0" fontId="3" fillId="0" borderId="0"/>
    <xf numFmtId="205" fontId="359" fillId="0" borderId="0" applyFont="0" applyFill="0" applyBorder="0" applyAlignment="0" applyProtection="0"/>
    <xf numFmtId="300" fontId="3" fillId="0" borderId="0" applyFill="0" applyBorder="0" applyAlignment="0" applyProtection="0"/>
    <xf numFmtId="300" fontId="3" fillId="0" borderId="0" applyFill="0" applyBorder="0" applyAlignment="0" applyProtection="0"/>
    <xf numFmtId="0" fontId="3" fillId="0" borderId="0"/>
    <xf numFmtId="0" fontId="32" fillId="138" borderId="0" applyNumberFormat="0" applyBorder="0" applyAlignment="0" applyProtection="0"/>
    <xf numFmtId="0" fontId="107" fillId="0" borderId="0" applyNumberFormat="0" applyFill="0" applyBorder="0" applyAlignment="0" applyProtection="0"/>
    <xf numFmtId="0" fontId="3" fillId="0" borderId="0"/>
    <xf numFmtId="0" fontId="48" fillId="0" borderId="0"/>
    <xf numFmtId="0" fontId="3" fillId="0" borderId="0"/>
    <xf numFmtId="0" fontId="3" fillId="0" borderId="0"/>
    <xf numFmtId="0" fontId="3" fillId="0" borderId="0"/>
    <xf numFmtId="0" fontId="3" fillId="0" borderId="0"/>
    <xf numFmtId="0" fontId="48" fillId="0" borderId="0"/>
    <xf numFmtId="0" fontId="48" fillId="0" borderId="0"/>
    <xf numFmtId="0" fontId="48" fillId="0" borderId="0"/>
    <xf numFmtId="0" fontId="3" fillId="0" borderId="0"/>
    <xf numFmtId="0" fontId="48" fillId="0" borderId="0"/>
    <xf numFmtId="0" fontId="48" fillId="0" borderId="0"/>
    <xf numFmtId="0" fontId="48" fillId="0" borderId="0"/>
    <xf numFmtId="0" fontId="3" fillId="0" borderId="0"/>
    <xf numFmtId="0" fontId="48" fillId="0" borderId="0"/>
    <xf numFmtId="0" fontId="3" fillId="0" borderId="0"/>
    <xf numFmtId="170" fontId="3" fillId="0" borderId="0" applyFill="0" applyBorder="0" applyAlignment="0" applyProtection="0"/>
    <xf numFmtId="0" fontId="48" fillId="0" borderId="0"/>
    <xf numFmtId="170" fontId="3" fillId="0" borderId="0" applyFill="0" applyBorder="0" applyAlignment="0" applyProtection="0"/>
    <xf numFmtId="170" fontId="3" fillId="0" borderId="0" applyFill="0" applyBorder="0" applyAlignment="0" applyProtection="0"/>
    <xf numFmtId="0" fontId="48" fillId="0" borderId="0"/>
    <xf numFmtId="0" fontId="48" fillId="0" borderId="0"/>
    <xf numFmtId="0" fontId="3" fillId="0" borderId="0"/>
    <xf numFmtId="0" fontId="48" fillId="0" borderId="0"/>
    <xf numFmtId="0" fontId="3" fillId="0" borderId="0"/>
    <xf numFmtId="0" fontId="48" fillId="0" borderId="0"/>
    <xf numFmtId="0" fontId="165" fillId="53" borderId="88" applyNumberFormat="0" applyAlignment="0" applyProtection="0">
      <alignment vertical="center"/>
    </xf>
    <xf numFmtId="184" fontId="3" fillId="0" borderId="0" applyFont="0">
      <alignment horizontal="left"/>
    </xf>
    <xf numFmtId="0" fontId="172" fillId="0" borderId="0"/>
    <xf numFmtId="0" fontId="172" fillId="0" borderId="0"/>
    <xf numFmtId="0" fontId="248" fillId="0" borderId="0">
      <alignment vertical="center"/>
    </xf>
    <xf numFmtId="0" fontId="7" fillId="0" borderId="0"/>
    <xf numFmtId="0" fontId="118" fillId="0" borderId="0">
      <alignment vertical="center"/>
    </xf>
    <xf numFmtId="0" fontId="7" fillId="0" borderId="0" applyNumberFormat="0" applyFill="0" applyBorder="0" applyProtection="0"/>
    <xf numFmtId="0" fontId="1" fillId="0" borderId="0"/>
    <xf numFmtId="0" fontId="3" fillId="0" borderId="0">
      <alignment vertical="center"/>
    </xf>
    <xf numFmtId="0" fontId="3" fillId="0" borderId="0"/>
    <xf numFmtId="0" fontId="1" fillId="0" borderId="0"/>
    <xf numFmtId="0" fontId="172" fillId="0" borderId="0"/>
    <xf numFmtId="0" fontId="4" fillId="0" borderId="0"/>
    <xf numFmtId="0" fontId="1" fillId="0" borderId="0"/>
    <xf numFmtId="0" fontId="3" fillId="0" borderId="0" applyFill="0" applyBorder="0"/>
    <xf numFmtId="0" fontId="117" fillId="0" borderId="0" applyFill="0" applyBorder="0">
      <alignment vertical="center"/>
    </xf>
    <xf numFmtId="0" fontId="172" fillId="0" borderId="0"/>
    <xf numFmtId="0" fontId="1" fillId="0" borderId="0"/>
    <xf numFmtId="0" fontId="7" fillId="0" borderId="0">
      <alignment vertical="center"/>
    </xf>
    <xf numFmtId="0" fontId="3" fillId="0" borderId="0"/>
    <xf numFmtId="0" fontId="3" fillId="0" borderId="0">
      <alignment vertical="center"/>
    </xf>
    <xf numFmtId="0" fontId="3" fillId="0" borderId="0"/>
    <xf numFmtId="0" fontId="3" fillId="0" borderId="0"/>
    <xf numFmtId="0" fontId="117" fillId="0" borderId="0">
      <alignment vertical="center"/>
    </xf>
    <xf numFmtId="0" fontId="3" fillId="0" borderId="0"/>
    <xf numFmtId="0" fontId="117" fillId="0" borderId="0">
      <alignment vertical="center"/>
    </xf>
    <xf numFmtId="0" fontId="117" fillId="0" borderId="0">
      <alignment vertical="center"/>
    </xf>
    <xf numFmtId="0" fontId="3" fillId="0" borderId="0"/>
    <xf numFmtId="275" fontId="3" fillId="0" borderId="0"/>
    <xf numFmtId="0" fontId="3" fillId="0" borderId="0"/>
    <xf numFmtId="0" fontId="117" fillId="0" borderId="0">
      <alignment vertical="center"/>
    </xf>
    <xf numFmtId="0" fontId="50" fillId="0" borderId="0"/>
    <xf numFmtId="0" fontId="3" fillId="0" borderId="0"/>
    <xf numFmtId="0" fontId="172" fillId="0" borderId="0"/>
    <xf numFmtId="0" fontId="7" fillId="0" borderId="0"/>
    <xf numFmtId="0" fontId="7" fillId="0" borderId="0"/>
    <xf numFmtId="0" fontId="117" fillId="0" borderId="0">
      <alignment vertical="center"/>
    </xf>
    <xf numFmtId="0" fontId="3" fillId="0" borderId="0"/>
    <xf numFmtId="0" fontId="172" fillId="0" borderId="0"/>
    <xf numFmtId="0" fontId="3" fillId="0" borderId="0"/>
    <xf numFmtId="204" fontId="117" fillId="0" borderId="0">
      <alignment vertical="center"/>
    </xf>
    <xf numFmtId="0" fontId="3" fillId="0" borderId="0"/>
    <xf numFmtId="204" fontId="3" fillId="0" borderId="0"/>
    <xf numFmtId="0" fontId="3" fillId="0" borderId="0"/>
    <xf numFmtId="0" fontId="1" fillId="0" borderId="0"/>
    <xf numFmtId="0" fontId="7" fillId="0" borderId="0"/>
    <xf numFmtId="0" fontId="118" fillId="0" borderId="0">
      <alignment vertical="center"/>
    </xf>
    <xf numFmtId="0" fontId="3" fillId="0" borderId="0"/>
    <xf numFmtId="207" fontId="118" fillId="0" borderId="0">
      <alignment vertical="center"/>
    </xf>
    <xf numFmtId="204" fontId="1" fillId="0" borderId="0"/>
    <xf numFmtId="207" fontId="1" fillId="0" borderId="0"/>
    <xf numFmtId="0" fontId="3" fillId="0" borderId="0">
      <alignment wrapText="1"/>
    </xf>
    <xf numFmtId="0" fontId="7" fillId="0" borderId="0">
      <alignment vertical="center"/>
    </xf>
    <xf numFmtId="0" fontId="7" fillId="0" borderId="0"/>
    <xf numFmtId="0" fontId="3" fillId="0" borderId="0"/>
    <xf numFmtId="0" fontId="117" fillId="0" borderId="0">
      <alignment vertical="center"/>
    </xf>
    <xf numFmtId="0" fontId="117" fillId="0" borderId="0">
      <alignment vertical="center"/>
    </xf>
    <xf numFmtId="0" fontId="7" fillId="0" borderId="0">
      <alignment vertical="center"/>
    </xf>
    <xf numFmtId="0" fontId="118" fillId="0" borderId="0">
      <alignment vertical="center"/>
    </xf>
    <xf numFmtId="0" fontId="1" fillId="0" borderId="0"/>
    <xf numFmtId="0" fontId="118" fillId="0" borderId="0">
      <alignment vertical="center"/>
    </xf>
    <xf numFmtId="0" fontId="1" fillId="0" borderId="0"/>
    <xf numFmtId="0" fontId="3" fillId="0" borderId="0">
      <alignment wrapText="1"/>
    </xf>
    <xf numFmtId="0" fontId="3" fillId="0" borderId="0">
      <alignment wrapText="1"/>
    </xf>
    <xf numFmtId="0" fontId="3" fillId="0" borderId="0">
      <alignment wrapText="1"/>
    </xf>
    <xf numFmtId="0" fontId="172" fillId="0" borderId="0"/>
    <xf numFmtId="0" fontId="172" fillId="0" borderId="0"/>
    <xf numFmtId="0" fontId="172" fillId="0" borderId="0"/>
    <xf numFmtId="0" fontId="172" fillId="0" borderId="0"/>
    <xf numFmtId="0" fontId="3" fillId="0" borderId="0"/>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172" fillId="0" borderId="0"/>
    <xf numFmtId="0" fontId="172" fillId="0" borderId="0"/>
    <xf numFmtId="0" fontId="172" fillId="0" borderId="0"/>
    <xf numFmtId="0" fontId="23" fillId="0" borderId="0"/>
    <xf numFmtId="0" fontId="3" fillId="0" borderId="0">
      <alignment wrapText="1"/>
    </xf>
    <xf numFmtId="0" fontId="3" fillId="0" borderId="0"/>
    <xf numFmtId="0" fontId="3" fillId="0" borderId="0"/>
    <xf numFmtId="0" fontId="172" fillId="0" borderId="0"/>
    <xf numFmtId="0" fontId="172" fillId="0" borderId="0"/>
    <xf numFmtId="0" fontId="5" fillId="0" borderId="0"/>
    <xf numFmtId="0" fontId="125" fillId="0" borderId="0">
      <alignment vertical="center"/>
    </xf>
    <xf numFmtId="0" fontId="172" fillId="0" borderId="0"/>
    <xf numFmtId="0" fontId="172" fillId="0" borderId="0"/>
    <xf numFmtId="0" fontId="113" fillId="0" borderId="0"/>
    <xf numFmtId="0" fontId="1" fillId="0" borderId="0"/>
    <xf numFmtId="0" fontId="182" fillId="0" borderId="0"/>
    <xf numFmtId="0" fontId="3" fillId="0" borderId="0">
      <alignment wrapText="1"/>
    </xf>
    <xf numFmtId="0" fontId="1" fillId="0" borderId="0"/>
    <xf numFmtId="0" fontId="8" fillId="0" borderId="0"/>
    <xf numFmtId="0" fontId="8" fillId="0" borderId="0"/>
    <xf numFmtId="0" fontId="1" fillId="0" borderId="0"/>
    <xf numFmtId="0" fontId="3" fillId="0" borderId="0"/>
    <xf numFmtId="0" fontId="3" fillId="0" borderId="0">
      <alignment vertical="center"/>
    </xf>
    <xf numFmtId="0" fontId="117" fillId="0" borderId="0">
      <alignment vertical="center"/>
    </xf>
    <xf numFmtId="0" fontId="3" fillId="0" borderId="0"/>
    <xf numFmtId="0" fontId="98" fillId="0" borderId="0"/>
    <xf numFmtId="0" fontId="1" fillId="0" borderId="0"/>
    <xf numFmtId="0" fontId="1" fillId="0" borderId="0"/>
    <xf numFmtId="0" fontId="1" fillId="0" borderId="0"/>
    <xf numFmtId="0" fontId="1" fillId="0" borderId="0"/>
    <xf numFmtId="0" fontId="1" fillId="0" borderId="0"/>
    <xf numFmtId="0" fontId="1" fillId="0" borderId="0"/>
    <xf numFmtId="0" fontId="181" fillId="0" borderId="0"/>
    <xf numFmtId="0" fontId="181" fillId="0" borderId="0"/>
    <xf numFmtId="0" fontId="23" fillId="0" borderId="0"/>
    <xf numFmtId="0" fontId="181" fillId="0" borderId="0"/>
    <xf numFmtId="0" fontId="259" fillId="0" borderId="0"/>
    <xf numFmtId="0" fontId="259" fillId="0" borderId="0"/>
    <xf numFmtId="0" fontId="257" fillId="0" borderId="0"/>
    <xf numFmtId="0" fontId="1"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alignment vertical="center"/>
    </xf>
    <xf numFmtId="0" fontId="7" fillId="0" borderId="0">
      <alignment vertical="center"/>
    </xf>
    <xf numFmtId="0" fontId="4" fillId="0" borderId="0"/>
    <xf numFmtId="0" fontId="4" fillId="0" borderId="0"/>
    <xf numFmtId="0" fontId="1" fillId="0" borderId="0"/>
    <xf numFmtId="0" fontId="1" fillId="0" borderId="0"/>
    <xf numFmtId="0" fontId="3" fillId="38" borderId="89"/>
    <xf numFmtId="0" fontId="20" fillId="38" borderId="89" applyNumberFormat="0" applyAlignment="0" applyProtection="0"/>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125" borderId="89" applyNumberFormat="0" applyFont="0" applyAlignment="0" applyProtection="0"/>
    <xf numFmtId="0" fontId="118" fillId="54" borderId="89" applyNumberFormat="0" applyFont="0" applyAlignment="0" applyProtection="0">
      <alignment vertical="center"/>
    </xf>
    <xf numFmtId="0" fontId="3" fillId="125" borderId="89" applyNumberFormat="0" applyFont="0" applyAlignment="0" applyProtection="0"/>
    <xf numFmtId="0" fontId="118" fillId="54" borderId="89" applyNumberFormat="0" applyFont="0" applyAlignment="0" applyProtection="0">
      <alignment vertical="center"/>
    </xf>
    <xf numFmtId="0" fontId="7" fillId="54" borderId="89" applyNumberFormat="0" applyFont="0" applyAlignment="0" applyProtection="0">
      <alignment vertical="center"/>
    </xf>
    <xf numFmtId="0" fontId="3" fillId="125" borderId="89" applyNumberFormat="0" applyFont="0" applyAlignment="0" applyProtection="0"/>
    <xf numFmtId="0" fontId="118" fillId="54" borderId="89" applyNumberFormat="0" applyFont="0" applyAlignment="0" applyProtection="0">
      <alignment vertical="center"/>
    </xf>
    <xf numFmtId="0" fontId="118" fillId="54" borderId="89" applyNumberFormat="0" applyFont="0" applyAlignment="0" applyProtection="0">
      <alignment vertical="center"/>
    </xf>
    <xf numFmtId="0" fontId="7" fillId="54" borderId="89" applyNumberFormat="0" applyFont="0" applyAlignment="0" applyProtection="0">
      <alignment vertical="center"/>
    </xf>
    <xf numFmtId="0" fontId="3" fillId="125" borderId="89" applyNumberFormat="0" applyFont="0" applyAlignment="0" applyProtection="0"/>
    <xf numFmtId="0" fontId="118" fillId="54" borderId="89" applyNumberFormat="0" applyFont="0" applyAlignment="0" applyProtection="0">
      <alignment vertical="center"/>
    </xf>
    <xf numFmtId="0" fontId="3" fillId="54" borderId="89" applyNumberFormat="0" applyFont="0" applyAlignment="0" applyProtection="0"/>
    <xf numFmtId="0" fontId="3" fillId="125" borderId="89" applyNumberFormat="0" applyFont="0" applyAlignment="0" applyProtection="0"/>
    <xf numFmtId="0" fontId="3" fillId="54" borderId="89" applyNumberFormat="0" applyFont="0" applyAlignment="0" applyProtection="0">
      <alignment vertical="center"/>
    </xf>
    <xf numFmtId="0" fontId="118" fillId="54" borderId="89" applyNumberFormat="0" applyFont="0" applyAlignment="0" applyProtection="0">
      <alignment vertical="center"/>
    </xf>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38" borderId="89" applyNumberFormat="0" applyAlignment="0" applyProtection="0"/>
    <xf numFmtId="0" fontId="3" fillId="54" borderId="89" applyNumberFormat="0" applyFont="0" applyAlignment="0" applyProtection="0"/>
    <xf numFmtId="0" fontId="118" fillId="54" borderId="89" applyNumberFormat="0" applyFont="0" applyAlignment="0" applyProtection="0">
      <alignment vertical="center"/>
    </xf>
    <xf numFmtId="0" fontId="118" fillId="54" borderId="89" applyNumberFormat="0" applyFont="0" applyAlignment="0" applyProtection="0">
      <alignment vertical="center"/>
    </xf>
    <xf numFmtId="0" fontId="7" fillId="54" borderId="89" applyNumberFormat="0" applyFont="0" applyAlignment="0" applyProtection="0">
      <alignment vertical="center"/>
    </xf>
    <xf numFmtId="0" fontId="3" fillId="54" borderId="89" applyNumberFormat="0" applyFont="0" applyAlignment="0" applyProtection="0"/>
    <xf numFmtId="0" fontId="118" fillId="54" borderId="89" applyNumberFormat="0" applyFont="0" applyAlignment="0" applyProtection="0">
      <alignment vertical="center"/>
    </xf>
    <xf numFmtId="0" fontId="118" fillId="54" borderId="89" applyNumberFormat="0" applyFont="0" applyAlignment="0" applyProtection="0">
      <alignment vertical="center"/>
    </xf>
    <xf numFmtId="0" fontId="7" fillId="54" borderId="89" applyNumberFormat="0" applyFont="0" applyAlignment="0" applyProtection="0">
      <alignment vertical="center"/>
    </xf>
    <xf numFmtId="0" fontId="3" fillId="54" borderId="89" applyNumberFormat="0" applyFont="0" applyAlignment="0" applyProtection="0"/>
    <xf numFmtId="0" fontId="118" fillId="54" borderId="89" applyNumberFormat="0" applyFont="0" applyAlignment="0" applyProtection="0">
      <alignment vertical="center"/>
    </xf>
    <xf numFmtId="0" fontId="3" fillId="54" borderId="89" applyNumberFormat="0" applyFont="0" applyAlignment="0" applyProtection="0">
      <alignment vertical="center"/>
    </xf>
    <xf numFmtId="0" fontId="118" fillId="54" borderId="89" applyNumberFormat="0" applyFont="0" applyAlignment="0" applyProtection="0">
      <alignment vertical="center"/>
    </xf>
    <xf numFmtId="276" fontId="260" fillId="0" borderId="0" applyFont="0">
      <alignment horizontal="right"/>
      <protection locked="0"/>
    </xf>
    <xf numFmtId="0" fontId="118" fillId="54" borderId="89" applyNumberFormat="0" applyFont="0" applyAlignment="0" applyProtection="0">
      <alignment vertical="center"/>
    </xf>
    <xf numFmtId="0" fontId="7" fillId="54" borderId="89" applyNumberFormat="0" applyFont="0" applyAlignment="0" applyProtection="0">
      <alignment vertical="center"/>
    </xf>
    <xf numFmtId="188" fontId="3" fillId="0" borderId="0" applyFont="0">
      <protection locked="0"/>
    </xf>
    <xf numFmtId="0" fontId="89" fillId="40" borderId="94"/>
    <xf numFmtId="0" fontId="89" fillId="40" borderId="94" applyNumberFormat="0" applyAlignment="0" applyProtection="0"/>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118" borderId="94" applyNumberFormat="0" applyAlignment="0" applyProtection="0"/>
    <xf numFmtId="0" fontId="263" fillId="53" borderId="94" applyNumberFormat="0" applyAlignment="0" applyProtection="0">
      <alignment vertical="center"/>
    </xf>
    <xf numFmtId="0" fontId="89" fillId="118" borderId="94" applyNumberFormat="0" applyAlignment="0" applyProtection="0"/>
    <xf numFmtId="0" fontId="263" fillId="53" borderId="94" applyNumberFormat="0" applyAlignment="0" applyProtection="0">
      <alignment vertical="center"/>
    </xf>
    <xf numFmtId="0" fontId="89" fillId="53" borderId="94" applyNumberFormat="0" applyAlignment="0" applyProtection="0">
      <alignment vertical="center"/>
    </xf>
    <xf numFmtId="0" fontId="89" fillId="118"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118" borderId="94" applyNumberFormat="0" applyAlignment="0" applyProtection="0"/>
    <xf numFmtId="0" fontId="263" fillId="53" borderId="94" applyNumberFormat="0" applyAlignment="0" applyProtection="0">
      <alignment vertical="center"/>
    </xf>
    <xf numFmtId="0" fontId="89" fillId="53" borderId="94" applyNumberFormat="0" applyAlignment="0" applyProtection="0"/>
    <xf numFmtId="0" fontId="89" fillId="118" borderId="94" applyNumberFormat="0" applyAlignment="0" applyProtection="0"/>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40"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alignment vertical="center"/>
    </xf>
    <xf numFmtId="0" fontId="89" fillId="53" borderId="94" applyNumberFormat="0" applyAlignment="0" applyProtection="0"/>
    <xf numFmtId="0" fontId="263" fillId="60" borderId="94" applyNumberFormat="0" applyAlignment="0" applyProtection="0">
      <alignment vertical="center"/>
    </xf>
    <xf numFmtId="0" fontId="263" fillId="53" borderId="94" applyNumberFormat="0" applyAlignment="0" applyProtection="0">
      <alignment vertical="center"/>
    </xf>
    <xf numFmtId="0" fontId="263" fillId="60" borderId="94" applyNumberFormat="0" applyAlignment="0" applyProtection="0">
      <alignment vertical="center"/>
    </xf>
    <xf numFmtId="0" fontId="263" fillId="53" borderId="94" applyNumberFormat="0" applyAlignment="0" applyProtection="0">
      <alignment vertical="center"/>
    </xf>
    <xf numFmtId="0" fontId="263" fillId="60" borderId="94" applyNumberFormat="0" applyAlignment="0" applyProtection="0">
      <alignment vertical="center"/>
    </xf>
    <xf numFmtId="37" fontId="191" fillId="0" borderId="99">
      <protection locked="0"/>
    </xf>
    <xf numFmtId="37" fontId="191" fillId="0" borderId="99">
      <protection locked="0"/>
    </xf>
    <xf numFmtId="37" fontId="192" fillId="0" borderId="99">
      <alignment vertical="center"/>
      <protection locked="0"/>
    </xf>
    <xf numFmtId="37" fontId="192" fillId="0" borderId="99">
      <alignment vertical="center"/>
      <protection locked="0"/>
    </xf>
    <xf numFmtId="37" fontId="191" fillId="0" borderId="99">
      <alignment vertical="center"/>
      <protection locked="0"/>
    </xf>
    <xf numFmtId="37" fontId="191" fillId="0" borderId="99">
      <protection locked="0"/>
    </xf>
    <xf numFmtId="37" fontId="192" fillId="0" borderId="99">
      <alignment vertical="center"/>
      <protection locked="0"/>
    </xf>
    <xf numFmtId="37" fontId="192" fillId="0" borderId="99">
      <alignment vertical="center"/>
      <protection locked="0"/>
    </xf>
    <xf numFmtId="37" fontId="191" fillId="0" borderId="99">
      <alignment vertical="center"/>
      <protection locked="0"/>
    </xf>
    <xf numFmtId="37" fontId="191" fillId="0" borderId="99">
      <protection locked="0"/>
    </xf>
    <xf numFmtId="37" fontId="192" fillId="0" borderId="99">
      <alignment vertical="center"/>
      <protection locked="0"/>
    </xf>
    <xf numFmtId="37" fontId="192" fillId="0" borderId="99">
      <alignment vertical="center"/>
      <protection locked="0"/>
    </xf>
    <xf numFmtId="214" fontId="3" fillId="0" borderId="0" applyFont="0" applyFill="0" applyBorder="0" applyAlignment="0" applyProtection="0"/>
    <xf numFmtId="214" fontId="3" fillId="0" borderId="0" applyFont="0" applyFill="0" applyBorder="0" applyAlignment="0" applyProtection="0"/>
    <xf numFmtId="214" fontId="3" fillId="0" borderId="0" applyFont="0" applyFill="0" applyBorder="0" applyAlignment="0" applyProtection="0"/>
    <xf numFmtId="215" fontId="118" fillId="0" borderId="0" applyFont="0" applyFill="0" applyBorder="0" applyAlignment="0" applyProtection="0">
      <alignment vertical="center"/>
    </xf>
    <xf numFmtId="278" fontId="3" fillId="0" borderId="0" applyFont="0" applyFill="0" applyBorder="0" applyAlignment="0" applyProtection="0"/>
    <xf numFmtId="278" fontId="3" fillId="0" borderId="0" applyFont="0" applyFill="0" applyBorder="0" applyAlignment="0" applyProtection="0"/>
    <xf numFmtId="278" fontId="3" fillId="0" borderId="0" applyFont="0" applyFill="0" applyBorder="0" applyAlignment="0" applyProtection="0"/>
    <xf numFmtId="266" fontId="118" fillId="0" borderId="0" applyFont="0" applyFill="0" applyBorder="0" applyAlignment="0" applyProtection="0">
      <alignment vertical="center"/>
    </xf>
    <xf numFmtId="10" fontId="3" fillId="0" borderId="0" applyFont="0" applyFill="0" applyBorder="0" applyAlignment="0" applyProtection="0"/>
    <xf numFmtId="10" fontId="3" fillId="0" borderId="0" applyFont="0" applyFill="0" applyBorder="0" applyAlignment="0" applyProtection="0">
      <alignment vertical="center"/>
    </xf>
    <xf numFmtId="10" fontId="7" fillId="0" borderId="0" applyFont="0" applyFill="0" applyBorder="0" applyAlignment="0" applyProtection="0"/>
    <xf numFmtId="10" fontId="118" fillId="0" borderId="0" applyFont="0" applyFill="0" applyBorder="0" applyAlignment="0" applyProtection="0">
      <alignment vertical="center"/>
    </xf>
    <xf numFmtId="10" fontId="3" fillId="0" borderId="0" applyFont="0" applyFill="0" applyBorder="0" applyAlignment="0" applyProtection="0"/>
    <xf numFmtId="10" fontId="118" fillId="0" borderId="0" applyFont="0" applyFill="0" applyBorder="0" applyAlignment="0" applyProtection="0">
      <alignment vertical="center"/>
    </xf>
    <xf numFmtId="10" fontId="118" fillId="0" borderId="0" applyFont="0" applyFill="0" applyBorder="0" applyAlignment="0" applyProtection="0">
      <alignment vertical="center"/>
    </xf>
    <xf numFmtId="9" fontId="3" fillId="0" borderId="0" applyFont="0" applyFill="0" applyBorder="0" applyAlignment="0" applyProtection="0"/>
    <xf numFmtId="9" fontId="3" fillId="0" borderId="0" applyFont="0" applyFill="0" applyBorder="0" applyAlignment="0" applyProtection="0">
      <alignment vertical="center"/>
    </xf>
    <xf numFmtId="9" fontId="6" fillId="0" borderId="0" applyFont="0" applyFill="0" applyBorder="0" applyAlignment="0" applyProtection="0"/>
    <xf numFmtId="9" fontId="172" fillId="0" borderId="0" applyFont="0" applyFill="0" applyBorder="0" applyAlignment="0" applyProtection="0"/>
    <xf numFmtId="9" fontId="3" fillId="0" borderId="0" applyFont="0" applyFill="0" applyBorder="0" applyAlignment="0" applyProtection="0"/>
    <xf numFmtId="9" fontId="3" fillId="0" borderId="0" applyFill="0" applyBorder="0" applyAlignment="0" applyProtection="0"/>
    <xf numFmtId="9" fontId="3" fillId="0" borderId="0" applyFont="0" applyFill="0" applyBorder="0" applyAlignment="0" applyProtection="0"/>
    <xf numFmtId="9" fontId="3" fillId="0" borderId="0" applyFont="0" applyFill="0" applyBorder="0" applyAlignment="0" applyProtection="0">
      <alignment vertical="center"/>
    </xf>
    <xf numFmtId="9" fontId="3" fillId="0" borderId="0" applyFont="0" applyFill="0" applyBorder="0" applyAlignment="0" applyProtection="0"/>
    <xf numFmtId="280" fontId="58" fillId="60" borderId="0"/>
    <xf numFmtId="280" fontId="131" fillId="60" borderId="0">
      <alignment vertical="center"/>
    </xf>
    <xf numFmtId="197" fontId="57" fillId="0" borderId="0" applyFill="0" applyBorder="0" applyAlignment="0"/>
    <xf numFmtId="209" fontId="57" fillId="0" borderId="0" applyFill="0" applyBorder="0" applyAlignment="0"/>
    <xf numFmtId="197" fontId="57" fillId="0" borderId="0" applyFill="0" applyBorder="0" applyAlignment="0"/>
    <xf numFmtId="216" fontId="57" fillId="0" borderId="0" applyFill="0" applyBorder="0" applyAlignment="0"/>
    <xf numFmtId="209" fontId="57" fillId="0" borderId="0" applyFill="0" applyBorder="0" applyAlignment="0"/>
    <xf numFmtId="0" fontId="75" fillId="132" borderId="70">
      <alignment horizontal="left" vertical="center"/>
    </xf>
    <xf numFmtId="40" fontId="3" fillId="0" borderId="0" applyFont="0">
      <protection locked="0"/>
    </xf>
    <xf numFmtId="40" fontId="3" fillId="0" borderId="0" applyFont="0">
      <protection locked="0"/>
    </xf>
    <xf numFmtId="192" fontId="3" fillId="0" borderId="0" applyFont="0" applyFill="0" applyBorder="0" applyProtection="0"/>
    <xf numFmtId="192" fontId="3" fillId="0" borderId="0" applyFont="0" applyFill="0" applyBorder="0" applyProtection="0"/>
    <xf numFmtId="192" fontId="118" fillId="0" borderId="0" applyFont="0" applyFill="0" applyBorder="0" applyProtection="0">
      <alignment vertical="center"/>
    </xf>
    <xf numFmtId="0" fontId="282" fillId="82" borderId="101" applyNumberFormat="0" applyProtection="0">
      <alignment vertical="center"/>
    </xf>
    <xf numFmtId="0" fontId="282" fillId="82" borderId="101" applyNumberFormat="0" applyProtection="0">
      <alignment vertical="center"/>
    </xf>
    <xf numFmtId="0" fontId="283" fillId="82" borderId="101" applyNumberFormat="0" applyProtection="0">
      <alignment vertical="center"/>
    </xf>
    <xf numFmtId="0" fontId="283" fillId="82" borderId="101" applyNumberFormat="0" applyProtection="0">
      <alignment vertical="center"/>
    </xf>
    <xf numFmtId="0" fontId="282" fillId="82" borderId="101" applyNumberFormat="0" applyProtection="0">
      <alignment vertical="center"/>
    </xf>
    <xf numFmtId="0" fontId="283" fillId="82" borderId="101" applyNumberFormat="0" applyProtection="0">
      <alignment vertical="center"/>
    </xf>
    <xf numFmtId="0" fontId="283" fillId="82" borderId="101" applyNumberFormat="0" applyProtection="0">
      <alignment vertical="center"/>
    </xf>
    <xf numFmtId="0" fontId="282" fillId="82" borderId="101" applyNumberFormat="0" applyProtection="0">
      <alignment vertical="center"/>
    </xf>
    <xf numFmtId="0" fontId="283" fillId="82" borderId="101" applyNumberFormat="0" applyProtection="0">
      <alignment vertical="center"/>
    </xf>
    <xf numFmtId="0" fontId="282" fillId="82" borderId="101" applyNumberFormat="0" applyProtection="0">
      <alignment vertical="center"/>
    </xf>
    <xf numFmtId="0" fontId="283" fillId="82" borderId="101" applyNumberFormat="0" applyProtection="0">
      <alignment vertical="center"/>
    </xf>
    <xf numFmtId="0" fontId="284" fillId="82" borderId="101" applyNumberFormat="0" applyProtection="0">
      <alignment vertical="center"/>
    </xf>
    <xf numFmtId="0" fontId="284" fillId="82" borderId="101" applyNumberFormat="0" applyProtection="0">
      <alignment vertical="center"/>
    </xf>
    <xf numFmtId="0" fontId="285" fillId="82" borderId="101" applyNumberFormat="0" applyProtection="0">
      <alignment vertical="center"/>
    </xf>
    <xf numFmtId="0" fontId="285" fillId="82" borderId="101" applyNumberFormat="0" applyProtection="0">
      <alignment vertical="center"/>
    </xf>
    <xf numFmtId="0" fontId="284" fillId="82" borderId="101" applyNumberFormat="0" applyProtection="0">
      <alignment vertical="center"/>
    </xf>
    <xf numFmtId="0" fontId="285" fillId="82" borderId="101" applyNumberFormat="0" applyProtection="0">
      <alignment vertical="center"/>
    </xf>
    <xf numFmtId="0" fontId="285" fillId="82" borderId="101" applyNumberFormat="0" applyProtection="0">
      <alignment vertical="center"/>
    </xf>
    <xf numFmtId="0" fontId="284" fillId="82" borderId="101" applyNumberFormat="0" applyProtection="0">
      <alignment vertical="center"/>
    </xf>
    <xf numFmtId="0" fontId="285" fillId="82" borderId="101" applyNumberFormat="0" applyProtection="0">
      <alignment vertical="center"/>
    </xf>
    <xf numFmtId="0" fontId="284" fillId="82" borderId="101" applyNumberFormat="0" applyProtection="0">
      <alignment vertical="center"/>
    </xf>
    <xf numFmtId="0" fontId="285" fillId="82" borderId="101" applyNumberFormat="0" applyProtection="0">
      <alignment vertical="center"/>
    </xf>
    <xf numFmtId="0" fontId="103" fillId="82" borderId="101" applyNumberFormat="0" applyProtection="0">
      <alignment horizontal="left" vertical="center" indent="1"/>
    </xf>
    <xf numFmtId="0" fontId="103" fillId="82" borderId="101" applyNumberFormat="0" applyProtection="0">
      <alignment horizontal="left" vertical="center" indent="1"/>
    </xf>
    <xf numFmtId="0" fontId="286" fillId="82" borderId="101" applyNumberFormat="0" applyProtection="0">
      <alignment horizontal="left" vertical="center" indent="1"/>
    </xf>
    <xf numFmtId="0" fontId="286" fillId="82" borderId="101" applyNumberFormat="0" applyProtection="0">
      <alignment horizontal="left" vertical="center" indent="1"/>
    </xf>
    <xf numFmtId="0" fontId="103" fillId="82" borderId="101" applyNumberFormat="0" applyProtection="0">
      <alignment horizontal="left" vertical="center" indent="1"/>
    </xf>
    <xf numFmtId="0" fontId="286" fillId="82" borderId="101" applyNumberFormat="0" applyProtection="0">
      <alignment horizontal="left" vertical="center" indent="1"/>
    </xf>
    <xf numFmtId="0" fontId="286" fillId="82" borderId="101" applyNumberFormat="0" applyProtection="0">
      <alignment horizontal="left" vertical="center" indent="1"/>
    </xf>
    <xf numFmtId="0" fontId="103" fillId="82" borderId="101" applyNumberFormat="0" applyProtection="0">
      <alignment horizontal="left" vertical="center" indent="1"/>
    </xf>
    <xf numFmtId="0" fontId="286" fillId="82" borderId="101" applyNumberFormat="0" applyProtection="0">
      <alignment horizontal="left" vertical="center" indent="1"/>
    </xf>
    <xf numFmtId="0" fontId="103" fillId="82" borderId="101" applyNumberFormat="0" applyProtection="0">
      <alignment horizontal="left" vertical="center" indent="1"/>
    </xf>
    <xf numFmtId="0" fontId="286" fillId="82" borderId="101" applyNumberFormat="0" applyProtection="0">
      <alignment horizontal="left" vertical="center" indent="1"/>
    </xf>
    <xf numFmtId="0" fontId="103" fillId="106" borderId="101" applyNumberFormat="0" applyProtection="0">
      <alignment horizontal="right" vertical="center"/>
    </xf>
    <xf numFmtId="0" fontId="103" fillId="106" borderId="101" applyNumberFormat="0" applyProtection="0">
      <alignment horizontal="right" vertical="center"/>
    </xf>
    <xf numFmtId="0" fontId="286" fillId="106" borderId="101" applyNumberFormat="0" applyProtection="0">
      <alignment horizontal="right" vertical="center"/>
    </xf>
    <xf numFmtId="0" fontId="286" fillId="106" borderId="101" applyNumberFormat="0" applyProtection="0">
      <alignment horizontal="right" vertical="center"/>
    </xf>
    <xf numFmtId="0" fontId="103" fillId="106" borderId="101" applyNumberFormat="0" applyProtection="0">
      <alignment horizontal="right" vertical="center"/>
    </xf>
    <xf numFmtId="0" fontId="286" fillId="106" borderId="101" applyNumberFormat="0" applyProtection="0">
      <alignment horizontal="right" vertical="center"/>
    </xf>
    <xf numFmtId="0" fontId="286" fillId="106" borderId="101" applyNumberFormat="0" applyProtection="0">
      <alignment horizontal="right" vertical="center"/>
    </xf>
    <xf numFmtId="0" fontId="103" fillId="106" borderId="101" applyNumberFormat="0" applyProtection="0">
      <alignment horizontal="right" vertical="center"/>
    </xf>
    <xf numFmtId="0" fontId="286" fillId="106" borderId="101" applyNumberFormat="0" applyProtection="0">
      <alignment horizontal="right" vertical="center"/>
    </xf>
    <xf numFmtId="0" fontId="103" fillId="106" borderId="101" applyNumberFormat="0" applyProtection="0">
      <alignment horizontal="right" vertical="center"/>
    </xf>
    <xf numFmtId="0" fontId="286" fillId="106" borderId="101" applyNumberFormat="0" applyProtection="0">
      <alignment horizontal="right" vertical="center"/>
    </xf>
    <xf numFmtId="0" fontId="103" fillId="65" borderId="101" applyNumberFormat="0" applyProtection="0">
      <alignment horizontal="right" vertical="center"/>
    </xf>
    <xf numFmtId="0" fontId="103" fillId="65" borderId="101" applyNumberFormat="0" applyProtection="0">
      <alignment horizontal="right" vertical="center"/>
    </xf>
    <xf numFmtId="0" fontId="286" fillId="65" borderId="101" applyNumberFormat="0" applyProtection="0">
      <alignment horizontal="right" vertical="center"/>
    </xf>
    <xf numFmtId="0" fontId="286" fillId="65" borderId="101" applyNumberFormat="0" applyProtection="0">
      <alignment horizontal="right" vertical="center"/>
    </xf>
    <xf numFmtId="0" fontId="103" fillId="65" borderId="101" applyNumberFormat="0" applyProtection="0">
      <alignment horizontal="right" vertical="center"/>
    </xf>
    <xf numFmtId="0" fontId="286" fillId="65" borderId="101" applyNumberFormat="0" applyProtection="0">
      <alignment horizontal="right" vertical="center"/>
    </xf>
    <xf numFmtId="0" fontId="286" fillId="65" borderId="101" applyNumberFormat="0" applyProtection="0">
      <alignment horizontal="right" vertical="center"/>
    </xf>
    <xf numFmtId="0" fontId="103" fillId="65" borderId="101" applyNumberFormat="0" applyProtection="0">
      <alignment horizontal="right" vertical="center"/>
    </xf>
    <xf numFmtId="0" fontId="286" fillId="65" borderId="101" applyNumberFormat="0" applyProtection="0">
      <alignment horizontal="right" vertical="center"/>
    </xf>
    <xf numFmtId="0" fontId="103" fillId="65" borderId="101" applyNumberFormat="0" applyProtection="0">
      <alignment horizontal="right" vertical="center"/>
    </xf>
    <xf numFmtId="0" fontId="286" fillId="65" borderId="101" applyNumberFormat="0" applyProtection="0">
      <alignment horizontal="right" vertical="center"/>
    </xf>
    <xf numFmtId="0" fontId="103" fillId="68" borderId="101" applyNumberFormat="0" applyProtection="0">
      <alignment horizontal="right" vertical="center"/>
    </xf>
    <xf numFmtId="0" fontId="103" fillId="68" borderId="101" applyNumberFormat="0" applyProtection="0">
      <alignment horizontal="right" vertical="center"/>
    </xf>
    <xf numFmtId="0" fontId="286" fillId="68" borderId="101" applyNumberFormat="0" applyProtection="0">
      <alignment horizontal="right" vertical="center"/>
    </xf>
    <xf numFmtId="0" fontId="286" fillId="68" borderId="101" applyNumberFormat="0" applyProtection="0">
      <alignment horizontal="right" vertical="center"/>
    </xf>
    <xf numFmtId="0" fontId="103" fillId="68" borderId="101" applyNumberFormat="0" applyProtection="0">
      <alignment horizontal="right" vertical="center"/>
    </xf>
    <xf numFmtId="0" fontId="286" fillId="68" borderId="101" applyNumberFormat="0" applyProtection="0">
      <alignment horizontal="right" vertical="center"/>
    </xf>
    <xf numFmtId="0" fontId="286" fillId="68" borderId="101" applyNumberFormat="0" applyProtection="0">
      <alignment horizontal="right" vertical="center"/>
    </xf>
    <xf numFmtId="0" fontId="103" fillId="68" borderId="101" applyNumberFormat="0" applyProtection="0">
      <alignment horizontal="right" vertical="center"/>
    </xf>
    <xf numFmtId="0" fontId="286" fillId="68" borderId="101" applyNumberFormat="0" applyProtection="0">
      <alignment horizontal="right" vertical="center"/>
    </xf>
    <xf numFmtId="0" fontId="103" fillId="68" borderId="101" applyNumberFormat="0" applyProtection="0">
      <alignment horizontal="right" vertical="center"/>
    </xf>
    <xf numFmtId="0" fontId="286" fillId="68" borderId="101" applyNumberFormat="0" applyProtection="0">
      <alignment horizontal="right" vertical="center"/>
    </xf>
    <xf numFmtId="0" fontId="103" fillId="57" borderId="101" applyNumberFormat="0" applyProtection="0">
      <alignment horizontal="right" vertical="center"/>
    </xf>
    <xf numFmtId="0" fontId="103" fillId="57" borderId="101" applyNumberFormat="0" applyProtection="0">
      <alignment horizontal="right" vertical="center"/>
    </xf>
    <xf numFmtId="0" fontId="286" fillId="57" borderId="101" applyNumberFormat="0" applyProtection="0">
      <alignment horizontal="right" vertical="center"/>
    </xf>
    <xf numFmtId="0" fontId="286" fillId="57" borderId="101" applyNumberFormat="0" applyProtection="0">
      <alignment horizontal="right" vertical="center"/>
    </xf>
    <xf numFmtId="0" fontId="103" fillId="57" borderId="101" applyNumberFormat="0" applyProtection="0">
      <alignment horizontal="right" vertical="center"/>
    </xf>
    <xf numFmtId="0" fontId="286" fillId="57" borderId="101" applyNumberFormat="0" applyProtection="0">
      <alignment horizontal="right" vertical="center"/>
    </xf>
    <xf numFmtId="0" fontId="286" fillId="57" borderId="101" applyNumberFormat="0" applyProtection="0">
      <alignment horizontal="right" vertical="center"/>
    </xf>
    <xf numFmtId="0" fontId="103" fillId="57" borderId="101" applyNumberFormat="0" applyProtection="0">
      <alignment horizontal="right" vertical="center"/>
    </xf>
    <xf numFmtId="0" fontId="286" fillId="57" borderId="101" applyNumberFormat="0" applyProtection="0">
      <alignment horizontal="right" vertical="center"/>
    </xf>
    <xf numFmtId="0" fontId="103" fillId="57" borderId="101" applyNumberFormat="0" applyProtection="0">
      <alignment horizontal="right" vertical="center"/>
    </xf>
    <xf numFmtId="0" fontId="286" fillId="57" borderId="101" applyNumberFormat="0" applyProtection="0">
      <alignment horizontal="right" vertical="center"/>
    </xf>
    <xf numFmtId="0" fontId="103" fillId="84" borderId="101" applyNumberFormat="0" applyProtection="0">
      <alignment horizontal="right" vertical="center"/>
    </xf>
    <xf numFmtId="0" fontId="103" fillId="84" borderId="101" applyNumberFormat="0" applyProtection="0">
      <alignment horizontal="right" vertical="center"/>
    </xf>
    <xf numFmtId="0" fontId="286" fillId="84" borderId="101" applyNumberFormat="0" applyProtection="0">
      <alignment horizontal="right" vertical="center"/>
    </xf>
    <xf numFmtId="0" fontId="286" fillId="84" borderId="101" applyNumberFormat="0" applyProtection="0">
      <alignment horizontal="right" vertical="center"/>
    </xf>
    <xf numFmtId="0" fontId="103" fillId="84" borderId="101" applyNumberFormat="0" applyProtection="0">
      <alignment horizontal="right" vertical="center"/>
    </xf>
    <xf numFmtId="0" fontId="286" fillId="84" borderId="101" applyNumberFormat="0" applyProtection="0">
      <alignment horizontal="right" vertical="center"/>
    </xf>
    <xf numFmtId="0" fontId="286" fillId="84" borderId="101" applyNumberFormat="0" applyProtection="0">
      <alignment horizontal="right" vertical="center"/>
    </xf>
    <xf numFmtId="0" fontId="103" fillId="84" borderId="101" applyNumberFormat="0" applyProtection="0">
      <alignment horizontal="right" vertical="center"/>
    </xf>
    <xf numFmtId="0" fontId="286" fillId="84" borderId="101" applyNumberFormat="0" applyProtection="0">
      <alignment horizontal="right" vertical="center"/>
    </xf>
    <xf numFmtId="0" fontId="103" fillId="84" borderId="101" applyNumberFormat="0" applyProtection="0">
      <alignment horizontal="right" vertical="center"/>
    </xf>
    <xf numFmtId="0" fontId="286" fillId="84" borderId="101" applyNumberFormat="0" applyProtection="0">
      <alignment horizontal="right" vertical="center"/>
    </xf>
    <xf numFmtId="0" fontId="103" fillId="67" borderId="101" applyNumberFormat="0" applyProtection="0">
      <alignment horizontal="right" vertical="center"/>
    </xf>
    <xf numFmtId="0" fontId="103" fillId="67" borderId="101" applyNumberFormat="0" applyProtection="0">
      <alignment horizontal="right" vertical="center"/>
    </xf>
    <xf numFmtId="0" fontId="286" fillId="67" borderId="101" applyNumberFormat="0" applyProtection="0">
      <alignment horizontal="right" vertical="center"/>
    </xf>
    <xf numFmtId="0" fontId="286" fillId="67" borderId="101" applyNumberFormat="0" applyProtection="0">
      <alignment horizontal="right" vertical="center"/>
    </xf>
    <xf numFmtId="0" fontId="103" fillId="67" borderId="101" applyNumberFormat="0" applyProtection="0">
      <alignment horizontal="right" vertical="center"/>
    </xf>
    <xf numFmtId="0" fontId="286" fillId="67" borderId="101" applyNumberFormat="0" applyProtection="0">
      <alignment horizontal="right" vertical="center"/>
    </xf>
    <xf numFmtId="0" fontId="286" fillId="67" borderId="101" applyNumberFormat="0" applyProtection="0">
      <alignment horizontal="right" vertical="center"/>
    </xf>
    <xf numFmtId="0" fontId="103" fillId="67" borderId="101" applyNumberFormat="0" applyProtection="0">
      <alignment horizontal="right" vertical="center"/>
    </xf>
    <xf numFmtId="0" fontId="286" fillId="67" borderId="101" applyNumberFormat="0" applyProtection="0">
      <alignment horizontal="right" vertical="center"/>
    </xf>
    <xf numFmtId="0" fontId="103" fillId="67" borderId="101" applyNumberFormat="0" applyProtection="0">
      <alignment horizontal="right" vertical="center"/>
    </xf>
    <xf numFmtId="0" fontId="286" fillId="67" borderId="101" applyNumberFormat="0" applyProtection="0">
      <alignment horizontal="right" vertical="center"/>
    </xf>
    <xf numFmtId="0" fontId="103" fillId="59" borderId="101" applyNumberFormat="0" applyProtection="0">
      <alignment horizontal="right" vertical="center"/>
    </xf>
    <xf numFmtId="0" fontId="103" fillId="59" borderId="101" applyNumberFormat="0" applyProtection="0">
      <alignment horizontal="right" vertical="center"/>
    </xf>
    <xf numFmtId="0" fontId="286" fillId="59" borderId="101" applyNumberFormat="0" applyProtection="0">
      <alignment horizontal="right" vertical="center"/>
    </xf>
    <xf numFmtId="0" fontId="286" fillId="59" borderId="101" applyNumberFormat="0" applyProtection="0">
      <alignment horizontal="right" vertical="center"/>
    </xf>
    <xf numFmtId="0" fontId="103" fillId="59" borderId="101" applyNumberFormat="0" applyProtection="0">
      <alignment horizontal="right" vertical="center"/>
    </xf>
    <xf numFmtId="0" fontId="286" fillId="59" borderId="101" applyNumberFormat="0" applyProtection="0">
      <alignment horizontal="right" vertical="center"/>
    </xf>
    <xf numFmtId="0" fontId="286" fillId="59" borderId="101" applyNumberFormat="0" applyProtection="0">
      <alignment horizontal="right" vertical="center"/>
    </xf>
    <xf numFmtId="0" fontId="103" fillId="59" borderId="101" applyNumberFormat="0" applyProtection="0">
      <alignment horizontal="right" vertical="center"/>
    </xf>
    <xf numFmtId="0" fontId="286" fillId="59" borderId="101" applyNumberFormat="0" applyProtection="0">
      <alignment horizontal="right" vertical="center"/>
    </xf>
    <xf numFmtId="0" fontId="103" fillId="59" borderId="101" applyNumberFormat="0" applyProtection="0">
      <alignment horizontal="right" vertical="center"/>
    </xf>
    <xf numFmtId="0" fontId="286" fillId="59" borderId="101" applyNumberFormat="0" applyProtection="0">
      <alignment horizontal="right" vertical="center"/>
    </xf>
    <xf numFmtId="0" fontId="103" fillId="110" borderId="101" applyNumberFormat="0" applyProtection="0">
      <alignment horizontal="right" vertical="center"/>
    </xf>
    <xf numFmtId="0" fontId="103" fillId="110" borderId="101" applyNumberFormat="0" applyProtection="0">
      <alignment horizontal="right" vertical="center"/>
    </xf>
    <xf numFmtId="0" fontId="286" fillId="110" borderId="101" applyNumberFormat="0" applyProtection="0">
      <alignment horizontal="right" vertical="center"/>
    </xf>
    <xf numFmtId="0" fontId="286" fillId="110" borderId="101" applyNumberFormat="0" applyProtection="0">
      <alignment horizontal="right" vertical="center"/>
    </xf>
    <xf numFmtId="0" fontId="103" fillId="110" borderId="101" applyNumberFormat="0" applyProtection="0">
      <alignment horizontal="right" vertical="center"/>
    </xf>
    <xf numFmtId="0" fontId="286" fillId="110" borderId="101" applyNumberFormat="0" applyProtection="0">
      <alignment horizontal="right" vertical="center"/>
    </xf>
    <xf numFmtId="0" fontId="286" fillId="110" borderId="101" applyNumberFormat="0" applyProtection="0">
      <alignment horizontal="right" vertical="center"/>
    </xf>
    <xf numFmtId="0" fontId="103" fillId="110" borderId="101" applyNumberFormat="0" applyProtection="0">
      <alignment horizontal="right" vertical="center"/>
    </xf>
    <xf numFmtId="0" fontId="286" fillId="110" borderId="101" applyNumberFormat="0" applyProtection="0">
      <alignment horizontal="right" vertical="center"/>
    </xf>
    <xf numFmtId="0" fontId="103" fillId="110" borderId="101" applyNumberFormat="0" applyProtection="0">
      <alignment horizontal="right" vertical="center"/>
    </xf>
    <xf numFmtId="0" fontId="286" fillId="110" borderId="101" applyNumberFormat="0" applyProtection="0">
      <alignment horizontal="right" vertical="center"/>
    </xf>
    <xf numFmtId="0" fontId="103" fillId="133" borderId="101" applyNumberFormat="0" applyProtection="0">
      <alignment horizontal="right" vertical="center"/>
    </xf>
    <xf numFmtId="0" fontId="103" fillId="133" borderId="101" applyNumberFormat="0" applyProtection="0">
      <alignment horizontal="right" vertical="center"/>
    </xf>
    <xf numFmtId="0" fontId="286" fillId="133" borderId="101" applyNumberFormat="0" applyProtection="0">
      <alignment horizontal="right" vertical="center"/>
    </xf>
    <xf numFmtId="0" fontId="286" fillId="133" borderId="101" applyNumberFormat="0" applyProtection="0">
      <alignment horizontal="right" vertical="center"/>
    </xf>
    <xf numFmtId="0" fontId="103" fillId="133" borderId="101" applyNumberFormat="0" applyProtection="0">
      <alignment horizontal="right" vertical="center"/>
    </xf>
    <xf numFmtId="0" fontId="286" fillId="133" borderId="101" applyNumberFormat="0" applyProtection="0">
      <alignment horizontal="right" vertical="center"/>
    </xf>
    <xf numFmtId="0" fontId="286" fillId="133" borderId="101" applyNumberFormat="0" applyProtection="0">
      <alignment horizontal="right" vertical="center"/>
    </xf>
    <xf numFmtId="0" fontId="103" fillId="133" borderId="101" applyNumberFormat="0" applyProtection="0">
      <alignment horizontal="right" vertical="center"/>
    </xf>
    <xf numFmtId="0" fontId="286" fillId="133" borderId="101" applyNumberFormat="0" applyProtection="0">
      <alignment horizontal="right" vertical="center"/>
    </xf>
    <xf numFmtId="0" fontId="103" fillId="133" borderId="101" applyNumberFormat="0" applyProtection="0">
      <alignment horizontal="right" vertical="center"/>
    </xf>
    <xf numFmtId="0" fontId="286" fillId="133" borderId="101" applyNumberFormat="0" applyProtection="0">
      <alignment horizontal="right" vertical="center"/>
    </xf>
    <xf numFmtId="0" fontId="103" fillId="76" borderId="101" applyNumberFormat="0" applyProtection="0">
      <alignment horizontal="right" vertical="center"/>
    </xf>
    <xf numFmtId="0" fontId="103" fillId="76" borderId="101" applyNumberFormat="0" applyProtection="0">
      <alignment horizontal="right" vertical="center"/>
    </xf>
    <xf numFmtId="0" fontId="286" fillId="76" borderId="101" applyNumberFormat="0" applyProtection="0">
      <alignment horizontal="right" vertical="center"/>
    </xf>
    <xf numFmtId="0" fontId="286" fillId="76" borderId="101" applyNumberFormat="0" applyProtection="0">
      <alignment horizontal="right" vertical="center"/>
    </xf>
    <xf numFmtId="0" fontId="103" fillId="76" borderId="101" applyNumberFormat="0" applyProtection="0">
      <alignment horizontal="right" vertical="center"/>
    </xf>
    <xf numFmtId="0" fontId="286" fillId="76" borderId="101" applyNumberFormat="0" applyProtection="0">
      <alignment horizontal="right" vertical="center"/>
    </xf>
    <xf numFmtId="0" fontId="286" fillId="76" borderId="101" applyNumberFormat="0" applyProtection="0">
      <alignment horizontal="right" vertical="center"/>
    </xf>
    <xf numFmtId="0" fontId="103" fillId="76" borderId="101" applyNumberFormat="0" applyProtection="0">
      <alignment horizontal="right" vertical="center"/>
    </xf>
    <xf numFmtId="0" fontId="286" fillId="76" borderId="101" applyNumberFormat="0" applyProtection="0">
      <alignment horizontal="right" vertical="center"/>
    </xf>
    <xf numFmtId="0" fontId="103" fillId="76" borderId="101" applyNumberFormat="0" applyProtection="0">
      <alignment horizontal="right" vertical="center"/>
    </xf>
    <xf numFmtId="0" fontId="286" fillId="76" borderId="101" applyNumberFormat="0" applyProtection="0">
      <alignment horizontal="right" vertical="center"/>
    </xf>
    <xf numFmtId="0" fontId="103" fillId="73" borderId="101" applyNumberFormat="0" applyProtection="0">
      <alignment vertical="center"/>
    </xf>
    <xf numFmtId="0" fontId="103" fillId="73" borderId="101" applyNumberFormat="0" applyProtection="0">
      <alignment vertical="center"/>
    </xf>
    <xf numFmtId="0" fontId="286" fillId="73" borderId="101" applyNumberFormat="0" applyProtection="0">
      <alignment vertical="center"/>
    </xf>
    <xf numFmtId="0" fontId="286" fillId="73" borderId="101" applyNumberFormat="0" applyProtection="0">
      <alignment vertical="center"/>
    </xf>
    <xf numFmtId="0" fontId="103" fillId="73" borderId="101" applyNumberFormat="0" applyProtection="0">
      <alignment vertical="center"/>
    </xf>
    <xf numFmtId="0" fontId="286" fillId="73" borderId="101" applyNumberFormat="0" applyProtection="0">
      <alignment vertical="center"/>
    </xf>
    <xf numFmtId="0" fontId="286" fillId="73" borderId="101" applyNumberFormat="0" applyProtection="0">
      <alignment vertical="center"/>
    </xf>
    <xf numFmtId="0" fontId="103" fillId="73" borderId="101" applyNumberFormat="0" applyProtection="0">
      <alignment vertical="center"/>
    </xf>
    <xf numFmtId="0" fontId="286" fillId="73" borderId="101" applyNumberFormat="0" applyProtection="0">
      <alignment vertical="center"/>
    </xf>
    <xf numFmtId="0" fontId="103" fillId="73" borderId="101" applyNumberFormat="0" applyProtection="0">
      <alignment vertical="center"/>
    </xf>
    <xf numFmtId="0" fontId="286" fillId="73" borderId="101" applyNumberFormat="0" applyProtection="0">
      <alignment vertical="center"/>
    </xf>
    <xf numFmtId="0" fontId="293" fillId="73" borderId="101" applyNumberFormat="0" applyProtection="0">
      <alignment vertical="center"/>
    </xf>
    <xf numFmtId="0" fontId="293" fillId="73" borderId="101" applyNumberFormat="0" applyProtection="0">
      <alignment vertical="center"/>
    </xf>
    <xf numFmtId="0" fontId="294" fillId="73" borderId="101" applyNumberFormat="0" applyProtection="0">
      <alignment vertical="center"/>
    </xf>
    <xf numFmtId="0" fontId="294" fillId="73" borderId="101" applyNumberFormat="0" applyProtection="0">
      <alignment vertical="center"/>
    </xf>
    <xf numFmtId="0" fontId="293" fillId="73" borderId="101" applyNumberFormat="0" applyProtection="0">
      <alignment vertical="center"/>
    </xf>
    <xf numFmtId="0" fontId="294" fillId="73" borderId="101" applyNumberFormat="0" applyProtection="0">
      <alignment vertical="center"/>
    </xf>
    <xf numFmtId="0" fontId="294" fillId="73" borderId="101" applyNumberFormat="0" applyProtection="0">
      <alignment vertical="center"/>
    </xf>
    <xf numFmtId="0" fontId="293" fillId="73" borderId="101" applyNumberFormat="0" applyProtection="0">
      <alignment vertical="center"/>
    </xf>
    <xf numFmtId="0" fontId="294" fillId="73" borderId="101" applyNumberFormat="0" applyProtection="0">
      <alignment vertical="center"/>
    </xf>
    <xf numFmtId="0" fontId="293" fillId="73" borderId="101" applyNumberFormat="0" applyProtection="0">
      <alignment vertical="center"/>
    </xf>
    <xf numFmtId="0" fontId="294" fillId="73" borderId="101" applyNumberFormat="0" applyProtection="0">
      <alignment vertical="center"/>
    </xf>
    <xf numFmtId="0" fontId="282" fillId="76" borderId="102" applyNumberFormat="0" applyProtection="0">
      <alignment horizontal="left" vertical="center" indent="1"/>
    </xf>
    <xf numFmtId="0" fontId="282" fillId="76" borderId="102" applyNumberFormat="0" applyProtection="0">
      <alignment horizontal="left" vertical="center" indent="1"/>
    </xf>
    <xf numFmtId="0" fontId="283" fillId="76" borderId="102" applyNumberFormat="0" applyProtection="0">
      <alignment horizontal="left" vertical="center" indent="1"/>
    </xf>
    <xf numFmtId="0" fontId="283" fillId="76" borderId="102" applyNumberFormat="0" applyProtection="0">
      <alignment horizontal="left" vertical="center" indent="1"/>
    </xf>
    <xf numFmtId="0" fontId="282" fillId="76" borderId="102" applyNumberFormat="0" applyProtection="0">
      <alignment horizontal="left" vertical="center" indent="1"/>
    </xf>
    <xf numFmtId="0" fontId="283" fillId="76" borderId="102" applyNumberFormat="0" applyProtection="0">
      <alignment horizontal="left" vertical="center" indent="1"/>
    </xf>
    <xf numFmtId="0" fontId="283" fillId="76" borderId="102" applyNumberFormat="0" applyProtection="0">
      <alignment horizontal="left" vertical="center" indent="1"/>
    </xf>
    <xf numFmtId="0" fontId="282" fillId="76" borderId="102" applyNumberFormat="0" applyProtection="0">
      <alignment horizontal="left" vertical="center" indent="1"/>
    </xf>
    <xf numFmtId="0" fontId="283" fillId="76" borderId="102" applyNumberFormat="0" applyProtection="0">
      <alignment horizontal="left" vertical="center" indent="1"/>
    </xf>
    <xf numFmtId="0" fontId="282" fillId="76" borderId="102" applyNumberFormat="0" applyProtection="0">
      <alignment horizontal="left" vertical="center" indent="1"/>
    </xf>
    <xf numFmtId="0" fontId="283" fillId="76" borderId="102" applyNumberFormat="0" applyProtection="0">
      <alignment horizontal="left" vertical="center" indent="1"/>
    </xf>
    <xf numFmtId="0" fontId="103" fillId="73" borderId="101" applyNumberFormat="0" applyProtection="0">
      <alignment horizontal="right" vertical="center"/>
    </xf>
    <xf numFmtId="0" fontId="103" fillId="73" borderId="101" applyNumberFormat="0" applyProtection="0">
      <alignment horizontal="right" vertical="center"/>
    </xf>
    <xf numFmtId="0" fontId="286" fillId="73" borderId="101" applyNumberFormat="0" applyProtection="0">
      <alignment horizontal="right" vertical="center"/>
    </xf>
    <xf numFmtId="0" fontId="286" fillId="73" borderId="101" applyNumberFormat="0" applyProtection="0">
      <alignment horizontal="right" vertical="center"/>
    </xf>
    <xf numFmtId="0" fontId="103" fillId="73" borderId="101" applyNumberFormat="0" applyProtection="0">
      <alignment horizontal="right" vertical="center"/>
    </xf>
    <xf numFmtId="0" fontId="286" fillId="73" borderId="101" applyNumberFormat="0" applyProtection="0">
      <alignment horizontal="right" vertical="center"/>
    </xf>
    <xf numFmtId="0" fontId="286" fillId="73" borderId="101" applyNumberFormat="0" applyProtection="0">
      <alignment horizontal="right" vertical="center"/>
    </xf>
    <xf numFmtId="0" fontId="103" fillId="73" borderId="101" applyNumberFormat="0" applyProtection="0">
      <alignment horizontal="right" vertical="center"/>
    </xf>
    <xf numFmtId="0" fontId="286" fillId="73" borderId="101" applyNumberFormat="0" applyProtection="0">
      <alignment horizontal="right" vertical="center"/>
    </xf>
    <xf numFmtId="0" fontId="103" fillId="73" borderId="101" applyNumberFormat="0" applyProtection="0">
      <alignment horizontal="right" vertical="center"/>
    </xf>
    <xf numFmtId="0" fontId="286" fillId="73" borderId="101" applyNumberFormat="0" applyProtection="0">
      <alignment horizontal="right" vertical="center"/>
    </xf>
    <xf numFmtId="0" fontId="293" fillId="73" borderId="101" applyNumberFormat="0" applyProtection="0">
      <alignment horizontal="right" vertical="center"/>
    </xf>
    <xf numFmtId="0" fontId="293" fillId="73" borderId="101" applyNumberFormat="0" applyProtection="0">
      <alignment horizontal="right" vertical="center"/>
    </xf>
    <xf numFmtId="0" fontId="294" fillId="73" borderId="101" applyNumberFormat="0" applyProtection="0">
      <alignment horizontal="right" vertical="center"/>
    </xf>
    <xf numFmtId="0" fontId="294" fillId="73" borderId="101" applyNumberFormat="0" applyProtection="0">
      <alignment horizontal="right" vertical="center"/>
    </xf>
    <xf numFmtId="0" fontId="293" fillId="73" borderId="101" applyNumberFormat="0" applyProtection="0">
      <alignment horizontal="right" vertical="center"/>
    </xf>
    <xf numFmtId="0" fontId="294" fillId="73" borderId="101" applyNumberFormat="0" applyProtection="0">
      <alignment horizontal="right" vertical="center"/>
    </xf>
    <xf numFmtId="0" fontId="294" fillId="73" borderId="101" applyNumberFormat="0" applyProtection="0">
      <alignment horizontal="right" vertical="center"/>
    </xf>
    <xf numFmtId="0" fontId="293" fillId="73" borderId="101" applyNumberFormat="0" applyProtection="0">
      <alignment horizontal="right" vertical="center"/>
    </xf>
    <xf numFmtId="0" fontId="294" fillId="73" borderId="101" applyNumberFormat="0" applyProtection="0">
      <alignment horizontal="right" vertical="center"/>
    </xf>
    <xf numFmtId="0" fontId="293" fillId="73" borderId="101" applyNumberFormat="0" applyProtection="0">
      <alignment horizontal="right" vertical="center"/>
    </xf>
    <xf numFmtId="0" fontId="294" fillId="73" borderId="101" applyNumberFormat="0" applyProtection="0">
      <alignment horizontal="right" vertical="center"/>
    </xf>
    <xf numFmtId="0" fontId="282" fillId="76" borderId="101" applyNumberFormat="0" applyProtection="0">
      <alignment horizontal="left" vertical="center" indent="1"/>
    </xf>
    <xf numFmtId="0" fontId="282" fillId="76" borderId="101" applyNumberFormat="0" applyProtection="0">
      <alignment horizontal="left" vertical="center" indent="1"/>
    </xf>
    <xf numFmtId="0" fontId="283" fillId="76" borderId="101" applyNumberFormat="0" applyProtection="0">
      <alignment horizontal="left" vertical="center" indent="1"/>
    </xf>
    <xf numFmtId="0" fontId="283" fillId="76" borderId="101" applyNumberFormat="0" applyProtection="0">
      <alignment horizontal="left" vertical="center" indent="1"/>
    </xf>
    <xf numFmtId="0" fontId="282" fillId="76" borderId="101" applyNumberFormat="0" applyProtection="0">
      <alignment horizontal="left" vertical="center" indent="1"/>
    </xf>
    <xf numFmtId="0" fontId="283" fillId="76" borderId="101" applyNumberFormat="0" applyProtection="0">
      <alignment horizontal="left" vertical="center" indent="1"/>
    </xf>
    <xf numFmtId="0" fontId="283" fillId="76" borderId="101" applyNumberFormat="0" applyProtection="0">
      <alignment horizontal="left" vertical="center" indent="1"/>
    </xf>
    <xf numFmtId="0" fontId="282" fillId="76" borderId="101" applyNumberFormat="0" applyProtection="0">
      <alignment horizontal="left" vertical="center" indent="1"/>
    </xf>
    <xf numFmtId="0" fontId="283" fillId="76" borderId="101" applyNumberFormat="0" applyProtection="0">
      <alignment horizontal="left" vertical="center" indent="1"/>
    </xf>
    <xf numFmtId="0" fontId="282" fillId="76" borderId="101" applyNumberFormat="0" applyProtection="0">
      <alignment horizontal="left" vertical="center" indent="1"/>
    </xf>
    <xf numFmtId="0" fontId="283" fillId="76" borderId="101" applyNumberFormat="0" applyProtection="0">
      <alignment horizontal="left" vertical="center" indent="1"/>
    </xf>
    <xf numFmtId="0" fontId="301" fillId="135" borderId="102" applyNumberFormat="0" applyProtection="0">
      <alignment horizontal="left" vertical="center" indent="1"/>
    </xf>
    <xf numFmtId="0" fontId="301" fillId="135" borderId="102" applyNumberFormat="0" applyProtection="0">
      <alignment horizontal="left" vertical="center" indent="1"/>
    </xf>
    <xf numFmtId="0" fontId="302" fillId="135" borderId="102" applyNumberFormat="0" applyProtection="0">
      <alignment horizontal="left" vertical="center" indent="1"/>
    </xf>
    <xf numFmtId="0" fontId="302" fillId="135" borderId="102" applyNumberFormat="0" applyProtection="0">
      <alignment horizontal="left" vertical="center" indent="1"/>
    </xf>
    <xf numFmtId="0" fontId="301" fillId="135" borderId="102" applyNumberFormat="0" applyProtection="0">
      <alignment horizontal="left" vertical="center" indent="1"/>
    </xf>
    <xf numFmtId="0" fontId="302" fillId="135" borderId="102" applyNumberFormat="0" applyProtection="0">
      <alignment horizontal="left" vertical="center" indent="1"/>
    </xf>
    <xf numFmtId="0" fontId="302" fillId="135" borderId="102" applyNumberFormat="0" applyProtection="0">
      <alignment horizontal="left" vertical="center" indent="1"/>
    </xf>
    <xf numFmtId="0" fontId="301" fillId="135" borderId="102" applyNumberFormat="0" applyProtection="0">
      <alignment horizontal="left" vertical="center" indent="1"/>
    </xf>
    <xf numFmtId="0" fontId="302" fillId="135" borderId="102" applyNumberFormat="0" applyProtection="0">
      <alignment horizontal="left" vertical="center" indent="1"/>
    </xf>
    <xf numFmtId="0" fontId="301" fillId="135" borderId="102" applyNumberFormat="0" applyProtection="0">
      <alignment horizontal="left" vertical="center" indent="1"/>
    </xf>
    <xf numFmtId="0" fontId="302" fillId="135" borderId="102" applyNumberFormat="0" applyProtection="0">
      <alignment horizontal="left" vertical="center" indent="1"/>
    </xf>
    <xf numFmtId="0" fontId="303" fillId="73" borderId="101" applyNumberFormat="0" applyProtection="0">
      <alignment horizontal="right" vertical="center"/>
    </xf>
    <xf numFmtId="0" fontId="303" fillId="73" borderId="101" applyNumberFormat="0" applyProtection="0">
      <alignment horizontal="right" vertical="center"/>
    </xf>
    <xf numFmtId="0" fontId="304" fillId="73" borderId="101" applyNumberFormat="0" applyProtection="0">
      <alignment horizontal="right" vertical="center"/>
    </xf>
    <xf numFmtId="0" fontId="304" fillId="73" borderId="101" applyNumberFormat="0" applyProtection="0">
      <alignment horizontal="right" vertical="center"/>
    </xf>
    <xf numFmtId="0" fontId="303" fillId="73" borderId="101" applyNumberFormat="0" applyProtection="0">
      <alignment horizontal="right" vertical="center"/>
    </xf>
    <xf numFmtId="0" fontId="304" fillId="73" borderId="101" applyNumberFormat="0" applyProtection="0">
      <alignment horizontal="right" vertical="center"/>
    </xf>
    <xf numFmtId="0" fontId="304" fillId="73" borderId="101" applyNumberFormat="0" applyProtection="0">
      <alignment horizontal="right" vertical="center"/>
    </xf>
    <xf numFmtId="0" fontId="303" fillId="73" borderId="101" applyNumberFormat="0" applyProtection="0">
      <alignment horizontal="right" vertical="center"/>
    </xf>
    <xf numFmtId="0" fontId="304" fillId="73" borderId="101" applyNumberFormat="0" applyProtection="0">
      <alignment horizontal="right" vertical="center"/>
    </xf>
    <xf numFmtId="0" fontId="303" fillId="73" borderId="101" applyNumberFormat="0" applyProtection="0">
      <alignment horizontal="right" vertical="center"/>
    </xf>
    <xf numFmtId="0" fontId="304" fillId="73" borderId="101" applyNumberFormat="0" applyProtection="0">
      <alignment horizontal="right" vertical="center"/>
    </xf>
    <xf numFmtId="186" fontId="3" fillId="0" borderId="0" applyFont="0">
      <alignment horizontal="left"/>
    </xf>
    <xf numFmtId="166" fontId="3" fillId="0" borderId="0" applyFont="0" applyFill="0" applyBorder="0" applyAlignment="0" applyProtection="0"/>
    <xf numFmtId="0" fontId="5" fillId="0" borderId="0"/>
    <xf numFmtId="166" fontId="3" fillId="0" borderId="0" applyFont="0" applyFill="0" applyBorder="0" applyAlignment="0" applyProtection="0"/>
    <xf numFmtId="0" fontId="5" fillId="0" borderId="0"/>
    <xf numFmtId="0" fontId="5" fillId="0" borderId="0"/>
    <xf numFmtId="0" fontId="5" fillId="0" borderId="0"/>
    <xf numFmtId="0" fontId="3" fillId="0" borderId="0" applyProtection="0"/>
    <xf numFmtId="0" fontId="3" fillId="0" borderId="0"/>
    <xf numFmtId="0" fontId="125" fillId="0" borderId="0">
      <alignment vertical="center"/>
    </xf>
    <xf numFmtId="0" fontId="5" fillId="0" borderId="0">
      <alignment vertical="center"/>
    </xf>
    <xf numFmtId="0" fontId="125" fillId="0" borderId="0">
      <alignment vertical="center"/>
    </xf>
    <xf numFmtId="0" fontId="5" fillId="0" borderId="0"/>
    <xf numFmtId="0" fontId="125" fillId="0" borderId="0">
      <alignment vertical="center"/>
    </xf>
    <xf numFmtId="0" fontId="11" fillId="0" borderId="0"/>
    <xf numFmtId="0" fontId="5" fillId="0" borderId="0">
      <alignment vertical="center"/>
    </xf>
    <xf numFmtId="0" fontId="5" fillId="0" borderId="0"/>
    <xf numFmtId="0" fontId="125" fillId="0" borderId="0">
      <alignment vertical="center"/>
    </xf>
    <xf numFmtId="0" fontId="5" fillId="0" borderId="0">
      <alignment vertical="center"/>
    </xf>
    <xf numFmtId="0" fontId="5" fillId="0" borderId="0"/>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186" fontId="3" fillId="0" borderId="0" applyFont="0">
      <protection locked="0"/>
    </xf>
    <xf numFmtId="0" fontId="3" fillId="76" borderId="100">
      <alignment wrapText="1"/>
      <protection locked="0"/>
    </xf>
    <xf numFmtId="0" fontId="3" fillId="76" borderId="100">
      <alignment wrapText="1"/>
      <protection locked="0"/>
    </xf>
    <xf numFmtId="0" fontId="117" fillId="76" borderId="100">
      <alignment vertical="center" wrapText="1"/>
      <protection locked="0"/>
    </xf>
    <xf numFmtId="0" fontId="117" fillId="76" borderId="100">
      <alignment vertical="center" wrapText="1"/>
      <protection locked="0"/>
    </xf>
    <xf numFmtId="0" fontId="3" fillId="76" borderId="100">
      <alignment vertical="center" wrapText="1"/>
      <protection locked="0"/>
    </xf>
    <xf numFmtId="0" fontId="3" fillId="76" borderId="100">
      <alignment wrapText="1"/>
      <protection locked="0"/>
    </xf>
    <xf numFmtId="0" fontId="117" fillId="76" borderId="100">
      <alignment vertical="center" wrapText="1"/>
      <protection locked="0"/>
    </xf>
    <xf numFmtId="0" fontId="117" fillId="76" borderId="100">
      <alignment vertical="center" wrapText="1"/>
      <protection locked="0"/>
    </xf>
    <xf numFmtId="0" fontId="3" fillId="76" borderId="100">
      <alignment vertical="center" wrapText="1"/>
      <protection locked="0"/>
    </xf>
    <xf numFmtId="0" fontId="3" fillId="76" borderId="100">
      <alignment wrapText="1"/>
      <protection locked="0"/>
    </xf>
    <xf numFmtId="0" fontId="117" fillId="76" borderId="100">
      <alignment vertical="center" wrapText="1"/>
      <protection locked="0"/>
    </xf>
    <xf numFmtId="0" fontId="117" fillId="76" borderId="100">
      <alignment vertical="center" wrapText="1"/>
      <protection locked="0"/>
    </xf>
    <xf numFmtId="0" fontId="45" fillId="0" borderId="84"/>
    <xf numFmtId="0" fontId="45" fillId="0" borderId="84"/>
    <xf numFmtId="0" fontId="190" fillId="0" borderId="84">
      <alignment vertical="center"/>
    </xf>
    <xf numFmtId="288" fontId="98" fillId="0" borderId="0" applyFill="0" applyBorder="0" applyAlignment="0"/>
    <xf numFmtId="290" fontId="98" fillId="0" borderId="0" applyFill="0" applyBorder="0" applyAlignment="0"/>
    <xf numFmtId="0" fontId="321" fillId="0" borderId="0" applyNumberFormat="0" applyFill="0" applyBorder="0" applyAlignment="0" applyProtection="0"/>
    <xf numFmtId="0" fontId="324" fillId="0" borderId="0" applyNumberFormat="0" applyFill="0" applyBorder="0" applyAlignment="0" applyProtection="0"/>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0" fontId="322" fillId="0" borderId="0" applyNumberFormat="0" applyFill="0" applyBorder="0" applyAlignment="0" applyProtection="0">
      <alignment vertical="center"/>
    </xf>
    <xf numFmtId="184" fontId="78" fillId="0" borderId="33" applyNumberFormat="0" applyFill="0" applyProtection="0">
      <alignment horizontal="center"/>
    </xf>
    <xf numFmtId="0" fontId="78" fillId="0" borderId="33" applyNumberFormat="0" applyFill="0" applyProtection="0">
      <alignment horizontal="center"/>
    </xf>
    <xf numFmtId="0" fontId="327" fillId="0" borderId="33" applyNumberFormat="0" applyFill="0" applyProtection="0">
      <alignment horizontal="center" vertical="center"/>
    </xf>
    <xf numFmtId="0" fontId="327" fillId="0" borderId="33" applyNumberFormat="0" applyFill="0" applyProtection="0">
      <alignment horizontal="center" vertical="center"/>
    </xf>
    <xf numFmtId="0" fontId="78" fillId="0" borderId="33" applyNumberFormat="0" applyFill="0" applyProtection="0">
      <alignment horizontal="center"/>
    </xf>
    <xf numFmtId="0" fontId="327" fillId="0" borderId="33" applyNumberFormat="0" applyFill="0" applyProtection="0">
      <alignment horizontal="center" vertical="center"/>
    </xf>
    <xf numFmtId="0" fontId="327" fillId="0" borderId="33" applyNumberFormat="0" applyFill="0" applyProtection="0">
      <alignment horizontal="center" vertical="center"/>
    </xf>
    <xf numFmtId="0" fontId="78" fillId="0" borderId="33" applyNumberFormat="0" applyFill="0" applyProtection="0">
      <alignment horizontal="center"/>
    </xf>
    <xf numFmtId="0" fontId="327" fillId="0" borderId="33" applyNumberFormat="0" applyFill="0" applyProtection="0">
      <alignment horizontal="center" vertical="center"/>
    </xf>
    <xf numFmtId="0" fontId="90" fillId="0" borderId="97"/>
    <xf numFmtId="0" fontId="90" fillId="0" borderId="97" applyNumberFormat="0" applyFill="0" applyAlignment="0" applyProtection="0"/>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8"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8" applyNumberFormat="0" applyFill="0" applyAlignment="0" applyProtection="0">
      <alignment vertical="center"/>
    </xf>
    <xf numFmtId="0" fontId="198" fillId="0" borderId="98" applyNumberFormat="0" applyFill="0" applyAlignment="0" applyProtection="0">
      <alignment vertical="center"/>
    </xf>
    <xf numFmtId="0" fontId="198" fillId="0" borderId="98" applyNumberFormat="0" applyFill="0" applyAlignment="0" applyProtection="0">
      <alignment vertical="center"/>
    </xf>
    <xf numFmtId="0" fontId="90" fillId="0" borderId="97" applyNumberFormat="0" applyFill="0" applyAlignment="0" applyProtection="0"/>
    <xf numFmtId="0" fontId="198" fillId="0" borderId="98" applyNumberFormat="0" applyFill="0" applyAlignment="0" applyProtection="0">
      <alignment vertical="center"/>
    </xf>
    <xf numFmtId="0" fontId="234" fillId="0" borderId="84"/>
    <xf numFmtId="0" fontId="234" fillId="0" borderId="84"/>
    <xf numFmtId="0" fontId="235" fillId="0" borderId="84">
      <alignment vertical="center"/>
    </xf>
    <xf numFmtId="186" fontId="3" fillId="0" borderId="0" applyFont="0">
      <alignment horizontal="center"/>
      <protection locked="0"/>
    </xf>
    <xf numFmtId="291" fontId="67" fillId="0" borderId="84">
      <alignment horizontal="center" vertical="center"/>
    </xf>
    <xf numFmtId="291" fontId="242" fillId="0" borderId="84">
      <alignment horizontal="center" vertical="center"/>
    </xf>
    <xf numFmtId="0" fontId="332"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334" fillId="118" borderId="88" applyNumberFormat="0" applyAlignment="0" applyProtection="0">
      <alignment vertical="center"/>
    </xf>
    <xf numFmtId="0" fontId="337" fillId="125" borderId="89" applyNumberFormat="0" applyFont="0" applyAlignment="0" applyProtection="0">
      <alignment vertical="center"/>
    </xf>
    <xf numFmtId="0" fontId="346" fillId="0" borderId="97" applyNumberFormat="0" applyFill="0" applyAlignment="0" applyProtection="0">
      <alignment vertical="center"/>
    </xf>
    <xf numFmtId="0" fontId="347" fillId="75" borderId="88" applyNumberFormat="0" applyAlignment="0" applyProtection="0">
      <alignment vertical="center"/>
    </xf>
    <xf numFmtId="0" fontId="353" fillId="118" borderId="94" applyNumberFormat="0" applyAlignment="0" applyProtection="0">
      <alignment vertical="center"/>
    </xf>
    <xf numFmtId="0" fontId="60" fillId="0" borderId="75">
      <alignment horizontal="left" vertical="center"/>
    </xf>
    <xf numFmtId="0" fontId="82" fillId="36" borderId="88" applyNumberFormat="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60" fillId="0" borderId="75">
      <alignment horizontal="left" vertical="center"/>
    </xf>
    <xf numFmtId="166" fontId="3" fillId="0" borderId="0" applyFont="0" applyFill="0" applyBorder="0" applyAlignment="0" applyProtection="0"/>
    <xf numFmtId="166" fontId="7" fillId="0" borderId="0" applyFont="0" applyFill="0" applyBorder="0" applyAlignment="0" applyProtection="0"/>
    <xf numFmtId="0" fontId="90" fillId="0" borderId="98" applyNumberFormat="0" applyFill="0" applyAlignment="0" applyProtection="0"/>
    <xf numFmtId="0" fontId="89" fillId="36" borderId="94" applyNumberFormat="0" applyAlignment="0" applyProtection="0"/>
    <xf numFmtId="166" fontId="112" fillId="0" borderId="0" applyFont="0" applyFill="0" applyBorder="0" applyAlignment="0" applyProtection="0"/>
    <xf numFmtId="0" fontId="60" fillId="0" borderId="75">
      <alignment horizontal="left" vertical="center"/>
    </xf>
    <xf numFmtId="0" fontId="60" fillId="0" borderId="75">
      <alignment horizontal="left" vertical="center"/>
    </xf>
    <xf numFmtId="0" fontId="86" fillId="37" borderId="88" applyNumberFormat="0" applyAlignment="0" applyProtection="0"/>
    <xf numFmtId="0" fontId="89" fillId="36" borderId="94" applyNumberFormat="0" applyAlignment="0" applyProtection="0"/>
    <xf numFmtId="0" fontId="82" fillId="36" borderId="88" applyNumberFormat="0" applyAlignment="0" applyProtection="0"/>
    <xf numFmtId="0" fontId="60" fillId="0" borderId="75">
      <alignment horizontal="left" vertical="center"/>
    </xf>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86" fillId="37" borderId="88" applyNumberFormat="0" applyAlignment="0" applyProtection="0"/>
    <xf numFmtId="0" fontId="82" fillId="36" borderId="88" applyNumberFormat="0" applyAlignment="0" applyProtection="0"/>
    <xf numFmtId="0" fontId="82" fillId="36" borderId="88" applyNumberFormat="0" applyAlignment="0" applyProtection="0"/>
    <xf numFmtId="166" fontId="3" fillId="0" borderId="0" applyFont="0" applyFill="0" applyBorder="0" applyAlignment="0" applyProtection="0"/>
    <xf numFmtId="166" fontId="8" fillId="0" borderId="0">
      <alignment vertical="top"/>
      <protection locked="0"/>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9" fillId="36" borderId="94"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0" fontId="82" fillId="36" borderId="88"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0" fontId="90" fillId="0" borderId="98" applyNumberFormat="0" applyFill="0" applyAlignment="0" applyProtection="0"/>
    <xf numFmtId="0" fontId="82" fillId="36" borderId="88"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2" fillId="36" borderId="88" applyNumberFormat="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86" fillId="37" borderId="88" applyNumberFormat="0" applyAlignment="0" applyProtection="0"/>
    <xf numFmtId="0" fontId="82" fillId="36" borderId="88" applyNumberFormat="0" applyAlignment="0" applyProtection="0"/>
    <xf numFmtId="0" fontId="82" fillId="36" borderId="88" applyNumberFormat="0" applyAlignment="0" applyProtection="0"/>
    <xf numFmtId="0" fontId="86" fillId="37" borderId="88" applyNumberFormat="0" applyAlignment="0" applyProtection="0"/>
    <xf numFmtId="0" fontId="60" fillId="0" borderId="75">
      <alignment horizontal="lef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6" fillId="37" borderId="88" applyNumberFormat="0" applyAlignment="0" applyProtection="0"/>
    <xf numFmtId="0" fontId="89" fillId="36" borderId="94"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2" fillId="36" borderId="88" applyNumberFormat="0" applyAlignment="0" applyProtection="0"/>
    <xf numFmtId="0" fontId="82" fillId="36" borderId="88" applyNumberFormat="0" applyAlignment="0" applyProtection="0"/>
    <xf numFmtId="0" fontId="89" fillId="36" borderId="94" applyNumberFormat="0" applyAlignment="0" applyProtection="0"/>
    <xf numFmtId="0" fontId="90" fillId="0" borderId="98" applyNumberFormat="0" applyFill="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60" fillId="0" borderId="75">
      <alignment horizontal="lef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86" fillId="37" borderId="88" applyNumberFormat="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89" fillId="36" borderId="94"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9" fillId="36" borderId="94" applyNumberFormat="0" applyAlignment="0" applyProtection="0"/>
    <xf numFmtId="0" fontId="82" fillId="36" borderId="88" applyNumberFormat="0" applyAlignment="0" applyProtection="0"/>
    <xf numFmtId="0" fontId="89" fillId="36" borderId="94" applyNumberFormat="0" applyAlignment="0" applyProtection="0"/>
    <xf numFmtId="0" fontId="86" fillId="37" borderId="88" applyNumberFormat="0" applyAlignment="0" applyProtection="0"/>
    <xf numFmtId="0" fontId="86" fillId="37" borderId="88" applyNumberFormat="0" applyAlignment="0" applyProtection="0"/>
    <xf numFmtId="0" fontId="60" fillId="0" borderId="75">
      <alignment horizontal="left" vertical="center"/>
    </xf>
    <xf numFmtId="0" fontId="90" fillId="0" borderId="98" applyNumberFormat="0" applyFill="0" applyAlignment="0" applyProtection="0"/>
    <xf numFmtId="0" fontId="82" fillId="36" borderId="88" applyNumberFormat="0" applyAlignment="0" applyProtection="0"/>
    <xf numFmtId="0" fontId="89" fillId="36" borderId="94" applyNumberFormat="0" applyAlignment="0" applyProtection="0"/>
    <xf numFmtId="0" fontId="82" fillId="36" borderId="88" applyNumberFormat="0" applyAlignment="0" applyProtection="0"/>
    <xf numFmtId="0" fontId="82" fillId="36" borderId="88" applyNumberFormat="0" applyAlignment="0" applyProtection="0"/>
    <xf numFmtId="0" fontId="90" fillId="0" borderId="98" applyNumberFormat="0" applyFill="0" applyAlignment="0" applyProtection="0"/>
    <xf numFmtId="0" fontId="82" fillId="36" borderId="88" applyNumberFormat="0" applyAlignment="0" applyProtection="0"/>
    <xf numFmtId="0" fontId="90" fillId="0" borderId="98" applyNumberFormat="0" applyFill="0" applyAlignment="0" applyProtection="0"/>
    <xf numFmtId="0" fontId="82" fillId="36" borderId="88" applyNumberFormat="0" applyAlignment="0" applyProtection="0"/>
    <xf numFmtId="0" fontId="90" fillId="0" borderId="98" applyNumberFormat="0" applyFill="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2" fillId="36" borderId="88" applyNumberFormat="0" applyAlignment="0" applyProtection="0"/>
    <xf numFmtId="0" fontId="86" fillId="37" borderId="88" applyNumberFormat="0" applyAlignment="0" applyProtection="0"/>
    <xf numFmtId="0" fontId="86" fillId="37" borderId="88" applyNumberFormat="0" applyAlignment="0" applyProtection="0"/>
    <xf numFmtId="0" fontId="89" fillId="36" borderId="94" applyNumberFormat="0" applyAlignment="0" applyProtection="0"/>
    <xf numFmtId="0" fontId="60" fillId="0" borderId="75">
      <alignment horizontal="left" vertical="center"/>
    </xf>
    <xf numFmtId="0" fontId="82" fillId="36" borderId="88" applyNumberFormat="0" applyAlignment="0" applyProtection="0"/>
    <xf numFmtId="0" fontId="60" fillId="0" borderId="75">
      <alignment horizontal="left" vertical="center"/>
    </xf>
    <xf numFmtId="0" fontId="86" fillId="37" borderId="88" applyNumberFormat="0" applyAlignment="0" applyProtection="0"/>
    <xf numFmtId="166" fontId="3" fillId="0" borderId="0" applyFont="0" applyFill="0" applyBorder="0" applyAlignment="0" applyProtection="0"/>
    <xf numFmtId="0" fontId="89" fillId="36" borderId="94" applyNumberFormat="0" applyAlignment="0" applyProtection="0"/>
    <xf numFmtId="0" fontId="89" fillId="36" borderId="94"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0" fontId="86" fillId="37" borderId="88" applyNumberFormat="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82" fillId="36" borderId="88" applyNumberFormat="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82" fillId="36" borderId="88" applyNumberFormat="0" applyAlignment="0" applyProtection="0"/>
    <xf numFmtId="166" fontId="8" fillId="0" borderId="0">
      <alignment vertical="top"/>
      <protection locked="0"/>
    </xf>
    <xf numFmtId="166" fontId="8"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2" fillId="36" borderId="88" applyNumberFormat="0" applyAlignment="0" applyProtection="0"/>
    <xf numFmtId="166" fontId="20" fillId="0" borderId="0" applyFill="0" applyBorder="0" applyAlignment="0" applyProtection="0"/>
    <xf numFmtId="0" fontId="89" fillId="36" borderId="94" applyNumberFormat="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82" fillId="36" borderId="88" applyNumberFormat="0" applyAlignment="0" applyProtection="0"/>
    <xf numFmtId="166" fontId="1" fillId="0" borderId="0" applyFont="0" applyFill="0" applyBorder="0" applyAlignment="0" applyProtection="0"/>
    <xf numFmtId="0" fontId="90" fillId="0" borderId="98" applyNumberFormat="0" applyFill="0" applyAlignment="0" applyProtection="0"/>
    <xf numFmtId="0" fontId="82" fillId="36" borderId="88"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0" fontId="89" fillId="36" borderId="94"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0"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86" fillId="37" borderId="88" applyNumberFormat="0" applyAlignment="0" applyProtection="0"/>
    <xf numFmtId="0" fontId="86" fillId="37" borderId="88" applyNumberFormat="0" applyAlignment="0" applyProtection="0"/>
    <xf numFmtId="0" fontId="89" fillId="36" borderId="94" applyNumberFormat="0" applyAlignment="0" applyProtection="0"/>
    <xf numFmtId="0" fontId="89" fillId="36" borderId="94" applyNumberFormat="0" applyAlignment="0" applyProtection="0"/>
    <xf numFmtId="0" fontId="82" fillId="36" borderId="88" applyNumberFormat="0" applyAlignment="0" applyProtection="0"/>
    <xf numFmtId="0" fontId="82" fillId="36" borderId="88" applyNumberFormat="0" applyAlignment="0" applyProtection="0"/>
    <xf numFmtId="0" fontId="60" fillId="0" borderId="75">
      <alignment horizontal="left" vertical="center"/>
    </xf>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90" fillId="0" borderId="98" applyNumberFormat="0" applyFill="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86" fillId="37" borderId="88" applyNumberFormat="0" applyAlignment="0" applyProtection="0"/>
    <xf numFmtId="0" fontId="90" fillId="0" borderId="98" applyNumberFormat="0" applyFill="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86" fillId="37" borderId="88" applyNumberFormat="0" applyAlignment="0" applyProtection="0"/>
    <xf numFmtId="0" fontId="86" fillId="37" borderId="88" applyNumberFormat="0" applyAlignment="0" applyProtection="0"/>
    <xf numFmtId="0" fontId="89" fillId="36" borderId="94" applyNumberFormat="0" applyAlignment="0" applyProtection="0"/>
    <xf numFmtId="0" fontId="60" fillId="0" borderId="75">
      <alignment horizontal="left" vertical="center"/>
    </xf>
    <xf numFmtId="0" fontId="89" fillId="36" borderId="94" applyNumberFormat="0" applyAlignment="0" applyProtection="0"/>
    <xf numFmtId="0" fontId="90" fillId="0" borderId="98" applyNumberFormat="0" applyFill="0" applyAlignment="0" applyProtection="0"/>
    <xf numFmtId="0" fontId="60" fillId="0" borderId="75">
      <alignment horizontal="left" vertical="center"/>
    </xf>
    <xf numFmtId="0" fontId="82" fillId="36" borderId="88" applyNumberFormat="0" applyAlignment="0" applyProtection="0"/>
    <xf numFmtId="0" fontId="86" fillId="37" borderId="88" applyNumberFormat="0" applyAlignment="0" applyProtection="0"/>
    <xf numFmtId="0" fontId="89" fillId="36" borderId="94" applyNumberFormat="0" applyAlignment="0" applyProtection="0"/>
    <xf numFmtId="0" fontId="82" fillId="36" borderId="88" applyNumberFormat="0" applyAlignment="0" applyProtection="0"/>
    <xf numFmtId="0" fontId="60" fillId="0" borderId="75">
      <alignment horizontal="left" vertical="center"/>
    </xf>
    <xf numFmtId="0" fontId="86" fillId="37" borderId="88" applyNumberFormat="0" applyAlignment="0" applyProtection="0"/>
    <xf numFmtId="0" fontId="90" fillId="0" borderId="98" applyNumberFormat="0" applyFill="0" applyAlignment="0" applyProtection="0"/>
    <xf numFmtId="0" fontId="89" fillId="36" borderId="94" applyNumberFormat="0" applyAlignment="0" applyProtection="0"/>
    <xf numFmtId="0" fontId="60" fillId="0" borderId="75">
      <alignment horizontal="left" vertical="center"/>
    </xf>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9" fillId="36" borderId="94" applyNumberFormat="0" applyAlignment="0" applyProtection="0"/>
    <xf numFmtId="0" fontId="82" fillId="36" borderId="88" applyNumberFormat="0" applyAlignment="0" applyProtection="0"/>
    <xf numFmtId="0" fontId="89" fillId="36" borderId="94" applyNumberFormat="0" applyAlignment="0" applyProtection="0"/>
    <xf numFmtId="0" fontId="90" fillId="0" borderId="98" applyNumberFormat="0" applyFill="0" applyAlignment="0" applyProtection="0"/>
    <xf numFmtId="0" fontId="86" fillId="37" borderId="88" applyNumberFormat="0" applyAlignment="0" applyProtection="0"/>
    <xf numFmtId="0" fontId="82" fillId="36" borderId="88" applyNumberFormat="0" applyAlignment="0" applyProtection="0"/>
    <xf numFmtId="0" fontId="86" fillId="37" borderId="88" applyNumberFormat="0" applyAlignment="0" applyProtection="0"/>
    <xf numFmtId="0" fontId="82" fillId="36"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82" fillId="36" borderId="88" applyNumberFormat="0" applyAlignment="0" applyProtection="0"/>
    <xf numFmtId="0" fontId="90" fillId="0" borderId="98" applyNumberFormat="0" applyFill="0" applyAlignment="0" applyProtection="0"/>
    <xf numFmtId="0" fontId="82" fillId="36"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89" fillId="36" borderId="94" applyNumberFormat="0" applyAlignment="0" applyProtection="0"/>
    <xf numFmtId="0" fontId="82" fillId="36" borderId="88" applyNumberFormat="0" applyAlignment="0" applyProtection="0"/>
    <xf numFmtId="0" fontId="90" fillId="0" borderId="98" applyNumberFormat="0" applyFill="0" applyAlignment="0" applyProtection="0"/>
    <xf numFmtId="0" fontId="60" fillId="0" borderId="75">
      <alignment horizontal="left" vertical="center"/>
    </xf>
    <xf numFmtId="0" fontId="86" fillId="37"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82" fillId="36" borderId="88" applyNumberFormat="0" applyAlignment="0" applyProtection="0"/>
    <xf numFmtId="0" fontId="82" fillId="36" borderId="88" applyNumberFormat="0" applyAlignment="0" applyProtection="0"/>
    <xf numFmtId="0" fontId="89" fillId="36" borderId="94" applyNumberFormat="0" applyAlignment="0" applyProtection="0"/>
    <xf numFmtId="0" fontId="82" fillId="36" borderId="88" applyNumberFormat="0" applyAlignment="0" applyProtection="0"/>
    <xf numFmtId="0" fontId="90" fillId="0" borderId="98" applyNumberFormat="0" applyFill="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2" fillId="36" borderId="88" applyNumberFormat="0" applyAlignment="0" applyProtection="0"/>
    <xf numFmtId="0" fontId="89" fillId="36" borderId="94"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89" fillId="36" borderId="94" applyNumberFormat="0" applyAlignment="0" applyProtection="0"/>
    <xf numFmtId="0" fontId="60" fillId="0" borderId="75">
      <alignment horizontal="left" vertical="center"/>
    </xf>
    <xf numFmtId="0" fontId="89" fillId="36" borderId="94" applyNumberFormat="0" applyAlignment="0" applyProtection="0"/>
    <xf numFmtId="0" fontId="86" fillId="37" borderId="88" applyNumberFormat="0" applyAlignment="0" applyProtection="0"/>
    <xf numFmtId="0" fontId="82" fillId="36" borderId="88" applyNumberFormat="0" applyAlignment="0" applyProtection="0"/>
    <xf numFmtId="0" fontId="82" fillId="36" borderId="88" applyNumberFormat="0" applyAlignment="0" applyProtection="0"/>
    <xf numFmtId="0" fontId="60" fillId="0" borderId="75">
      <alignment horizontal="left" vertical="center"/>
    </xf>
    <xf numFmtId="0" fontId="89" fillId="36" borderId="94" applyNumberFormat="0" applyAlignment="0" applyProtection="0"/>
    <xf numFmtId="0" fontId="82" fillId="36"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82" fillId="36" borderId="88" applyNumberFormat="0" applyAlignment="0" applyProtection="0"/>
    <xf numFmtId="0" fontId="89" fillId="36" borderId="94" applyNumberFormat="0" applyAlignment="0" applyProtection="0"/>
    <xf numFmtId="0" fontId="90" fillId="0" borderId="98" applyNumberFormat="0" applyFill="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118" borderId="88" applyNumberFormat="0" applyAlignment="0" applyProtection="0"/>
    <xf numFmtId="0" fontId="82" fillId="118" borderId="88" applyNumberFormat="0" applyAlignment="0" applyProtection="0"/>
    <xf numFmtId="0" fontId="82" fillId="118" borderId="88" applyNumberFormat="0" applyAlignment="0" applyProtection="0"/>
    <xf numFmtId="0" fontId="165" fillId="53" borderId="88" applyNumberFormat="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84" fontId="78" fillId="0" borderId="33" applyNumberFormat="0" applyFill="0" applyProtection="0">
      <alignment horizont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253" fontId="3" fillId="76" borderId="100">
      <protection locked="0"/>
    </xf>
    <xf numFmtId="0" fontId="86" fillId="67" borderId="88" applyNumberFormat="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253" fontId="3" fillId="76" borderId="100">
      <protection locked="0"/>
    </xf>
    <xf numFmtId="0" fontId="229" fillId="67" borderId="88" applyNumberFormat="0" applyAlignment="0" applyProtection="0">
      <alignment vertical="center"/>
    </xf>
    <xf numFmtId="253" fontId="3" fillId="76" borderId="100">
      <protection locked="0"/>
    </xf>
    <xf numFmtId="0" fontId="86" fillId="67" borderId="88" applyNumberFormat="0" applyAlignment="0" applyProtection="0">
      <alignment vertical="center"/>
    </xf>
    <xf numFmtId="166" fontId="3" fillId="0" borderId="0" applyFont="0" applyFill="0" applyBorder="0" applyAlignment="0" applyProtection="0"/>
    <xf numFmtId="253" fontId="3" fillId="76" borderId="100">
      <protection locked="0"/>
    </xf>
    <xf numFmtId="253" fontId="3" fillId="76" borderId="100">
      <protection locked="0"/>
    </xf>
    <xf numFmtId="166" fontId="7" fillId="0" borderId="0" applyFont="0" applyFill="0" applyBorder="0" applyAlignment="0" applyProtection="0"/>
    <xf numFmtId="166" fontId="7" fillId="0" borderId="0" applyFont="0" applyFill="0" applyBorder="0" applyAlignment="0" applyProtection="0"/>
    <xf numFmtId="253" fontId="117" fillId="76" borderId="100">
      <alignment vertical="center"/>
      <protection locked="0"/>
    </xf>
    <xf numFmtId="166" fontId="3" fillId="0" borderId="0" applyFont="0" applyFill="0" applyBorder="0" applyAlignment="0" applyProtection="0">
      <alignment vertical="center"/>
    </xf>
    <xf numFmtId="253" fontId="117" fillId="76" borderId="100">
      <alignment vertical="center"/>
      <protection locked="0"/>
    </xf>
    <xf numFmtId="166" fontId="3" fillId="0" borderId="0" applyFont="0" applyFill="0" applyBorder="0" applyAlignment="0" applyProtection="0"/>
    <xf numFmtId="253" fontId="117" fillId="76" borderId="100">
      <alignment vertical="center"/>
      <protection locked="0"/>
    </xf>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46" fillId="0" borderId="0" applyFill="0" applyBorder="0" applyAlignment="0" applyProtection="0"/>
    <xf numFmtId="253" fontId="117" fillId="76" borderId="100">
      <alignment vertical="center"/>
      <protection locked="0"/>
    </xf>
    <xf numFmtId="0" fontId="229" fillId="67" borderId="88" applyNumberFormat="0" applyAlignment="0" applyProtection="0">
      <alignment vertical="center"/>
    </xf>
    <xf numFmtId="253" fontId="3" fillId="76" borderId="100">
      <protection locked="0"/>
    </xf>
    <xf numFmtId="166" fontId="7" fillId="0" borderId="0" applyFont="0" applyFill="0" applyBorder="0" applyAlignment="0" applyProtection="0"/>
    <xf numFmtId="0" fontId="229" fillId="67" borderId="88" applyNumberFormat="0" applyAlignment="0" applyProtection="0">
      <alignment vertical="center"/>
    </xf>
    <xf numFmtId="166" fontId="172" fillId="0" borderId="0" applyFont="0" applyFill="0" applyBorder="0" applyAlignment="0" applyProtection="0"/>
    <xf numFmtId="253" fontId="3" fillId="76" borderId="100">
      <alignment vertical="center"/>
      <protection locked="0"/>
    </xf>
    <xf numFmtId="166" fontId="7" fillId="0" borderId="0" applyFont="0" applyFill="0" applyBorder="0" applyAlignment="0" applyProtection="0"/>
    <xf numFmtId="0" fontId="353" fillId="118" borderId="94" applyNumberFormat="0" applyAlignment="0" applyProtection="0">
      <alignment vertical="center"/>
    </xf>
    <xf numFmtId="0" fontId="347" fillId="75" borderId="88" applyNumberFormat="0" applyAlignment="0" applyProtection="0">
      <alignment vertical="center"/>
    </xf>
    <xf numFmtId="0" fontId="346" fillId="0" borderId="97" applyNumberFormat="0" applyFill="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xf numFmtId="0" fontId="337" fillId="125" borderId="89" applyNumberFormat="0" applyFont="0" applyAlignment="0" applyProtection="0">
      <alignment vertical="center"/>
    </xf>
    <xf numFmtId="0" fontId="334" fillId="118" borderId="88" applyNumberFormat="0" applyAlignment="0" applyProtection="0">
      <alignment vertical="center"/>
    </xf>
    <xf numFmtId="291" fontId="242" fillId="0" borderId="84">
      <alignment horizontal="center" vertical="center"/>
    </xf>
    <xf numFmtId="291" fontId="67" fillId="0" borderId="84">
      <alignment horizontal="center" vertical="center"/>
    </xf>
    <xf numFmtId="0" fontId="235" fillId="0" borderId="84">
      <alignment vertical="center"/>
    </xf>
    <xf numFmtId="0" fontId="234" fillId="0" borderId="84"/>
    <xf numFmtId="0" fontId="234" fillId="0" borderId="84"/>
    <xf numFmtId="0" fontId="198" fillId="0" borderId="98" applyNumberFormat="0" applyFill="0" applyAlignment="0" applyProtection="0">
      <alignment vertical="center"/>
    </xf>
    <xf numFmtId="0" fontId="90" fillId="0" borderId="97" applyNumberFormat="0" applyFill="0" applyAlignment="0" applyProtection="0"/>
    <xf numFmtId="0" fontId="198" fillId="0" borderId="98" applyNumberFormat="0" applyFill="0" applyAlignment="0" applyProtection="0">
      <alignment vertical="center"/>
    </xf>
    <xf numFmtId="0" fontId="198" fillId="0" borderId="98" applyNumberFormat="0" applyFill="0" applyAlignment="0" applyProtection="0">
      <alignment vertical="center"/>
    </xf>
    <xf numFmtId="0" fontId="90" fillId="0" borderId="98"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alignment vertical="center"/>
    </xf>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8"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alignment vertical="center"/>
    </xf>
    <xf numFmtId="0" fontId="198" fillId="0" borderId="97" applyNumberFormat="0" applyFill="0" applyAlignment="0" applyProtection="0">
      <alignment vertical="center"/>
    </xf>
    <xf numFmtId="0" fontId="198" fillId="0" borderId="97" applyNumberFormat="0" applyFill="0" applyAlignment="0" applyProtection="0">
      <alignment vertical="center"/>
    </xf>
    <xf numFmtId="0" fontId="90" fillId="0" borderId="97" applyNumberFormat="0" applyFill="0" applyAlignment="0" applyProtection="0"/>
    <xf numFmtId="0" fontId="90" fillId="0" borderId="97" applyNumberFormat="0" applyFill="0" applyAlignment="0" applyProtection="0"/>
    <xf numFmtId="0" fontId="90" fillId="0" borderId="97" applyNumberFormat="0" applyFill="0" applyAlignment="0" applyProtection="0"/>
    <xf numFmtId="0" fontId="90" fillId="0" borderId="97"/>
    <xf numFmtId="0" fontId="190" fillId="0" borderId="84">
      <alignment vertical="center"/>
    </xf>
    <xf numFmtId="0" fontId="45" fillId="0" borderId="84"/>
    <xf numFmtId="0" fontId="45" fillId="0" borderId="84"/>
    <xf numFmtId="0" fontId="117" fillId="76" borderId="100">
      <alignment vertical="center" wrapText="1"/>
      <protection locked="0"/>
    </xf>
    <xf numFmtId="0" fontId="117" fillId="76" borderId="100">
      <alignment vertical="center" wrapText="1"/>
      <protection locked="0"/>
    </xf>
    <xf numFmtId="0" fontId="3" fillId="76" borderId="100">
      <alignment wrapText="1"/>
      <protection locked="0"/>
    </xf>
    <xf numFmtId="0" fontId="3" fillId="76" borderId="100">
      <alignment vertical="center" wrapText="1"/>
      <protection locked="0"/>
    </xf>
    <xf numFmtId="0" fontId="117" fillId="76" borderId="100">
      <alignment vertical="center" wrapText="1"/>
      <protection locked="0"/>
    </xf>
    <xf numFmtId="0" fontId="117" fillId="76" borderId="100">
      <alignment vertical="center" wrapText="1"/>
      <protection locked="0"/>
    </xf>
    <xf numFmtId="0" fontId="3" fillId="76" borderId="100">
      <alignment wrapText="1"/>
      <protection locked="0"/>
    </xf>
    <xf numFmtId="0" fontId="3" fillId="76" borderId="100">
      <alignment vertical="center" wrapText="1"/>
      <protection locked="0"/>
    </xf>
    <xf numFmtId="0" fontId="117" fillId="76" borderId="100">
      <alignment vertical="center" wrapText="1"/>
      <protection locked="0"/>
    </xf>
    <xf numFmtId="0" fontId="117" fillId="76" borderId="100">
      <alignment vertical="center" wrapText="1"/>
      <protection locked="0"/>
    </xf>
    <xf numFmtId="0" fontId="3" fillId="76" borderId="100">
      <alignment wrapText="1"/>
      <protection locked="0"/>
    </xf>
    <xf numFmtId="0" fontId="3" fillId="76" borderId="100">
      <alignment wrapText="1"/>
      <protection locked="0"/>
    </xf>
    <xf numFmtId="0" fontId="304" fillId="73" borderId="101" applyNumberFormat="0" applyProtection="0">
      <alignment horizontal="right" vertical="center"/>
    </xf>
    <xf numFmtId="0" fontId="303" fillId="73" borderId="101" applyNumberFormat="0" applyProtection="0">
      <alignment horizontal="right" vertical="center"/>
    </xf>
    <xf numFmtId="0" fontId="304" fillId="73" borderId="101" applyNumberFormat="0" applyProtection="0">
      <alignment horizontal="right" vertical="center"/>
    </xf>
    <xf numFmtId="0" fontId="303" fillId="73" borderId="101" applyNumberFormat="0" applyProtection="0">
      <alignment horizontal="right" vertical="center"/>
    </xf>
    <xf numFmtId="0" fontId="304" fillId="73" borderId="101" applyNumberFormat="0" applyProtection="0">
      <alignment horizontal="right" vertical="center"/>
    </xf>
    <xf numFmtId="0" fontId="304" fillId="73" borderId="101" applyNumberFormat="0" applyProtection="0">
      <alignment horizontal="right" vertical="center"/>
    </xf>
    <xf numFmtId="0" fontId="303" fillId="73" borderId="101" applyNumberFormat="0" applyProtection="0">
      <alignment horizontal="right" vertical="center"/>
    </xf>
    <xf numFmtId="0" fontId="304" fillId="73" borderId="101" applyNumberFormat="0" applyProtection="0">
      <alignment horizontal="right" vertical="center"/>
    </xf>
    <xf numFmtId="0" fontId="304" fillId="73" borderId="101" applyNumberFormat="0" applyProtection="0">
      <alignment horizontal="right" vertical="center"/>
    </xf>
    <xf numFmtId="0" fontId="303" fillId="73" borderId="101" applyNumberFormat="0" applyProtection="0">
      <alignment horizontal="right" vertical="center"/>
    </xf>
    <xf numFmtId="0" fontId="303" fillId="73" borderId="101" applyNumberFormat="0" applyProtection="0">
      <alignment horizontal="right" vertical="center"/>
    </xf>
    <xf numFmtId="0" fontId="302" fillId="135" borderId="102" applyNumberFormat="0" applyProtection="0">
      <alignment horizontal="left" vertical="center" indent="1"/>
    </xf>
    <xf numFmtId="0" fontId="301" fillId="135" borderId="102" applyNumberFormat="0" applyProtection="0">
      <alignment horizontal="left" vertical="center" indent="1"/>
    </xf>
    <xf numFmtId="0" fontId="302" fillId="135" borderId="102" applyNumberFormat="0" applyProtection="0">
      <alignment horizontal="left" vertical="center" indent="1"/>
    </xf>
    <xf numFmtId="0" fontId="301" fillId="135" borderId="102" applyNumberFormat="0" applyProtection="0">
      <alignment horizontal="left" vertical="center" indent="1"/>
    </xf>
    <xf numFmtId="0" fontId="302" fillId="135" borderId="102" applyNumberFormat="0" applyProtection="0">
      <alignment horizontal="left" vertical="center" indent="1"/>
    </xf>
    <xf numFmtId="0" fontId="302" fillId="135" borderId="102" applyNumberFormat="0" applyProtection="0">
      <alignment horizontal="left" vertical="center" indent="1"/>
    </xf>
    <xf numFmtId="0" fontId="301" fillId="135" borderId="102" applyNumberFormat="0" applyProtection="0">
      <alignment horizontal="left" vertical="center" indent="1"/>
    </xf>
    <xf numFmtId="0" fontId="302" fillId="135" borderId="102" applyNumberFormat="0" applyProtection="0">
      <alignment horizontal="left" vertical="center" indent="1"/>
    </xf>
    <xf numFmtId="0" fontId="302" fillId="135" borderId="102" applyNumberFormat="0" applyProtection="0">
      <alignment horizontal="left" vertical="center" indent="1"/>
    </xf>
    <xf numFmtId="0" fontId="301" fillId="135" borderId="102" applyNumberFormat="0" applyProtection="0">
      <alignment horizontal="left" vertical="center" indent="1"/>
    </xf>
    <xf numFmtId="0" fontId="301" fillId="135" borderId="102" applyNumberFormat="0" applyProtection="0">
      <alignment horizontal="left" vertical="center" indent="1"/>
    </xf>
    <xf numFmtId="0" fontId="283" fillId="76" borderId="101" applyNumberFormat="0" applyProtection="0">
      <alignment horizontal="left" vertical="center" indent="1"/>
    </xf>
    <xf numFmtId="0" fontId="282" fillId="76" borderId="101" applyNumberFormat="0" applyProtection="0">
      <alignment horizontal="left" vertical="center" indent="1"/>
    </xf>
    <xf numFmtId="0" fontId="283" fillId="76" borderId="101" applyNumberFormat="0" applyProtection="0">
      <alignment horizontal="left" vertical="center" indent="1"/>
    </xf>
    <xf numFmtId="0" fontId="282" fillId="76" borderId="101" applyNumberFormat="0" applyProtection="0">
      <alignment horizontal="left" vertical="center" indent="1"/>
    </xf>
    <xf numFmtId="0" fontId="283" fillId="76" borderId="101" applyNumberFormat="0" applyProtection="0">
      <alignment horizontal="left" vertical="center" indent="1"/>
    </xf>
    <xf numFmtId="0" fontId="283" fillId="76" borderId="101" applyNumberFormat="0" applyProtection="0">
      <alignment horizontal="left" vertical="center" indent="1"/>
    </xf>
    <xf numFmtId="0" fontId="282" fillId="76" borderId="101" applyNumberFormat="0" applyProtection="0">
      <alignment horizontal="left" vertical="center" indent="1"/>
    </xf>
    <xf numFmtId="0" fontId="283" fillId="76" borderId="101" applyNumberFormat="0" applyProtection="0">
      <alignment horizontal="left" vertical="center" indent="1"/>
    </xf>
    <xf numFmtId="0" fontId="283" fillId="76" borderId="101" applyNumberFormat="0" applyProtection="0">
      <alignment horizontal="left" vertical="center" indent="1"/>
    </xf>
    <xf numFmtId="0" fontId="282" fillId="76" borderId="101" applyNumberFormat="0" applyProtection="0">
      <alignment horizontal="left" vertical="center" indent="1"/>
    </xf>
    <xf numFmtId="0" fontId="282" fillId="76" borderId="101" applyNumberFormat="0" applyProtection="0">
      <alignment horizontal="left" vertical="center" indent="1"/>
    </xf>
    <xf numFmtId="0" fontId="294" fillId="73" borderId="101" applyNumberFormat="0" applyProtection="0">
      <alignment horizontal="right" vertical="center"/>
    </xf>
    <xf numFmtId="0" fontId="293" fillId="73" borderId="101" applyNumberFormat="0" applyProtection="0">
      <alignment horizontal="right" vertical="center"/>
    </xf>
    <xf numFmtId="0" fontId="294" fillId="73" borderId="101" applyNumberFormat="0" applyProtection="0">
      <alignment horizontal="right" vertical="center"/>
    </xf>
    <xf numFmtId="0" fontId="293" fillId="73" borderId="101" applyNumberFormat="0" applyProtection="0">
      <alignment horizontal="right" vertical="center"/>
    </xf>
    <xf numFmtId="0" fontId="294" fillId="73" borderId="101" applyNumberFormat="0" applyProtection="0">
      <alignment horizontal="right" vertical="center"/>
    </xf>
    <xf numFmtId="0" fontId="294" fillId="73" borderId="101" applyNumberFormat="0" applyProtection="0">
      <alignment horizontal="right" vertical="center"/>
    </xf>
    <xf numFmtId="0" fontId="293" fillId="73" borderId="101" applyNumberFormat="0" applyProtection="0">
      <alignment horizontal="right" vertical="center"/>
    </xf>
    <xf numFmtId="0" fontId="294" fillId="73" borderId="101" applyNumberFormat="0" applyProtection="0">
      <alignment horizontal="right" vertical="center"/>
    </xf>
    <xf numFmtId="0" fontId="294" fillId="73" borderId="101" applyNumberFormat="0" applyProtection="0">
      <alignment horizontal="right" vertical="center"/>
    </xf>
    <xf numFmtId="0" fontId="293" fillId="73" borderId="101" applyNumberFormat="0" applyProtection="0">
      <alignment horizontal="right" vertical="center"/>
    </xf>
    <xf numFmtId="0" fontId="293" fillId="73" borderId="101" applyNumberFormat="0" applyProtection="0">
      <alignment horizontal="right" vertical="center"/>
    </xf>
    <xf numFmtId="0" fontId="286" fillId="73" borderId="101" applyNumberFormat="0" applyProtection="0">
      <alignment horizontal="right" vertical="center"/>
    </xf>
    <xf numFmtId="0" fontId="103" fillId="73" borderId="101" applyNumberFormat="0" applyProtection="0">
      <alignment horizontal="right" vertical="center"/>
    </xf>
    <xf numFmtId="0" fontId="286" fillId="73" borderId="101" applyNumberFormat="0" applyProtection="0">
      <alignment horizontal="right" vertical="center"/>
    </xf>
    <xf numFmtId="0" fontId="286" fillId="73" borderId="101" applyNumberFormat="0" applyProtection="0">
      <alignment horizontal="right" vertical="center"/>
    </xf>
    <xf numFmtId="0" fontId="286" fillId="73" borderId="101" applyNumberFormat="0" applyProtection="0">
      <alignment horizontal="right" vertical="center"/>
    </xf>
    <xf numFmtId="0" fontId="103" fillId="73" borderId="101" applyNumberFormat="0" applyProtection="0">
      <alignment horizontal="right" vertical="center"/>
    </xf>
    <xf numFmtId="0" fontId="286" fillId="73" borderId="101" applyNumberFormat="0" applyProtection="0">
      <alignment horizontal="right" vertical="center"/>
    </xf>
    <xf numFmtId="0" fontId="103" fillId="73" borderId="101" applyNumberFormat="0" applyProtection="0">
      <alignment horizontal="right" vertical="center"/>
    </xf>
    <xf numFmtId="0" fontId="103" fillId="73" borderId="101" applyNumberFormat="0" applyProtection="0">
      <alignment horizontal="right" vertical="center"/>
    </xf>
    <xf numFmtId="0" fontId="283" fillId="76" borderId="102" applyNumberFormat="0" applyProtection="0">
      <alignment horizontal="left" vertical="center" indent="1"/>
    </xf>
    <xf numFmtId="0" fontId="282" fillId="76" borderId="102" applyNumberFormat="0" applyProtection="0">
      <alignment horizontal="left" vertical="center" indent="1"/>
    </xf>
    <xf numFmtId="0" fontId="283" fillId="76" borderId="102" applyNumberFormat="0" applyProtection="0">
      <alignment horizontal="left" vertical="center" indent="1"/>
    </xf>
    <xf numFmtId="0" fontId="282" fillId="76" borderId="102" applyNumberFormat="0" applyProtection="0">
      <alignment horizontal="left" vertical="center" indent="1"/>
    </xf>
    <xf numFmtId="0" fontId="283" fillId="76" borderId="102" applyNumberFormat="0" applyProtection="0">
      <alignment horizontal="left" vertical="center" indent="1"/>
    </xf>
    <xf numFmtId="0" fontId="283" fillId="76" borderId="102" applyNumberFormat="0" applyProtection="0">
      <alignment horizontal="left" vertical="center" indent="1"/>
    </xf>
    <xf numFmtId="0" fontId="282" fillId="76" borderId="102" applyNumberFormat="0" applyProtection="0">
      <alignment horizontal="left" vertical="center" indent="1"/>
    </xf>
    <xf numFmtId="0" fontId="283" fillId="76" borderId="102" applyNumberFormat="0" applyProtection="0">
      <alignment horizontal="left" vertical="center" indent="1"/>
    </xf>
    <xf numFmtId="0" fontId="283" fillId="76" borderId="102" applyNumberFormat="0" applyProtection="0">
      <alignment horizontal="left" vertical="center" indent="1"/>
    </xf>
    <xf numFmtId="0" fontId="282" fillId="76" borderId="102" applyNumberFormat="0" applyProtection="0">
      <alignment horizontal="left" vertical="center" indent="1"/>
    </xf>
    <xf numFmtId="0" fontId="282" fillId="76" borderId="102" applyNumberFormat="0" applyProtection="0">
      <alignment horizontal="left" vertical="center" indent="1"/>
    </xf>
    <xf numFmtId="0" fontId="294" fillId="73" borderId="101" applyNumberFormat="0" applyProtection="0">
      <alignment vertical="center"/>
    </xf>
    <xf numFmtId="0" fontId="293" fillId="73" borderId="101" applyNumberFormat="0" applyProtection="0">
      <alignment vertical="center"/>
    </xf>
    <xf numFmtId="0" fontId="294" fillId="73" borderId="101" applyNumberFormat="0" applyProtection="0">
      <alignment vertical="center"/>
    </xf>
    <xf numFmtId="0" fontId="293" fillId="73" borderId="101" applyNumberFormat="0" applyProtection="0">
      <alignment vertical="center"/>
    </xf>
    <xf numFmtId="0" fontId="294" fillId="73" borderId="101" applyNumberFormat="0" applyProtection="0">
      <alignment vertical="center"/>
    </xf>
    <xf numFmtId="0" fontId="294" fillId="73" borderId="101" applyNumberFormat="0" applyProtection="0">
      <alignment vertical="center"/>
    </xf>
    <xf numFmtId="0" fontId="293" fillId="73" borderId="101" applyNumberFormat="0" applyProtection="0">
      <alignment vertical="center"/>
    </xf>
    <xf numFmtId="0" fontId="294" fillId="73" borderId="101" applyNumberFormat="0" applyProtection="0">
      <alignment vertical="center"/>
    </xf>
    <xf numFmtId="0" fontId="294" fillId="73" borderId="101" applyNumberFormat="0" applyProtection="0">
      <alignment vertical="center"/>
    </xf>
    <xf numFmtId="0" fontId="293" fillId="73" borderId="101" applyNumberFormat="0" applyProtection="0">
      <alignment vertical="center"/>
    </xf>
    <xf numFmtId="0" fontId="293" fillId="73" borderId="101" applyNumberFormat="0" applyProtection="0">
      <alignment vertical="center"/>
    </xf>
    <xf numFmtId="0" fontId="286" fillId="73" borderId="101" applyNumberFormat="0" applyProtection="0">
      <alignment vertical="center"/>
    </xf>
    <xf numFmtId="0" fontId="103" fillId="73" borderId="101" applyNumberFormat="0" applyProtection="0">
      <alignment vertical="center"/>
    </xf>
    <xf numFmtId="0" fontId="286" fillId="73" borderId="101" applyNumberFormat="0" applyProtection="0">
      <alignment vertical="center"/>
    </xf>
    <xf numFmtId="0" fontId="103" fillId="73" borderId="101" applyNumberFormat="0" applyProtection="0">
      <alignment vertical="center"/>
    </xf>
    <xf numFmtId="0" fontId="286" fillId="73" borderId="101" applyNumberFormat="0" applyProtection="0">
      <alignment vertical="center"/>
    </xf>
    <xf numFmtId="0" fontId="286" fillId="73" borderId="101" applyNumberFormat="0" applyProtection="0">
      <alignment vertical="center"/>
    </xf>
    <xf numFmtId="0" fontId="103" fillId="73" borderId="101" applyNumberFormat="0" applyProtection="0">
      <alignment vertical="center"/>
    </xf>
    <xf numFmtId="0" fontId="286" fillId="73" borderId="101" applyNumberFormat="0" applyProtection="0">
      <alignment vertical="center"/>
    </xf>
    <xf numFmtId="0" fontId="286" fillId="73" borderId="101" applyNumberFormat="0" applyProtection="0">
      <alignment vertical="center"/>
    </xf>
    <xf numFmtId="0" fontId="103" fillId="73" borderId="101" applyNumberFormat="0" applyProtection="0">
      <alignment vertical="center"/>
    </xf>
    <xf numFmtId="0" fontId="103" fillId="73" borderId="101" applyNumberFormat="0" applyProtection="0">
      <alignment vertical="center"/>
    </xf>
    <xf numFmtId="0" fontId="286" fillId="76" borderId="101" applyNumberFormat="0" applyProtection="0">
      <alignment horizontal="right" vertical="center"/>
    </xf>
    <xf numFmtId="0" fontId="103" fillId="76" borderId="101" applyNumberFormat="0" applyProtection="0">
      <alignment horizontal="right" vertical="center"/>
    </xf>
    <xf numFmtId="0" fontId="286" fillId="76" borderId="101" applyNumberFormat="0" applyProtection="0">
      <alignment horizontal="right" vertical="center"/>
    </xf>
    <xf numFmtId="0" fontId="103" fillId="76" borderId="101" applyNumberFormat="0" applyProtection="0">
      <alignment horizontal="right" vertical="center"/>
    </xf>
    <xf numFmtId="0" fontId="286" fillId="76" borderId="101" applyNumberFormat="0" applyProtection="0">
      <alignment horizontal="right" vertical="center"/>
    </xf>
    <xf numFmtId="0" fontId="286" fillId="76" borderId="101" applyNumberFormat="0" applyProtection="0">
      <alignment horizontal="right" vertical="center"/>
    </xf>
    <xf numFmtId="0" fontId="103" fillId="76" borderId="101" applyNumberFormat="0" applyProtection="0">
      <alignment horizontal="right" vertical="center"/>
    </xf>
    <xf numFmtId="0" fontId="286" fillId="76" borderId="101" applyNumberFormat="0" applyProtection="0">
      <alignment horizontal="right" vertical="center"/>
    </xf>
    <xf numFmtId="0" fontId="286" fillId="76" borderId="101" applyNumberFormat="0" applyProtection="0">
      <alignment horizontal="right" vertical="center"/>
    </xf>
    <xf numFmtId="0" fontId="103" fillId="76" borderId="101" applyNumberFormat="0" applyProtection="0">
      <alignment horizontal="right" vertical="center"/>
    </xf>
    <xf numFmtId="0" fontId="103" fillId="76" borderId="101" applyNumberFormat="0" applyProtection="0">
      <alignment horizontal="right" vertical="center"/>
    </xf>
    <xf numFmtId="0" fontId="286" fillId="133" borderId="101" applyNumberFormat="0" applyProtection="0">
      <alignment horizontal="right" vertical="center"/>
    </xf>
    <xf numFmtId="0" fontId="103" fillId="133" borderId="101" applyNumberFormat="0" applyProtection="0">
      <alignment horizontal="right" vertical="center"/>
    </xf>
    <xf numFmtId="0" fontId="286" fillId="133" borderId="101" applyNumberFormat="0" applyProtection="0">
      <alignment horizontal="right" vertical="center"/>
    </xf>
    <xf numFmtId="0" fontId="103" fillId="133" borderId="101" applyNumberFormat="0" applyProtection="0">
      <alignment horizontal="right" vertical="center"/>
    </xf>
    <xf numFmtId="0" fontId="286" fillId="133" borderId="101" applyNumberFormat="0" applyProtection="0">
      <alignment horizontal="right" vertical="center"/>
    </xf>
    <xf numFmtId="0" fontId="286" fillId="133" borderId="101" applyNumberFormat="0" applyProtection="0">
      <alignment horizontal="right" vertical="center"/>
    </xf>
    <xf numFmtId="0" fontId="103" fillId="133" borderId="101" applyNumberFormat="0" applyProtection="0">
      <alignment horizontal="right" vertical="center"/>
    </xf>
    <xf numFmtId="0" fontId="286" fillId="133" borderId="101" applyNumberFormat="0" applyProtection="0">
      <alignment horizontal="right" vertical="center"/>
    </xf>
    <xf numFmtId="0" fontId="286" fillId="133" borderId="101" applyNumberFormat="0" applyProtection="0">
      <alignment horizontal="right" vertical="center"/>
    </xf>
    <xf numFmtId="0" fontId="103" fillId="133" borderId="101" applyNumberFormat="0" applyProtection="0">
      <alignment horizontal="right" vertical="center"/>
    </xf>
    <xf numFmtId="0" fontId="103" fillId="133" borderId="101" applyNumberFormat="0" applyProtection="0">
      <alignment horizontal="right" vertical="center"/>
    </xf>
    <xf numFmtId="0" fontId="286" fillId="110" borderId="101" applyNumberFormat="0" applyProtection="0">
      <alignment horizontal="right" vertical="center"/>
    </xf>
    <xf numFmtId="0" fontId="103" fillId="110" borderId="101" applyNumberFormat="0" applyProtection="0">
      <alignment horizontal="right" vertical="center"/>
    </xf>
    <xf numFmtId="0" fontId="286" fillId="110" borderId="101" applyNumberFormat="0" applyProtection="0">
      <alignment horizontal="right" vertical="center"/>
    </xf>
    <xf numFmtId="0" fontId="103" fillId="110" borderId="101" applyNumberFormat="0" applyProtection="0">
      <alignment horizontal="right" vertical="center"/>
    </xf>
    <xf numFmtId="0" fontId="286" fillId="110" borderId="101" applyNumberFormat="0" applyProtection="0">
      <alignment horizontal="right" vertical="center"/>
    </xf>
    <xf numFmtId="0" fontId="286" fillId="110" borderId="101" applyNumberFormat="0" applyProtection="0">
      <alignment horizontal="right" vertical="center"/>
    </xf>
    <xf numFmtId="0" fontId="103" fillId="110" borderId="101" applyNumberFormat="0" applyProtection="0">
      <alignment horizontal="right" vertical="center"/>
    </xf>
    <xf numFmtId="0" fontId="286" fillId="110" borderId="101" applyNumberFormat="0" applyProtection="0">
      <alignment horizontal="right" vertical="center"/>
    </xf>
    <xf numFmtId="0" fontId="286" fillId="110" borderId="101" applyNumberFormat="0" applyProtection="0">
      <alignment horizontal="right" vertical="center"/>
    </xf>
    <xf numFmtId="0" fontId="103" fillId="110" borderId="101" applyNumberFormat="0" applyProtection="0">
      <alignment horizontal="right" vertical="center"/>
    </xf>
    <xf numFmtId="0" fontId="103" fillId="110" borderId="101" applyNumberFormat="0" applyProtection="0">
      <alignment horizontal="right" vertical="center"/>
    </xf>
    <xf numFmtId="0" fontId="286" fillId="59" borderId="101" applyNumberFormat="0" applyProtection="0">
      <alignment horizontal="right" vertical="center"/>
    </xf>
    <xf numFmtId="0" fontId="103" fillId="59" borderId="101" applyNumberFormat="0" applyProtection="0">
      <alignment horizontal="right" vertical="center"/>
    </xf>
    <xf numFmtId="0" fontId="286" fillId="59" borderId="101" applyNumberFormat="0" applyProtection="0">
      <alignment horizontal="right" vertical="center"/>
    </xf>
    <xf numFmtId="0" fontId="103" fillId="59" borderId="101" applyNumberFormat="0" applyProtection="0">
      <alignment horizontal="right" vertical="center"/>
    </xf>
    <xf numFmtId="0" fontId="286" fillId="59" borderId="101" applyNumberFormat="0" applyProtection="0">
      <alignment horizontal="right" vertical="center"/>
    </xf>
    <xf numFmtId="0" fontId="286" fillId="59" borderId="101" applyNumberFormat="0" applyProtection="0">
      <alignment horizontal="right" vertical="center"/>
    </xf>
    <xf numFmtId="0" fontId="103" fillId="59" borderId="101" applyNumberFormat="0" applyProtection="0">
      <alignment horizontal="right" vertical="center"/>
    </xf>
    <xf numFmtId="0" fontId="286" fillId="59" borderId="101" applyNumberFormat="0" applyProtection="0">
      <alignment horizontal="right" vertical="center"/>
    </xf>
    <xf numFmtId="0" fontId="286" fillId="59" borderId="101" applyNumberFormat="0" applyProtection="0">
      <alignment horizontal="right" vertical="center"/>
    </xf>
    <xf numFmtId="0" fontId="103" fillId="59" borderId="101" applyNumberFormat="0" applyProtection="0">
      <alignment horizontal="right" vertical="center"/>
    </xf>
    <xf numFmtId="0" fontId="103" fillId="59" borderId="101" applyNumberFormat="0" applyProtection="0">
      <alignment horizontal="right" vertical="center"/>
    </xf>
    <xf numFmtId="0" fontId="286" fillId="67" borderId="101" applyNumberFormat="0" applyProtection="0">
      <alignment horizontal="right" vertical="center"/>
    </xf>
    <xf numFmtId="0" fontId="103" fillId="67" borderId="101" applyNumberFormat="0" applyProtection="0">
      <alignment horizontal="right" vertical="center"/>
    </xf>
    <xf numFmtId="0" fontId="286" fillId="67" borderId="101" applyNumberFormat="0" applyProtection="0">
      <alignment horizontal="right" vertical="center"/>
    </xf>
    <xf numFmtId="0" fontId="103" fillId="67" borderId="101" applyNumberFormat="0" applyProtection="0">
      <alignment horizontal="right" vertical="center"/>
    </xf>
    <xf numFmtId="0" fontId="286" fillId="67" borderId="101" applyNumberFormat="0" applyProtection="0">
      <alignment horizontal="right" vertical="center"/>
    </xf>
    <xf numFmtId="0" fontId="286" fillId="67" borderId="101" applyNumberFormat="0" applyProtection="0">
      <alignment horizontal="right" vertical="center"/>
    </xf>
    <xf numFmtId="0" fontId="103" fillId="67" borderId="101" applyNumberFormat="0" applyProtection="0">
      <alignment horizontal="right" vertical="center"/>
    </xf>
    <xf numFmtId="0" fontId="286" fillId="67" borderId="101" applyNumberFormat="0" applyProtection="0">
      <alignment horizontal="right" vertical="center"/>
    </xf>
    <xf numFmtId="0" fontId="286" fillId="67" borderId="101" applyNumberFormat="0" applyProtection="0">
      <alignment horizontal="right" vertical="center"/>
    </xf>
    <xf numFmtId="0" fontId="103" fillId="67" borderId="101" applyNumberFormat="0" applyProtection="0">
      <alignment horizontal="right" vertical="center"/>
    </xf>
    <xf numFmtId="0" fontId="103" fillId="67" borderId="101" applyNumberFormat="0" applyProtection="0">
      <alignment horizontal="right" vertical="center"/>
    </xf>
    <xf numFmtId="0" fontId="286" fillId="84" borderId="101" applyNumberFormat="0" applyProtection="0">
      <alignment horizontal="right" vertical="center"/>
    </xf>
    <xf numFmtId="0" fontId="103" fillId="84" borderId="101" applyNumberFormat="0" applyProtection="0">
      <alignment horizontal="right" vertical="center"/>
    </xf>
    <xf numFmtId="0" fontId="286" fillId="84" borderId="101" applyNumberFormat="0" applyProtection="0">
      <alignment horizontal="right" vertical="center"/>
    </xf>
    <xf numFmtId="0" fontId="103" fillId="84" borderId="101" applyNumberFormat="0" applyProtection="0">
      <alignment horizontal="right" vertical="center"/>
    </xf>
    <xf numFmtId="0" fontId="286" fillId="84" borderId="101" applyNumberFormat="0" applyProtection="0">
      <alignment horizontal="right" vertical="center"/>
    </xf>
    <xf numFmtId="0" fontId="286" fillId="84" borderId="101" applyNumberFormat="0" applyProtection="0">
      <alignment horizontal="right" vertical="center"/>
    </xf>
    <xf numFmtId="0" fontId="103" fillId="84" borderId="101" applyNumberFormat="0" applyProtection="0">
      <alignment horizontal="right" vertical="center"/>
    </xf>
    <xf numFmtId="0" fontId="286" fillId="84" borderId="101" applyNumberFormat="0" applyProtection="0">
      <alignment horizontal="right" vertical="center"/>
    </xf>
    <xf numFmtId="0" fontId="286" fillId="84" borderId="101" applyNumberFormat="0" applyProtection="0">
      <alignment horizontal="right" vertical="center"/>
    </xf>
    <xf numFmtId="0" fontId="103" fillId="84" borderId="101" applyNumberFormat="0" applyProtection="0">
      <alignment horizontal="right" vertical="center"/>
    </xf>
    <xf numFmtId="0" fontId="103" fillId="84" borderId="101" applyNumberFormat="0" applyProtection="0">
      <alignment horizontal="right" vertical="center"/>
    </xf>
    <xf numFmtId="0" fontId="286" fillId="57" borderId="101" applyNumberFormat="0" applyProtection="0">
      <alignment horizontal="right" vertical="center"/>
    </xf>
    <xf numFmtId="0" fontId="103" fillId="57" borderId="101" applyNumberFormat="0" applyProtection="0">
      <alignment horizontal="right" vertical="center"/>
    </xf>
    <xf numFmtId="0" fontId="286" fillId="57" borderId="101" applyNumberFormat="0" applyProtection="0">
      <alignment horizontal="right" vertical="center"/>
    </xf>
    <xf numFmtId="0" fontId="103" fillId="57" borderId="101" applyNumberFormat="0" applyProtection="0">
      <alignment horizontal="right" vertical="center"/>
    </xf>
    <xf numFmtId="0" fontId="286" fillId="57" borderId="101" applyNumberFormat="0" applyProtection="0">
      <alignment horizontal="right" vertical="center"/>
    </xf>
    <xf numFmtId="0" fontId="286" fillId="57" borderId="101" applyNumberFormat="0" applyProtection="0">
      <alignment horizontal="right" vertical="center"/>
    </xf>
    <xf numFmtId="0" fontId="103" fillId="57" borderId="101" applyNumberFormat="0" applyProtection="0">
      <alignment horizontal="right" vertical="center"/>
    </xf>
    <xf numFmtId="0" fontId="286" fillId="57" borderId="101" applyNumberFormat="0" applyProtection="0">
      <alignment horizontal="right" vertical="center"/>
    </xf>
    <xf numFmtId="0" fontId="286" fillId="57" borderId="101" applyNumberFormat="0" applyProtection="0">
      <alignment horizontal="right" vertical="center"/>
    </xf>
    <xf numFmtId="0" fontId="103" fillId="57" borderId="101" applyNumberFormat="0" applyProtection="0">
      <alignment horizontal="right" vertical="center"/>
    </xf>
    <xf numFmtId="0" fontId="103" fillId="57" borderId="101" applyNumberFormat="0" applyProtection="0">
      <alignment horizontal="right" vertical="center"/>
    </xf>
    <xf numFmtId="0" fontId="286" fillId="68" borderId="101" applyNumberFormat="0" applyProtection="0">
      <alignment horizontal="right" vertical="center"/>
    </xf>
    <xf numFmtId="0" fontId="103" fillId="68" borderId="101" applyNumberFormat="0" applyProtection="0">
      <alignment horizontal="right" vertical="center"/>
    </xf>
    <xf numFmtId="0" fontId="286" fillId="68" borderId="101" applyNumberFormat="0" applyProtection="0">
      <alignment horizontal="right" vertical="center"/>
    </xf>
    <xf numFmtId="0" fontId="103" fillId="68" borderId="101" applyNumberFormat="0" applyProtection="0">
      <alignment horizontal="right" vertical="center"/>
    </xf>
    <xf numFmtId="0" fontId="286" fillId="68" borderId="101" applyNumberFormat="0" applyProtection="0">
      <alignment horizontal="right" vertical="center"/>
    </xf>
    <xf numFmtId="0" fontId="286" fillId="68" borderId="101" applyNumberFormat="0" applyProtection="0">
      <alignment horizontal="right" vertical="center"/>
    </xf>
    <xf numFmtId="0" fontId="103" fillId="68" borderId="101" applyNumberFormat="0" applyProtection="0">
      <alignment horizontal="right" vertical="center"/>
    </xf>
    <xf numFmtId="0" fontId="286" fillId="68" borderId="101" applyNumberFormat="0" applyProtection="0">
      <alignment horizontal="right" vertical="center"/>
    </xf>
    <xf numFmtId="0" fontId="286" fillId="68" borderId="101" applyNumberFormat="0" applyProtection="0">
      <alignment horizontal="right" vertical="center"/>
    </xf>
    <xf numFmtId="0" fontId="103" fillId="68" borderId="101" applyNumberFormat="0" applyProtection="0">
      <alignment horizontal="right" vertical="center"/>
    </xf>
    <xf numFmtId="0" fontId="103" fillId="68" borderId="101" applyNumberFormat="0" applyProtection="0">
      <alignment horizontal="right" vertical="center"/>
    </xf>
    <xf numFmtId="0" fontId="286" fillId="65" borderId="101" applyNumberFormat="0" applyProtection="0">
      <alignment horizontal="right" vertical="center"/>
    </xf>
    <xf numFmtId="0" fontId="103" fillId="65" borderId="101" applyNumberFormat="0" applyProtection="0">
      <alignment horizontal="right" vertical="center"/>
    </xf>
    <xf numFmtId="0" fontId="286" fillId="65" borderId="101" applyNumberFormat="0" applyProtection="0">
      <alignment horizontal="right" vertical="center"/>
    </xf>
    <xf numFmtId="0" fontId="103" fillId="65" borderId="101" applyNumberFormat="0" applyProtection="0">
      <alignment horizontal="right" vertical="center"/>
    </xf>
    <xf numFmtId="0" fontId="286" fillId="65" borderId="101" applyNumberFormat="0" applyProtection="0">
      <alignment horizontal="right" vertical="center"/>
    </xf>
    <xf numFmtId="0" fontId="286" fillId="65" borderId="101" applyNumberFormat="0" applyProtection="0">
      <alignment horizontal="right" vertical="center"/>
    </xf>
    <xf numFmtId="0" fontId="103" fillId="65" borderId="101" applyNumberFormat="0" applyProtection="0">
      <alignment horizontal="right" vertical="center"/>
    </xf>
    <xf numFmtId="0" fontId="286" fillId="65" borderId="101" applyNumberFormat="0" applyProtection="0">
      <alignment horizontal="right" vertical="center"/>
    </xf>
    <xf numFmtId="0" fontId="286" fillId="65" borderId="101" applyNumberFormat="0" applyProtection="0">
      <alignment horizontal="right" vertical="center"/>
    </xf>
    <xf numFmtId="0" fontId="103" fillId="65" borderId="101" applyNumberFormat="0" applyProtection="0">
      <alignment horizontal="right" vertical="center"/>
    </xf>
    <xf numFmtId="0" fontId="103" fillId="65" borderId="101" applyNumberFormat="0" applyProtection="0">
      <alignment horizontal="right" vertical="center"/>
    </xf>
    <xf numFmtId="0" fontId="286" fillId="106" borderId="101" applyNumberFormat="0" applyProtection="0">
      <alignment horizontal="right" vertical="center"/>
    </xf>
    <xf numFmtId="0" fontId="103" fillId="106" borderId="101" applyNumberFormat="0" applyProtection="0">
      <alignment horizontal="right" vertical="center"/>
    </xf>
    <xf numFmtId="0" fontId="286" fillId="106" borderId="101" applyNumberFormat="0" applyProtection="0">
      <alignment horizontal="right" vertical="center"/>
    </xf>
    <xf numFmtId="0" fontId="103" fillId="106" borderId="101" applyNumberFormat="0" applyProtection="0">
      <alignment horizontal="right" vertical="center"/>
    </xf>
    <xf numFmtId="0" fontId="286" fillId="106" borderId="101" applyNumberFormat="0" applyProtection="0">
      <alignment horizontal="right" vertical="center"/>
    </xf>
    <xf numFmtId="0" fontId="286" fillId="106" borderId="101" applyNumberFormat="0" applyProtection="0">
      <alignment horizontal="right" vertical="center"/>
    </xf>
    <xf numFmtId="0" fontId="103" fillId="106" borderId="101" applyNumberFormat="0" applyProtection="0">
      <alignment horizontal="right" vertical="center"/>
    </xf>
    <xf numFmtId="0" fontId="286" fillId="106" borderId="101" applyNumberFormat="0" applyProtection="0">
      <alignment horizontal="right" vertical="center"/>
    </xf>
    <xf numFmtId="0" fontId="286" fillId="106" borderId="101" applyNumberFormat="0" applyProtection="0">
      <alignment horizontal="right" vertical="center"/>
    </xf>
    <xf numFmtId="0" fontId="103" fillId="106" borderId="101" applyNumberFormat="0" applyProtection="0">
      <alignment horizontal="right" vertical="center"/>
    </xf>
    <xf numFmtId="0" fontId="103" fillId="106" borderId="101" applyNumberFormat="0" applyProtection="0">
      <alignment horizontal="right" vertical="center"/>
    </xf>
    <xf numFmtId="0" fontId="286" fillId="82" borderId="101" applyNumberFormat="0" applyProtection="0">
      <alignment horizontal="left" vertical="center" indent="1"/>
    </xf>
    <xf numFmtId="0" fontId="103" fillId="82" borderId="101" applyNumberFormat="0" applyProtection="0">
      <alignment horizontal="left" vertical="center" indent="1"/>
    </xf>
    <xf numFmtId="0" fontId="286" fillId="82" borderId="101" applyNumberFormat="0" applyProtection="0">
      <alignment horizontal="left" vertical="center" indent="1"/>
    </xf>
    <xf numFmtId="0" fontId="103" fillId="82" borderId="101" applyNumberFormat="0" applyProtection="0">
      <alignment horizontal="left" vertical="center" indent="1"/>
    </xf>
    <xf numFmtId="0" fontId="286" fillId="82" borderId="101" applyNumberFormat="0" applyProtection="0">
      <alignment horizontal="left" vertical="center" indent="1"/>
    </xf>
    <xf numFmtId="0" fontId="286" fillId="82" borderId="101" applyNumberFormat="0" applyProtection="0">
      <alignment horizontal="left" vertical="center" indent="1"/>
    </xf>
    <xf numFmtId="0" fontId="103" fillId="82" borderId="101" applyNumberFormat="0" applyProtection="0">
      <alignment horizontal="left" vertical="center" indent="1"/>
    </xf>
    <xf numFmtId="0" fontId="286" fillId="82" borderId="101" applyNumberFormat="0" applyProtection="0">
      <alignment horizontal="left" vertical="center" indent="1"/>
    </xf>
    <xf numFmtId="0" fontId="286" fillId="82" borderId="101" applyNumberFormat="0" applyProtection="0">
      <alignment horizontal="left" vertical="center" indent="1"/>
    </xf>
    <xf numFmtId="0" fontId="103" fillId="82" borderId="101" applyNumberFormat="0" applyProtection="0">
      <alignment horizontal="left" vertical="center" indent="1"/>
    </xf>
    <xf numFmtId="0" fontId="103" fillId="82" borderId="101" applyNumberFormat="0" applyProtection="0">
      <alignment horizontal="left" vertical="center" indent="1"/>
    </xf>
    <xf numFmtId="0" fontId="285" fillId="82" borderId="101" applyNumberFormat="0" applyProtection="0">
      <alignment vertical="center"/>
    </xf>
    <xf numFmtId="0" fontId="284" fillId="82" borderId="101" applyNumberFormat="0" applyProtection="0">
      <alignment vertical="center"/>
    </xf>
    <xf numFmtId="0" fontId="285" fillId="82" borderId="101" applyNumberFormat="0" applyProtection="0">
      <alignment vertical="center"/>
    </xf>
    <xf numFmtId="0" fontId="284" fillId="82" borderId="101" applyNumberFormat="0" applyProtection="0">
      <alignment vertical="center"/>
    </xf>
    <xf numFmtId="0" fontId="285" fillId="82" borderId="101" applyNumberFormat="0" applyProtection="0">
      <alignment vertical="center"/>
    </xf>
    <xf numFmtId="0" fontId="285" fillId="82" borderId="101" applyNumberFormat="0" applyProtection="0">
      <alignment vertical="center"/>
    </xf>
    <xf numFmtId="0" fontId="284" fillId="82" borderId="101" applyNumberFormat="0" applyProtection="0">
      <alignment vertical="center"/>
    </xf>
    <xf numFmtId="0" fontId="285" fillId="82" borderId="101" applyNumberFormat="0" applyProtection="0">
      <alignment vertical="center"/>
    </xf>
    <xf numFmtId="0" fontId="285" fillId="82" borderId="101" applyNumberFormat="0" applyProtection="0">
      <alignment vertical="center"/>
    </xf>
    <xf numFmtId="0" fontId="284" fillId="82" borderId="101" applyNumberFormat="0" applyProtection="0">
      <alignment vertical="center"/>
    </xf>
    <xf numFmtId="0" fontId="284" fillId="82" borderId="101" applyNumberFormat="0" applyProtection="0">
      <alignment vertical="center"/>
    </xf>
    <xf numFmtId="0" fontId="283" fillId="82" borderId="101" applyNumberFormat="0" applyProtection="0">
      <alignment vertical="center"/>
    </xf>
    <xf numFmtId="0" fontId="282" fillId="82" borderId="101" applyNumberFormat="0" applyProtection="0">
      <alignment vertical="center"/>
    </xf>
    <xf numFmtId="0" fontId="282" fillId="82" borderId="101" applyNumberFormat="0" applyProtection="0">
      <alignment vertical="center"/>
    </xf>
    <xf numFmtId="0" fontId="283" fillId="82" borderId="101" applyNumberFormat="0" applyProtection="0">
      <alignment vertical="center"/>
    </xf>
    <xf numFmtId="0" fontId="283" fillId="82" borderId="101" applyNumberFormat="0" applyProtection="0">
      <alignment vertical="center"/>
    </xf>
    <xf numFmtId="0" fontId="282" fillId="82" borderId="101" applyNumberFormat="0" applyProtection="0">
      <alignment vertical="center"/>
    </xf>
    <xf numFmtId="0" fontId="283" fillId="82" borderId="101" applyNumberFormat="0" applyProtection="0">
      <alignment vertical="center"/>
    </xf>
    <xf numFmtId="0" fontId="282" fillId="82" borderId="101" applyNumberFormat="0" applyProtection="0">
      <alignment vertical="center"/>
    </xf>
    <xf numFmtId="37" fontId="192" fillId="0" borderId="99">
      <alignment vertical="center"/>
      <protection locked="0"/>
    </xf>
    <xf numFmtId="37" fontId="192" fillId="0" borderId="99">
      <alignment vertical="center"/>
      <protection locked="0"/>
    </xf>
    <xf numFmtId="37" fontId="191" fillId="0" borderId="99">
      <protection locked="0"/>
    </xf>
    <xf numFmtId="37" fontId="191" fillId="0" borderId="99">
      <alignment vertical="center"/>
      <protection locked="0"/>
    </xf>
    <xf numFmtId="37" fontId="192" fillId="0" borderId="99">
      <alignment vertical="center"/>
      <protection locked="0"/>
    </xf>
    <xf numFmtId="37" fontId="192" fillId="0" borderId="99">
      <alignment vertical="center"/>
      <protection locked="0"/>
    </xf>
    <xf numFmtId="37" fontId="191" fillId="0" borderId="99">
      <protection locked="0"/>
    </xf>
    <xf numFmtId="37" fontId="191" fillId="0" borderId="99">
      <alignment vertical="center"/>
      <protection locked="0"/>
    </xf>
    <xf numFmtId="37" fontId="192" fillId="0" borderId="99">
      <alignment vertical="center"/>
      <protection locked="0"/>
    </xf>
    <xf numFmtId="37" fontId="192" fillId="0" borderId="99">
      <alignment vertical="center"/>
      <protection locked="0"/>
    </xf>
    <xf numFmtId="37" fontId="191" fillId="0" borderId="99">
      <protection locked="0"/>
    </xf>
    <xf numFmtId="37" fontId="191" fillId="0" borderId="99">
      <protection locked="0"/>
    </xf>
    <xf numFmtId="0" fontId="263" fillId="60" borderId="94" applyNumberFormat="0" applyAlignment="0" applyProtection="0">
      <alignment vertical="center"/>
    </xf>
    <xf numFmtId="0" fontId="263" fillId="53" borderId="94" applyNumberFormat="0" applyAlignment="0" applyProtection="0">
      <alignment vertical="center"/>
    </xf>
    <xf numFmtId="0" fontId="263" fillId="60" borderId="94" applyNumberFormat="0" applyAlignment="0" applyProtection="0">
      <alignment vertical="center"/>
    </xf>
    <xf numFmtId="0" fontId="263" fillId="53" borderId="94" applyNumberFormat="0" applyAlignment="0" applyProtection="0">
      <alignment vertical="center"/>
    </xf>
    <xf numFmtId="0" fontId="263" fillId="60"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89" fillId="118"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89" fillId="118"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118"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89" fillId="118" borderId="94" applyNumberFormat="0" applyAlignment="0" applyProtection="0"/>
    <xf numFmtId="0" fontId="263" fillId="53" borderId="94" applyNumberFormat="0" applyAlignment="0" applyProtection="0">
      <alignment vertical="center"/>
    </xf>
    <xf numFmtId="0" fontId="89" fillId="118" borderId="94" applyNumberFormat="0" applyAlignment="0" applyProtection="0"/>
    <xf numFmtId="0" fontId="89" fillId="53"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53" borderId="94" applyNumberFormat="0" applyAlignment="0" applyProtection="0">
      <alignment vertical="center"/>
    </xf>
    <xf numFmtId="0" fontId="263" fillId="53" borderId="94" applyNumberFormat="0" applyAlignment="0" applyProtection="0">
      <alignment vertical="center"/>
    </xf>
    <xf numFmtId="0" fontId="263" fillId="53" borderId="94" applyNumberFormat="0" applyAlignment="0" applyProtection="0">
      <alignment vertical="center"/>
    </xf>
    <xf numFmtId="0" fontId="89" fillId="53" borderId="94" applyNumberFormat="0" applyAlignment="0" applyProtection="0"/>
    <xf numFmtId="0" fontId="89" fillId="40" borderId="94" applyNumberFormat="0" applyAlignment="0" applyProtection="0"/>
    <xf numFmtId="0" fontId="89" fillId="40" borderId="94" applyNumberFormat="0" applyAlignment="0" applyProtection="0"/>
    <xf numFmtId="0" fontId="89" fillId="40" borderId="94"/>
    <xf numFmtId="0" fontId="7" fillId="54" borderId="89" applyNumberFormat="0" applyFont="0" applyAlignment="0" applyProtection="0">
      <alignment vertical="center"/>
    </xf>
    <xf numFmtId="0" fontId="118" fillId="54" borderId="89" applyNumberFormat="0" applyFont="0" applyAlignment="0" applyProtection="0">
      <alignment vertical="center"/>
    </xf>
    <xf numFmtId="0" fontId="118" fillId="54" borderId="89" applyNumberFormat="0" applyFont="0" applyAlignment="0" applyProtection="0">
      <alignment vertical="center"/>
    </xf>
    <xf numFmtId="0" fontId="3" fillId="54" borderId="89" applyNumberFormat="0" applyFont="0" applyAlignment="0" applyProtection="0">
      <alignment vertical="center"/>
    </xf>
    <xf numFmtId="0" fontId="118" fillId="54" borderId="89" applyNumberFormat="0" applyFont="0" applyAlignment="0" applyProtection="0">
      <alignment vertical="center"/>
    </xf>
    <xf numFmtId="0" fontId="3" fillId="54" borderId="89" applyNumberFormat="0" applyFont="0" applyAlignment="0" applyProtection="0"/>
    <xf numFmtId="0" fontId="7" fillId="54" borderId="89" applyNumberFormat="0" applyFont="0" applyAlignment="0" applyProtection="0">
      <alignment vertical="center"/>
    </xf>
    <xf numFmtId="0" fontId="118" fillId="54" borderId="89" applyNumberFormat="0" applyFont="0" applyAlignment="0" applyProtection="0">
      <alignment vertical="center"/>
    </xf>
    <xf numFmtId="0" fontId="118" fillId="54" borderId="89" applyNumberFormat="0" applyFont="0" applyAlignment="0" applyProtection="0">
      <alignment vertical="center"/>
    </xf>
    <xf numFmtId="0" fontId="3" fillId="54" borderId="89" applyNumberFormat="0" applyFont="0" applyAlignment="0" applyProtection="0"/>
    <xf numFmtId="0" fontId="7" fillId="54" borderId="89" applyNumberFormat="0" applyFont="0" applyAlignment="0" applyProtection="0">
      <alignment vertical="center"/>
    </xf>
    <xf numFmtId="0" fontId="118" fillId="54" borderId="89" applyNumberFormat="0" applyFont="0" applyAlignment="0" applyProtection="0">
      <alignment vertical="center"/>
    </xf>
    <xf numFmtId="0" fontId="118" fillId="54" borderId="89" applyNumberFormat="0" applyFont="0" applyAlignment="0" applyProtection="0">
      <alignment vertical="center"/>
    </xf>
    <xf numFmtId="0" fontId="3" fillId="54" borderId="89" applyNumberFormat="0" applyFont="0" applyAlignment="0" applyProtection="0"/>
    <xf numFmtId="0" fontId="3" fillId="38" borderId="89" applyNumberFormat="0" applyAlignment="0" applyProtection="0"/>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38"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38" borderId="89" applyNumberFormat="0" applyAlignment="0" applyProtection="0"/>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38"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38"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38"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38"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38" borderId="89" applyNumberFormat="0" applyAlignment="0" applyProtection="0"/>
    <xf numFmtId="0" fontId="118" fillId="54" borderId="89" applyNumberFormat="0" applyFont="0" applyAlignment="0" applyProtection="0">
      <alignment vertical="center"/>
    </xf>
    <xf numFmtId="0" fontId="3" fillId="54" borderId="89" applyNumberFormat="0" applyFont="0" applyAlignment="0" applyProtection="0">
      <alignment vertical="center"/>
    </xf>
    <xf numFmtId="0" fontId="3" fillId="125" borderId="89" applyNumberFormat="0" applyFont="0" applyAlignment="0" applyProtection="0"/>
    <xf numFmtId="0" fontId="3" fillId="54" borderId="89" applyNumberFormat="0" applyFont="0" applyAlignment="0" applyProtection="0"/>
    <xf numFmtId="0" fontId="118" fillId="54" borderId="89" applyNumberFormat="0" applyFont="0" applyAlignment="0" applyProtection="0">
      <alignment vertical="center"/>
    </xf>
    <xf numFmtId="0" fontId="3" fillId="125" borderId="89" applyNumberFormat="0" applyFont="0" applyAlignment="0" applyProtection="0"/>
    <xf numFmtId="0" fontId="7" fillId="54" borderId="89" applyNumberFormat="0" applyFont="0" applyAlignment="0" applyProtection="0">
      <alignment vertical="center"/>
    </xf>
    <xf numFmtId="0" fontId="118" fillId="54" borderId="89" applyNumberFormat="0" applyFont="0" applyAlignment="0" applyProtection="0">
      <alignment vertical="center"/>
    </xf>
    <xf numFmtId="0" fontId="118" fillId="54" borderId="89" applyNumberFormat="0" applyFont="0" applyAlignment="0" applyProtection="0">
      <alignment vertical="center"/>
    </xf>
    <xf numFmtId="0" fontId="3" fillId="125" borderId="89" applyNumberFormat="0" applyFont="0" applyAlignment="0" applyProtection="0"/>
    <xf numFmtId="0" fontId="7" fillId="54" borderId="89" applyNumberFormat="0" applyFont="0" applyAlignment="0" applyProtection="0">
      <alignment vertical="center"/>
    </xf>
    <xf numFmtId="0" fontId="118" fillId="54" borderId="89" applyNumberFormat="0" applyFont="0" applyAlignment="0" applyProtection="0">
      <alignment vertical="center"/>
    </xf>
    <xf numFmtId="0" fontId="3" fillId="125" borderId="89" applyNumberFormat="0" applyFont="0" applyAlignment="0" applyProtection="0"/>
    <xf numFmtId="0" fontId="118" fillId="54" borderId="89" applyNumberFormat="0" applyFont="0" applyAlignment="0" applyProtection="0">
      <alignment vertical="center"/>
    </xf>
    <xf numFmtId="0" fontId="3" fillId="125" borderId="89" applyNumberFormat="0" applyFont="0" applyAlignment="0" applyProtection="0"/>
    <xf numFmtId="0" fontId="3" fillId="38"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38" borderId="89" applyNumberFormat="0" applyAlignment="0" applyProtection="0"/>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54" borderId="89" applyNumberFormat="0" applyAlignment="0" applyProtection="0">
      <alignment vertical="center"/>
    </xf>
    <xf numFmtId="0" fontId="117" fillId="54" borderId="89" applyNumberFormat="0" applyAlignment="0" applyProtection="0">
      <alignment vertical="center"/>
    </xf>
    <xf numFmtId="0" fontId="117" fillId="54" borderId="89" applyNumberFormat="0" applyAlignment="0" applyProtection="0">
      <alignment vertical="center"/>
    </xf>
    <xf numFmtId="0" fontId="3" fillId="54" borderId="89" applyNumberFormat="0" applyAlignment="0" applyProtection="0"/>
    <xf numFmtId="0" fontId="3" fillId="38" borderId="89" applyNumberFormat="0" applyAlignment="0" applyProtection="0"/>
    <xf numFmtId="0" fontId="20" fillId="38" borderId="89" applyNumberFormat="0" applyAlignment="0" applyProtection="0"/>
    <xf numFmtId="0" fontId="3" fillId="38" borderId="89"/>
    <xf numFmtId="253" fontId="117" fillId="76" borderId="100">
      <alignment vertical="center"/>
    </xf>
    <xf numFmtId="253" fontId="3" fillId="76" borderId="100"/>
    <xf numFmtId="253" fontId="3" fillId="76" borderId="100">
      <alignment vertical="center"/>
    </xf>
    <xf numFmtId="253" fontId="117" fillId="76" borderId="100">
      <alignment vertical="center"/>
    </xf>
    <xf numFmtId="253" fontId="117" fillId="76" borderId="100">
      <alignment vertical="center"/>
    </xf>
    <xf numFmtId="253" fontId="3" fillId="76" borderId="100"/>
    <xf numFmtId="253" fontId="3" fillId="76" borderId="100">
      <alignment vertical="center"/>
    </xf>
    <xf numFmtId="253" fontId="117" fillId="76" borderId="100">
      <alignment vertical="center"/>
    </xf>
    <xf numFmtId="253" fontId="117" fillId="76" borderId="100">
      <alignment vertical="center"/>
    </xf>
    <xf numFmtId="253" fontId="3" fillId="76" borderId="100"/>
    <xf numFmtId="253" fontId="3" fillId="76" borderId="100"/>
    <xf numFmtId="253" fontId="117" fillId="76" borderId="100">
      <alignment vertical="center"/>
      <protection locked="0"/>
    </xf>
    <xf numFmtId="253" fontId="3" fillId="76" borderId="100">
      <alignment vertical="center"/>
      <protection locked="0"/>
    </xf>
    <xf numFmtId="253" fontId="117" fillId="76" borderId="100">
      <alignment vertical="center"/>
      <protection locked="0"/>
    </xf>
    <xf numFmtId="253" fontId="117" fillId="76" borderId="100">
      <alignment vertical="center"/>
      <protection locked="0"/>
    </xf>
    <xf numFmtId="10" fontId="117" fillId="76" borderId="100">
      <alignment horizontal="center" vertical="center"/>
      <protection locked="0"/>
    </xf>
    <xf numFmtId="10" fontId="117" fillId="76" borderId="100">
      <alignment horizontal="center" vertical="center"/>
      <protection locked="0"/>
    </xf>
    <xf numFmtId="10" fontId="3" fillId="76" borderId="100">
      <alignment horizontal="center" vertical="center"/>
      <protection locked="0"/>
    </xf>
    <xf numFmtId="10" fontId="117" fillId="76" borderId="100">
      <alignment horizontal="center" vertical="center"/>
      <protection locked="0"/>
    </xf>
    <xf numFmtId="10" fontId="117" fillId="76" borderId="100">
      <alignment horizontal="center" vertical="center"/>
      <protection locked="0"/>
    </xf>
    <xf numFmtId="10" fontId="3" fillId="76" borderId="100">
      <alignment horizontal="center"/>
      <protection locked="0"/>
    </xf>
    <xf numFmtId="10" fontId="3" fillId="76" borderId="100">
      <alignment horizontal="center"/>
      <protection locked="0"/>
    </xf>
    <xf numFmtId="253" fontId="117" fillId="76" borderId="100">
      <alignment vertical="center"/>
      <protection locked="0"/>
    </xf>
    <xf numFmtId="253" fontId="117" fillId="76" borderId="100">
      <alignment vertical="center"/>
      <protection locked="0"/>
    </xf>
    <xf numFmtId="253" fontId="117" fillId="76" borderId="100">
      <alignment vertical="center"/>
      <protection locked="0"/>
    </xf>
    <xf numFmtId="253" fontId="3" fillId="76" borderId="100">
      <alignment vertical="center"/>
      <protection locked="0"/>
    </xf>
    <xf numFmtId="253" fontId="117" fillId="76" borderId="100">
      <alignment vertical="center"/>
      <protection locked="0"/>
    </xf>
    <xf numFmtId="253" fontId="117" fillId="76" borderId="100">
      <alignment vertical="center"/>
      <protection locked="0"/>
    </xf>
    <xf numFmtId="253" fontId="3" fillId="76" borderId="100">
      <alignment vertical="center"/>
      <protection locked="0"/>
    </xf>
    <xf numFmtId="253" fontId="117" fillId="76" borderId="100">
      <alignment vertical="center"/>
      <protection locked="0"/>
    </xf>
    <xf numFmtId="253" fontId="3" fillId="76" borderId="100">
      <protection locked="0"/>
    </xf>
    <xf numFmtId="253" fontId="117" fillId="76" borderId="100">
      <alignment vertical="center"/>
      <protection locked="0"/>
    </xf>
    <xf numFmtId="253" fontId="3" fillId="76" borderId="100">
      <alignment vertical="center"/>
      <protection locked="0"/>
    </xf>
    <xf numFmtId="253" fontId="117" fillId="76" borderId="100">
      <alignment vertical="center"/>
      <protection locked="0"/>
    </xf>
    <xf numFmtId="253" fontId="3" fillId="76" borderId="100">
      <protection locked="0"/>
    </xf>
    <xf numFmtId="253" fontId="3" fillId="76" borderId="100">
      <protection locked="0"/>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xf numFmtId="10" fontId="191" fillId="0" borderId="99" applyAlignment="0">
      <alignment vertical="center"/>
      <protection locked="0"/>
    </xf>
    <xf numFmtId="10" fontId="192" fillId="0" borderId="99" applyAlignment="0">
      <alignment vertical="center"/>
      <protection locked="0"/>
    </xf>
    <xf numFmtId="10" fontId="192" fillId="0" borderId="99" applyAlignment="0">
      <alignment vertical="center"/>
      <protection locked="0"/>
    </xf>
    <xf numFmtId="10" fontId="191" fillId="0" borderId="99" applyAlignment="0">
      <protection locked="0"/>
    </xf>
    <xf numFmtId="10" fontId="191" fillId="0" borderId="99" applyAlignment="0">
      <alignment vertical="center"/>
      <protection locked="0"/>
    </xf>
    <xf numFmtId="10" fontId="192" fillId="0" borderId="99" applyAlignment="0">
      <alignment vertical="center"/>
      <protection locked="0"/>
    </xf>
    <xf numFmtId="10" fontId="192" fillId="0" borderId="99" applyAlignment="0">
      <alignment vertical="center"/>
      <protection locked="0"/>
    </xf>
    <xf numFmtId="10" fontId="192" fillId="0" borderId="99" applyAlignment="0">
      <alignment vertical="center"/>
      <protection locked="0"/>
    </xf>
    <xf numFmtId="10" fontId="191" fillId="0" borderId="99" applyAlignment="0">
      <protection locked="0"/>
    </xf>
    <xf numFmtId="10" fontId="192" fillId="0" borderId="99" applyAlignment="0">
      <alignment vertical="center"/>
      <protection locked="0"/>
    </xf>
    <xf numFmtId="10" fontId="192" fillId="0" borderId="99" applyAlignment="0">
      <alignment vertical="center"/>
      <protection locked="0"/>
    </xf>
    <xf numFmtId="10" fontId="191" fillId="0" borderId="99" applyAlignment="0">
      <protection locked="0"/>
    </xf>
    <xf numFmtId="10" fontId="191" fillId="0" borderId="99" applyAlignment="0">
      <protection locked="0"/>
    </xf>
    <xf numFmtId="37" fontId="192" fillId="0" borderId="99" applyAlignment="0">
      <alignment vertical="center"/>
      <protection locked="0"/>
    </xf>
    <xf numFmtId="37" fontId="192" fillId="0" borderId="99" applyAlignment="0">
      <alignment vertical="center"/>
      <protection locked="0"/>
    </xf>
    <xf numFmtId="37" fontId="191" fillId="0" borderId="99" applyAlignment="0">
      <protection locked="0"/>
    </xf>
    <xf numFmtId="37" fontId="191" fillId="0" borderId="99" applyAlignment="0">
      <alignment vertical="center"/>
      <protection locked="0"/>
    </xf>
    <xf numFmtId="37" fontId="192" fillId="0" borderId="99" applyAlignment="0">
      <alignment vertical="center"/>
      <protection locked="0"/>
    </xf>
    <xf numFmtId="37" fontId="192" fillId="0" borderId="99" applyAlignment="0">
      <alignment vertical="center"/>
      <protection locked="0"/>
    </xf>
    <xf numFmtId="0" fontId="190" fillId="0" borderId="84">
      <alignment vertical="center"/>
    </xf>
    <xf numFmtId="37" fontId="192" fillId="0" borderId="99" applyAlignment="0">
      <alignment vertical="center"/>
      <protection locked="0"/>
    </xf>
    <xf numFmtId="37" fontId="192" fillId="0" borderId="99" applyAlignment="0">
      <alignment vertical="center"/>
      <protection locked="0"/>
    </xf>
    <xf numFmtId="37" fontId="191" fillId="0" borderId="99" applyAlignment="0">
      <protection locked="0"/>
    </xf>
    <xf numFmtId="37" fontId="191" fillId="0" borderId="99" applyAlignment="0">
      <protection locked="0"/>
    </xf>
    <xf numFmtId="0" fontId="45" fillId="0" borderId="84"/>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10"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0" fillId="0" borderId="0" applyFont="0" applyFill="0" applyBorder="0" applyAlignment="0" applyProtection="0"/>
    <xf numFmtId="166" fontId="179"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4"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118"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0" fontId="60" fillId="0" borderId="75">
      <alignment horizontal="left" vertical="center"/>
    </xf>
    <xf numFmtId="0" fontId="60" fillId="0" borderId="75">
      <alignment horizontal="left" vertical="center"/>
    </xf>
    <xf numFmtId="0" fontId="60" fillId="0" borderId="75">
      <alignment horizontal="left" vertical="center"/>
    </xf>
    <xf numFmtId="0" fontId="60" fillId="0" borderId="75">
      <alignment horizontal="left" vertical="center"/>
    </xf>
    <xf numFmtId="0" fontId="209" fillId="0" borderId="75">
      <alignment horizontal="left" vertical="center"/>
    </xf>
    <xf numFmtId="0" fontId="209" fillId="0" borderId="75">
      <alignment horizontal="left" vertical="center"/>
    </xf>
    <xf numFmtId="0" fontId="209"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60" fillId="0" borderId="75">
      <alignment horizontal="left" vertical="center"/>
    </xf>
    <xf numFmtId="0" fontId="60" fillId="0" borderId="75">
      <alignment horizontal="left" vertical="center"/>
    </xf>
    <xf numFmtId="0" fontId="209"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209" fillId="0" borderId="75">
      <alignment horizontal="left" vertical="center"/>
    </xf>
    <xf numFmtId="0" fontId="60" fillId="0" borderId="75">
      <alignment horizontal="left" vertical="center"/>
    </xf>
    <xf numFmtId="0" fontId="209" fillId="0" borderId="75">
      <alignment horizontal="left" vertical="center"/>
    </xf>
    <xf numFmtId="0" fontId="60" fillId="0" borderId="75">
      <alignment horizontal="lef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0" fontId="165" fillId="60"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60" borderId="88" applyNumberFormat="0" applyAlignment="0" applyProtection="0">
      <alignment vertical="center"/>
    </xf>
    <xf numFmtId="0" fontId="165" fillId="60" borderId="88" applyNumberFormat="0" applyAlignment="0" applyProtection="0">
      <alignment vertical="center"/>
    </xf>
    <xf numFmtId="0" fontId="165" fillId="53" borderId="88" applyNumberFormat="0" applyAlignment="0" applyProtection="0">
      <alignment vertical="center"/>
    </xf>
    <xf numFmtId="0" fontId="165" fillId="60"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118"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118" borderId="88" applyNumberFormat="0" applyAlignment="0" applyProtection="0"/>
    <xf numFmtId="0" fontId="165" fillId="53" borderId="88" applyNumberFormat="0" applyAlignment="0" applyProtection="0">
      <alignment vertical="center"/>
    </xf>
    <xf numFmtId="0" fontId="82" fillId="118"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82" fillId="40" borderId="88" applyNumberFormat="0" applyAlignment="0" applyProtection="0"/>
    <xf numFmtId="0" fontId="82" fillId="40" borderId="88"/>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84" fontId="78" fillId="0" borderId="33" applyNumberFormat="0" applyFill="0" applyProtection="0">
      <alignment horizontal="center"/>
    </xf>
    <xf numFmtId="0" fontId="78" fillId="0" borderId="33" applyNumberFormat="0" applyFill="0" applyProtection="0">
      <alignment horizontal="center"/>
    </xf>
    <xf numFmtId="0" fontId="327" fillId="0" borderId="33" applyNumberFormat="0" applyFill="0" applyProtection="0">
      <alignment horizontal="center" vertical="center"/>
    </xf>
    <xf numFmtId="0" fontId="327" fillId="0" borderId="33" applyNumberFormat="0" applyFill="0" applyProtection="0">
      <alignment horizontal="center" vertical="center"/>
    </xf>
    <xf numFmtId="0" fontId="78" fillId="0" borderId="33" applyNumberFormat="0" applyFill="0" applyProtection="0">
      <alignment horizontal="center"/>
    </xf>
    <xf numFmtId="0" fontId="327" fillId="0" borderId="33" applyNumberFormat="0" applyFill="0" applyProtection="0">
      <alignment horizontal="center" vertical="center"/>
    </xf>
    <xf numFmtId="0" fontId="327" fillId="0" borderId="33" applyNumberFormat="0" applyFill="0" applyProtection="0">
      <alignment horizontal="center" vertical="center"/>
    </xf>
    <xf numFmtId="0" fontId="78" fillId="0" borderId="33" applyNumberFormat="0" applyFill="0" applyProtection="0">
      <alignment horizontal="center"/>
    </xf>
    <xf numFmtId="0" fontId="327" fillId="0" borderId="33" applyNumberFormat="0" applyFill="0" applyProtection="0">
      <alignment horizontal="center"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253" fontId="3" fillId="76" borderId="100">
      <protection locked="0"/>
    </xf>
    <xf numFmtId="0" fontId="229" fillId="67" borderId="88" applyNumberFormat="0" applyAlignment="0" applyProtection="0">
      <alignment vertical="center"/>
    </xf>
    <xf numFmtId="166" fontId="172" fillId="0" borderId="0" applyFont="0" applyFill="0" applyBorder="0" applyAlignment="0" applyProtection="0"/>
    <xf numFmtId="253" fontId="117" fillId="76" borderId="100">
      <alignment vertical="center"/>
      <protection locked="0"/>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0" fontId="3" fillId="54" borderId="89" applyNumberFormat="0" applyAlignment="0" applyProtection="0"/>
    <xf numFmtId="0" fontId="117" fillId="54" borderId="89" applyNumberFormat="0" applyAlignment="0" applyProtection="0">
      <alignment vertical="center"/>
    </xf>
    <xf numFmtId="166" fontId="7" fillId="0" borderId="0" applyFont="0" applyFill="0" applyBorder="0" applyAlignment="0" applyProtection="0">
      <alignment vertical="center"/>
    </xf>
    <xf numFmtId="0" fontId="234" fillId="127" borderId="84"/>
    <xf numFmtId="253" fontId="117" fillId="76" borderId="100">
      <alignment vertical="center"/>
      <protection locked="0"/>
    </xf>
    <xf numFmtId="10" fontId="3" fillId="76" borderId="100">
      <alignment horizontal="center" vertical="center"/>
      <protection locked="0"/>
    </xf>
    <xf numFmtId="10" fontId="3" fillId="76" borderId="100">
      <alignment horizontal="center"/>
      <protection locked="0"/>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37" fontId="191" fillId="0" borderId="99" applyAlignment="0">
      <protection locked="0"/>
    </xf>
    <xf numFmtId="37" fontId="192" fillId="0" borderId="99" applyAlignment="0">
      <alignment vertical="center"/>
      <protection locked="0"/>
    </xf>
    <xf numFmtId="166" fontId="3" fillId="0" borderId="0" applyFont="0" applyFill="0" applyBorder="0" applyAlignment="0" applyProtection="0"/>
    <xf numFmtId="166" fontId="3"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229" fillId="67" borderId="88" applyNumberFormat="0" applyAlignment="0" applyProtection="0">
      <alignment vertical="center"/>
    </xf>
    <xf numFmtId="253" fontId="3" fillId="76" borderId="100">
      <alignment vertical="center"/>
      <protection locked="0"/>
    </xf>
    <xf numFmtId="0" fontId="86" fillId="67" borderId="88" applyNumberFormat="0" applyAlignment="0" applyProtection="0"/>
    <xf numFmtId="253" fontId="117" fillId="76" borderId="100">
      <alignment vertical="center"/>
      <protection locked="0"/>
    </xf>
    <xf numFmtId="0" fontId="86" fillId="67" borderId="88" applyNumberFormat="0" applyAlignment="0" applyProtection="0"/>
    <xf numFmtId="253" fontId="117" fillId="76" borderId="100">
      <alignment vertical="center"/>
      <protection locked="0"/>
    </xf>
    <xf numFmtId="10" fontId="117" fillId="76" borderId="100">
      <alignment horizontal="center" vertical="center"/>
      <protection locked="0"/>
    </xf>
    <xf numFmtId="253" fontId="117" fillId="76" borderId="100">
      <alignment vertical="center"/>
    </xf>
    <xf numFmtId="166" fontId="3" fillId="0" borderId="0" applyFont="0" applyFill="0" applyBorder="0" applyAlignment="0" applyProtection="0"/>
    <xf numFmtId="253" fontId="3" fillId="76" borderId="100">
      <protection locked="0"/>
    </xf>
    <xf numFmtId="166" fontId="3" fillId="0" borderId="0" applyFont="0" applyFill="0" applyBorder="0" applyAlignment="0" applyProtection="0"/>
    <xf numFmtId="253" fontId="3" fillId="76" borderId="100">
      <protection locked="0"/>
    </xf>
    <xf numFmtId="166" fontId="3"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253" fontId="117" fillId="76" borderId="100">
      <alignment vertical="center"/>
      <protection locked="0"/>
    </xf>
    <xf numFmtId="166" fontId="3" fillId="0" borderId="0" applyFont="0" applyFill="0" applyBorder="0" applyAlignment="0" applyProtection="0"/>
    <xf numFmtId="166" fontId="7" fillId="0" borderId="0" applyFont="0" applyFill="0" applyBorder="0" applyAlignment="0" applyProtection="0"/>
    <xf numFmtId="253" fontId="3" fillId="76" borderId="100">
      <protection locked="0"/>
    </xf>
    <xf numFmtId="0" fontId="60" fillId="0" borderId="75">
      <alignment horizontal="left" vertical="center"/>
    </xf>
    <xf numFmtId="0" fontId="60" fillId="0" borderId="75">
      <alignment horizontal="left" vertical="center"/>
    </xf>
    <xf numFmtId="0" fontId="60" fillId="0" borderId="75">
      <alignment horizontal="lef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8" fontId="50" fillId="0" borderId="23">
      <protection locked="0"/>
    </xf>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60" fillId="0" borderId="22" applyNumberFormat="0" applyAlignment="0" applyProtection="0">
      <alignment horizontal="left" vertical="center"/>
    </xf>
    <xf numFmtId="0" fontId="60" fillId="0" borderId="75">
      <alignment horizontal="left" vertical="center"/>
    </xf>
    <xf numFmtId="0" fontId="60" fillId="0" borderId="75">
      <alignment horizontal="left" vertical="center"/>
    </xf>
    <xf numFmtId="0" fontId="60" fillId="0" borderId="75">
      <alignment horizontal="left" vertical="center"/>
    </xf>
    <xf numFmtId="10" fontId="58" fillId="54" borderId="71" applyNumberFormat="0" applyBorder="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0" fontId="76" fillId="57" borderId="71">
      <alignment horizontal="center" vertical="center" wrapText="1"/>
    </xf>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190" fontId="67" fillId="0" borderId="71">
      <alignment horizontal="center" vertical="center"/>
    </xf>
    <xf numFmtId="190" fontId="67" fillId="0" borderId="71">
      <alignment horizontal="center" vertical="center"/>
    </xf>
    <xf numFmtId="190" fontId="67" fillId="0" borderId="71">
      <alignment horizontal="center" vertical="center"/>
    </xf>
    <xf numFmtId="190" fontId="67" fillId="0" borderId="71">
      <alignment horizontal="center" vertical="center"/>
    </xf>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0"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0"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1" fillId="0" borderId="0" applyFont="0" applyFill="0" applyBorder="0" applyAlignment="0" applyProtection="0"/>
    <xf numFmtId="0" fontId="229" fillId="67" borderId="88" applyNumberFormat="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0" fontId="86" fillId="67" borderId="88" applyNumberFormat="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0" fontId="229" fillId="67" borderId="88" applyNumberFormat="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0" fontId="229" fillId="67" borderId="88" applyNumberFormat="0" applyAlignment="0" applyProtection="0">
      <alignment vertical="center"/>
    </xf>
    <xf numFmtId="166" fontId="3" fillId="0" borderId="0" applyFont="0" applyFill="0" applyBorder="0" applyAlignment="0" applyProtection="0">
      <alignment vertical="center"/>
    </xf>
    <xf numFmtId="0" fontId="82" fillId="40" borderId="88"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6" fillId="75" borderId="88" applyNumberFormat="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86" fillId="37" borderId="88" applyNumberFormat="0" applyAlignment="0" applyProtection="0"/>
    <xf numFmtId="166" fontId="8" fillId="0" borderId="0">
      <alignment vertical="top"/>
      <protection locked="0"/>
    </xf>
    <xf numFmtId="166" fontId="3"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0" fontId="86" fillId="67" borderId="88" applyNumberFormat="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0"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0"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78" fontId="50" fillId="0" borderId="23">
      <alignment vertical="center"/>
      <protection locked="0"/>
    </xf>
    <xf numFmtId="178" fontId="50" fillId="0" borderId="23">
      <alignment vertical="center"/>
      <protection locked="0"/>
    </xf>
    <xf numFmtId="178" fontId="124" fillId="0" borderId="23">
      <alignment vertical="center"/>
      <protection locked="0"/>
    </xf>
    <xf numFmtId="178" fontId="124" fillId="0" borderId="23">
      <alignment vertical="center"/>
      <protection locked="0"/>
    </xf>
    <xf numFmtId="178" fontId="124" fillId="0" borderId="23">
      <alignment vertical="center"/>
      <protection locked="0"/>
    </xf>
    <xf numFmtId="178" fontId="124" fillId="0" borderId="23">
      <alignment vertical="center"/>
      <protection locked="0"/>
    </xf>
    <xf numFmtId="178" fontId="50" fillId="0" borderId="23">
      <alignment vertical="center"/>
      <protection locked="0"/>
    </xf>
    <xf numFmtId="178" fontId="124" fillId="0" borderId="23">
      <alignment vertical="center"/>
      <protection locked="0"/>
    </xf>
    <xf numFmtId="178" fontId="124" fillId="0" borderId="23">
      <alignment vertical="center"/>
      <protection locked="0"/>
    </xf>
    <xf numFmtId="178" fontId="50" fillId="0" borderId="23">
      <protection locked="0"/>
    </xf>
    <xf numFmtId="178" fontId="124" fillId="0" borderId="23">
      <alignment vertical="center"/>
      <protection locked="0"/>
    </xf>
    <xf numFmtId="178" fontId="124" fillId="0" borderId="23">
      <alignment vertical="center"/>
      <protection locked="0"/>
    </xf>
    <xf numFmtId="178" fontId="50" fillId="0" borderId="23">
      <protection locked="0"/>
    </xf>
    <xf numFmtId="178" fontId="50" fillId="0" borderId="23">
      <alignment vertical="center"/>
      <protection locked="0"/>
    </xf>
    <xf numFmtId="178" fontId="50" fillId="0" borderId="23">
      <alignment vertical="center"/>
      <protection locked="0"/>
    </xf>
    <xf numFmtId="178" fontId="50" fillId="0" borderId="23">
      <alignment vertical="center"/>
      <protection locked="0"/>
    </xf>
    <xf numFmtId="178" fontId="124" fillId="0" borderId="23">
      <alignment vertical="center"/>
      <protection locked="0"/>
    </xf>
    <xf numFmtId="178" fontId="124" fillId="0" borderId="23">
      <alignment vertical="center"/>
      <protection locked="0"/>
    </xf>
    <xf numFmtId="178" fontId="124" fillId="0" borderId="23">
      <alignment vertical="center"/>
      <protection locked="0"/>
    </xf>
    <xf numFmtId="178" fontId="124" fillId="0" borderId="23">
      <alignment vertical="center"/>
      <protection locked="0"/>
    </xf>
    <xf numFmtId="178" fontId="50" fillId="0" borderId="23">
      <alignment vertical="center"/>
      <protection locked="0"/>
    </xf>
    <xf numFmtId="178" fontId="124" fillId="0" borderId="23">
      <alignment vertical="center"/>
      <protection locked="0"/>
    </xf>
    <xf numFmtId="178" fontId="124" fillId="0" borderId="23">
      <alignment vertical="center"/>
      <protection locked="0"/>
    </xf>
    <xf numFmtId="178" fontId="50" fillId="0" borderId="23">
      <alignment vertical="center"/>
      <protection locked="0"/>
    </xf>
    <xf numFmtId="178" fontId="50" fillId="0" borderId="23">
      <protection locked="0"/>
    </xf>
    <xf numFmtId="178" fontId="124" fillId="0" borderId="23">
      <alignment vertical="center"/>
      <protection locked="0"/>
    </xf>
    <xf numFmtId="178" fontId="124" fillId="0" borderId="23">
      <alignment vertical="center"/>
      <protection locked="0"/>
    </xf>
    <xf numFmtId="178" fontId="50" fillId="0" borderId="23">
      <protection locked="0"/>
    </xf>
    <xf numFmtId="178" fontId="50" fillId="0" borderId="23">
      <protection locked="0"/>
    </xf>
    <xf numFmtId="178" fontId="124" fillId="0" borderId="23">
      <alignment vertical="center"/>
      <protection locked="0"/>
    </xf>
    <xf numFmtId="178" fontId="124" fillId="0" borderId="23">
      <alignment vertical="center"/>
      <protection locked="0"/>
    </xf>
    <xf numFmtId="178" fontId="50" fillId="0" borderId="23">
      <protection locked="0"/>
    </xf>
    <xf numFmtId="178" fontId="50" fillId="0" borderId="23">
      <protection locked="0"/>
    </xf>
    <xf numFmtId="178" fontId="50" fillId="0" borderId="23">
      <protection locked="0"/>
    </xf>
    <xf numFmtId="178" fontId="50" fillId="0" borderId="23">
      <protection locked="0"/>
    </xf>
    <xf numFmtId="0" fontId="82" fillId="40" borderId="88"/>
    <xf numFmtId="0" fontId="82" fillId="40" borderId="88" applyNumberFormat="0" applyAlignment="0" applyProtection="0"/>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118" borderId="88" applyNumberFormat="0" applyAlignment="0" applyProtection="0"/>
    <xf numFmtId="0" fontId="165" fillId="53" borderId="88" applyNumberFormat="0" applyAlignment="0" applyProtection="0">
      <alignment vertical="center"/>
    </xf>
    <xf numFmtId="0" fontId="82" fillId="118"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118"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118"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118"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118" borderId="88" applyNumberFormat="0" applyAlignment="0" applyProtection="0"/>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40"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53" borderId="88" applyNumberFormat="0" applyAlignment="0" applyProtection="0"/>
    <xf numFmtId="0" fontId="165" fillId="60" borderId="88" applyNumberFormat="0" applyAlignment="0" applyProtection="0">
      <alignment vertical="center"/>
    </xf>
    <xf numFmtId="0" fontId="165" fillId="53" borderId="88" applyNumberFormat="0" applyAlignment="0" applyProtection="0">
      <alignment vertical="center"/>
    </xf>
    <xf numFmtId="0" fontId="165" fillId="60" borderId="88" applyNumberFormat="0" applyAlignment="0" applyProtection="0">
      <alignment vertical="center"/>
    </xf>
    <xf numFmtId="0" fontId="165" fillId="60"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60" borderId="88" applyNumberFormat="0" applyAlignment="0" applyProtection="0">
      <alignment vertical="center"/>
    </xf>
    <xf numFmtId="203" fontId="170"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1" fillId="0" borderId="23">
      <alignment horizontal="center" vertical="top" wrapText="1"/>
    </xf>
    <xf numFmtId="203" fontId="170" fillId="0" borderId="23">
      <alignment horizontal="center" vertical="top" wrapText="1"/>
    </xf>
    <xf numFmtId="203" fontId="170" fillId="0" borderId="23">
      <alignment horizontal="center" vertical="top" wrapText="1"/>
    </xf>
    <xf numFmtId="203" fontId="170" fillId="0" borderId="23">
      <alignment horizontal="center" vertical="top" wrapText="1"/>
    </xf>
    <xf numFmtId="203" fontId="170" fillId="0" borderId="23">
      <alignment horizontal="center" vertical="top" wrapText="1"/>
    </xf>
    <xf numFmtId="203" fontId="171" fillId="0" borderId="23">
      <alignment horizontal="center" vertical="top" wrapText="1"/>
    </xf>
    <xf numFmtId="0" fontId="170"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1" fillId="0" borderId="23">
      <alignment horizontal="left" vertical="top" wrapText="1"/>
    </xf>
    <xf numFmtId="0" fontId="170" fillId="0" borderId="23">
      <alignment horizontal="left" vertical="top" wrapText="1"/>
    </xf>
    <xf numFmtId="0" fontId="170" fillId="0" borderId="23">
      <alignment horizontal="left" vertical="top" wrapText="1"/>
    </xf>
    <xf numFmtId="0" fontId="170" fillId="0" borderId="23">
      <alignment horizontal="left" vertical="top" wrapText="1"/>
    </xf>
    <xf numFmtId="0" fontId="170" fillId="0" borderId="23">
      <alignment horizontal="left" vertical="top" wrapText="1"/>
    </xf>
    <xf numFmtId="0" fontId="171" fillId="0" borderId="23">
      <alignment horizontal="left" vertical="top" wrapText="1"/>
    </xf>
    <xf numFmtId="164" fontId="7"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1"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3" fillId="0" borderId="0" applyFont="0" applyFill="0" applyBorder="0" applyAlignment="0" applyProtection="0"/>
    <xf numFmtId="166" fontId="17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172"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172"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50"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4" fontId="172" fillId="0" borderId="0" applyFont="0" applyFill="0" applyBorder="0" applyAlignment="0" applyProtection="0"/>
    <xf numFmtId="166" fontId="172" fillId="0" borderId="0" applyFont="0" applyFill="0" applyBorder="0" applyAlignment="0" applyProtection="0"/>
    <xf numFmtId="166" fontId="176"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7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178"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alignment vertical="center"/>
    </xf>
    <xf numFmtId="166" fontId="53" fillId="0" borderId="0" applyFont="0" applyFill="0" applyBorder="0" applyAlignment="0" applyProtection="0"/>
    <xf numFmtId="166" fontId="5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46" fillId="0" borderId="0" applyFill="0" applyBorder="0" applyAlignment="0" applyProtection="0"/>
    <xf numFmtId="166" fontId="24" fillId="0" borderId="0" applyFont="0" applyFill="0" applyBorder="0" applyAlignment="0" applyProtection="0">
      <alignment vertical="center"/>
    </xf>
    <xf numFmtId="166" fontId="46" fillId="0" borderId="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46" fillId="0" borderId="0" applyFill="0" applyBorder="0" applyAlignment="0" applyProtection="0"/>
    <xf numFmtId="166" fontId="24" fillId="0" borderId="0" applyFont="0" applyFill="0" applyBorder="0" applyAlignment="0" applyProtection="0">
      <alignment vertical="center"/>
    </xf>
    <xf numFmtId="166" fontId="46" fillId="0" borderId="0" applyFill="0" applyBorder="0" applyAlignment="0" applyProtection="0"/>
    <xf numFmtId="166" fontId="24" fillId="0" borderId="0" applyFont="0" applyFill="0" applyBorder="0" applyAlignment="0" applyProtection="0">
      <alignment vertical="center"/>
    </xf>
    <xf numFmtId="166" fontId="118" fillId="0" borderId="0" applyFont="0" applyFill="0" applyBorder="0" applyAlignment="0" applyProtection="0">
      <alignment vertical="center"/>
    </xf>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6" fillId="0" borderId="0" applyFont="0" applyFill="0" applyBorder="0" applyAlignment="0" applyProtection="0"/>
    <xf numFmtId="166" fontId="7" fillId="0" borderId="0" applyFont="0" applyFill="0" applyBorder="0" applyAlignment="0" applyProtection="0">
      <alignment vertical="center"/>
    </xf>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8"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9"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79" fillId="0" borderId="0" applyFont="0" applyFill="0" applyBorder="0" applyAlignment="0" applyProtection="0"/>
    <xf numFmtId="166" fontId="24" fillId="0" borderId="0" applyFont="0" applyFill="0" applyBorder="0" applyAlignment="0" applyProtection="0">
      <alignment vertical="center"/>
    </xf>
    <xf numFmtId="166" fontId="180" fillId="0" borderId="0" applyFont="0" applyFill="0" applyBorder="0" applyAlignment="0" applyProtection="0"/>
    <xf numFmtId="166" fontId="172" fillId="0" borderId="0" applyFont="0" applyFill="0" applyBorder="0" applyAlignment="0" applyProtection="0"/>
    <xf numFmtId="166" fontId="18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8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8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5"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10"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182"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183" fillId="0" borderId="0" applyFont="0" applyFill="0" applyBorder="0" applyAlignment="0" applyProtection="0"/>
    <xf numFmtId="166" fontId="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3" fillId="0" borderId="0" applyFont="0" applyFill="0" applyBorder="0" applyAlignment="0" applyProtection="0"/>
    <xf numFmtId="166" fontId="183" fillId="0" borderId="0" applyFont="0" applyFill="0" applyBorder="0" applyAlignment="0" applyProtection="0"/>
    <xf numFmtId="166" fontId="18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79"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1" fillId="0" borderId="0" applyFont="0" applyFill="0" applyBorder="0" applyAlignment="0" applyProtection="0"/>
    <xf numFmtId="166" fontId="24" fillId="0" borderId="0" applyFont="0" applyFill="0" applyBorder="0" applyAlignment="0" applyProtection="0">
      <alignment vertical="center"/>
    </xf>
    <xf numFmtId="166" fontId="11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6"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3"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165" fontId="3" fillId="0" borderId="0" applyFont="0" applyFill="0" applyBorder="0" applyAlignment="0" applyProtection="0"/>
    <xf numFmtId="165" fontId="24" fillId="0" borderId="0" applyFont="0" applyFill="0" applyBorder="0" applyAlignment="0" applyProtection="0">
      <alignment vertical="center"/>
    </xf>
    <xf numFmtId="165" fontId="7" fillId="0" borderId="0" applyFont="0" applyFill="0" applyBorder="0" applyAlignment="0" applyProtection="0">
      <alignment vertical="center"/>
    </xf>
    <xf numFmtId="165" fontId="3" fillId="0" borderId="0" applyFont="0" applyFill="0" applyBorder="0" applyAlignment="0" applyProtection="0">
      <alignment vertical="center"/>
    </xf>
    <xf numFmtId="165" fontId="3" fillId="0" borderId="0" applyFont="0" applyFill="0" applyBorder="0" applyAlignment="0" applyProtection="0">
      <alignment vertical="center"/>
    </xf>
    <xf numFmtId="165" fontId="24" fillId="0" borderId="0" applyFont="0" applyFill="0" applyBorder="0" applyAlignment="0" applyProtection="0">
      <alignment vertical="center"/>
    </xf>
    <xf numFmtId="165" fontId="7" fillId="0" borderId="0" applyFont="0" applyFill="0" applyBorder="0" applyAlignment="0" applyProtection="0">
      <alignment vertical="center"/>
    </xf>
    <xf numFmtId="165" fontId="3" fillId="0" borderId="0" applyFont="0" applyFill="0" applyBorder="0" applyAlignment="0" applyProtection="0">
      <alignment vertical="center"/>
    </xf>
    <xf numFmtId="165" fontId="118" fillId="0" borderId="0" applyFont="0" applyFill="0" applyBorder="0" applyAlignment="0" applyProtection="0"/>
    <xf numFmtId="165" fontId="24" fillId="0" borderId="0" applyFont="0" applyFill="0" applyBorder="0" applyAlignment="0" applyProtection="0">
      <alignment vertical="center"/>
    </xf>
    <xf numFmtId="0" fontId="60" fillId="0" borderId="22" applyNumberFormat="0" applyAlignment="0" applyProtection="0">
      <alignment horizontal="left" vertical="center"/>
    </xf>
    <xf numFmtId="0" fontId="60" fillId="0" borderId="22" applyNumberFormat="0" applyAlignment="0" applyProtection="0">
      <alignment horizontal="left" vertical="center"/>
    </xf>
    <xf numFmtId="0" fontId="209" fillId="0" borderId="22" applyNumberFormat="0" applyAlignment="0" applyProtection="0">
      <alignment horizontal="left" vertical="center"/>
    </xf>
    <xf numFmtId="0" fontId="60" fillId="0" borderId="22" applyNumberFormat="0" applyAlignment="0" applyProtection="0">
      <alignment horizontal="left" vertical="center"/>
    </xf>
    <xf numFmtId="0" fontId="209" fillId="0" borderId="22" applyNumberFormat="0" applyAlignment="0" applyProtection="0">
      <alignment horizontal="left" vertical="center"/>
    </xf>
    <xf numFmtId="0" fontId="60" fillId="0" borderId="22" applyNumberFormat="0" applyAlignment="0" applyProtection="0">
      <alignment horizontal="left" vertical="center"/>
    </xf>
    <xf numFmtId="0" fontId="209" fillId="0" borderId="22" applyNumberFormat="0" applyAlignment="0" applyProtection="0">
      <alignment horizontal="left" vertical="center"/>
    </xf>
    <xf numFmtId="0" fontId="60" fillId="0" borderId="22" applyNumberFormat="0" applyAlignment="0" applyProtection="0">
      <alignment horizontal="left" vertical="center"/>
    </xf>
    <xf numFmtId="0" fontId="209" fillId="0" borderId="22" applyNumberFormat="0" applyAlignment="0" applyProtection="0">
      <alignment horizontal="left" vertical="center"/>
    </xf>
    <xf numFmtId="0" fontId="209" fillId="0" borderId="22" applyNumberFormat="0" applyAlignment="0" applyProtection="0">
      <alignment horizontal="left" vertical="center"/>
    </xf>
    <xf numFmtId="0" fontId="60" fillId="0" borderId="22" applyNumberFormat="0" applyAlignment="0" applyProtection="0">
      <alignment horizontal="left" vertical="center"/>
    </xf>
    <xf numFmtId="0" fontId="60" fillId="0" borderId="75">
      <alignment horizontal="left" vertical="center"/>
    </xf>
    <xf numFmtId="0" fontId="60" fillId="0" borderId="75">
      <alignment horizontal="left" vertical="center"/>
    </xf>
    <xf numFmtId="0" fontId="60" fillId="0" borderId="75">
      <alignment horizontal="left" vertical="center"/>
    </xf>
    <xf numFmtId="0" fontId="86" fillId="37" borderId="88"/>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9" fillId="40" borderId="68"/>
    <xf numFmtId="0" fontId="89" fillId="40" borderId="68" applyNumberFormat="0" applyAlignment="0" applyProtection="0"/>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xf numFmtId="0" fontId="89" fillId="118" borderId="68" applyNumberFormat="0" applyAlignment="0" applyProtection="0"/>
    <xf numFmtId="0" fontId="263" fillId="53" borderId="68" applyNumberFormat="0" applyAlignment="0" applyProtection="0">
      <alignment vertical="center"/>
    </xf>
    <xf numFmtId="0" fontId="89" fillId="118" borderId="68" applyNumberFormat="0" applyAlignment="0" applyProtection="0"/>
    <xf numFmtId="0" fontId="263" fillId="53" borderId="68" applyNumberFormat="0" applyAlignment="0" applyProtection="0">
      <alignment vertical="center"/>
    </xf>
    <xf numFmtId="0" fontId="89" fillId="53" borderId="68" applyNumberFormat="0" applyAlignment="0" applyProtection="0">
      <alignment vertical="center"/>
    </xf>
    <xf numFmtId="0" fontId="89" fillId="118"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118" borderId="68" applyNumberFormat="0" applyAlignment="0" applyProtection="0"/>
    <xf numFmtId="0" fontId="263" fillId="53" borderId="68" applyNumberFormat="0" applyAlignment="0" applyProtection="0">
      <alignment vertical="center"/>
    </xf>
    <xf numFmtId="0" fontId="89" fillId="53" borderId="68" applyNumberFormat="0" applyAlignment="0" applyProtection="0"/>
    <xf numFmtId="0" fontId="89" fillId="118" borderId="68" applyNumberFormat="0" applyAlignment="0" applyProtection="0"/>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40" borderId="68" applyNumberFormat="0" applyAlignment="0" applyProtection="0"/>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53" borderId="68" applyNumberFormat="0" applyAlignment="0" applyProtection="0">
      <alignment vertical="center"/>
    </xf>
    <xf numFmtId="0" fontId="263" fillId="53" borderId="68" applyNumberFormat="0" applyAlignment="0" applyProtection="0">
      <alignment vertical="center"/>
    </xf>
    <xf numFmtId="0" fontId="89" fillId="53" borderId="68" applyNumberFormat="0" applyAlignment="0" applyProtection="0">
      <alignment vertical="center"/>
    </xf>
    <xf numFmtId="0" fontId="89" fillId="53" borderId="68" applyNumberFormat="0" applyAlignment="0" applyProtection="0"/>
    <xf numFmtId="0" fontId="263" fillId="60" borderId="68" applyNumberFormat="0" applyAlignment="0" applyProtection="0">
      <alignment vertical="center"/>
    </xf>
    <xf numFmtId="0" fontId="263" fillId="53" borderId="68" applyNumberFormat="0" applyAlignment="0" applyProtection="0">
      <alignment vertical="center"/>
    </xf>
    <xf numFmtId="0" fontId="263" fillId="60" borderId="68" applyNumberFormat="0" applyAlignment="0" applyProtection="0">
      <alignment vertical="center"/>
    </xf>
    <xf numFmtId="0" fontId="263" fillId="53" borderId="68" applyNumberFormat="0" applyAlignment="0" applyProtection="0">
      <alignment vertical="center"/>
    </xf>
    <xf numFmtId="0" fontId="263" fillId="60" borderId="68" applyNumberFormat="0" applyAlignment="0" applyProtection="0">
      <alignment vertical="center"/>
    </xf>
    <xf numFmtId="0" fontId="282"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2"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2"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0" fontId="283" fillId="134" borderId="51" applyNumberFormat="0" applyProtection="0">
      <alignment horizontal="left" vertical="center" indent="1"/>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78" fillId="0" borderId="55" applyNumberFormat="0" applyFill="0" applyProtection="0">
      <alignment horizontal="center"/>
    </xf>
    <xf numFmtId="0" fontId="275" fillId="0" borderId="56">
      <alignment horizontal="center"/>
    </xf>
    <xf numFmtId="0" fontId="275" fillId="0" borderId="56">
      <alignment horizontal="center" vertical="center"/>
    </xf>
    <xf numFmtId="0" fontId="275" fillId="0" borderId="56">
      <alignment horizontal="center" vertical="center"/>
    </xf>
    <xf numFmtId="0" fontId="276" fillId="0" borderId="56">
      <alignment horizontal="center" vertical="center"/>
    </xf>
    <xf numFmtId="0" fontId="276" fillId="0" borderId="56">
      <alignment horizontal="center" vertical="center"/>
    </xf>
    <xf numFmtId="0" fontId="276" fillId="0" borderId="56">
      <alignment horizontal="center" vertical="center"/>
    </xf>
    <xf numFmtId="0" fontId="276" fillId="0" borderId="56">
      <alignment horizontal="center" vertical="center"/>
    </xf>
    <xf numFmtId="0" fontId="276" fillId="0" borderId="56">
      <alignment horizontal="center" vertical="center"/>
    </xf>
    <xf numFmtId="0" fontId="275" fillId="0" borderId="56">
      <alignment horizontal="center"/>
    </xf>
    <xf numFmtId="0" fontId="276" fillId="0" borderId="56">
      <alignment horizontal="center" vertical="center"/>
    </xf>
    <xf numFmtId="0" fontId="275" fillId="0" borderId="56">
      <alignment horizontal="center" vertical="center"/>
    </xf>
    <xf numFmtId="0" fontId="276" fillId="0" borderId="56">
      <alignment horizontal="center" vertical="center"/>
    </xf>
    <xf numFmtId="0" fontId="276" fillId="0" borderId="56">
      <alignment horizontal="center" vertical="center"/>
    </xf>
    <xf numFmtId="0" fontId="275" fillId="0" borderId="56">
      <alignment horizontal="center"/>
    </xf>
    <xf numFmtId="0" fontId="276" fillId="0" borderId="56">
      <alignment horizontal="center" vertical="center"/>
    </xf>
    <xf numFmtId="0" fontId="275" fillId="0" borderId="56">
      <alignment horizontal="center"/>
    </xf>
    <xf numFmtId="0" fontId="276" fillId="0" borderId="56">
      <alignment horizontal="center" vertical="center"/>
    </xf>
    <xf numFmtId="0" fontId="275" fillId="0" borderId="56">
      <alignment horizontal="center"/>
    </xf>
    <xf numFmtId="0" fontId="276" fillId="0" borderId="56">
      <alignment horizontal="center" vertical="center"/>
    </xf>
    <xf numFmtId="0" fontId="90" fillId="0" borderId="98" applyNumberFormat="0" applyFill="0" applyAlignment="0" applyProtection="0">
      <alignment vertical="center"/>
    </xf>
    <xf numFmtId="0" fontId="90" fillId="0" borderId="98" applyNumberFormat="0" applyFill="0" applyAlignment="0" applyProtection="0">
      <alignment vertical="center"/>
    </xf>
    <xf numFmtId="0" fontId="198" fillId="0" borderId="98" applyNumberFormat="0" applyFill="0" applyAlignment="0" applyProtection="0">
      <alignment vertical="center"/>
    </xf>
    <xf numFmtId="0" fontId="198" fillId="0" borderId="98" applyNumberFormat="0" applyFill="0" applyAlignment="0" applyProtection="0">
      <alignment vertical="center"/>
    </xf>
    <xf numFmtId="0" fontId="198" fillId="0" borderId="98" applyNumberFormat="0" applyFill="0" applyAlignment="0" applyProtection="0">
      <alignment vertical="center"/>
    </xf>
    <xf numFmtId="0" fontId="334" fillId="118" borderId="88" applyNumberFormat="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18" fillId="0" borderId="0" applyFont="0" applyFill="0" applyBorder="0" applyAlignment="0" applyProtection="0">
      <alignment vertical="center"/>
    </xf>
    <xf numFmtId="164" fontId="7" fillId="0" borderId="0" applyFont="0" applyFill="0" applyBorder="0" applyAlignment="0" applyProtection="0">
      <alignment vertical="center"/>
    </xf>
    <xf numFmtId="164" fontId="3" fillId="0" borderId="0" applyFont="0" applyFill="0" applyBorder="0" applyAlignment="0" applyProtection="0"/>
    <xf numFmtId="164" fontId="118" fillId="0" borderId="0" applyFont="0" applyFill="0" applyBorder="0" applyAlignment="0" applyProtection="0">
      <alignment vertical="center"/>
    </xf>
    <xf numFmtId="164" fontId="3" fillId="0" borderId="0" applyFont="0" applyFill="0" applyBorder="0" applyAlignment="0" applyProtection="0">
      <alignment vertical="center"/>
    </xf>
    <xf numFmtId="164" fontId="118" fillId="0" borderId="0" applyFont="0" applyFill="0" applyBorder="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18" fillId="0" borderId="0" applyFont="0" applyFill="0" applyBorder="0" applyAlignment="0" applyProtection="0">
      <alignment vertical="center"/>
    </xf>
    <xf numFmtId="164" fontId="7" fillId="0" borderId="0" applyFont="0" applyFill="0" applyBorder="0" applyAlignment="0" applyProtection="0">
      <alignment vertical="center"/>
    </xf>
    <xf numFmtId="164" fontId="3" fillId="0" borderId="0" applyFont="0" applyFill="0" applyBorder="0" applyAlignment="0" applyProtection="0"/>
    <xf numFmtId="164" fontId="118" fillId="0" borderId="0" applyFont="0" applyFill="0" applyBorder="0" applyAlignment="0" applyProtection="0">
      <alignment vertical="center"/>
    </xf>
    <xf numFmtId="164" fontId="3" fillId="0" borderId="0" applyFont="0" applyFill="0" applyBorder="0" applyAlignment="0" applyProtection="0">
      <alignment vertical="center"/>
    </xf>
    <xf numFmtId="164" fontId="118" fillId="0" borderId="0" applyFont="0" applyFill="0" applyBorder="0" applyAlignment="0" applyProtection="0">
      <alignment vertical="center"/>
    </xf>
    <xf numFmtId="164" fontId="3" fillId="0" borderId="0" applyFont="0" applyFill="0" applyBorder="0" applyAlignment="0" applyProtection="0"/>
    <xf numFmtId="0" fontId="347" fillId="75" borderId="88" applyNumberFormat="0" applyAlignment="0" applyProtection="0">
      <alignment vertical="center"/>
    </xf>
    <xf numFmtId="0" fontId="353" fillId="118" borderId="68" applyNumberFormat="0" applyAlignment="0" applyProtection="0">
      <alignment vertical="center"/>
    </xf>
    <xf numFmtId="0" fontId="82" fillId="36" borderId="88" applyNumberFormat="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90" fillId="0" borderId="98" applyNumberFormat="0" applyFill="0" applyAlignment="0" applyProtection="0"/>
    <xf numFmtId="0" fontId="89" fillId="36" borderId="68" applyNumberFormat="0" applyAlignment="0" applyProtection="0"/>
    <xf numFmtId="166" fontId="112" fillId="0" borderId="0" applyFont="0" applyFill="0" applyBorder="0" applyAlignment="0" applyProtection="0"/>
    <xf numFmtId="166" fontId="1" fillId="0" borderId="0" applyFont="0" applyFill="0" applyBorder="0" applyAlignment="0" applyProtection="0"/>
    <xf numFmtId="0" fontId="86" fillId="37" borderId="88" applyNumberFormat="0" applyAlignment="0" applyProtection="0"/>
    <xf numFmtId="0" fontId="89" fillId="36" borderId="68" applyNumberFormat="0" applyAlignment="0" applyProtection="0"/>
    <xf numFmtId="0" fontId="82" fillId="36" borderId="88" applyNumberFormat="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86" fillId="37" borderId="88" applyNumberFormat="0" applyAlignment="0" applyProtection="0"/>
    <xf numFmtId="0" fontId="82" fillId="36" borderId="88" applyNumberFormat="0" applyAlignment="0" applyProtection="0"/>
    <xf numFmtId="0" fontId="82" fillId="36" borderId="88" applyNumberFormat="0" applyAlignment="0" applyProtection="0"/>
    <xf numFmtId="166" fontId="3" fillId="0" borderId="0" applyFont="0" applyFill="0" applyBorder="0" applyAlignment="0" applyProtection="0"/>
    <xf numFmtId="166" fontId="8" fillId="0" borderId="0">
      <alignment vertical="top"/>
      <protection locked="0"/>
    </xf>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9" fillId="36" borderId="68"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0" fontId="82" fillId="36" borderId="88"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0" fontId="90" fillId="0" borderId="98" applyNumberFormat="0" applyFill="0" applyAlignment="0" applyProtection="0"/>
    <xf numFmtId="0" fontId="82" fillId="36" borderId="88"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2" fillId="36" borderId="88" applyNumberFormat="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6" fillId="37" borderId="88" applyNumberFormat="0" applyAlignment="0" applyProtection="0"/>
    <xf numFmtId="0" fontId="82" fillId="36" borderId="88" applyNumberFormat="0" applyAlignment="0" applyProtection="0"/>
    <xf numFmtId="0" fontId="82" fillId="36" borderId="88" applyNumberFormat="0" applyAlignment="0" applyProtection="0"/>
    <xf numFmtId="0" fontId="86" fillId="37" borderId="88"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6" fillId="37" borderId="88" applyNumberFormat="0" applyAlignment="0" applyProtection="0"/>
    <xf numFmtId="0" fontId="89" fillId="36" borderId="6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2" fillId="36" borderId="88" applyNumberFormat="0" applyAlignment="0" applyProtection="0"/>
    <xf numFmtId="0" fontId="82" fillId="36" borderId="88" applyNumberFormat="0" applyAlignment="0" applyProtection="0"/>
    <xf numFmtId="0" fontId="89" fillId="36" borderId="68" applyNumberFormat="0" applyAlignment="0" applyProtection="0"/>
    <xf numFmtId="0" fontId="90" fillId="0" borderId="98" applyNumberFormat="0" applyFill="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0" fontId="82" fillId="36" borderId="88" applyNumberFormat="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86" fillId="37" borderId="88" applyNumberFormat="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89" fillId="36" borderId="68"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24" fillId="0" borderId="0" applyFont="0" applyFill="0" applyBorder="0" applyAlignment="0" applyProtection="0"/>
    <xf numFmtId="166" fontId="24"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4" fillId="0" borderId="0" applyFont="0" applyFill="0" applyBorder="0" applyAlignment="0" applyProtection="0"/>
    <xf numFmtId="166" fontId="2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9" fillId="36" borderId="68" applyNumberFormat="0" applyAlignment="0" applyProtection="0"/>
    <xf numFmtId="0" fontId="82" fillId="36" borderId="88" applyNumberFormat="0" applyAlignment="0" applyProtection="0"/>
    <xf numFmtId="0" fontId="89" fillId="36" borderId="68" applyNumberFormat="0" applyAlignment="0" applyProtection="0"/>
    <xf numFmtId="0" fontId="86" fillId="37"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82" fillId="36" borderId="88" applyNumberFormat="0" applyAlignment="0" applyProtection="0"/>
    <xf numFmtId="0" fontId="89" fillId="36" borderId="68" applyNumberFormat="0" applyAlignment="0" applyProtection="0"/>
    <xf numFmtId="0" fontId="82" fillId="36" borderId="88" applyNumberFormat="0" applyAlignment="0" applyProtection="0"/>
    <xf numFmtId="0" fontId="82" fillId="36" borderId="88" applyNumberFormat="0" applyAlignment="0" applyProtection="0"/>
    <xf numFmtId="0" fontId="90" fillId="0" borderId="98" applyNumberFormat="0" applyFill="0" applyAlignment="0" applyProtection="0"/>
    <xf numFmtId="0" fontId="82" fillId="36" borderId="88" applyNumberFormat="0" applyAlignment="0" applyProtection="0"/>
    <xf numFmtId="0" fontId="90" fillId="0" borderId="98" applyNumberFormat="0" applyFill="0" applyAlignment="0" applyProtection="0"/>
    <xf numFmtId="0" fontId="82" fillId="36" borderId="88" applyNumberFormat="0" applyAlignment="0" applyProtection="0"/>
    <xf numFmtId="0" fontId="90" fillId="0" borderId="98" applyNumberFormat="0" applyFill="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2" fillId="36" borderId="88" applyNumberFormat="0" applyAlignment="0" applyProtection="0"/>
    <xf numFmtId="0" fontId="86" fillId="37" borderId="88" applyNumberFormat="0" applyAlignment="0" applyProtection="0"/>
    <xf numFmtId="0" fontId="86" fillId="37" borderId="88" applyNumberFormat="0" applyAlignment="0" applyProtection="0"/>
    <xf numFmtId="0" fontId="89" fillId="36" borderId="68" applyNumberFormat="0" applyAlignment="0" applyProtection="0"/>
    <xf numFmtId="0" fontId="82" fillId="36" borderId="88" applyNumberFormat="0" applyAlignment="0" applyProtection="0"/>
    <xf numFmtId="0" fontId="86" fillId="37" borderId="88"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0" fontId="89" fillId="36" borderId="68" applyNumberFormat="0" applyAlignment="0" applyProtection="0"/>
    <xf numFmtId="0" fontId="89" fillId="36" borderId="6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0" fontId="86" fillId="37" borderId="88" applyNumberFormat="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82" fillId="36" borderId="88" applyNumberFormat="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10"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12"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0" fontId="82" fillId="36" borderId="88" applyNumberFormat="0" applyAlignment="0" applyProtection="0"/>
    <xf numFmtId="166" fontId="8" fillId="0" borderId="0">
      <alignment vertical="top"/>
      <protection locked="0"/>
    </xf>
    <xf numFmtId="166" fontId="8"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2" fillId="36" borderId="88" applyNumberFormat="0" applyAlignment="0" applyProtection="0"/>
    <xf numFmtId="166" fontId="20" fillId="0" borderId="0" applyFill="0" applyBorder="0" applyAlignment="0" applyProtection="0"/>
    <xf numFmtId="0" fontId="89" fillId="36" borderId="68" applyNumberFormat="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82" fillId="36" borderId="88" applyNumberFormat="0" applyAlignment="0" applyProtection="0"/>
    <xf numFmtId="166" fontId="1" fillId="0" borderId="0" applyFont="0" applyFill="0" applyBorder="0" applyAlignment="0" applyProtection="0"/>
    <xf numFmtId="0" fontId="90" fillId="0" borderId="98" applyNumberFormat="0" applyFill="0" applyAlignment="0" applyProtection="0"/>
    <xf numFmtId="0" fontId="82" fillId="36" borderId="88" applyNumberFormat="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0" fontId="89" fillId="36" borderId="68"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20"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0" fillId="0" borderId="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lignment vertical="top"/>
      <protection locked="0"/>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8" fillId="0" borderId="0">
      <alignment vertical="top"/>
      <protection locked="0"/>
    </xf>
    <xf numFmtId="166" fontId="8" fillId="0" borderId="0">
      <alignment vertical="top"/>
      <protection locked="0"/>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86" fillId="37" borderId="88" applyNumberFormat="0" applyAlignment="0" applyProtection="0"/>
    <xf numFmtId="0" fontId="86" fillId="37" borderId="88" applyNumberFormat="0" applyAlignment="0" applyProtection="0"/>
    <xf numFmtId="0" fontId="89" fillId="36" borderId="68" applyNumberFormat="0" applyAlignment="0" applyProtection="0"/>
    <xf numFmtId="0" fontId="89" fillId="36" borderId="68" applyNumberFormat="0" applyAlignment="0" applyProtection="0"/>
    <xf numFmtId="0" fontId="82" fillId="36" borderId="88" applyNumberFormat="0" applyAlignment="0" applyProtection="0"/>
    <xf numFmtId="0" fontId="82" fillId="36"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90" fillId="0" borderId="98" applyNumberFormat="0" applyFill="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60" fillId="0" borderId="75">
      <alignment horizontal="left" vertical="center"/>
    </xf>
    <xf numFmtId="0" fontId="60" fillId="0" borderId="75">
      <alignment horizontal="left" vertical="center"/>
    </xf>
    <xf numFmtId="0" fontId="60" fillId="0" borderId="75">
      <alignment horizontal="left" vertical="center"/>
    </xf>
    <xf numFmtId="0" fontId="86" fillId="37" borderId="88" applyNumberFormat="0" applyAlignment="0" applyProtection="0"/>
    <xf numFmtId="0" fontId="90" fillId="0" borderId="98" applyNumberFormat="0" applyFill="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86" fillId="37" borderId="88" applyNumberFormat="0" applyAlignment="0" applyProtection="0"/>
    <xf numFmtId="0" fontId="86" fillId="37" borderId="88" applyNumberFormat="0" applyAlignment="0" applyProtection="0"/>
    <xf numFmtId="0" fontId="89" fillId="36" borderId="68" applyNumberFormat="0" applyAlignment="0" applyProtection="0"/>
    <xf numFmtId="0" fontId="89" fillId="36" borderId="68" applyNumberFormat="0" applyAlignment="0" applyProtection="0"/>
    <xf numFmtId="0" fontId="90" fillId="0" borderId="98" applyNumberFormat="0" applyFill="0" applyAlignment="0" applyProtection="0"/>
    <xf numFmtId="0" fontId="82" fillId="36" borderId="88" applyNumberFormat="0" applyAlignment="0" applyProtection="0"/>
    <xf numFmtId="0" fontId="86" fillId="37" borderId="88" applyNumberFormat="0" applyAlignment="0" applyProtection="0"/>
    <xf numFmtId="0" fontId="89" fillId="36" borderId="68" applyNumberFormat="0" applyAlignment="0" applyProtection="0"/>
    <xf numFmtId="0" fontId="82" fillId="36"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9" fillId="36" borderId="68" applyNumberFormat="0" applyAlignment="0" applyProtection="0"/>
    <xf numFmtId="0" fontId="82" fillId="36" borderId="88" applyNumberFormat="0" applyAlignment="0" applyProtection="0"/>
    <xf numFmtId="0" fontId="89" fillId="36" borderId="68" applyNumberFormat="0" applyAlignment="0" applyProtection="0"/>
    <xf numFmtId="0" fontId="90" fillId="0" borderId="98" applyNumberFormat="0" applyFill="0" applyAlignment="0" applyProtection="0"/>
    <xf numFmtId="0" fontId="86" fillId="37" borderId="88" applyNumberFormat="0" applyAlignment="0" applyProtection="0"/>
    <xf numFmtId="0" fontId="82" fillId="36" borderId="88" applyNumberFormat="0" applyAlignment="0" applyProtection="0"/>
    <xf numFmtId="0" fontId="86" fillId="37" borderId="88" applyNumberFormat="0" applyAlignment="0" applyProtection="0"/>
    <xf numFmtId="0" fontId="82" fillId="36"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82" fillId="36" borderId="88" applyNumberFormat="0" applyAlignment="0" applyProtection="0"/>
    <xf numFmtId="0" fontId="90" fillId="0" borderId="98" applyNumberFormat="0" applyFill="0" applyAlignment="0" applyProtection="0"/>
    <xf numFmtId="0" fontId="82" fillId="36"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90" fillId="0" borderId="98" applyNumberFormat="0" applyFill="0" applyAlignment="0" applyProtection="0"/>
    <xf numFmtId="0" fontId="89" fillId="36" borderId="68" applyNumberFormat="0" applyAlignment="0" applyProtection="0"/>
    <xf numFmtId="0" fontId="82" fillId="36" borderId="88" applyNumberFormat="0" applyAlignment="0" applyProtection="0"/>
    <xf numFmtId="0" fontId="90" fillId="0" borderId="98" applyNumberFormat="0" applyFill="0" applyAlignment="0" applyProtection="0"/>
    <xf numFmtId="0" fontId="86" fillId="37"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82" fillId="36" borderId="88" applyNumberFormat="0" applyAlignment="0" applyProtection="0"/>
    <xf numFmtId="0" fontId="82" fillId="36" borderId="88" applyNumberFormat="0" applyAlignment="0" applyProtection="0"/>
    <xf numFmtId="0" fontId="89" fillId="36" borderId="68" applyNumberFormat="0" applyAlignment="0" applyProtection="0"/>
    <xf numFmtId="0" fontId="82" fillId="36" borderId="88" applyNumberFormat="0" applyAlignment="0" applyProtection="0"/>
    <xf numFmtId="0" fontId="90" fillId="0" borderId="98" applyNumberFormat="0" applyFill="0" applyAlignment="0" applyProtection="0"/>
    <xf numFmtId="0" fontId="86" fillId="37" borderId="88" applyNumberFormat="0" applyAlignment="0" applyProtection="0"/>
    <xf numFmtId="0" fontId="86" fillId="37" borderId="88" applyNumberFormat="0" applyAlignment="0" applyProtection="0"/>
    <xf numFmtId="0" fontId="86" fillId="37" borderId="88" applyNumberFormat="0" applyAlignment="0" applyProtection="0"/>
    <xf numFmtId="0" fontId="82" fillId="36" borderId="88" applyNumberFormat="0" applyAlignment="0" applyProtection="0"/>
    <xf numFmtId="0" fontId="89" fillId="36" borderId="6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89" fillId="36" borderId="68" applyNumberFormat="0" applyAlignment="0" applyProtection="0"/>
    <xf numFmtId="0" fontId="89" fillId="36" borderId="68" applyNumberFormat="0" applyAlignment="0" applyProtection="0"/>
    <xf numFmtId="0" fontId="86" fillId="37" borderId="88" applyNumberFormat="0" applyAlignment="0" applyProtection="0"/>
    <xf numFmtId="0" fontId="82" fillId="36" borderId="88" applyNumberFormat="0" applyAlignment="0" applyProtection="0"/>
    <xf numFmtId="0" fontId="82" fillId="36" borderId="88" applyNumberFormat="0" applyAlignment="0" applyProtection="0"/>
    <xf numFmtId="0" fontId="89" fillId="36" borderId="68" applyNumberFormat="0" applyAlignment="0" applyProtection="0"/>
    <xf numFmtId="0" fontId="82" fillId="36" borderId="88" applyNumberFormat="0" applyAlignment="0" applyProtection="0"/>
    <xf numFmtId="0" fontId="86" fillId="37" borderId="88" applyNumberFormat="0" applyAlignment="0" applyProtection="0"/>
    <xf numFmtId="0" fontId="90" fillId="0" borderId="98" applyNumberFormat="0" applyFill="0" applyAlignment="0" applyProtection="0"/>
    <xf numFmtId="0" fontId="90" fillId="0" borderId="98" applyNumberFormat="0" applyFill="0" applyAlignment="0" applyProtection="0"/>
    <xf numFmtId="0" fontId="82" fillId="36" borderId="88" applyNumberFormat="0" applyAlignment="0" applyProtection="0"/>
    <xf numFmtId="0" fontId="89" fillId="36" borderId="68" applyNumberFormat="0" applyAlignment="0" applyProtection="0"/>
    <xf numFmtId="0" fontId="90" fillId="0" borderId="98" applyNumberFormat="0" applyFill="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82" fillId="118" borderId="88" applyNumberFormat="0" applyAlignment="0" applyProtection="0"/>
    <xf numFmtId="0" fontId="82" fillId="118" borderId="88" applyNumberFormat="0" applyAlignment="0" applyProtection="0"/>
    <xf numFmtId="0" fontId="82" fillId="118" borderId="88" applyNumberFormat="0" applyAlignment="0" applyProtection="0"/>
    <xf numFmtId="0" fontId="165" fillId="53" borderId="88" applyNumberFormat="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0" fontId="86" fillId="67" borderId="88" applyNumberFormat="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0" fontId="229" fillId="67" borderId="88" applyNumberFormat="0" applyAlignment="0" applyProtection="0">
      <alignment vertical="center"/>
    </xf>
    <xf numFmtId="0" fontId="86" fillId="67" borderId="88" applyNumberFormat="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46" fillId="0" borderId="0" applyFill="0" applyBorder="0" applyAlignment="0" applyProtection="0"/>
    <xf numFmtId="0" fontId="229" fillId="67" borderId="88" applyNumberFormat="0" applyAlignment="0" applyProtection="0">
      <alignment vertical="center"/>
    </xf>
    <xf numFmtId="166" fontId="7" fillId="0" borderId="0" applyFont="0" applyFill="0" applyBorder="0" applyAlignment="0" applyProtection="0"/>
    <xf numFmtId="0" fontId="229" fillId="67" borderId="88" applyNumberFormat="0" applyAlignment="0" applyProtection="0">
      <alignment vertical="center"/>
    </xf>
    <xf numFmtId="166" fontId="172" fillId="0" borderId="0" applyFont="0" applyFill="0" applyBorder="0" applyAlignment="0" applyProtection="0"/>
    <xf numFmtId="166" fontId="7" fillId="0" borderId="0" applyFont="0" applyFill="0" applyBorder="0" applyAlignment="0" applyProtection="0"/>
    <xf numFmtId="0" fontId="347" fillId="75" borderId="88" applyNumberFormat="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alignment vertical="center"/>
    </xf>
    <xf numFmtId="164" fontId="3" fillId="0" borderId="0" applyFont="0" applyFill="0" applyBorder="0" applyAlignment="0" applyProtection="0"/>
    <xf numFmtId="164" fontId="3" fillId="0" borderId="0" applyFont="0" applyFill="0" applyBorder="0" applyAlignment="0" applyProtection="0"/>
    <xf numFmtId="0" fontId="334" fillId="118" borderId="88" applyNumberFormat="0" applyAlignment="0" applyProtection="0">
      <alignment vertical="center"/>
    </xf>
    <xf numFmtId="0" fontId="198" fillId="0" borderId="98" applyNumberFormat="0" applyFill="0" applyAlignment="0" applyProtection="0">
      <alignment vertical="center"/>
    </xf>
    <xf numFmtId="0" fontId="198" fillId="0" borderId="98" applyNumberFormat="0" applyFill="0" applyAlignment="0" applyProtection="0">
      <alignment vertical="center"/>
    </xf>
    <xf numFmtId="0" fontId="198" fillId="0" borderId="98" applyNumberFormat="0" applyFill="0" applyAlignment="0" applyProtection="0">
      <alignment vertical="center"/>
    </xf>
    <xf numFmtId="0" fontId="90" fillId="0" borderId="98" applyNumberFormat="0" applyFill="0" applyAlignment="0" applyProtection="0">
      <alignment vertical="center"/>
    </xf>
    <xf numFmtId="0" fontId="90" fillId="0" borderId="98" applyNumberFormat="0" applyFill="0" applyAlignment="0" applyProtection="0">
      <alignment vertical="center"/>
    </xf>
    <xf numFmtId="0" fontId="89" fillId="53" borderId="68" applyNumberFormat="0" applyAlignment="0" applyProtection="0"/>
    <xf numFmtId="0" fontId="89" fillId="53" borderId="68" applyNumberFormat="0" applyAlignment="0" applyProtection="0"/>
    <xf numFmtId="0" fontId="89" fillId="40" borderId="68" applyNumberFormat="0" applyAlignment="0" applyProtection="0"/>
    <xf numFmtId="0" fontId="89" fillId="40" borderId="68" applyNumberFormat="0" applyAlignment="0" applyProtection="0"/>
    <xf numFmtId="0" fontId="89" fillId="40" borderId="68" applyNumberFormat="0" applyAlignment="0" applyProtection="0"/>
    <xf numFmtId="0" fontId="89" fillId="40" borderId="6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86" fillId="75"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86" fillId="37" borderId="88" applyNumberFormat="0" applyAlignment="0" applyProtection="0"/>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86" fillId="75" borderId="88" applyNumberFormat="0" applyAlignment="0" applyProtection="0"/>
    <xf numFmtId="0" fontId="229" fillId="67" borderId="88" applyNumberFormat="0" applyAlignment="0" applyProtection="0">
      <alignment vertical="center"/>
    </xf>
    <xf numFmtId="0" fontId="86" fillId="75" borderId="88" applyNumberFormat="0" applyAlignment="0" applyProtection="0"/>
    <xf numFmtId="0" fontId="86" fillId="6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xf numFmtId="0" fontId="86" fillId="37" borderId="88" applyNumberFormat="0" applyAlignment="0" applyProtection="0"/>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37" borderId="88"/>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10"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80" fillId="0" borderId="0" applyFont="0" applyFill="0" applyBorder="0" applyAlignment="0" applyProtection="0"/>
    <xf numFmtId="166" fontId="179"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46" fillId="0" borderId="0" applyFill="0" applyBorder="0" applyAlignment="0" applyProtection="0"/>
    <xf numFmtId="166" fontId="46" fillId="0" borderId="0" applyFill="0" applyBorder="0" applyAlignment="0" applyProtection="0"/>
    <xf numFmtId="166" fontId="46" fillId="0" borderId="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4"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172"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118" fillId="0" borderId="0" applyFont="0" applyFill="0" applyBorder="0" applyAlignment="0" applyProtection="0">
      <alignment vertical="center"/>
    </xf>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7"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3"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18"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alignment vertical="center"/>
    </xf>
    <xf numFmtId="166" fontId="24" fillId="0" borderId="0" applyFont="0" applyFill="0" applyBorder="0" applyAlignment="0" applyProtection="0">
      <alignment vertical="center"/>
    </xf>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0" fontId="165" fillId="60"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60" borderId="88" applyNumberFormat="0" applyAlignment="0" applyProtection="0">
      <alignment vertical="center"/>
    </xf>
    <xf numFmtId="0" fontId="165" fillId="60" borderId="88" applyNumberFormat="0" applyAlignment="0" applyProtection="0">
      <alignment vertical="center"/>
    </xf>
    <xf numFmtId="0" fontId="165" fillId="53" borderId="88" applyNumberFormat="0" applyAlignment="0" applyProtection="0">
      <alignment vertical="center"/>
    </xf>
    <xf numFmtId="0" fontId="165" fillId="60"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118"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118" borderId="88" applyNumberFormat="0" applyAlignment="0" applyProtection="0"/>
    <xf numFmtId="0" fontId="165" fillId="53" borderId="88" applyNumberFormat="0" applyAlignment="0" applyProtection="0">
      <alignment vertical="center"/>
    </xf>
    <xf numFmtId="0" fontId="82" fillId="118" borderId="88" applyNumberFormat="0" applyAlignment="0" applyProtection="0"/>
    <xf numFmtId="0" fontId="82" fillId="53"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165" fillId="53" borderId="88" applyNumberFormat="0" applyAlignment="0" applyProtection="0">
      <alignment vertical="center"/>
    </xf>
    <xf numFmtId="0" fontId="82" fillId="53" borderId="88" applyNumberFormat="0" applyAlignment="0" applyProtection="0"/>
    <xf numFmtId="0" fontId="82" fillId="40" borderId="88" applyNumberFormat="0" applyAlignment="0" applyProtection="0"/>
    <xf numFmtId="0" fontId="82" fillId="40" borderId="88" applyNumberFormat="0" applyAlignment="0" applyProtection="0"/>
    <xf numFmtId="0" fontId="82" fillId="40" borderId="88"/>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0" fontId="144" fillId="0" borderId="4" applyBorder="0" applyAlignment="0">
      <alignment horizontal="center"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7" fillId="0" borderId="0" applyFont="0" applyFill="0" applyBorder="0" applyAlignment="0" applyProtection="0"/>
    <xf numFmtId="166" fontId="24" fillId="0" borderId="0" applyFont="0" applyFill="0" applyBorder="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alignment vertical="center"/>
    </xf>
    <xf numFmtId="166" fontId="7" fillId="0" borderId="0" applyFont="0" applyFill="0" applyBorder="0" applyAlignment="0" applyProtection="0">
      <alignment vertical="center"/>
    </xf>
    <xf numFmtId="0" fontId="229" fillId="67" borderId="88" applyNumberFormat="0" applyAlignment="0" applyProtection="0">
      <alignment vertical="center"/>
    </xf>
    <xf numFmtId="0" fontId="229" fillId="67" borderId="88" applyNumberFormat="0" applyAlignment="0" applyProtection="0">
      <alignment vertical="center"/>
    </xf>
    <xf numFmtId="0" fontId="86" fillId="67" borderId="88" applyNumberFormat="0" applyAlignment="0" applyProtection="0">
      <alignment vertical="center"/>
    </xf>
    <xf numFmtId="0" fontId="229" fillId="67" borderId="88" applyNumberFormat="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179"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46"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6" fontId="3" fillId="0" borderId="0" applyFont="0" applyFill="0" applyBorder="0" applyAlignment="0" applyProtection="0"/>
    <xf numFmtId="166" fontId="3" fillId="0" borderId="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1"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7" fillId="0" borderId="0" applyFont="0" applyFill="0" applyBorder="0" applyAlignment="0" applyProtection="0"/>
    <xf numFmtId="166" fontId="172" fillId="0" borderId="0" applyFont="0" applyFill="0" applyBorder="0" applyAlignment="0" applyProtection="0"/>
    <xf numFmtId="166" fontId="172"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 fillId="0" borderId="0" applyFont="0" applyFill="0" applyBorder="0" applyAlignment="0" applyProtection="0"/>
    <xf numFmtId="0" fontId="229" fillId="67" borderId="88" applyNumberFormat="0" applyAlignment="0" applyProtection="0">
      <alignment vertical="center"/>
    </xf>
    <xf numFmtId="0" fontId="86" fillId="67" borderId="88" applyNumberFormat="0" applyAlignment="0" applyProtection="0"/>
    <xf numFmtId="0" fontId="86" fillId="67" borderId="88"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172" fillId="0" borderId="0" applyFont="0" applyFill="0" applyBorder="0" applyAlignment="0" applyProtection="0"/>
    <xf numFmtId="166" fontId="3" fillId="0" borderId="0" applyFont="0" applyFill="0" applyBorder="0" applyAlignment="0" applyProtection="0"/>
    <xf numFmtId="166" fontId="7"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alignment vertical="center"/>
    </xf>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alignment vertical="center"/>
    </xf>
    <xf numFmtId="0" fontId="3" fillId="0" borderId="0"/>
    <xf numFmtId="0" fontId="414" fillId="0" borderId="0"/>
    <xf numFmtId="0" fontId="5" fillId="0" borderId="0"/>
    <xf numFmtId="0" fontId="7" fillId="0" borderId="0" applyNumberFormat="0" applyFill="0" applyBorder="0" applyProtection="0"/>
    <xf numFmtId="0" fontId="3" fillId="0" borderId="0"/>
    <xf numFmtId="0" fontId="1" fillId="0" borderId="0"/>
    <xf numFmtId="166" fontId="7" fillId="0" borderId="0" applyFont="0" applyFill="0" applyBorder="0" applyAlignment="0" applyProtection="0"/>
    <xf numFmtId="0" fontId="5" fillId="0" borderId="0"/>
    <xf numFmtId="0" fontId="5" fillId="0" borderId="0"/>
    <xf numFmtId="0" fontId="430" fillId="0" borderId="0"/>
    <xf numFmtId="166" fontId="1" fillId="0" borderId="0" applyFont="0" applyFill="0" applyBorder="0" applyAlignment="0" applyProtection="0"/>
  </cellStyleXfs>
  <cellXfs count="1005">
    <xf numFmtId="0" fontId="0" fillId="0" borderId="0" xfId="0"/>
    <xf numFmtId="0" fontId="15" fillId="0" borderId="76" xfId="0" applyFont="1" applyBorder="1" applyAlignment="1">
      <alignment horizontal="center" vertical="center" wrapText="1"/>
    </xf>
    <xf numFmtId="1" fontId="15" fillId="0" borderId="76" xfId="0" applyNumberFormat="1" applyFont="1" applyBorder="1" applyAlignment="1">
      <alignment horizontal="center" vertical="center" wrapText="1"/>
    </xf>
    <xf numFmtId="0" fontId="15" fillId="2" borderId="76" xfId="0" applyFont="1" applyFill="1" applyBorder="1" applyAlignment="1">
      <alignment horizontal="center" vertical="center"/>
    </xf>
    <xf numFmtId="0" fontId="15" fillId="0" borderId="76" xfId="0" applyFont="1" applyBorder="1" applyAlignment="1">
      <alignment horizontal="center" vertical="center"/>
    </xf>
    <xf numFmtId="0" fontId="14" fillId="0" borderId="76" xfId="0" applyFont="1" applyBorder="1" applyAlignment="1">
      <alignment horizontal="center" vertical="center"/>
    </xf>
    <xf numFmtId="1" fontId="15" fillId="0" borderId="76" xfId="0" applyNumberFormat="1" applyFont="1" applyBorder="1" applyAlignment="1">
      <alignment horizontal="center" vertical="center"/>
    </xf>
    <xf numFmtId="0" fontId="0" fillId="0" borderId="0" xfId="0" applyAlignment="1">
      <alignment vertical="center"/>
    </xf>
    <xf numFmtId="0" fontId="402" fillId="157" borderId="76" xfId="0" applyFont="1" applyFill="1" applyBorder="1" applyAlignment="1">
      <alignment horizontal="center" vertical="center"/>
    </xf>
    <xf numFmtId="0" fontId="113" fillId="155" borderId="76" xfId="0" applyFont="1" applyFill="1" applyBorder="1" applyAlignment="1">
      <alignment vertical="center"/>
    </xf>
    <xf numFmtId="0" fontId="113" fillId="0" borderId="0" xfId="0" applyFont="1" applyAlignment="1">
      <alignment vertical="center"/>
    </xf>
    <xf numFmtId="173" fontId="113" fillId="0" borderId="0" xfId="0" applyNumberFormat="1" applyFont="1" applyAlignment="1">
      <alignment vertical="center"/>
    </xf>
    <xf numFmtId="173" fontId="402" fillId="157" borderId="76" xfId="0" applyNumberFormat="1" applyFont="1" applyFill="1" applyBorder="1" applyAlignment="1">
      <alignment horizontal="center" vertical="center"/>
    </xf>
    <xf numFmtId="0" fontId="2" fillId="2" borderId="76" xfId="0" applyFont="1" applyFill="1" applyBorder="1" applyAlignment="1">
      <alignment horizontal="center" vertical="center"/>
    </xf>
    <xf numFmtId="0" fontId="2" fillId="2" borderId="76" xfId="0" applyFont="1" applyFill="1" applyBorder="1" applyAlignment="1">
      <alignment horizontal="left" vertical="center"/>
    </xf>
    <xf numFmtId="166" fontId="113" fillId="2" borderId="76" xfId="8479" applyFont="1" applyFill="1" applyBorder="1" applyAlignment="1">
      <alignment vertical="center"/>
    </xf>
    <xf numFmtId="0" fontId="113" fillId="2" borderId="76" xfId="0" applyFont="1" applyFill="1" applyBorder="1" applyAlignment="1">
      <alignment vertical="center"/>
    </xf>
    <xf numFmtId="0" fontId="402" fillId="158" borderId="76" xfId="0" applyFont="1" applyFill="1" applyBorder="1" applyAlignment="1">
      <alignment horizontal="center" vertical="center"/>
    </xf>
    <xf numFmtId="0" fontId="402" fillId="158" borderId="76" xfId="0" applyFont="1" applyFill="1" applyBorder="1" applyAlignment="1">
      <alignment vertical="center"/>
    </xf>
    <xf numFmtId="166" fontId="402" fillId="158" borderId="76" xfId="8479" applyFont="1" applyFill="1" applyBorder="1" applyAlignment="1">
      <alignment vertical="center"/>
    </xf>
    <xf numFmtId="173" fontId="113" fillId="2" borderId="76" xfId="0" applyNumberFormat="1" applyFont="1" applyFill="1" applyBorder="1" applyAlignment="1">
      <alignment vertical="center"/>
    </xf>
    <xf numFmtId="0" fontId="42" fillId="2" borderId="76" xfId="0" applyFont="1" applyFill="1" applyBorder="1" applyAlignment="1">
      <alignment horizontal="center"/>
    </xf>
    <xf numFmtId="0" fontId="2" fillId="2" borderId="76" xfId="0" applyFont="1" applyFill="1" applyBorder="1"/>
    <xf numFmtId="0" fontId="2" fillId="2" borderId="76" xfId="0" applyFont="1" applyFill="1" applyBorder="1" applyAlignment="1">
      <alignment horizontal="center"/>
    </xf>
    <xf numFmtId="0" fontId="2" fillId="2" borderId="76" xfId="0" applyFont="1" applyFill="1" applyBorder="1" applyAlignment="1">
      <alignment wrapText="1"/>
    </xf>
    <xf numFmtId="0" fontId="113" fillId="0" borderId="76" xfId="0" applyFont="1" applyBorder="1" applyAlignment="1">
      <alignment vertical="center"/>
    </xf>
    <xf numFmtId="173" fontId="113" fillId="0" borderId="76" xfId="0" applyNumberFormat="1" applyFont="1" applyBorder="1" applyAlignment="1">
      <alignment vertical="center"/>
    </xf>
    <xf numFmtId="1" fontId="114" fillId="2" borderId="76" xfId="2" applyNumberFormat="1" applyFont="1" applyFill="1" applyBorder="1" applyAlignment="1">
      <alignment horizontal="justify" vertical="top" wrapText="1"/>
    </xf>
    <xf numFmtId="0" fontId="12" fillId="0" borderId="76" xfId="0" applyFont="1" applyBorder="1"/>
    <xf numFmtId="174" fontId="15" fillId="0" borderId="76" xfId="129" applyNumberFormat="1" applyFont="1" applyFill="1" applyBorder="1" applyAlignment="1" applyProtection="1">
      <alignment horizontal="center"/>
    </xf>
    <xf numFmtId="174" fontId="15" fillId="0" borderId="76" xfId="129" applyNumberFormat="1" applyFont="1" applyFill="1" applyBorder="1" applyAlignment="1" applyProtection="1">
      <alignment horizontal="center" vertical="center"/>
    </xf>
    <xf numFmtId="174" fontId="15" fillId="0" borderId="76" xfId="129" applyNumberFormat="1" applyFont="1" applyFill="1" applyBorder="1" applyAlignment="1" applyProtection="1">
      <alignment horizontal="center" vertical="top"/>
    </xf>
    <xf numFmtId="0" fontId="15" fillId="60" borderId="0" xfId="18" applyFont="1" applyFill="1" applyAlignment="1">
      <alignment vertical="top"/>
    </xf>
    <xf numFmtId="0" fontId="15" fillId="105" borderId="0" xfId="18" applyFont="1" applyFill="1" applyAlignment="1">
      <alignment vertical="top"/>
    </xf>
    <xf numFmtId="0" fontId="12" fillId="3" borderId="76" xfId="86" applyFont="1" applyFill="1" applyBorder="1" applyAlignment="1">
      <alignment horizontal="center" vertical="center" wrapText="1"/>
    </xf>
    <xf numFmtId="0" fontId="15" fillId="60" borderId="76" xfId="18" applyFont="1" applyFill="1" applyBorder="1" applyAlignment="1" applyProtection="1">
      <alignment vertical="center"/>
      <protection locked="0"/>
    </xf>
    <xf numFmtId="0" fontId="15" fillId="2" borderId="76" xfId="18" applyFont="1" applyFill="1" applyBorder="1" applyAlignment="1" applyProtection="1">
      <alignment vertical="center"/>
      <protection locked="0"/>
    </xf>
    <xf numFmtId="0" fontId="15" fillId="60" borderId="76" xfId="18" applyFont="1" applyFill="1" applyBorder="1" applyAlignment="1">
      <alignment vertical="top" wrapText="1"/>
    </xf>
    <xf numFmtId="0" fontId="15" fillId="60" borderId="76" xfId="18" applyFont="1" applyFill="1" applyBorder="1" applyAlignment="1">
      <alignment horizontal="justify" vertical="top" wrapText="1"/>
    </xf>
    <xf numFmtId="0" fontId="15" fillId="60" borderId="76" xfId="18" applyFont="1" applyFill="1" applyBorder="1" applyAlignment="1">
      <alignment horizontal="center" vertical="center"/>
    </xf>
    <xf numFmtId="0" fontId="15" fillId="60" borderId="76" xfId="18" applyFont="1" applyFill="1" applyBorder="1" applyAlignment="1">
      <alignment horizontal="left" vertical="top" wrapText="1"/>
    </xf>
    <xf numFmtId="1" fontId="15" fillId="2" borderId="76" xfId="86" applyNumberFormat="1" applyFont="1" applyFill="1" applyBorder="1" applyAlignment="1">
      <alignment horizontal="center" vertical="center"/>
    </xf>
    <xf numFmtId="0" fontId="15" fillId="60" borderId="0" xfId="18" applyFont="1" applyFill="1" applyAlignment="1">
      <alignment horizontal="center" vertical="center"/>
    </xf>
    <xf numFmtId="0" fontId="15" fillId="60" borderId="76" xfId="18" applyFont="1" applyFill="1" applyBorder="1" applyAlignment="1" applyProtection="1">
      <alignment horizontal="center" vertical="center"/>
      <protection locked="0"/>
    </xf>
    <xf numFmtId="1" fontId="15" fillId="2" borderId="76" xfId="17" applyNumberFormat="1" applyFont="1" applyFill="1" applyBorder="1" applyAlignment="1">
      <alignment horizontal="center" vertical="center"/>
    </xf>
    <xf numFmtId="0" fontId="15" fillId="2" borderId="76" xfId="18" applyFont="1" applyFill="1" applyBorder="1" applyAlignment="1" applyProtection="1">
      <alignment horizontal="center" vertical="center"/>
      <protection locked="0"/>
    </xf>
    <xf numFmtId="0" fontId="15" fillId="163" borderId="0" xfId="18" applyFont="1" applyFill="1" applyAlignment="1">
      <alignment vertical="top"/>
    </xf>
    <xf numFmtId="1" fontId="15" fillId="60" borderId="0" xfId="18" applyNumberFormat="1" applyFont="1" applyFill="1" applyAlignment="1">
      <alignment vertical="top"/>
    </xf>
    <xf numFmtId="0" fontId="15" fillId="0" borderId="76" xfId="0" applyFont="1" applyBorder="1" applyAlignment="1">
      <alignment horizontal="left" vertical="center" wrapText="1"/>
    </xf>
    <xf numFmtId="2" fontId="15" fillId="0" borderId="76" xfId="0" applyNumberFormat="1" applyFont="1" applyBorder="1" applyAlignment="1">
      <alignment horizontal="center" vertical="center"/>
    </xf>
    <xf numFmtId="1" fontId="15" fillId="60" borderId="76" xfId="18" applyNumberFormat="1" applyFont="1" applyFill="1" applyBorder="1" applyAlignment="1">
      <alignment horizontal="center" vertical="top"/>
    </xf>
    <xf numFmtId="0" fontId="14" fillId="60" borderId="76" xfId="18" applyFont="1" applyFill="1" applyBorder="1" applyAlignment="1">
      <alignment horizontal="left" vertical="top" wrapText="1"/>
    </xf>
    <xf numFmtId="0" fontId="15" fillId="60" borderId="76" xfId="18" applyFont="1" applyFill="1" applyBorder="1" applyAlignment="1">
      <alignment horizontal="center" vertical="top"/>
    </xf>
    <xf numFmtId="0" fontId="15" fillId="163" borderId="0" xfId="18" applyFont="1" applyFill="1" applyAlignment="1">
      <alignment horizontal="center" vertical="center"/>
    </xf>
    <xf numFmtId="0" fontId="15" fillId="60" borderId="76" xfId="18" applyFont="1" applyFill="1" applyBorder="1" applyAlignment="1">
      <alignment horizontal="justify" vertical="center" wrapText="1"/>
    </xf>
    <xf numFmtId="0" fontId="15" fillId="60" borderId="0" xfId="18" applyFont="1" applyFill="1" applyAlignment="1">
      <alignment vertical="center"/>
    </xf>
    <xf numFmtId="0" fontId="15" fillId="60" borderId="76" xfId="86" applyFont="1" applyFill="1" applyBorder="1" applyAlignment="1">
      <alignment horizontal="justify" vertical="center" wrapText="1"/>
    </xf>
    <xf numFmtId="2" fontId="14" fillId="60" borderId="0" xfId="18" applyNumberFormat="1" applyFont="1" applyFill="1" applyAlignment="1">
      <alignment horizontal="center" vertical="top"/>
    </xf>
    <xf numFmtId="0" fontId="15" fillId="60" borderId="0" xfId="18" applyFont="1" applyFill="1" applyAlignment="1">
      <alignment vertical="top" wrapText="1"/>
    </xf>
    <xf numFmtId="0" fontId="15" fillId="60" borderId="0" xfId="18" applyFont="1" applyFill="1" applyAlignment="1">
      <alignment horizontal="center" vertical="top"/>
    </xf>
    <xf numFmtId="43" fontId="15" fillId="60" borderId="0" xfId="18" applyNumberFormat="1" applyFont="1" applyFill="1" applyAlignment="1">
      <alignment vertical="top"/>
    </xf>
    <xf numFmtId="0" fontId="410" fillId="0" borderId="0" xfId="86" applyFont="1"/>
    <xf numFmtId="0" fontId="412" fillId="0" borderId="0" xfId="86" applyFont="1"/>
    <xf numFmtId="0" fontId="405" fillId="0" borderId="0" xfId="0" applyFont="1" applyAlignment="1">
      <alignment vertical="top" wrapText="1"/>
    </xf>
    <xf numFmtId="0" fontId="405" fillId="0" borderId="0" xfId="0" applyFont="1" applyAlignment="1">
      <alignment horizontal="center" vertical="top" wrapText="1"/>
    </xf>
    <xf numFmtId="1" fontId="405" fillId="0" borderId="0" xfId="0" applyNumberFormat="1" applyFont="1" applyAlignment="1">
      <alignment vertical="top" wrapText="1"/>
    </xf>
    <xf numFmtId="0" fontId="405" fillId="0" borderId="0" xfId="0" applyFont="1" applyAlignment="1">
      <alignment horizontal="center" vertical="center" wrapText="1"/>
    </xf>
    <xf numFmtId="2" fontId="405" fillId="0" borderId="0" xfId="0" applyNumberFormat="1" applyFont="1" applyAlignment="1">
      <alignment vertical="top" wrapText="1"/>
    </xf>
    <xf numFmtId="0" fontId="8" fillId="0" borderId="0" xfId="88" applyFont="1"/>
    <xf numFmtId="0" fontId="15" fillId="0" borderId="0" xfId="86" applyFont="1"/>
    <xf numFmtId="1" fontId="14" fillId="153" borderId="76" xfId="0" applyNumberFormat="1" applyFont="1" applyFill="1" applyBorder="1" applyAlignment="1">
      <alignment horizontal="center" vertical="center" wrapText="1"/>
    </xf>
    <xf numFmtId="0" fontId="1" fillId="0" borderId="0" xfId="0" applyFont="1"/>
    <xf numFmtId="0" fontId="1" fillId="0" borderId="76" xfId="0" applyFont="1" applyBorder="1" applyAlignment="1">
      <alignment horizontal="center" vertical="center"/>
    </xf>
    <xf numFmtId="0" fontId="1" fillId="0" borderId="76" xfId="0" applyFont="1" applyBorder="1" applyAlignment="1">
      <alignment vertical="center"/>
    </xf>
    <xf numFmtId="43" fontId="1" fillId="0" borderId="76" xfId="45607" applyFont="1" applyBorder="1" applyAlignment="1">
      <alignment horizontal="center" vertical="center"/>
    </xf>
    <xf numFmtId="0" fontId="12" fillId="162" borderId="76" xfId="0" applyFont="1" applyFill="1" applyBorder="1"/>
    <xf numFmtId="43" fontId="12" fillId="162" borderId="76" xfId="45607" applyFont="1" applyFill="1" applyBorder="1" applyAlignment="1">
      <alignment horizontal="center" vertical="center"/>
    </xf>
    <xf numFmtId="43" fontId="1" fillId="0" borderId="0" xfId="45607" applyFont="1"/>
    <xf numFmtId="1" fontId="409" fillId="153" borderId="76" xfId="0" applyNumberFormat="1" applyFont="1" applyFill="1" applyBorder="1" applyAlignment="1">
      <alignment horizontal="center" vertical="center" wrapText="1"/>
    </xf>
    <xf numFmtId="0" fontId="410" fillId="0" borderId="0" xfId="0" applyFont="1" applyAlignment="1">
      <alignment vertical="top" wrapText="1"/>
    </xf>
    <xf numFmtId="1" fontId="410" fillId="166" borderId="76" xfId="0" applyNumberFormat="1" applyFont="1" applyFill="1" applyBorder="1" applyAlignment="1">
      <alignment horizontal="center" vertical="center" wrapText="1"/>
    </xf>
    <xf numFmtId="0" fontId="410" fillId="0" borderId="76" xfId="45610" applyFont="1" applyBorder="1" applyAlignment="1">
      <alignment horizontal="center" vertical="center" wrapText="1"/>
    </xf>
    <xf numFmtId="1" fontId="410" fillId="0" borderId="76" xfId="0" applyNumberFormat="1" applyFont="1" applyBorder="1" applyAlignment="1">
      <alignment horizontal="left" vertical="center" wrapText="1"/>
    </xf>
    <xf numFmtId="1" fontId="410" fillId="0" borderId="76" xfId="0" applyNumberFormat="1" applyFont="1" applyBorder="1" applyAlignment="1">
      <alignment horizontal="center" vertical="center" wrapText="1"/>
    </xf>
    <xf numFmtId="2" fontId="410" fillId="0" borderId="76" xfId="0" applyNumberFormat="1" applyFont="1" applyBorder="1" applyAlignment="1">
      <alignment horizontal="center" vertical="center" wrapText="1"/>
    </xf>
    <xf numFmtId="0" fontId="410" fillId="0" borderId="76" xfId="0" applyFont="1" applyBorder="1" applyAlignment="1">
      <alignment horizontal="center" vertical="center" wrapText="1"/>
    </xf>
    <xf numFmtId="0" fontId="410" fillId="0" borderId="76" xfId="0" applyFont="1" applyBorder="1" applyAlignment="1">
      <alignment vertical="top" wrapText="1"/>
    </xf>
    <xf numFmtId="1" fontId="409" fillId="0" borderId="76" xfId="0" applyNumberFormat="1" applyFont="1" applyBorder="1" applyAlignment="1">
      <alignment horizontal="left" vertical="center" wrapText="1"/>
    </xf>
    <xf numFmtId="1" fontId="409" fillId="166" borderId="76" xfId="0" applyNumberFormat="1" applyFont="1" applyFill="1" applyBorder="1" applyAlignment="1">
      <alignment horizontal="left" vertical="center" wrapText="1"/>
    </xf>
    <xf numFmtId="1" fontId="409" fillId="166" borderId="76" xfId="45607" applyNumberFormat="1" applyFont="1" applyFill="1" applyBorder="1" applyAlignment="1">
      <alignment horizontal="center" vertical="center" wrapText="1"/>
    </xf>
    <xf numFmtId="43" fontId="409" fillId="166" borderId="76" xfId="45607" applyFont="1" applyFill="1" applyBorder="1" applyAlignment="1">
      <alignment horizontal="center" vertical="center" wrapText="1"/>
    </xf>
    <xf numFmtId="2" fontId="409" fillId="166" borderId="76" xfId="45607" applyNumberFormat="1" applyFont="1" applyFill="1" applyBorder="1" applyAlignment="1">
      <alignment horizontal="center" vertical="center" wrapText="1"/>
    </xf>
    <xf numFmtId="0" fontId="410" fillId="0" borderId="0" xfId="0" applyFont="1" applyAlignment="1">
      <alignment horizontal="center" vertical="top" wrapText="1"/>
    </xf>
    <xf numFmtId="1" fontId="410" fillId="0" borderId="0" xfId="0" applyNumberFormat="1" applyFont="1" applyAlignment="1">
      <alignment vertical="top" wrapText="1"/>
    </xf>
    <xf numFmtId="0" fontId="410" fillId="154" borderId="76" xfId="45610" applyFont="1" applyFill="1" applyBorder="1" applyAlignment="1">
      <alignment horizontal="center" vertical="center" wrapText="1"/>
    </xf>
    <xf numFmtId="0" fontId="418" fillId="154" borderId="76" xfId="45611" applyFont="1" applyFill="1" applyBorder="1" applyAlignment="1">
      <alignment horizontal="left" vertical="top" wrapText="1"/>
    </xf>
    <xf numFmtId="1" fontId="410" fillId="154" borderId="76" xfId="0" applyNumberFormat="1" applyFont="1" applyFill="1" applyBorder="1" applyAlignment="1">
      <alignment horizontal="center" vertical="center" wrapText="1"/>
    </xf>
    <xf numFmtId="0" fontId="409" fillId="154" borderId="76" xfId="45611" applyFont="1" applyFill="1" applyBorder="1" applyAlignment="1">
      <alignment horizontal="left" vertical="top" wrapText="1"/>
    </xf>
    <xf numFmtId="1" fontId="15" fillId="0" borderId="76" xfId="0" applyNumberFormat="1" applyFont="1" applyBorder="1" applyAlignment="1">
      <alignment horizontal="left" vertical="center" wrapText="1"/>
    </xf>
    <xf numFmtId="0" fontId="15" fillId="0" borderId="0" xfId="0" applyFont="1" applyAlignment="1">
      <alignment vertical="top" wrapText="1"/>
    </xf>
    <xf numFmtId="0" fontId="116" fillId="0" borderId="76" xfId="0" applyFont="1" applyBorder="1" applyAlignment="1">
      <alignment vertical="center" wrapText="1"/>
    </xf>
    <xf numFmtId="2" fontId="15" fillId="0" borderId="76" xfId="0" applyNumberFormat="1" applyFont="1" applyBorder="1" applyAlignment="1">
      <alignment horizontal="center" vertical="center" wrapText="1"/>
    </xf>
    <xf numFmtId="1" fontId="15" fillId="162" borderId="76" xfId="0" applyNumberFormat="1" applyFont="1" applyFill="1" applyBorder="1" applyAlignment="1">
      <alignment horizontal="center" vertical="center"/>
    </xf>
    <xf numFmtId="1" fontId="14" fillId="162" borderId="76" xfId="0" applyNumberFormat="1" applyFont="1" applyFill="1" applyBorder="1" applyAlignment="1">
      <alignment horizontal="left" vertical="center"/>
    </xf>
    <xf numFmtId="43" fontId="14" fillId="162" borderId="76" xfId="45607" applyFont="1" applyFill="1" applyBorder="1" applyAlignment="1">
      <alignment horizontal="center" vertical="center"/>
    </xf>
    <xf numFmtId="2" fontId="422" fillId="0" borderId="0" xfId="0" applyNumberFormat="1" applyFont="1" applyAlignment="1" applyProtection="1">
      <alignment vertical="center" wrapText="1"/>
      <protection locked="0"/>
    </xf>
    <xf numFmtId="0" fontId="15" fillId="0" borderId="0" xfId="0" applyFont="1" applyAlignment="1">
      <alignment horizontal="center" vertical="top" wrapText="1"/>
    </xf>
    <xf numFmtId="0" fontId="47" fillId="0" borderId="0" xfId="1053" applyFont="1" applyAlignment="1">
      <alignment vertical="top" wrapText="1"/>
    </xf>
    <xf numFmtId="0" fontId="47" fillId="0" borderId="0" xfId="1053" applyFont="1" applyAlignment="1">
      <alignment vertical="center" wrapText="1"/>
    </xf>
    <xf numFmtId="0" fontId="47" fillId="0" borderId="0" xfId="1053" applyFont="1" applyAlignment="1">
      <alignment horizontal="center" vertical="center" wrapText="1"/>
    </xf>
    <xf numFmtId="0" fontId="47" fillId="0" borderId="0" xfId="1053" applyFont="1" applyAlignment="1">
      <alignment horizontal="left" vertical="center" wrapText="1"/>
    </xf>
    <xf numFmtId="0" fontId="47" fillId="0" borderId="0" xfId="1053" applyFont="1" applyAlignment="1">
      <alignment horizontal="center" vertical="top" wrapText="1"/>
    </xf>
    <xf numFmtId="2" fontId="47" fillId="0" borderId="0" xfId="1053" applyNumberFormat="1" applyFont="1" applyAlignment="1">
      <alignment vertical="top" wrapText="1"/>
    </xf>
    <xf numFmtId="1" fontId="14" fillId="153" borderId="76" xfId="1053" applyNumberFormat="1" applyFont="1" applyFill="1" applyBorder="1" applyAlignment="1">
      <alignment horizontal="center" vertical="center" wrapText="1"/>
    </xf>
    <xf numFmtId="0" fontId="15" fillId="0" borderId="0" xfId="1053" applyFont="1" applyAlignment="1">
      <alignment vertical="top" wrapText="1"/>
    </xf>
    <xf numFmtId="0" fontId="15" fillId="0" borderId="76" xfId="1053" applyFont="1" applyBorder="1" applyAlignment="1">
      <alignment vertical="top" wrapText="1"/>
    </xf>
    <xf numFmtId="1" fontId="15" fillId="0" borderId="76" xfId="1053" applyNumberFormat="1" applyFont="1" applyBorder="1" applyAlignment="1">
      <alignment horizontal="center" vertical="center" wrapText="1"/>
    </xf>
    <xf numFmtId="0" fontId="15" fillId="0" borderId="76" xfId="88" applyFont="1" applyBorder="1" applyAlignment="1">
      <alignment horizontal="justify" vertical="top" wrapText="1"/>
    </xf>
    <xf numFmtId="0" fontId="15" fillId="0" borderId="76" xfId="88" applyFont="1" applyBorder="1" applyAlignment="1">
      <alignment horizontal="center" vertical="center" wrapText="1"/>
    </xf>
    <xf numFmtId="1" fontId="15" fillId="0" borderId="76" xfId="88" applyNumberFormat="1" applyFont="1" applyBorder="1" applyAlignment="1">
      <alignment horizontal="center" vertical="center" wrapText="1"/>
    </xf>
    <xf numFmtId="1" fontId="15" fillId="0" borderId="76" xfId="1053" applyNumberFormat="1" applyFont="1" applyBorder="1" applyAlignment="1">
      <alignment horizontal="left" vertical="center" wrapText="1"/>
    </xf>
    <xf numFmtId="178" fontId="15" fillId="0" borderId="76" xfId="1053" applyNumberFormat="1" applyFont="1" applyBorder="1" applyAlignment="1">
      <alignment horizontal="left" vertical="center" wrapText="1"/>
    </xf>
    <xf numFmtId="0" fontId="15" fillId="0" borderId="76" xfId="1053" applyFont="1" applyBorder="1" applyAlignment="1">
      <alignment horizontal="center" vertical="top" wrapText="1"/>
    </xf>
    <xf numFmtId="0" fontId="15" fillId="0" borderId="76" xfId="1053" applyFont="1" applyBorder="1" applyAlignment="1">
      <alignment horizontal="center" vertical="center" wrapText="1"/>
    </xf>
    <xf numFmtId="0" fontId="15" fillId="0" borderId="76" xfId="1053" applyFont="1" applyBorder="1" applyAlignment="1">
      <alignment horizontal="left" vertical="center" wrapText="1"/>
    </xf>
    <xf numFmtId="0" fontId="15" fillId="0" borderId="76" xfId="1053" applyFont="1" applyBorder="1" applyAlignment="1">
      <alignment vertical="center" wrapText="1"/>
    </xf>
    <xf numFmtId="0" fontId="15" fillId="0" borderId="0" xfId="1053" applyFont="1" applyAlignment="1">
      <alignment vertical="center" wrapText="1"/>
    </xf>
    <xf numFmtId="0" fontId="39" fillId="0" borderId="76" xfId="1053" applyFont="1" applyBorder="1" applyAlignment="1">
      <alignment horizontal="left" vertical="center" wrapText="1"/>
    </xf>
    <xf numFmtId="1" fontId="1" fillId="0" borderId="76" xfId="0" applyNumberFormat="1" applyFont="1" applyBorder="1" applyAlignment="1">
      <alignment horizontal="center" vertical="center"/>
    </xf>
    <xf numFmtId="0" fontId="421" fillId="162" borderId="76" xfId="88" applyFont="1" applyFill="1" applyBorder="1" applyAlignment="1">
      <alignment horizontal="left" vertical="center" wrapText="1"/>
    </xf>
    <xf numFmtId="0" fontId="14" fillId="162" borderId="76" xfId="88" applyFont="1" applyFill="1" applyBorder="1" applyAlignment="1">
      <alignment horizontal="left" vertical="center" wrapText="1"/>
    </xf>
    <xf numFmtId="0" fontId="421" fillId="162" borderId="76" xfId="88" applyFont="1" applyFill="1" applyBorder="1" applyAlignment="1">
      <alignment horizontal="center" vertical="center" wrapText="1"/>
    </xf>
    <xf numFmtId="1" fontId="14" fillId="162" borderId="76" xfId="88" applyNumberFormat="1" applyFont="1" applyFill="1" applyBorder="1" applyAlignment="1">
      <alignment horizontal="center" vertical="center" wrapText="1"/>
    </xf>
    <xf numFmtId="1" fontId="15" fillId="154" borderId="76" xfId="0" applyNumberFormat="1" applyFont="1" applyFill="1" applyBorder="1" applyAlignment="1">
      <alignment horizontal="center" vertical="center" wrapText="1"/>
    </xf>
    <xf numFmtId="1" fontId="15" fillId="162" borderId="76" xfId="0" applyNumberFormat="1" applyFont="1" applyFill="1" applyBorder="1" applyAlignment="1">
      <alignment horizontal="center" vertical="center" wrapText="1"/>
    </xf>
    <xf numFmtId="0" fontId="14" fillId="162" borderId="76" xfId="0" applyFont="1" applyFill="1" applyBorder="1" applyAlignment="1">
      <alignment vertical="center" wrapText="1"/>
    </xf>
    <xf numFmtId="2" fontId="14" fillId="162" borderId="76" xfId="45607" applyNumberFormat="1" applyFont="1" applyFill="1" applyBorder="1" applyAlignment="1">
      <alignment horizontal="center" vertical="center" wrapText="1"/>
    </xf>
    <xf numFmtId="1" fontId="14" fillId="162" borderId="76" xfId="45607" applyNumberFormat="1" applyFont="1" applyFill="1" applyBorder="1" applyAlignment="1">
      <alignment horizontal="center" vertical="center" wrapText="1"/>
    </xf>
    <xf numFmtId="2" fontId="0" fillId="0" borderId="76" xfId="0" applyNumberFormat="1" applyBorder="1" applyAlignment="1">
      <alignment horizontal="center" vertical="center" wrapText="1"/>
    </xf>
    <xf numFmtId="178" fontId="0" fillId="0" borderId="76" xfId="0" applyNumberFormat="1" applyBorder="1" applyAlignment="1">
      <alignment horizontal="center" vertical="center"/>
    </xf>
    <xf numFmtId="43" fontId="12" fillId="166" borderId="76" xfId="45607" applyFont="1" applyFill="1" applyBorder="1" applyAlignment="1">
      <alignment horizontal="center" vertical="center" wrapText="1"/>
    </xf>
    <xf numFmtId="1" fontId="0" fillId="162" borderId="76" xfId="0" applyNumberFormat="1" applyFill="1" applyBorder="1" applyAlignment="1">
      <alignment horizontal="center" vertical="center" wrapText="1"/>
    </xf>
    <xf numFmtId="1" fontId="14" fillId="162" borderId="76" xfId="0" applyNumberFormat="1" applyFont="1" applyFill="1" applyBorder="1" applyAlignment="1">
      <alignment horizontal="left" vertical="center" wrapText="1"/>
    </xf>
    <xf numFmtId="43" fontId="12" fillId="162" borderId="76" xfId="45607" applyFont="1" applyFill="1" applyBorder="1" applyAlignment="1">
      <alignment horizontal="center" vertical="center" wrapText="1"/>
    </xf>
    <xf numFmtId="43" fontId="15" fillId="0" borderId="76" xfId="45607" applyFont="1" applyFill="1" applyBorder="1" applyAlignment="1">
      <alignment horizontal="center" vertical="center" wrapText="1"/>
    </xf>
    <xf numFmtId="0" fontId="15" fillId="2" borderId="76" xfId="0" applyFont="1" applyFill="1" applyBorder="1" applyAlignment="1" applyProtection="1">
      <alignment horizontal="justify" vertical="center" wrapText="1"/>
      <protection locked="0"/>
    </xf>
    <xf numFmtId="1" fontId="15" fillId="0" borderId="78" xfId="0" applyNumberFormat="1" applyFont="1" applyBorder="1" applyAlignment="1">
      <alignment horizontal="center" vertical="center"/>
    </xf>
    <xf numFmtId="0" fontId="17" fillId="0" borderId="76" xfId="0" applyFont="1" applyBorder="1" applyAlignment="1" applyProtection="1">
      <alignment horizontal="justify" vertical="center" wrapText="1"/>
      <protection locked="0"/>
    </xf>
    <xf numFmtId="0" fontId="15" fillId="0" borderId="76" xfId="0" applyFont="1" applyBorder="1" applyAlignment="1" applyProtection="1">
      <alignment horizontal="justify" vertical="center" wrapText="1"/>
      <protection locked="0"/>
    </xf>
    <xf numFmtId="0" fontId="17" fillId="2" borderId="76" xfId="45612" applyFont="1" applyFill="1" applyBorder="1" applyAlignment="1">
      <alignment horizontal="center" vertical="center" wrapText="1"/>
    </xf>
    <xf numFmtId="0" fontId="14" fillId="0" borderId="76" xfId="0" applyFont="1" applyBorder="1" applyAlignment="1" applyProtection="1">
      <alignment horizontal="justify" vertical="center" wrapText="1"/>
      <protection locked="0"/>
    </xf>
    <xf numFmtId="0" fontId="15" fillId="0" borderId="78" xfId="0" applyFont="1" applyBorder="1" applyAlignment="1">
      <alignment horizontal="center" vertical="center" wrapText="1"/>
    </xf>
    <xf numFmtId="0" fontId="15" fillId="0" borderId="76" xfId="0" applyFont="1" applyBorder="1" applyAlignment="1">
      <alignment vertical="top" wrapText="1"/>
    </xf>
    <xf numFmtId="0" fontId="15" fillId="0" borderId="0" xfId="0" applyFont="1" applyAlignment="1">
      <alignment vertical="center" wrapText="1"/>
    </xf>
    <xf numFmtId="43" fontId="14" fillId="162" borderId="76" xfId="45607" applyFont="1" applyFill="1" applyBorder="1" applyAlignment="1">
      <alignment horizontal="center" vertical="center" wrapText="1"/>
    </xf>
    <xf numFmtId="0" fontId="1" fillId="0" borderId="76" xfId="45610" quotePrefix="1" applyFont="1" applyBorder="1" applyAlignment="1">
      <alignment horizontal="center" vertical="center"/>
    </xf>
    <xf numFmtId="178" fontId="1" fillId="0" borderId="76" xfId="0" applyNumberFormat="1" applyFont="1" applyBorder="1" applyAlignment="1">
      <alignment horizontal="center" vertical="center" wrapText="1"/>
    </xf>
    <xf numFmtId="0" fontId="39" fillId="0" borderId="76" xfId="0" applyFont="1" applyBorder="1" applyAlignment="1">
      <alignment horizontal="justify" vertical="top" wrapText="1"/>
    </xf>
    <xf numFmtId="0" fontId="1" fillId="0" borderId="76" xfId="0" applyFont="1" applyBorder="1" applyAlignment="1">
      <alignment horizontal="justify" vertical="top" wrapText="1"/>
    </xf>
    <xf numFmtId="178" fontId="1" fillId="0" borderId="78" xfId="0" applyNumberFormat="1" applyFont="1" applyBorder="1" applyAlignment="1">
      <alignment horizontal="center" vertical="center" wrapText="1"/>
    </xf>
    <xf numFmtId="0" fontId="1" fillId="0" borderId="76" xfId="0" applyFont="1" applyBorder="1" applyAlignment="1">
      <alignment horizontal="justify" vertical="top"/>
    </xf>
    <xf numFmtId="178" fontId="1" fillId="0" borderId="76" xfId="0" applyNumberFormat="1" applyFont="1" applyBorder="1" applyAlignment="1">
      <alignment horizontal="center" vertical="center"/>
    </xf>
    <xf numFmtId="0" fontId="1" fillId="0" borderId="76" xfId="0" applyFont="1" applyBorder="1" applyAlignment="1">
      <alignment vertical="center" wrapText="1"/>
    </xf>
    <xf numFmtId="0" fontId="1" fillId="0" borderId="76" xfId="0" applyFont="1" applyBorder="1" applyAlignment="1">
      <alignment horizontal="left" vertical="center" wrapText="1"/>
    </xf>
    <xf numFmtId="199" fontId="1" fillId="0" borderId="78" xfId="0" applyNumberFormat="1" applyFont="1" applyBorder="1" applyAlignment="1">
      <alignment horizontal="center" vertical="center" wrapText="1"/>
    </xf>
    <xf numFmtId="0" fontId="15" fillId="0" borderId="76" xfId="11" applyFont="1" applyBorder="1" applyAlignment="1">
      <alignment horizontal="justify" vertical="center" wrapText="1"/>
    </xf>
    <xf numFmtId="0" fontId="1" fillId="0" borderId="76" xfId="45613" applyFont="1" applyBorder="1" applyAlignment="1" applyProtection="1">
      <alignment horizontal="justify" vertical="top" wrapText="1"/>
      <protection locked="0"/>
    </xf>
    <xf numFmtId="178" fontId="1" fillId="0" borderId="78" xfId="0" applyNumberFormat="1" applyFont="1" applyBorder="1" applyAlignment="1">
      <alignment horizontal="center" vertical="center"/>
    </xf>
    <xf numFmtId="0" fontId="14" fillId="154" borderId="76" xfId="0" applyFont="1" applyFill="1" applyBorder="1" applyAlignment="1">
      <alignment horizontal="center" vertical="center" wrapText="1"/>
    </xf>
    <xf numFmtId="0" fontId="421" fillId="154" borderId="76" xfId="0" applyFont="1" applyFill="1" applyBorder="1" applyAlignment="1">
      <alignment horizontal="left" vertical="center" wrapText="1"/>
    </xf>
    <xf numFmtId="1" fontId="17" fillId="0" borderId="76" xfId="0" applyNumberFormat="1" applyFont="1" applyBorder="1" applyAlignment="1">
      <alignment horizontal="left" vertical="center" wrapText="1"/>
    </xf>
    <xf numFmtId="1" fontId="12" fillId="162" borderId="76" xfId="0" applyNumberFormat="1" applyFont="1" applyFill="1" applyBorder="1" applyAlignment="1">
      <alignment horizontal="center" vertical="center" wrapText="1"/>
    </xf>
    <xf numFmtId="0" fontId="15" fillId="0" borderId="0" xfId="0" applyFont="1" applyAlignment="1">
      <alignment horizontal="center" vertical="center" wrapText="1"/>
    </xf>
    <xf numFmtId="201" fontId="15" fillId="0" borderId="76" xfId="45607" applyNumberFormat="1" applyFont="1" applyFill="1" applyBorder="1" applyAlignment="1">
      <alignment horizontal="center" vertical="center" wrapText="1"/>
    </xf>
    <xf numFmtId="1" fontId="15" fillId="0" borderId="76" xfId="17692" applyNumberFormat="1" applyFont="1" applyBorder="1" applyAlignment="1">
      <alignment horizontal="left" vertical="center" wrapText="1"/>
    </xf>
    <xf numFmtId="43" fontId="12" fillId="162" borderId="76" xfId="45607" applyFont="1" applyFill="1" applyBorder="1" applyAlignment="1">
      <alignment vertical="center" wrapText="1"/>
    </xf>
    <xf numFmtId="0" fontId="408" fillId="0" borderId="0" xfId="86" applyFont="1"/>
    <xf numFmtId="0" fontId="1" fillId="0" borderId="0" xfId="0" applyFont="1" applyAlignment="1">
      <alignment vertical="top" wrapText="1"/>
    </xf>
    <xf numFmtId="1" fontId="12" fillId="153" borderId="76" xfId="0" applyNumberFormat="1" applyFont="1" applyFill="1" applyBorder="1" applyAlignment="1">
      <alignment horizontal="center" vertical="center" wrapText="1"/>
    </xf>
    <xf numFmtId="0" fontId="1" fillId="0" borderId="76" xfId="0" applyFont="1" applyBorder="1" applyAlignment="1">
      <alignment vertical="top" wrapText="1"/>
    </xf>
    <xf numFmtId="1" fontId="1" fillId="0" borderId="76" xfId="0" applyNumberFormat="1" applyFont="1" applyBorder="1" applyAlignment="1">
      <alignment horizontal="center" vertical="center" wrapText="1"/>
    </xf>
    <xf numFmtId="1" fontId="1" fillId="0" borderId="76" xfId="0" applyNumberFormat="1" applyFont="1" applyBorder="1" applyAlignment="1">
      <alignment horizontal="left" vertical="center" wrapText="1"/>
    </xf>
    <xf numFmtId="2" fontId="1" fillId="0" borderId="76" xfId="0" applyNumberFormat="1" applyFont="1" applyBorder="1" applyAlignment="1">
      <alignment horizontal="center" vertical="center" wrapText="1"/>
    </xf>
    <xf numFmtId="0" fontId="257" fillId="0" borderId="0" xfId="0" applyFont="1" applyAlignment="1">
      <alignment vertical="top" wrapText="1"/>
    </xf>
    <xf numFmtId="1" fontId="12" fillId="0" borderId="76" xfId="0" applyNumberFormat="1" applyFont="1" applyBorder="1" applyAlignment="1">
      <alignment horizontal="left" vertical="center" wrapText="1"/>
    </xf>
    <xf numFmtId="1" fontId="1" fillId="0" borderId="78" xfId="0" applyNumberFormat="1" applyFont="1" applyBorder="1" applyAlignment="1">
      <alignment horizontal="center" vertical="center" wrapText="1"/>
    </xf>
    <xf numFmtId="1" fontId="12" fillId="166" borderId="76" xfId="0" applyNumberFormat="1" applyFont="1" applyFill="1" applyBorder="1" applyAlignment="1">
      <alignment horizontal="center" vertical="center" wrapText="1"/>
    </xf>
    <xf numFmtId="1" fontId="12" fillId="166" borderId="76" xfId="0" applyNumberFormat="1" applyFont="1" applyFill="1" applyBorder="1" applyAlignment="1">
      <alignment horizontal="left" vertical="center" wrapText="1"/>
    </xf>
    <xf numFmtId="0" fontId="1" fillId="0" borderId="0" xfId="0" applyFont="1" applyAlignment="1">
      <alignment horizontal="center" vertical="center" wrapText="1"/>
    </xf>
    <xf numFmtId="0" fontId="15" fillId="0" borderId="113" xfId="88" applyFont="1" applyBorder="1" applyAlignment="1">
      <alignment horizontal="left" vertical="center"/>
    </xf>
    <xf numFmtId="0" fontId="15" fillId="0" borderId="78" xfId="88" applyFont="1" applyBorder="1" applyAlignment="1">
      <alignment horizontal="left" vertical="center"/>
    </xf>
    <xf numFmtId="0" fontId="15" fillId="0" borderId="76" xfId="88" applyFont="1" applyBorder="1" applyAlignment="1">
      <alignment horizontal="left" vertical="center"/>
    </xf>
    <xf numFmtId="0" fontId="15" fillId="0" borderId="121" xfId="88" applyFont="1" applyBorder="1" applyAlignment="1">
      <alignment horizontal="left" vertical="center"/>
    </xf>
    <xf numFmtId="0" fontId="15" fillId="0" borderId="0" xfId="88" applyFont="1" applyAlignment="1">
      <alignment horizontal="left" vertical="center"/>
    </xf>
    <xf numFmtId="0" fontId="15" fillId="3" borderId="0" xfId="88" applyFont="1" applyFill="1"/>
    <xf numFmtId="0" fontId="14" fillId="3" borderId="110" xfId="88" applyFont="1" applyFill="1" applyBorder="1" applyAlignment="1">
      <alignment horizontal="center" vertical="center" wrapText="1"/>
    </xf>
    <xf numFmtId="0" fontId="15" fillId="0" borderId="76" xfId="88" applyFont="1" applyBorder="1"/>
    <xf numFmtId="0" fontId="421" fillId="0" borderId="76" xfId="88" applyFont="1" applyBorder="1"/>
    <xf numFmtId="0" fontId="15" fillId="0" borderId="76" xfId="88" applyFont="1" applyBorder="1" applyAlignment="1">
      <alignment horizontal="center"/>
    </xf>
    <xf numFmtId="0" fontId="15" fillId="0" borderId="76" xfId="88" applyFont="1" applyBorder="1" applyAlignment="1">
      <alignment wrapText="1"/>
    </xf>
    <xf numFmtId="4" fontId="15" fillId="0" borderId="76" xfId="88" applyNumberFormat="1" applyFont="1" applyBorder="1" applyAlignment="1">
      <alignment horizontal="center"/>
    </xf>
    <xf numFmtId="1" fontId="15" fillId="0" borderId="76" xfId="88" applyNumberFormat="1" applyFont="1" applyBorder="1" applyAlignment="1">
      <alignment horizontal="center"/>
    </xf>
    <xf numFmtId="1" fontId="15" fillId="0" borderId="76" xfId="88" quotePrefix="1" applyNumberFormat="1" applyFont="1" applyBorder="1" applyAlignment="1">
      <alignment horizontal="center"/>
    </xf>
    <xf numFmtId="203" fontId="15" fillId="0" borderId="76" xfId="88" applyNumberFormat="1" applyFont="1" applyBorder="1" applyAlignment="1">
      <alignment horizontal="center"/>
    </xf>
    <xf numFmtId="179" fontId="15" fillId="0" borderId="76" xfId="88" applyNumberFormat="1" applyFont="1" applyBorder="1" applyAlignment="1">
      <alignment horizontal="center"/>
    </xf>
    <xf numFmtId="1" fontId="14" fillId="0" borderId="76" xfId="88" applyNumberFormat="1" applyFont="1" applyBorder="1" applyAlignment="1">
      <alignment horizontal="center"/>
    </xf>
    <xf numFmtId="0" fontId="15" fillId="162" borderId="76" xfId="88" applyFont="1" applyFill="1" applyBorder="1" applyAlignment="1">
      <alignment horizontal="center"/>
    </xf>
    <xf numFmtId="0" fontId="14" fillId="162" borderId="76" xfId="88" applyFont="1" applyFill="1" applyBorder="1" applyAlignment="1">
      <alignment horizontal="center" vertical="center"/>
    </xf>
    <xf numFmtId="4" fontId="15" fillId="162" borderId="76" xfId="88" applyNumberFormat="1" applyFont="1" applyFill="1" applyBorder="1" applyAlignment="1">
      <alignment horizontal="center" vertical="center"/>
    </xf>
    <xf numFmtId="1" fontId="15" fillId="162" borderId="76" xfId="88" applyNumberFormat="1" applyFont="1" applyFill="1" applyBorder="1" applyAlignment="1">
      <alignment horizontal="center" vertical="center"/>
    </xf>
    <xf numFmtId="1" fontId="15" fillId="162" borderId="76" xfId="88" quotePrefix="1" applyNumberFormat="1" applyFont="1" applyFill="1" applyBorder="1" applyAlignment="1">
      <alignment horizontal="center" vertical="center"/>
    </xf>
    <xf numFmtId="1" fontId="14" fillId="162" borderId="76" xfId="88" applyNumberFormat="1" applyFont="1" applyFill="1" applyBorder="1" applyAlignment="1">
      <alignment horizontal="center" vertical="center"/>
    </xf>
    <xf numFmtId="203" fontId="14" fillId="162" borderId="76" xfId="88" applyNumberFormat="1" applyFont="1" applyFill="1" applyBorder="1" applyAlignment="1">
      <alignment horizontal="center" vertical="center"/>
    </xf>
    <xf numFmtId="179" fontId="15" fillId="162" borderId="76" xfId="88" applyNumberFormat="1" applyFont="1" applyFill="1" applyBorder="1" applyAlignment="1">
      <alignment horizontal="center" vertical="center"/>
    </xf>
    <xf numFmtId="0" fontId="112" fillId="0" borderId="0" xfId="88" applyFont="1"/>
    <xf numFmtId="0" fontId="12" fillId="0" borderId="76" xfId="0" applyFont="1" applyBorder="1" applyAlignment="1">
      <alignment horizontal="center" vertical="center"/>
    </xf>
    <xf numFmtId="0" fontId="1" fillId="60" borderId="0" xfId="0" applyFont="1" applyFill="1" applyAlignment="1" applyProtection="1">
      <alignment vertical="center"/>
      <protection locked="0"/>
    </xf>
    <xf numFmtId="0" fontId="12" fillId="0" borderId="76" xfId="0" applyFont="1" applyBorder="1" applyAlignment="1">
      <alignment horizontal="left" vertical="center"/>
    </xf>
    <xf numFmtId="166" fontId="12" fillId="0" borderId="76" xfId="0" applyNumberFormat="1" applyFont="1" applyBorder="1" applyAlignment="1">
      <alignment vertical="center"/>
    </xf>
    <xf numFmtId="0" fontId="14" fillId="0" borderId="76" xfId="0" applyFont="1" applyBorder="1" applyAlignment="1">
      <alignment horizontal="left" vertical="center"/>
    </xf>
    <xf numFmtId="166" fontId="14" fillId="0" borderId="76" xfId="0" applyNumberFormat="1" applyFont="1" applyBorder="1" applyAlignment="1">
      <alignment horizontal="left" vertical="center"/>
    </xf>
    <xf numFmtId="0" fontId="116" fillId="60" borderId="0" xfId="0" applyFont="1" applyFill="1" applyAlignment="1">
      <alignment vertical="center"/>
    </xf>
    <xf numFmtId="0" fontId="28" fillId="60" borderId="0" xfId="0" applyFont="1" applyFill="1" applyAlignment="1">
      <alignment horizontal="center" vertical="center"/>
    </xf>
    <xf numFmtId="0" fontId="116" fillId="60" borderId="76" xfId="0" applyFont="1" applyFill="1" applyBorder="1" applyAlignment="1">
      <alignment horizontal="center" vertical="center"/>
    </xf>
    <xf numFmtId="0" fontId="116" fillId="0" borderId="76" xfId="0" applyFont="1" applyBorder="1" applyAlignment="1">
      <alignment horizontal="center" vertical="center"/>
    </xf>
    <xf numFmtId="166" fontId="116" fillId="60" borderId="76" xfId="51" applyFont="1" applyFill="1" applyBorder="1" applyAlignment="1">
      <alignment vertical="center"/>
    </xf>
    <xf numFmtId="166" fontId="116" fillId="60" borderId="76" xfId="0" applyNumberFormat="1" applyFont="1" applyFill="1" applyBorder="1" applyAlignment="1">
      <alignment vertical="center"/>
    </xf>
    <xf numFmtId="0" fontId="112" fillId="0" borderId="76" xfId="0" applyFont="1" applyBorder="1" applyAlignment="1">
      <alignment horizontal="center" vertical="center"/>
    </xf>
    <xf numFmtId="166" fontId="112" fillId="0" borderId="76" xfId="51" applyFont="1" applyBorder="1" applyAlignment="1">
      <alignment horizontal="center" vertical="center"/>
    </xf>
    <xf numFmtId="0" fontId="15" fillId="0" borderId="76" xfId="0" applyFont="1" applyBorder="1" applyAlignment="1">
      <alignment horizontal="justify" vertical="top"/>
    </xf>
    <xf numFmtId="166" fontId="112" fillId="2" borderId="76" xfId="51" applyFont="1" applyFill="1" applyBorder="1" applyAlignment="1">
      <alignment horizontal="center" vertical="center"/>
    </xf>
    <xf numFmtId="166" fontId="116" fillId="0" borderId="76" xfId="0" applyNumberFormat="1" applyFont="1" applyBorder="1" applyAlignment="1">
      <alignment vertical="center"/>
    </xf>
    <xf numFmtId="0" fontId="116" fillId="0" borderId="0" xfId="0" applyFont="1" applyAlignment="1">
      <alignment vertical="center"/>
    </xf>
    <xf numFmtId="0" fontId="15" fillId="2" borderId="76" xfId="0" applyFont="1" applyFill="1" applyBorder="1" applyAlignment="1">
      <alignment horizontal="justify" vertical="top"/>
    </xf>
    <xf numFmtId="0" fontId="112" fillId="2" borderId="76" xfId="0" applyFont="1" applyFill="1" applyBorder="1" applyAlignment="1">
      <alignment horizontal="center" vertical="center"/>
    </xf>
    <xf numFmtId="0" fontId="15" fillId="0" borderId="76" xfId="0" applyFont="1" applyBorder="1" applyAlignment="1">
      <alignment horizontal="justify" vertical="top" wrapText="1"/>
    </xf>
    <xf numFmtId="166" fontId="15" fillId="2" borderId="76" xfId="51" applyFont="1" applyFill="1" applyBorder="1" applyAlignment="1" applyProtection="1">
      <alignment horizontal="center" vertical="center"/>
    </xf>
    <xf numFmtId="171" fontId="15" fillId="0" borderId="76" xfId="0" applyNumberFormat="1" applyFont="1" applyBorder="1" applyAlignment="1">
      <alignment horizontal="center" vertical="center"/>
    </xf>
    <xf numFmtId="171" fontId="15" fillId="2" borderId="76" xfId="0" applyNumberFormat="1" applyFont="1" applyFill="1" applyBorder="1" applyAlignment="1">
      <alignment horizontal="center" vertical="center"/>
    </xf>
    <xf numFmtId="0" fontId="15" fillId="2" borderId="76" xfId="0" applyFont="1" applyFill="1" applyBorder="1" applyAlignment="1">
      <alignment horizontal="left" vertical="top" wrapText="1"/>
    </xf>
    <xf numFmtId="166" fontId="15" fillId="2" borderId="76" xfId="45615" applyFont="1" applyFill="1" applyBorder="1" applyAlignment="1" applyProtection="1">
      <alignment horizontal="center" vertical="center"/>
    </xf>
    <xf numFmtId="0" fontId="15" fillId="2" borderId="76" xfId="0" applyFont="1" applyFill="1" applyBorder="1" applyAlignment="1">
      <alignment horizontal="justify" vertical="top" wrapText="1"/>
    </xf>
    <xf numFmtId="0" fontId="15" fillId="0" borderId="76" xfId="1295" applyFont="1" applyBorder="1" applyAlignment="1">
      <alignment horizontal="left" vertical="top" wrapText="1"/>
    </xf>
    <xf numFmtId="0" fontId="28" fillId="60" borderId="76" xfId="0" applyFont="1" applyFill="1" applyBorder="1" applyAlignment="1">
      <alignment horizontal="right" vertical="center"/>
    </xf>
    <xf numFmtId="166" fontId="28" fillId="60" borderId="76" xfId="0" applyNumberFormat="1" applyFont="1" applyFill="1" applyBorder="1" applyAlignment="1">
      <alignment vertical="center"/>
    </xf>
    <xf numFmtId="0" fontId="15" fillId="2" borderId="76" xfId="0" applyFont="1" applyFill="1" applyBorder="1" applyAlignment="1">
      <alignment horizontal="center" vertical="center" wrapText="1"/>
    </xf>
    <xf numFmtId="166" fontId="15" fillId="2" borderId="76" xfId="51" applyFont="1" applyFill="1" applyBorder="1" applyAlignment="1">
      <alignment horizontal="center" vertical="center" wrapText="1"/>
    </xf>
    <xf numFmtId="166" fontId="1" fillId="2" borderId="76" xfId="51" applyFont="1" applyFill="1" applyBorder="1" applyAlignment="1">
      <alignment horizontal="center" vertical="center"/>
    </xf>
    <xf numFmtId="166" fontId="15" fillId="0" borderId="76" xfId="51" applyFont="1" applyFill="1" applyBorder="1" applyAlignment="1">
      <alignment horizontal="center" vertical="center"/>
    </xf>
    <xf numFmtId="0" fontId="14" fillId="2" borderId="76" xfId="0" quotePrefix="1" applyFont="1" applyFill="1" applyBorder="1" applyAlignment="1">
      <alignment horizontal="justify" vertical="top"/>
    </xf>
    <xf numFmtId="0" fontId="15" fillId="2" borderId="76" xfId="0" applyFont="1" applyFill="1" applyBorder="1" applyAlignment="1">
      <alignment horizontal="left" vertical="center"/>
    </xf>
    <xf numFmtId="166" fontId="1" fillId="2" borderId="76" xfId="45615" applyFont="1" applyFill="1" applyBorder="1" applyAlignment="1">
      <alignment horizontal="center" vertical="center"/>
    </xf>
    <xf numFmtId="166" fontId="15" fillId="0" borderId="76" xfId="45615" applyFont="1" applyFill="1" applyBorder="1" applyAlignment="1">
      <alignment horizontal="center" vertical="center"/>
    </xf>
    <xf numFmtId="0" fontId="15" fillId="2" borderId="76" xfId="0" quotePrefix="1" applyFont="1" applyFill="1" applyBorder="1" applyAlignment="1">
      <alignment horizontal="justify" vertical="top"/>
    </xf>
    <xf numFmtId="0" fontId="112" fillId="163" borderId="0" xfId="0" applyFont="1" applyFill="1"/>
    <xf numFmtId="0" fontId="112" fillId="0" borderId="0" xfId="0" applyFont="1"/>
    <xf numFmtId="166" fontId="15" fillId="0" borderId="76" xfId="45615" applyFont="1" applyFill="1" applyBorder="1" applyAlignment="1" applyProtection="1">
      <alignment horizontal="center" vertical="center"/>
    </xf>
    <xf numFmtId="166" fontId="1" fillId="0" borderId="76" xfId="45615" applyFont="1" applyFill="1" applyBorder="1" applyAlignment="1">
      <alignment horizontal="center" vertical="center"/>
    </xf>
    <xf numFmtId="0" fontId="1" fillId="2" borderId="76" xfId="0" applyFont="1" applyFill="1" applyBorder="1" applyAlignment="1">
      <alignment horizontal="justify" vertical="top" wrapText="1"/>
    </xf>
    <xf numFmtId="166" fontId="116" fillId="60" borderId="0" xfId="51" applyFont="1" applyFill="1" applyAlignment="1">
      <alignment vertical="center"/>
    </xf>
    <xf numFmtId="0" fontId="112" fillId="0" borderId="76" xfId="0" applyFont="1" applyBorder="1" applyAlignment="1">
      <alignment horizontal="left" vertical="center" wrapText="1"/>
    </xf>
    <xf numFmtId="0" fontId="112" fillId="0" borderId="76" xfId="0" applyFont="1" applyBorder="1" applyAlignment="1">
      <alignment vertical="center" wrapText="1"/>
    </xf>
    <xf numFmtId="0" fontId="116" fillId="60" borderId="0" xfId="0" applyFont="1" applyFill="1" applyAlignment="1">
      <alignment horizontal="center" vertical="center"/>
    </xf>
    <xf numFmtId="0" fontId="116" fillId="0" borderId="0" xfId="0" applyFont="1" applyAlignment="1">
      <alignment horizontal="center" vertical="center"/>
    </xf>
    <xf numFmtId="0" fontId="14" fillId="154" borderId="0" xfId="88" applyFont="1" applyFill="1" applyAlignment="1">
      <alignment vertical="center"/>
    </xf>
    <xf numFmtId="0" fontId="12" fillId="3" borderId="76" xfId="0" applyFont="1" applyFill="1" applyBorder="1" applyAlignment="1">
      <alignment horizontal="center" vertical="center"/>
    </xf>
    <xf numFmtId="166" fontId="12" fillId="3" borderId="76" xfId="51" applyFont="1" applyFill="1" applyBorder="1" applyAlignment="1">
      <alignment horizontal="center" vertical="center"/>
    </xf>
    <xf numFmtId="0" fontId="12" fillId="154" borderId="76" xfId="0" applyFont="1" applyFill="1" applyBorder="1" applyAlignment="1">
      <alignment horizontal="center" vertical="top"/>
    </xf>
    <xf numFmtId="0" fontId="28" fillId="154" borderId="76" xfId="0" applyFont="1" applyFill="1" applyBorder="1" applyAlignment="1">
      <alignment horizontal="right" vertical="center"/>
    </xf>
    <xf numFmtId="0" fontId="116" fillId="154" borderId="76" xfId="0" applyFont="1" applyFill="1" applyBorder="1" applyAlignment="1">
      <alignment horizontal="center" vertical="center"/>
    </xf>
    <xf numFmtId="166" fontId="116" fillId="154" borderId="76" xfId="51" applyFont="1" applyFill="1" applyBorder="1" applyAlignment="1">
      <alignment vertical="center"/>
    </xf>
    <xf numFmtId="166" fontId="28" fillId="154" borderId="76" xfId="0" applyNumberFormat="1" applyFont="1" applyFill="1" applyBorder="1" applyAlignment="1">
      <alignment vertical="center"/>
    </xf>
    <xf numFmtId="0" fontId="28" fillId="162" borderId="76" xfId="0" applyFont="1" applyFill="1" applyBorder="1" applyAlignment="1">
      <alignment horizontal="right" vertical="center"/>
    </xf>
    <xf numFmtId="0" fontId="116" fillId="162" borderId="76" xfId="0" applyFont="1" applyFill="1" applyBorder="1" applyAlignment="1">
      <alignment horizontal="center" vertical="center"/>
    </xf>
    <xf numFmtId="166" fontId="116" fillId="162" borderId="76" xfId="51" applyFont="1" applyFill="1" applyBorder="1" applyAlignment="1">
      <alignment vertical="center"/>
    </xf>
    <xf numFmtId="166" fontId="116" fillId="162" borderId="76" xfId="0" applyNumberFormat="1" applyFont="1" applyFill="1" applyBorder="1" applyAlignment="1">
      <alignment vertical="center"/>
    </xf>
    <xf numFmtId="0" fontId="28" fillId="161" borderId="76" xfId="0" applyFont="1" applyFill="1" applyBorder="1" applyAlignment="1">
      <alignment horizontal="center" vertical="center"/>
    </xf>
    <xf numFmtId="166" fontId="28" fillId="161" borderId="76" xfId="51" applyFont="1" applyFill="1" applyBorder="1" applyAlignment="1">
      <alignment horizontal="center" vertical="center"/>
    </xf>
    <xf numFmtId="0" fontId="14" fillId="154" borderId="76" xfId="0" applyFont="1" applyFill="1" applyBorder="1" applyAlignment="1">
      <alignment horizontal="center" vertical="top"/>
    </xf>
    <xf numFmtId="0" fontId="417" fillId="154" borderId="76" xfId="0" applyFont="1" applyFill="1" applyBorder="1" applyAlignment="1">
      <alignment vertical="center" wrapText="1"/>
    </xf>
    <xf numFmtId="0" fontId="1" fillId="0" borderId="76" xfId="0" applyFont="1" applyBorder="1" applyAlignment="1" applyProtection="1">
      <alignment horizontal="center" vertical="center"/>
      <protection locked="0"/>
    </xf>
    <xf numFmtId="0" fontId="116" fillId="60" borderId="76" xfId="0" applyFont="1" applyFill="1" applyBorder="1" applyAlignment="1">
      <alignment vertical="center"/>
    </xf>
    <xf numFmtId="203" fontId="14" fillId="154" borderId="76" xfId="0" applyNumberFormat="1" applyFont="1" applyFill="1" applyBorder="1" applyAlignment="1">
      <alignment horizontal="center" vertical="center"/>
    </xf>
    <xf numFmtId="203" fontId="15" fillId="0" borderId="76" xfId="0" applyNumberFormat="1" applyFont="1" applyBorder="1" applyAlignment="1">
      <alignment horizontal="center" vertical="center"/>
    </xf>
    <xf numFmtId="0" fontId="116" fillId="154" borderId="76" xfId="0" applyFont="1" applyFill="1" applyBorder="1" applyAlignment="1">
      <alignment vertical="center"/>
    </xf>
    <xf numFmtId="0" fontId="116" fillId="162" borderId="76" xfId="0" applyFont="1" applyFill="1" applyBorder="1" applyAlignment="1">
      <alignment vertical="center"/>
    </xf>
    <xf numFmtId="166" fontId="28" fillId="162" borderId="76" xfId="0" applyNumberFormat="1" applyFont="1" applyFill="1" applyBorder="1" applyAlignment="1">
      <alignment vertical="center"/>
    </xf>
    <xf numFmtId="0" fontId="116" fillId="0" borderId="76" xfId="0" applyFont="1" applyBorder="1" applyAlignment="1">
      <alignment vertical="center"/>
    </xf>
    <xf numFmtId="203" fontId="15" fillId="0" borderId="76" xfId="0" applyNumberFormat="1" applyFont="1" applyBorder="1" applyAlignment="1">
      <alignment horizontal="right" vertical="center"/>
    </xf>
    <xf numFmtId="0" fontId="428" fillId="0" borderId="76" xfId="0" applyFont="1" applyBorder="1" applyAlignment="1">
      <alignment horizontal="justify" vertical="top" wrapText="1"/>
    </xf>
    <xf numFmtId="0" fontId="1" fillId="2" borderId="76" xfId="0" applyFont="1" applyFill="1" applyBorder="1" applyAlignment="1">
      <alignment vertical="center" wrapText="1"/>
    </xf>
    <xf numFmtId="0" fontId="1" fillId="0" borderId="76" xfId="0" applyFont="1" applyBorder="1"/>
    <xf numFmtId="0" fontId="1" fillId="0" borderId="76" xfId="0" applyFont="1" applyBorder="1" applyAlignment="1">
      <alignment horizontal="center" vertical="center" wrapText="1"/>
    </xf>
    <xf numFmtId="178" fontId="0" fillId="0" borderId="76" xfId="0" applyNumberFormat="1" applyBorder="1" applyAlignment="1">
      <alignment horizontal="center" vertical="center" wrapText="1"/>
    </xf>
    <xf numFmtId="0" fontId="0" fillId="0" borderId="76" xfId="0" applyBorder="1" applyAlignment="1">
      <alignment horizontal="justify" vertical="top" wrapText="1"/>
    </xf>
    <xf numFmtId="1" fontId="0" fillId="0" borderId="76" xfId="0" applyNumberFormat="1" applyBorder="1" applyAlignment="1">
      <alignment horizontal="left" vertical="center" wrapText="1"/>
    </xf>
    <xf numFmtId="1" fontId="0" fillId="0" borderId="76" xfId="0" applyNumberFormat="1" applyBorder="1" applyAlignment="1">
      <alignment horizontal="center" vertical="center" wrapText="1"/>
    </xf>
    <xf numFmtId="0" fontId="426" fillId="167" borderId="76" xfId="45611" applyFont="1" applyFill="1" applyBorder="1" applyAlignment="1">
      <alignment horizontal="center" vertical="center" wrapText="1"/>
    </xf>
    <xf numFmtId="0" fontId="1" fillId="167" borderId="76" xfId="0" applyFont="1" applyFill="1" applyBorder="1" applyAlignment="1">
      <alignment vertical="top" wrapText="1"/>
    </xf>
    <xf numFmtId="0" fontId="14" fillId="0" borderId="76" xfId="18" applyFont="1" applyBorder="1" applyAlignment="1">
      <alignment horizontal="center"/>
    </xf>
    <xf numFmtId="2" fontId="14" fillId="60" borderId="76" xfId="18" applyNumberFormat="1" applyFont="1" applyFill="1" applyBorder="1" applyAlignment="1">
      <alignment horizontal="center" vertical="top"/>
    </xf>
    <xf numFmtId="0" fontId="14" fillId="60" borderId="76" xfId="18" applyFont="1" applyFill="1" applyBorder="1" applyAlignment="1">
      <alignment horizontal="left" vertical="center" wrapText="1"/>
    </xf>
    <xf numFmtId="0" fontId="15" fillId="60" borderId="76" xfId="18" applyFont="1" applyFill="1" applyBorder="1" applyAlignment="1">
      <alignment vertical="center"/>
    </xf>
    <xf numFmtId="1" fontId="14" fillId="60" borderId="76" xfId="18" applyNumberFormat="1" applyFont="1" applyFill="1" applyBorder="1" applyAlignment="1">
      <alignment horizontal="center" vertical="top"/>
    </xf>
    <xf numFmtId="0" fontId="14" fillId="60" borderId="76" xfId="18" applyFont="1" applyFill="1" applyBorder="1" applyAlignment="1">
      <alignment horizontal="justify" vertical="top" wrapText="1"/>
    </xf>
    <xf numFmtId="1" fontId="15" fillId="0" borderId="76" xfId="152" applyNumberFormat="1" applyFont="1" applyBorder="1" applyAlignment="1">
      <alignment horizontal="center" vertical="center"/>
    </xf>
    <xf numFmtId="1" fontId="14" fillId="2" borderId="76" xfId="18" applyNumberFormat="1" applyFont="1" applyFill="1" applyBorder="1" applyAlignment="1">
      <alignment horizontal="center" vertical="top"/>
    </xf>
    <xf numFmtId="0" fontId="14" fillId="2" borderId="76" xfId="18" applyFont="1" applyFill="1" applyBorder="1" applyAlignment="1">
      <alignment horizontal="justify" vertical="top" wrapText="1"/>
    </xf>
    <xf numFmtId="0" fontId="15" fillId="2" borderId="76" xfId="18" applyFont="1" applyFill="1" applyBorder="1" applyAlignment="1">
      <alignment horizontal="center" vertical="center"/>
    </xf>
    <xf numFmtId="2" fontId="14" fillId="2" borderId="76" xfId="17" applyNumberFormat="1" applyFont="1" applyFill="1" applyBorder="1" applyAlignment="1">
      <alignment horizontal="center" vertical="top"/>
    </xf>
    <xf numFmtId="0" fontId="15" fillId="2" borderId="76" xfId="17" applyFont="1" applyFill="1" applyBorder="1" applyAlignment="1">
      <alignment horizontal="left" vertical="top" wrapText="1"/>
    </xf>
    <xf numFmtId="203" fontId="14" fillId="2" borderId="76" xfId="18" applyNumberFormat="1" applyFont="1" applyFill="1" applyBorder="1" applyAlignment="1">
      <alignment horizontal="center" vertical="top"/>
    </xf>
    <xf numFmtId="0" fontId="15" fillId="2" borderId="76" xfId="18" applyFont="1" applyFill="1" applyBorder="1" applyAlignment="1">
      <alignment horizontal="justify" vertical="top" wrapText="1"/>
    </xf>
    <xf numFmtId="1" fontId="15" fillId="0" borderId="110" xfId="152" applyNumberFormat="1" applyFont="1" applyBorder="1" applyAlignment="1">
      <alignment horizontal="center" vertical="center"/>
    </xf>
    <xf numFmtId="0" fontId="14" fillId="0" borderId="76" xfId="18" applyFont="1" applyBorder="1" applyAlignment="1">
      <alignment horizontal="justify" vertical="top" wrapText="1"/>
    </xf>
    <xf numFmtId="0" fontId="15" fillId="0" borderId="76" xfId="18" applyFont="1" applyBorder="1" applyAlignment="1">
      <alignment horizontal="justify" vertical="top" wrapText="1"/>
    </xf>
    <xf numFmtId="2" fontId="15" fillId="60" borderId="76" xfId="18" applyNumberFormat="1" applyFont="1" applyFill="1" applyBorder="1" applyAlignment="1">
      <alignment horizontal="center" vertical="top"/>
    </xf>
    <xf numFmtId="2" fontId="15" fillId="0" borderId="76" xfId="86" applyNumberFormat="1" applyFont="1" applyBorder="1" applyAlignment="1">
      <alignment horizontal="center" vertical="center"/>
    </xf>
    <xf numFmtId="0" fontId="15" fillId="0" borderId="76" xfId="86" applyFont="1" applyBorder="1" applyAlignment="1">
      <alignment horizontal="left" vertical="center" wrapText="1"/>
    </xf>
    <xf numFmtId="0" fontId="15" fillId="0" borderId="76" xfId="86" applyFont="1" applyBorder="1" applyAlignment="1">
      <alignment horizontal="center" vertical="center"/>
    </xf>
    <xf numFmtId="0" fontId="15" fillId="0" borderId="76" xfId="152" applyFont="1" applyBorder="1" applyAlignment="1">
      <alignment horizontal="center" vertical="center"/>
    </xf>
    <xf numFmtId="0" fontId="15" fillId="0" borderId="0" xfId="86" applyFont="1" applyAlignment="1">
      <alignment horizontal="center" vertical="center"/>
    </xf>
    <xf numFmtId="0" fontId="15" fillId="0" borderId="0" xfId="86" applyFont="1" applyAlignment="1">
      <alignment vertical="center"/>
    </xf>
    <xf numFmtId="2" fontId="14" fillId="0" borderId="76" xfId="0" applyNumberFormat="1" applyFont="1" applyBorder="1" applyAlignment="1">
      <alignment horizontal="center" vertical="top"/>
    </xf>
    <xf numFmtId="0" fontId="14" fillId="0" borderId="76" xfId="0" applyFont="1" applyBorder="1" applyAlignment="1">
      <alignment horizontal="left" vertical="top"/>
    </xf>
    <xf numFmtId="0" fontId="15" fillId="0" borderId="76" xfId="0" applyFont="1" applyBorder="1" applyAlignment="1">
      <alignment horizontal="center" vertical="top"/>
    </xf>
    <xf numFmtId="1" fontId="14" fillId="0" borderId="76" xfId="0" applyNumberFormat="1" applyFont="1" applyBorder="1" applyAlignment="1">
      <alignment horizontal="center" vertical="center"/>
    </xf>
    <xf numFmtId="1" fontId="15" fillId="0" borderId="76" xfId="0" applyNumberFormat="1" applyFont="1" applyBorder="1" applyAlignment="1">
      <alignment horizontal="center" vertical="top"/>
    </xf>
    <xf numFmtId="0" fontId="15" fillId="0" borderId="76" xfId="18" applyFont="1" applyBorder="1" applyAlignment="1">
      <alignment horizontal="center" vertical="center"/>
    </xf>
    <xf numFmtId="0" fontId="15" fillId="0" borderId="76" xfId="18" applyFont="1" applyBorder="1" applyAlignment="1">
      <alignment horizontal="left" vertical="top" wrapText="1"/>
    </xf>
    <xf numFmtId="2" fontId="15" fillId="60" borderId="76" xfId="18" applyNumberFormat="1" applyFont="1" applyFill="1" applyBorder="1" applyAlignment="1">
      <alignment horizontal="center" vertical="center"/>
    </xf>
    <xf numFmtId="0" fontId="14" fillId="60" borderId="76" xfId="45609" applyFont="1" applyFill="1" applyBorder="1" applyAlignment="1">
      <alignment horizontal="justify" vertical="top" wrapText="1"/>
    </xf>
    <xf numFmtId="178" fontId="14" fillId="60" borderId="76" xfId="18" applyNumberFormat="1" applyFont="1" applyFill="1" applyBorder="1" applyAlignment="1">
      <alignment horizontal="left" vertical="top" wrapText="1"/>
    </xf>
    <xf numFmtId="178" fontId="15" fillId="60" borderId="76" xfId="18" applyNumberFormat="1" applyFont="1" applyFill="1" applyBorder="1" applyAlignment="1">
      <alignment horizontal="left" vertical="top" wrapText="1"/>
    </xf>
    <xf numFmtId="178" fontId="14" fillId="0" borderId="76" xfId="18" applyNumberFormat="1" applyFont="1" applyBorder="1" applyAlignment="1">
      <alignment horizontal="left" vertical="top" wrapText="1"/>
    </xf>
    <xf numFmtId="2" fontId="15" fillId="2" borderId="76" xfId="18" applyNumberFormat="1" applyFont="1" applyFill="1" applyBorder="1" applyAlignment="1">
      <alignment horizontal="center" vertical="top"/>
    </xf>
    <xf numFmtId="0" fontId="14" fillId="0" borderId="76" xfId="18" applyFont="1" applyBorder="1" applyAlignment="1">
      <alignment horizontal="left" vertical="top" wrapText="1"/>
    </xf>
    <xf numFmtId="0" fontId="15" fillId="60" borderId="76" xfId="18" applyFont="1" applyFill="1" applyBorder="1" applyAlignment="1">
      <alignment horizontal="center" vertical="top" wrapText="1"/>
    </xf>
    <xf numFmtId="203" fontId="15" fillId="2" borderId="76" xfId="18" applyNumberFormat="1" applyFont="1" applyFill="1" applyBorder="1" applyAlignment="1">
      <alignment horizontal="center" vertical="top"/>
    </xf>
    <xf numFmtId="203" fontId="15" fillId="0" borderId="76" xfId="18" applyNumberFormat="1" applyFont="1" applyBorder="1" applyAlignment="1">
      <alignment horizontal="center" vertical="top"/>
    </xf>
    <xf numFmtId="203" fontId="15" fillId="60" borderId="76" xfId="18" applyNumberFormat="1" applyFont="1" applyFill="1" applyBorder="1" applyAlignment="1">
      <alignment horizontal="center" vertical="top"/>
    </xf>
    <xf numFmtId="0" fontId="14" fillId="60" borderId="76" xfId="11" quotePrefix="1" applyFont="1" applyFill="1" applyBorder="1" applyAlignment="1">
      <alignment horizontal="left" vertical="top" wrapText="1"/>
    </xf>
    <xf numFmtId="0" fontId="14" fillId="60" borderId="76" xfId="11" applyFont="1" applyFill="1" applyBorder="1" applyAlignment="1">
      <alignment horizontal="left" vertical="top" wrapText="1"/>
    </xf>
    <xf numFmtId="1" fontId="15" fillId="60" borderId="76" xfId="18" applyNumberFormat="1" applyFont="1" applyFill="1" applyBorder="1" applyAlignment="1">
      <alignment vertical="top" wrapText="1"/>
    </xf>
    <xf numFmtId="1" fontId="14" fillId="60" borderId="76" xfId="18" applyNumberFormat="1" applyFont="1" applyFill="1" applyBorder="1" applyAlignment="1">
      <alignment horizontal="center" vertical="center"/>
    </xf>
    <xf numFmtId="0" fontId="15" fillId="60" borderId="76" xfId="18" quotePrefix="1" applyFont="1" applyFill="1" applyBorder="1" applyAlignment="1">
      <alignment horizontal="left" vertical="center" wrapText="1"/>
    </xf>
    <xf numFmtId="2" fontId="15" fillId="0" borderId="76" xfId="18" applyNumberFormat="1" applyFont="1" applyBorder="1" applyAlignment="1">
      <alignment horizontal="center" vertical="top"/>
    </xf>
    <xf numFmtId="0" fontId="15" fillId="0" borderId="76" xfId="18" applyFont="1" applyBorder="1" applyAlignment="1" applyProtection="1">
      <alignment horizontal="center" vertical="center"/>
      <protection locked="0"/>
    </xf>
    <xf numFmtId="1" fontId="15" fillId="0" borderId="76" xfId="86" applyNumberFormat="1" applyFont="1" applyBorder="1" applyAlignment="1">
      <alignment horizontal="center" vertical="center"/>
    </xf>
    <xf numFmtId="0" fontId="15" fillId="0" borderId="0" xfId="18" applyFont="1" applyAlignment="1">
      <alignment horizontal="center" vertical="center"/>
    </xf>
    <xf numFmtId="0" fontId="15" fillId="0" borderId="0" xfId="18" applyFont="1" applyAlignment="1">
      <alignment vertical="top"/>
    </xf>
    <xf numFmtId="1" fontId="15" fillId="2" borderId="76" xfId="18" applyNumberFormat="1" applyFont="1" applyFill="1" applyBorder="1" applyAlignment="1">
      <alignment horizontal="center" vertical="top"/>
    </xf>
    <xf numFmtId="1" fontId="15" fillId="2" borderId="76" xfId="18" applyNumberFormat="1" applyFont="1" applyFill="1" applyBorder="1" applyAlignment="1">
      <alignment horizontal="justify" vertical="top" wrapText="1"/>
    </xf>
    <xf numFmtId="0" fontId="14" fillId="60" borderId="76" xfId="18" applyFont="1" applyFill="1" applyBorder="1" applyAlignment="1">
      <alignment vertical="top" wrapText="1"/>
    </xf>
    <xf numFmtId="1" fontId="15" fillId="60" borderId="76" xfId="18" applyNumberFormat="1" applyFont="1" applyFill="1" applyBorder="1" applyAlignment="1">
      <alignment horizontal="center" vertical="center"/>
    </xf>
    <xf numFmtId="0" fontId="15" fillId="0" borderId="76" xfId="86" applyFont="1" applyBorder="1" applyAlignment="1">
      <alignment horizontal="center" vertical="top"/>
    </xf>
    <xf numFmtId="0" fontId="15" fillId="0" borderId="76" xfId="86" applyFont="1" applyBorder="1" applyAlignment="1">
      <alignment vertical="top" wrapText="1"/>
    </xf>
    <xf numFmtId="0" fontId="15" fillId="0" borderId="76" xfId="86" applyFont="1" applyBorder="1" applyAlignment="1">
      <alignment horizontal="justify" vertical="top" wrapText="1"/>
    </xf>
    <xf numFmtId="2" fontId="43" fillId="3" borderId="76" xfId="19" applyNumberFormat="1" applyFont="1" applyFill="1" applyBorder="1" applyAlignment="1">
      <alignment horizontal="center" vertical="top"/>
    </xf>
    <xf numFmtId="0" fontId="404" fillId="3" borderId="76" xfId="19" applyFont="1" applyFill="1" applyBorder="1" applyAlignment="1">
      <alignment horizontal="justify"/>
    </xf>
    <xf numFmtId="0" fontId="43" fillId="3" borderId="76" xfId="19" applyFont="1" applyFill="1" applyBorder="1" applyAlignment="1">
      <alignment horizontal="center" vertical="top"/>
    </xf>
    <xf numFmtId="0" fontId="15" fillId="0" borderId="0" xfId="0" applyFont="1" applyAlignment="1">
      <alignment vertical="top"/>
    </xf>
    <xf numFmtId="0" fontId="15" fillId="0" borderId="76" xfId="0" applyFont="1" applyBorder="1" applyAlignment="1">
      <alignment vertical="top"/>
    </xf>
    <xf numFmtId="0" fontId="12" fillId="3" borderId="76" xfId="0" applyFont="1" applyFill="1" applyBorder="1" applyAlignment="1">
      <alignment horizontal="center" vertical="center" wrapText="1"/>
    </xf>
    <xf numFmtId="2" fontId="14" fillId="3" borderId="76" xfId="0" applyNumberFormat="1" applyFont="1" applyFill="1" applyBorder="1" applyAlignment="1">
      <alignment horizontal="center" vertical="center"/>
    </xf>
    <xf numFmtId="0" fontId="14" fillId="3" borderId="76" xfId="0" applyFont="1" applyFill="1" applyBorder="1" applyAlignment="1">
      <alignment horizontal="center" vertical="center"/>
    </xf>
    <xf numFmtId="0" fontId="14" fillId="3" borderId="76" xfId="0" applyFont="1" applyFill="1" applyBorder="1" applyAlignment="1">
      <alignment horizontal="center" vertical="center" wrapText="1" shrinkToFit="1"/>
    </xf>
    <xf numFmtId="0" fontId="14" fillId="0" borderId="76" xfId="45616" applyFont="1" applyBorder="1" applyAlignment="1">
      <alignment horizontal="justify" vertical="top"/>
    </xf>
    <xf numFmtId="0" fontId="14" fillId="0" borderId="76" xfId="0" applyFont="1" applyBorder="1" applyAlignment="1">
      <alignment vertical="top"/>
    </xf>
    <xf numFmtId="0" fontId="15" fillId="2" borderId="76" xfId="0" applyFont="1" applyFill="1" applyBorder="1" applyAlignment="1">
      <alignment vertical="top"/>
    </xf>
    <xf numFmtId="0" fontId="15" fillId="0" borderId="76" xfId="45616" applyFont="1" applyBorder="1" applyAlignment="1">
      <alignment horizontal="justify" vertical="top"/>
    </xf>
    <xf numFmtId="0" fontId="14" fillId="0" borderId="76" xfId="0" applyFont="1" applyBorder="1" applyAlignment="1">
      <alignment horizontal="justify" vertical="top"/>
    </xf>
    <xf numFmtId="178" fontId="14" fillId="0" borderId="76" xfId="0" applyNumberFormat="1" applyFont="1" applyBorder="1" applyAlignment="1">
      <alignment horizontal="left" vertical="top" wrapText="1"/>
    </xf>
    <xf numFmtId="0" fontId="15" fillId="60" borderId="76" xfId="0" applyFont="1" applyFill="1" applyBorder="1" applyAlignment="1">
      <alignment vertical="top"/>
    </xf>
    <xf numFmtId="178" fontId="15" fillId="0" borderId="76" xfId="0" applyNumberFormat="1" applyFont="1" applyBorder="1" applyAlignment="1">
      <alignment horizontal="left" vertical="top"/>
    </xf>
    <xf numFmtId="0" fontId="15" fillId="2" borderId="76" xfId="0" applyFont="1" applyFill="1" applyBorder="1" applyAlignment="1">
      <alignment horizontal="center" vertical="top"/>
    </xf>
    <xf numFmtId="0" fontId="15" fillId="60" borderId="76" xfId="0" applyFont="1" applyFill="1" applyBorder="1" applyAlignment="1">
      <alignment horizontal="center" vertical="top"/>
    </xf>
    <xf numFmtId="0" fontId="15" fillId="0" borderId="76" xfId="0" applyFont="1" applyBorder="1" applyAlignment="1">
      <alignment horizontal="left" vertical="top"/>
    </xf>
    <xf numFmtId="0" fontId="14" fillId="60" borderId="76" xfId="0" applyFont="1" applyFill="1" applyBorder="1" applyAlignment="1">
      <alignment horizontal="center" vertical="center"/>
    </xf>
    <xf numFmtId="0" fontId="14" fillId="2" borderId="76" xfId="0" applyFont="1" applyFill="1" applyBorder="1" applyAlignment="1">
      <alignment horizontal="center" vertical="top"/>
    </xf>
    <xf numFmtId="0" fontId="15" fillId="60" borderId="76" xfId="0" applyFont="1" applyFill="1" applyBorder="1" applyAlignment="1">
      <alignment horizontal="center" vertical="center"/>
    </xf>
    <xf numFmtId="0" fontId="14" fillId="60" borderId="76" xfId="0" applyFont="1" applyFill="1" applyBorder="1" applyAlignment="1">
      <alignment vertical="top"/>
    </xf>
    <xf numFmtId="0" fontId="15" fillId="0" borderId="76" xfId="0" applyFont="1" applyBorder="1" applyAlignment="1">
      <alignment horizontal="left" vertical="top" wrapText="1"/>
    </xf>
    <xf numFmtId="0" fontId="14" fillId="0" borderId="76" xfId="45616" applyFont="1" applyBorder="1" applyAlignment="1">
      <alignment horizontal="justify" vertical="top" wrapText="1"/>
    </xf>
    <xf numFmtId="0" fontId="15" fillId="0" borderId="76" xfId="45616" applyFont="1" applyBorder="1" applyAlignment="1">
      <alignment horizontal="justify" vertical="top" wrapText="1"/>
    </xf>
    <xf numFmtId="0" fontId="14" fillId="0" borderId="76" xfId="45616" applyFont="1" applyBorder="1" applyAlignment="1">
      <alignment horizontal="center" vertical="top" wrapText="1"/>
    </xf>
    <xf numFmtId="0" fontId="3" fillId="0" borderId="76" xfId="18" applyBorder="1" applyAlignment="1">
      <alignment horizontal="center" vertical="center"/>
    </xf>
    <xf numFmtId="0" fontId="46" fillId="0" borderId="76" xfId="18" applyFont="1" applyBorder="1" applyAlignment="1">
      <alignment horizontal="center" vertical="center"/>
    </xf>
    <xf numFmtId="0" fontId="3" fillId="0" borderId="76" xfId="18" applyBorder="1" applyAlignment="1">
      <alignment horizontal="justify" vertical="top" wrapText="1"/>
    </xf>
    <xf numFmtId="0" fontId="14" fillId="0" borderId="76" xfId="45616" applyFont="1" applyBorder="1" applyAlignment="1">
      <alignment horizontal="center" vertical="center" wrapText="1"/>
    </xf>
    <xf numFmtId="0" fontId="14" fillId="0" borderId="76" xfId="0" applyFont="1" applyBorder="1" applyAlignment="1">
      <alignment vertical="top" wrapText="1"/>
    </xf>
    <xf numFmtId="0" fontId="15" fillId="60" borderId="76" xfId="45617" applyFont="1" applyFill="1" applyBorder="1" applyAlignment="1">
      <alignment horizontal="center" vertical="top"/>
    </xf>
    <xf numFmtId="0" fontId="14" fillId="60" borderId="76" xfId="0" applyFont="1" applyFill="1" applyBorder="1" applyAlignment="1">
      <alignment horizontal="center" vertical="top"/>
    </xf>
    <xf numFmtId="174" fontId="43" fillId="168" borderId="76" xfId="19" applyNumberFormat="1" applyFont="1" applyFill="1" applyBorder="1" applyAlignment="1">
      <alignment horizontal="center" vertical="top"/>
    </xf>
    <xf numFmtId="2" fontId="14" fillId="0" borderId="0" xfId="0" applyNumberFormat="1" applyFont="1" applyAlignment="1">
      <alignment horizontal="center" vertical="top"/>
    </xf>
    <xf numFmtId="174" fontId="15" fillId="0" borderId="0" xfId="0" applyNumberFormat="1" applyFont="1" applyAlignment="1">
      <alignment vertical="top"/>
    </xf>
    <xf numFmtId="43" fontId="14" fillId="0" borderId="0" xfId="0" applyNumberFormat="1" applyFont="1" applyAlignment="1">
      <alignment vertical="top"/>
    </xf>
    <xf numFmtId="1" fontId="15" fillId="0" borderId="0" xfId="0" applyNumberFormat="1" applyFont="1" applyAlignment="1">
      <alignment horizontal="center" vertical="top"/>
    </xf>
    <xf numFmtId="0" fontId="15" fillId="0" borderId="0" xfId="0" applyFont="1" applyAlignment="1">
      <alignment horizontal="center" vertical="top"/>
    </xf>
    <xf numFmtId="0" fontId="429" fillId="165" borderId="76" xfId="86" applyFont="1" applyFill="1" applyBorder="1" applyAlignment="1">
      <alignment horizontal="center"/>
    </xf>
    <xf numFmtId="0" fontId="3" fillId="0" borderId="0" xfId="86"/>
    <xf numFmtId="0" fontId="8" fillId="0" borderId="76" xfId="86" applyFont="1" applyBorder="1" applyAlignment="1">
      <alignment horizontal="center" vertical="top"/>
    </xf>
    <xf numFmtId="0" fontId="8" fillId="0" borderId="76" xfId="86" applyFont="1" applyBorder="1" applyAlignment="1">
      <alignment vertical="top" wrapText="1"/>
    </xf>
    <xf numFmtId="0" fontId="8" fillId="0" borderId="76" xfId="86" applyFont="1" applyBorder="1" applyAlignment="1">
      <alignment horizontal="left" vertical="center" wrapText="1"/>
    </xf>
    <xf numFmtId="0" fontId="8" fillId="0" borderId="76" xfId="86" applyFont="1" applyBorder="1" applyAlignment="1">
      <alignment vertical="center" wrapText="1"/>
    </xf>
    <xf numFmtId="0" fontId="8" fillId="0" borderId="76" xfId="86" applyFont="1" applyBorder="1" applyAlignment="1">
      <alignment horizontal="left" vertical="top" wrapText="1"/>
    </xf>
    <xf numFmtId="0" fontId="15" fillId="0" borderId="76" xfId="86" applyFont="1" applyBorder="1" applyAlignment="1">
      <alignment horizontal="left" vertical="center"/>
    </xf>
    <xf numFmtId="1" fontId="15" fillId="0" borderId="76" xfId="86" applyNumberFormat="1" applyFont="1" applyBorder="1" applyAlignment="1">
      <alignment horizontal="center" vertical="top"/>
    </xf>
    <xf numFmtId="0" fontId="15" fillId="0" borderId="76" xfId="86" applyFont="1" applyBorder="1" applyAlignment="1">
      <alignment horizontal="left" vertical="top"/>
    </xf>
    <xf numFmtId="2" fontId="431" fillId="0" borderId="76" xfId="0" applyNumberFormat="1" applyFont="1" applyBorder="1" applyAlignment="1">
      <alignment horizontal="center" vertical="center" wrapText="1"/>
    </xf>
    <xf numFmtId="0" fontId="432" fillId="0" borderId="76" xfId="0" applyFont="1" applyBorder="1" applyAlignment="1">
      <alignment horizontal="center" vertical="center" wrapText="1"/>
    </xf>
    <xf numFmtId="0" fontId="433" fillId="0" borderId="76" xfId="0" applyFont="1" applyBorder="1" applyAlignment="1">
      <alignment horizontal="center" vertical="center" wrapText="1"/>
    </xf>
    <xf numFmtId="166" fontId="433" fillId="0" borderId="76" xfId="45619" applyFont="1" applyFill="1" applyBorder="1" applyAlignment="1" applyProtection="1">
      <alignment horizontal="right" vertical="center" wrapText="1"/>
      <protection locked="0"/>
    </xf>
    <xf numFmtId="166" fontId="433" fillId="0" borderId="76" xfId="45619" applyFont="1" applyFill="1" applyBorder="1" applyAlignment="1" applyProtection="1">
      <alignment horizontal="right" vertical="center" wrapText="1"/>
    </xf>
    <xf numFmtId="0" fontId="434" fillId="0" borderId="0" xfId="0" applyFont="1"/>
    <xf numFmtId="0" fontId="423" fillId="2" borderId="76" xfId="0" quotePrefix="1" applyFont="1" applyFill="1" applyBorder="1" applyAlignment="1">
      <alignment horizontal="justify" vertical="top"/>
    </xf>
    <xf numFmtId="0" fontId="39" fillId="2" borderId="76" xfId="0" applyFont="1" applyFill="1" applyBorder="1" applyAlignment="1">
      <alignment horizontal="left" vertical="center"/>
    </xf>
    <xf numFmtId="0" fontId="39" fillId="2" borderId="76" xfId="0" applyFont="1" applyFill="1" applyBorder="1" applyAlignment="1">
      <alignment horizontal="center" vertical="center"/>
    </xf>
    <xf numFmtId="0" fontId="39" fillId="0" borderId="76" xfId="0" applyFont="1" applyBorder="1" applyAlignment="1">
      <alignment horizontal="center" vertical="center"/>
    </xf>
    <xf numFmtId="166" fontId="39" fillId="2" borderId="76" xfId="45615" applyFont="1" applyFill="1" applyBorder="1" applyAlignment="1" applyProtection="1">
      <alignment horizontal="center" vertical="center"/>
    </xf>
    <xf numFmtId="166" fontId="39" fillId="0" borderId="76" xfId="0" applyNumberFormat="1" applyFont="1" applyBorder="1" applyAlignment="1">
      <alignment vertical="center"/>
    </xf>
    <xf numFmtId="203" fontId="39" fillId="0" borderId="76" xfId="0" applyNumberFormat="1" applyFont="1" applyBorder="1" applyAlignment="1">
      <alignment horizontal="center" vertical="center"/>
    </xf>
    <xf numFmtId="0" fontId="39" fillId="2" borderId="76" xfId="0" applyFont="1" applyFill="1" applyBorder="1" applyAlignment="1">
      <alignment horizontal="justify" vertical="top"/>
    </xf>
    <xf numFmtId="166" fontId="39" fillId="2" borderId="76" xfId="51" applyFont="1" applyFill="1" applyBorder="1" applyAlignment="1" applyProtection="1">
      <alignment horizontal="center" vertical="center"/>
    </xf>
    <xf numFmtId="166" fontId="39" fillId="2" borderId="76" xfId="51" applyFont="1" applyFill="1" applyBorder="1" applyAlignment="1">
      <alignment horizontal="center" vertical="center"/>
    </xf>
    <xf numFmtId="0" fontId="39" fillId="0" borderId="0" xfId="0" applyFont="1" applyAlignment="1">
      <alignment vertical="center"/>
    </xf>
    <xf numFmtId="0" fontId="0" fillId="0" borderId="76" xfId="45614" applyFont="1" applyBorder="1" applyAlignment="1">
      <alignment horizontal="center" vertical="center" wrapText="1"/>
    </xf>
    <xf numFmtId="0" fontId="0" fillId="0" borderId="76" xfId="19" applyFont="1" applyBorder="1" applyAlignment="1">
      <alignment horizontal="justify" vertical="top" wrapText="1"/>
    </xf>
    <xf numFmtId="0" fontId="14" fillId="0" borderId="76" xfId="19" applyFont="1" applyBorder="1" applyAlignment="1">
      <alignment horizontal="justify" vertical="top" wrapText="1"/>
    </xf>
    <xf numFmtId="0" fontId="15" fillId="60" borderId="78" xfId="86" applyFont="1" applyFill="1" applyBorder="1" applyAlignment="1">
      <alignment horizontal="center" vertical="center"/>
    </xf>
    <xf numFmtId="2" fontId="14" fillId="154" borderId="76" xfId="18" applyNumberFormat="1" applyFont="1" applyFill="1" applyBorder="1" applyAlignment="1">
      <alignment horizontal="center" vertical="center"/>
    </xf>
    <xf numFmtId="0" fontId="14" fillId="154" borderId="76" xfId="18" applyFont="1" applyFill="1" applyBorder="1" applyAlignment="1">
      <alignment horizontal="left" vertical="center" wrapText="1"/>
    </xf>
    <xf numFmtId="0" fontId="14" fillId="154" borderId="76" xfId="18" applyFont="1" applyFill="1" applyBorder="1" applyAlignment="1">
      <alignment vertical="center"/>
    </xf>
    <xf numFmtId="0" fontId="15" fillId="154" borderId="0" xfId="18" applyFont="1" applyFill="1" applyAlignment="1">
      <alignment vertical="center"/>
    </xf>
    <xf numFmtId="0" fontId="436" fillId="153" borderId="76" xfId="86" applyFont="1" applyFill="1" applyBorder="1" applyAlignment="1">
      <alignment horizontal="center" vertical="center" wrapText="1"/>
    </xf>
    <xf numFmtId="0" fontId="410" fillId="0" borderId="76" xfId="86" applyFont="1" applyBorder="1" applyAlignment="1">
      <alignment horizontal="center"/>
    </xf>
    <xf numFmtId="0" fontId="410" fillId="0" borderId="76" xfId="86" applyFont="1" applyBorder="1" applyAlignment="1" applyProtection="1">
      <alignment horizontal="justify" vertical="center"/>
      <protection locked="0"/>
    </xf>
    <xf numFmtId="0" fontId="410" fillId="0" borderId="76" xfId="86" applyFont="1" applyBorder="1"/>
    <xf numFmtId="0" fontId="410" fillId="2" borderId="76" xfId="86" applyFont="1" applyFill="1" applyBorder="1" applyAlignment="1">
      <alignment horizontal="center"/>
    </xf>
    <xf numFmtId="0" fontId="409" fillId="0" borderId="76" xfId="86" applyFont="1" applyBorder="1" applyAlignment="1" applyProtection="1">
      <alignment horizontal="justify" vertical="center"/>
      <protection locked="0"/>
    </xf>
    <xf numFmtId="0" fontId="410" fillId="2" borderId="76" xfId="86" applyFont="1" applyFill="1" applyBorder="1"/>
    <xf numFmtId="0" fontId="410" fillId="0" borderId="76" xfId="86" applyFont="1" applyBorder="1" applyAlignment="1">
      <alignment horizontal="center" vertical="top"/>
    </xf>
    <xf numFmtId="0" fontId="410" fillId="0" borderId="76" xfId="86" applyFont="1" applyBorder="1" applyAlignment="1">
      <alignment horizontal="justify" vertical="top"/>
    </xf>
    <xf numFmtId="0" fontId="409" fillId="0" borderId="76" xfId="86" applyFont="1" applyBorder="1" applyAlignment="1">
      <alignment vertical="top" wrapText="1"/>
    </xf>
    <xf numFmtId="0" fontId="409" fillId="2" borderId="76" xfId="86" applyFont="1" applyFill="1" applyBorder="1" applyAlignment="1">
      <alignment vertical="top" wrapText="1"/>
    </xf>
    <xf numFmtId="0" fontId="409" fillId="0" borderId="76" xfId="86" quotePrefix="1" applyFont="1" applyBorder="1" applyAlignment="1">
      <alignment horizontal="left" vertical="top" wrapText="1"/>
    </xf>
    <xf numFmtId="0" fontId="410" fillId="2" borderId="76" xfId="86" applyFont="1" applyFill="1" applyBorder="1" applyAlignment="1">
      <alignment horizontal="center" vertical="center"/>
    </xf>
    <xf numFmtId="0" fontId="410" fillId="60" borderId="76" xfId="18" applyFont="1" applyFill="1" applyBorder="1" applyAlignment="1">
      <alignment horizontal="center" vertical="center"/>
    </xf>
    <xf numFmtId="0" fontId="410" fillId="0" borderId="76" xfId="86" applyFont="1" applyBorder="1" applyAlignment="1">
      <alignment horizontal="center" vertical="center" wrapText="1"/>
    </xf>
    <xf numFmtId="0" fontId="410" fillId="0" borderId="76" xfId="18" applyFont="1" applyBorder="1" applyAlignment="1">
      <alignment horizontal="center" vertical="center"/>
    </xf>
    <xf numFmtId="0" fontId="410" fillId="0" borderId="76" xfId="86" applyFont="1" applyBorder="1" applyAlignment="1">
      <alignment horizontal="center" vertical="center"/>
    </xf>
    <xf numFmtId="2" fontId="410" fillId="0" borderId="76" xfId="86" applyNumberFormat="1" applyFont="1" applyBorder="1" applyAlignment="1">
      <alignment horizontal="center" vertical="top"/>
    </xf>
    <xf numFmtId="0" fontId="409" fillId="60" borderId="76" xfId="86" quotePrefix="1" applyFont="1" applyFill="1" applyBorder="1" applyAlignment="1">
      <alignment horizontal="left" vertical="top" wrapText="1"/>
    </xf>
    <xf numFmtId="0" fontId="410" fillId="2" borderId="76" xfId="86" applyFont="1" applyFill="1" applyBorder="1" applyAlignment="1">
      <alignment horizontal="center" vertical="center" wrapText="1"/>
    </xf>
    <xf numFmtId="0" fontId="410" fillId="0" borderId="76" xfId="86" applyFont="1" applyBorder="1" applyAlignment="1">
      <alignment wrapText="1"/>
    </xf>
    <xf numFmtId="2" fontId="410" fillId="0" borderId="76" xfId="86" applyNumberFormat="1" applyFont="1" applyBorder="1"/>
    <xf numFmtId="0" fontId="409" fillId="60" borderId="76" xfId="18" applyFont="1" applyFill="1" applyBorder="1" applyAlignment="1">
      <alignment horizontal="justify" vertical="top" wrapText="1"/>
    </xf>
    <xf numFmtId="0" fontId="410" fillId="60" borderId="76" xfId="18" applyFont="1" applyFill="1" applyBorder="1" applyAlignment="1">
      <alignment horizontal="justify" vertical="top" wrapText="1"/>
    </xf>
    <xf numFmtId="0" fontId="410" fillId="0" borderId="76" xfId="86" applyFont="1" applyBorder="1" applyAlignment="1">
      <alignment vertical="center" wrapText="1"/>
    </xf>
    <xf numFmtId="0" fontId="409" fillId="0" borderId="76" xfId="86" applyFont="1" applyBorder="1" applyAlignment="1">
      <alignment wrapText="1"/>
    </xf>
    <xf numFmtId="0" fontId="410" fillId="164" borderId="76" xfId="86" applyFont="1" applyFill="1" applyBorder="1" applyAlignment="1">
      <alignment horizontal="center"/>
    </xf>
    <xf numFmtId="0" fontId="410" fillId="0" borderId="76" xfId="86" quotePrefix="1" applyFont="1" applyBorder="1" applyAlignment="1">
      <alignment horizontal="left" vertical="center" wrapText="1"/>
    </xf>
    <xf numFmtId="0" fontId="410" fillId="164" borderId="76" xfId="86" applyFont="1" applyFill="1" applyBorder="1" applyAlignment="1">
      <alignment horizontal="center" vertical="center"/>
    </xf>
    <xf numFmtId="0" fontId="410" fillId="0" borderId="76" xfId="86" applyFont="1" applyBorder="1" applyAlignment="1" applyProtection="1">
      <alignment vertical="center" wrapText="1"/>
      <protection locked="0"/>
    </xf>
    <xf numFmtId="3" fontId="410" fillId="164" borderId="76" xfId="86" applyNumberFormat="1" applyFont="1" applyFill="1" applyBorder="1" applyAlignment="1">
      <alignment horizontal="center" vertical="center"/>
    </xf>
    <xf numFmtId="2" fontId="410" fillId="0" borderId="76" xfId="86" applyNumberFormat="1" applyFont="1" applyBorder="1" applyAlignment="1">
      <alignment horizontal="right" vertical="center"/>
    </xf>
    <xf numFmtId="0" fontId="410" fillId="0" borderId="76" xfId="86" quotePrefix="1" applyFont="1" applyBorder="1" applyAlignment="1">
      <alignment horizontal="left" wrapText="1"/>
    </xf>
    <xf numFmtId="0" fontId="410" fillId="0" borderId="76" xfId="86" applyFont="1" applyBorder="1" applyAlignment="1">
      <alignment horizontal="left" vertical="top" wrapText="1"/>
    </xf>
    <xf numFmtId="0" fontId="409" fillId="2" borderId="76" xfId="86" applyFont="1" applyFill="1" applyBorder="1" applyAlignment="1">
      <alignment vertical="center" wrapText="1"/>
    </xf>
    <xf numFmtId="0" fontId="409" fillId="2" borderId="76" xfId="86" applyFont="1" applyFill="1" applyBorder="1" applyAlignment="1">
      <alignment horizontal="center" vertical="center" wrapText="1"/>
    </xf>
    <xf numFmtId="2" fontId="410" fillId="0" borderId="76" xfId="86" applyNumberFormat="1" applyFont="1" applyBorder="1" applyAlignment="1">
      <alignment horizontal="center" vertical="center"/>
    </xf>
    <xf numFmtId="0" fontId="410" fillId="0" borderId="76" xfId="86" applyFont="1" applyBorder="1" applyAlignment="1">
      <alignment horizontal="left" wrapText="1"/>
    </xf>
    <xf numFmtId="0" fontId="409" fillId="154" borderId="76" xfId="86" applyFont="1" applyFill="1" applyBorder="1" applyAlignment="1">
      <alignment horizontal="center" vertical="top" wrapText="1"/>
    </xf>
    <xf numFmtId="0" fontId="409" fillId="154" borderId="76" xfId="86" applyFont="1" applyFill="1" applyBorder="1" applyAlignment="1">
      <alignment vertical="top" wrapText="1"/>
    </xf>
    <xf numFmtId="0" fontId="410" fillId="154" borderId="0" xfId="86" applyFont="1" applyFill="1"/>
    <xf numFmtId="0" fontId="409" fillId="154" borderId="76" xfId="86" applyFont="1" applyFill="1" applyBorder="1" applyAlignment="1">
      <alignment horizontal="center" vertical="center" wrapText="1"/>
    </xf>
    <xf numFmtId="0" fontId="409" fillId="154" borderId="76" xfId="86" applyFont="1" applyFill="1" applyBorder="1" applyAlignment="1">
      <alignment vertical="center" wrapText="1"/>
    </xf>
    <xf numFmtId="0" fontId="409" fillId="171" borderId="76" xfId="86" applyFont="1" applyFill="1" applyBorder="1"/>
    <xf numFmtId="0" fontId="409" fillId="171" borderId="76" xfId="86" applyFont="1" applyFill="1" applyBorder="1" applyAlignment="1">
      <alignment vertical="center"/>
    </xf>
    <xf numFmtId="0" fontId="409" fillId="171" borderId="76" xfId="86" applyFont="1" applyFill="1" applyBorder="1" applyAlignment="1">
      <alignment horizontal="center"/>
    </xf>
    <xf numFmtId="0" fontId="409" fillId="171" borderId="76" xfId="86" applyFont="1" applyFill="1" applyBorder="1" applyAlignment="1">
      <alignment horizontal="center" vertical="top"/>
    </xf>
    <xf numFmtId="0" fontId="409" fillId="171" borderId="76" xfId="86" applyFont="1" applyFill="1" applyBorder="1" applyAlignment="1">
      <alignment horizontal="center" vertical="center"/>
    </xf>
    <xf numFmtId="0" fontId="410" fillId="162" borderId="0" xfId="86" applyFont="1" applyFill="1"/>
    <xf numFmtId="2" fontId="14" fillId="162" borderId="76" xfId="19" applyNumberFormat="1" applyFont="1" applyFill="1" applyBorder="1" applyAlignment="1">
      <alignment horizontal="center" vertical="top"/>
    </xf>
    <xf numFmtId="0" fontId="417" fillId="162" borderId="76" xfId="19" applyFont="1" applyFill="1" applyBorder="1" applyAlignment="1">
      <alignment horizontal="justify"/>
    </xf>
    <xf numFmtId="0" fontId="14" fillId="162" borderId="76" xfId="19" applyFont="1" applyFill="1" applyBorder="1" applyAlignment="1">
      <alignment horizontal="center" vertical="top"/>
    </xf>
    <xf numFmtId="174" fontId="14" fillId="162" borderId="76" xfId="19" applyNumberFormat="1" applyFont="1" applyFill="1" applyBorder="1" applyAlignment="1">
      <alignment horizontal="center" vertical="top"/>
    </xf>
    <xf numFmtId="0" fontId="15" fillId="162" borderId="0" xfId="18" applyFont="1" applyFill="1" applyAlignment="1">
      <alignment vertical="center"/>
    </xf>
    <xf numFmtId="0" fontId="15" fillId="0" borderId="0" xfId="86" applyFont="1" applyAlignment="1">
      <alignment vertical="top"/>
    </xf>
    <xf numFmtId="174" fontId="14" fillId="0" borderId="0" xfId="86" applyNumberFormat="1" applyFont="1" applyAlignment="1">
      <alignment vertical="top"/>
    </xf>
    <xf numFmtId="166" fontId="15" fillId="0" borderId="0" xfId="86" applyNumberFormat="1" applyFont="1" applyAlignment="1">
      <alignment vertical="top"/>
    </xf>
    <xf numFmtId="1" fontId="14" fillId="0" borderId="76" xfId="86" applyNumberFormat="1" applyFont="1" applyBorder="1" applyAlignment="1">
      <alignment horizontal="center" vertical="top"/>
    </xf>
    <xf numFmtId="0" fontId="15" fillId="0" borderId="76" xfId="86" applyFont="1" applyBorder="1" applyAlignment="1">
      <alignment vertical="top"/>
    </xf>
    <xf numFmtId="174" fontId="15" fillId="0" borderId="0" xfId="86" applyNumberFormat="1" applyFont="1" applyAlignment="1">
      <alignment vertical="top"/>
    </xf>
    <xf numFmtId="2" fontId="14" fillId="162" borderId="76" xfId="86" applyNumberFormat="1" applyFont="1" applyFill="1" applyBorder="1" applyAlignment="1">
      <alignment horizontal="center" vertical="top"/>
    </xf>
    <xf numFmtId="0" fontId="14" fillId="162" borderId="76" xfId="86" applyFont="1" applyFill="1" applyBorder="1" applyAlignment="1">
      <alignment vertical="top"/>
    </xf>
    <xf numFmtId="174" fontId="14" fillId="162" borderId="76" xfId="86" applyNumberFormat="1" applyFont="1" applyFill="1" applyBorder="1" applyAlignment="1">
      <alignment vertical="top"/>
    </xf>
    <xf numFmtId="174" fontId="14" fillId="162" borderId="0" xfId="86" applyNumberFormat="1" applyFont="1" applyFill="1" applyAlignment="1">
      <alignment vertical="top"/>
    </xf>
    <xf numFmtId="0" fontId="15" fillId="162" borderId="0" xfId="86" applyFont="1" applyFill="1" applyAlignment="1">
      <alignment vertical="top"/>
    </xf>
    <xf numFmtId="2" fontId="14" fillId="0" borderId="0" xfId="86" applyNumberFormat="1" applyFont="1" applyAlignment="1">
      <alignment horizontal="center" vertical="top"/>
    </xf>
    <xf numFmtId="1" fontId="15" fillId="0" borderId="0" xfId="86" applyNumberFormat="1" applyFont="1" applyAlignment="1">
      <alignment vertical="top"/>
    </xf>
    <xf numFmtId="0" fontId="12" fillId="3" borderId="78" xfId="0" applyFont="1" applyFill="1" applyBorder="1" applyAlignment="1">
      <alignment horizontal="center" vertical="center" wrapText="1"/>
    </xf>
    <xf numFmtId="0" fontId="407" fillId="170" borderId="0" xfId="0" applyFont="1" applyFill="1" applyAlignment="1">
      <alignment vertical="center"/>
    </xf>
    <xf numFmtId="0" fontId="12" fillId="169" borderId="76" xfId="187" applyFont="1" applyFill="1" applyBorder="1" applyAlignment="1">
      <alignment horizontal="center" vertical="center" wrapText="1"/>
    </xf>
    <xf numFmtId="0" fontId="1" fillId="0" borderId="0" xfId="187"/>
    <xf numFmtId="0" fontId="12" fillId="0" borderId="76" xfId="187" applyFont="1" applyBorder="1" applyAlignment="1">
      <alignment horizontal="center" vertical="center" wrapText="1"/>
    </xf>
    <xf numFmtId="0" fontId="1" fillId="0" borderId="76" xfId="187" applyBorder="1" applyAlignment="1">
      <alignment horizontal="center" vertical="center" wrapText="1"/>
    </xf>
    <xf numFmtId="0" fontId="1" fillId="0" borderId="76" xfId="187" applyBorder="1" applyAlignment="1">
      <alignment horizontal="center" vertical="center"/>
    </xf>
    <xf numFmtId="0" fontId="1" fillId="0" borderId="76" xfId="187" applyBorder="1" applyAlignment="1">
      <alignment horizontal="justify" vertical="top" wrapText="1"/>
    </xf>
    <xf numFmtId="321" fontId="1" fillId="0" borderId="76" xfId="45618" applyNumberFormat="1" applyFont="1" applyBorder="1" applyAlignment="1">
      <alignment horizontal="center" vertical="center" wrapText="1"/>
    </xf>
    <xf numFmtId="43" fontId="12" fillId="0" borderId="76" xfId="187" applyNumberFormat="1" applyFont="1" applyBorder="1" applyAlignment="1">
      <alignment horizontal="justify" vertical="top" wrapText="1"/>
    </xf>
    <xf numFmtId="0" fontId="1" fillId="0" borderId="76" xfId="187" applyBorder="1"/>
    <xf numFmtId="0" fontId="12" fillId="162" borderId="76" xfId="187" applyFont="1" applyFill="1" applyBorder="1" applyAlignment="1">
      <alignment horizontal="center" vertical="center"/>
    </xf>
    <xf numFmtId="0" fontId="12" fillId="162" borderId="76" xfId="187" applyFont="1" applyFill="1" applyBorder="1" applyAlignment="1">
      <alignment horizontal="justify" vertical="top" wrapText="1"/>
    </xf>
    <xf numFmtId="321" fontId="12" fillId="162" borderId="76" xfId="45618" applyNumberFormat="1" applyFont="1" applyFill="1" applyBorder="1" applyAlignment="1">
      <alignment horizontal="center" vertical="center" wrapText="1"/>
    </xf>
    <xf numFmtId="0" fontId="12" fillId="0" borderId="0" xfId="187" applyFont="1"/>
    <xf numFmtId="0" fontId="12" fillId="160" borderId="76" xfId="187" applyFont="1" applyFill="1" applyBorder="1" applyAlignment="1">
      <alignment horizontal="center" vertical="center" wrapText="1"/>
    </xf>
    <xf numFmtId="0" fontId="0" fillId="0" borderId="77" xfId="187" applyFont="1" applyBorder="1"/>
    <xf numFmtId="0" fontId="0" fillId="0" borderId="0" xfId="187" applyFont="1"/>
    <xf numFmtId="0" fontId="12" fillId="0" borderId="74" xfId="45618" applyFont="1" applyBorder="1" applyAlignment="1">
      <alignment horizontal="center" vertical="center"/>
    </xf>
    <xf numFmtId="0" fontId="12" fillId="0" borderId="76" xfId="45618" applyFont="1" applyBorder="1" applyAlignment="1">
      <alignment horizontal="justify" vertical="center" wrapText="1"/>
    </xf>
    <xf numFmtId="0" fontId="12" fillId="0" borderId="76" xfId="45618" applyFont="1" applyBorder="1" applyAlignment="1">
      <alignment horizontal="right" vertical="top" wrapText="1"/>
    </xf>
    <xf numFmtId="0" fontId="12" fillId="0" borderId="76" xfId="45618" applyFont="1" applyBorder="1" applyAlignment="1">
      <alignment horizontal="justify" vertical="top" wrapText="1"/>
    </xf>
    <xf numFmtId="0" fontId="0" fillId="0" borderId="76" xfId="45618" applyFont="1" applyBorder="1" applyAlignment="1">
      <alignment horizontal="left" wrapText="1"/>
    </xf>
    <xf numFmtId="4" fontId="0" fillId="0" borderId="76" xfId="45618" applyNumberFormat="1" applyFont="1" applyBorder="1" applyAlignment="1">
      <alignment horizontal="center" vertical="center" wrapText="1"/>
    </xf>
    <xf numFmtId="4" fontId="12" fillId="0" borderId="77" xfId="45618" applyNumberFormat="1" applyFont="1" applyBorder="1" applyAlignment="1">
      <alignment horizontal="center" vertical="center" wrapText="1"/>
    </xf>
    <xf numFmtId="0" fontId="0" fillId="0" borderId="0" xfId="45618" applyFont="1"/>
    <xf numFmtId="0" fontId="0" fillId="2" borderId="76" xfId="45618" applyFont="1" applyFill="1" applyBorder="1" applyAlignment="1">
      <alignment horizontal="left" vertical="center" wrapText="1"/>
    </xf>
    <xf numFmtId="0" fontId="0" fillId="0" borderId="76" xfId="45618" applyFont="1" applyBorder="1" applyAlignment="1">
      <alignment horizontal="right"/>
    </xf>
    <xf numFmtId="3" fontId="0" fillId="0" borderId="76" xfId="45618" applyNumberFormat="1" applyFont="1" applyBorder="1" applyAlignment="1">
      <alignment horizontal="center" wrapText="1"/>
    </xf>
    <xf numFmtId="321" fontId="0" fillId="0" borderId="76" xfId="45618" applyNumberFormat="1" applyFont="1" applyBorder="1" applyAlignment="1">
      <alignment horizontal="center" wrapText="1"/>
    </xf>
    <xf numFmtId="0" fontId="0" fillId="0" borderId="77" xfId="45618" applyFont="1" applyBorder="1"/>
    <xf numFmtId="0" fontId="0" fillId="0" borderId="76" xfId="45618" applyFont="1" applyBorder="1" applyAlignment="1">
      <alignment horizontal="left" vertical="center" wrapText="1"/>
    </xf>
    <xf numFmtId="203" fontId="12" fillId="0" borderId="74" xfId="45618" applyNumberFormat="1" applyFont="1" applyBorder="1" applyAlignment="1">
      <alignment horizontal="center" vertical="center"/>
    </xf>
    <xf numFmtId="0" fontId="0" fillId="0" borderId="76" xfId="11" applyFont="1" applyBorder="1" applyAlignment="1">
      <alignment horizontal="justify" vertical="center" wrapText="1"/>
    </xf>
    <xf numFmtId="0" fontId="12" fillId="0" borderId="76" xfId="11" applyFont="1" applyBorder="1" applyAlignment="1">
      <alignment horizontal="justify" vertical="top" wrapText="1"/>
    </xf>
    <xf numFmtId="3" fontId="12" fillId="0" borderId="76" xfId="45618" applyNumberFormat="1" applyFont="1" applyBorder="1" applyAlignment="1">
      <alignment horizontal="center" wrapText="1"/>
    </xf>
    <xf numFmtId="0" fontId="12" fillId="0" borderId="77" xfId="45618" applyFont="1" applyBorder="1"/>
    <xf numFmtId="0" fontId="12" fillId="0" borderId="0" xfId="45618" applyFont="1"/>
    <xf numFmtId="0" fontId="0" fillId="0" borderId="76" xfId="11" applyFont="1" applyBorder="1" applyAlignment="1">
      <alignment horizontal="justify" vertical="top" wrapText="1"/>
    </xf>
    <xf numFmtId="321" fontId="0" fillId="0" borderId="76" xfId="45618" applyNumberFormat="1" applyFont="1" applyBorder="1" applyAlignment="1">
      <alignment horizontal="center" vertical="center" wrapText="1"/>
    </xf>
    <xf numFmtId="203" fontId="0" fillId="159" borderId="74" xfId="187" applyNumberFormat="1" applyFont="1" applyFill="1" applyBorder="1" applyAlignment="1">
      <alignment horizontal="center" vertical="center"/>
    </xf>
    <xf numFmtId="0" fontId="0" fillId="159" borderId="76" xfId="11" applyFont="1" applyFill="1" applyBorder="1" applyAlignment="1">
      <alignment horizontal="justify" vertical="top" wrapText="1"/>
    </xf>
    <xf numFmtId="321" fontId="12" fillId="159" borderId="76" xfId="45618" applyNumberFormat="1" applyFont="1" applyFill="1" applyBorder="1" applyAlignment="1">
      <alignment horizontal="center" wrapText="1"/>
    </xf>
    <xf numFmtId="3" fontId="0" fillId="159" borderId="76" xfId="187" applyNumberFormat="1" applyFont="1" applyFill="1" applyBorder="1" applyAlignment="1">
      <alignment horizontal="center" wrapText="1"/>
    </xf>
    <xf numFmtId="43" fontId="0" fillId="159" borderId="76" xfId="45607" applyFont="1" applyFill="1" applyBorder="1" applyAlignment="1">
      <alignment horizontal="center" wrapText="1"/>
    </xf>
    <xf numFmtId="203" fontId="12" fillId="0" borderId="74" xfId="187" applyNumberFormat="1" applyFont="1" applyBorder="1" applyAlignment="1">
      <alignment horizontal="center" vertical="center"/>
    </xf>
    <xf numFmtId="0" fontId="0" fillId="0" borderId="76" xfId="187" applyFont="1" applyBorder="1" applyAlignment="1">
      <alignment horizontal="right"/>
    </xf>
    <xf numFmtId="3" fontId="0" fillId="0" borderId="76" xfId="187" applyNumberFormat="1" applyFont="1" applyBorder="1" applyAlignment="1">
      <alignment horizontal="center" wrapText="1"/>
    </xf>
    <xf numFmtId="43" fontId="12" fillId="0" borderId="76" xfId="45607" applyFont="1" applyFill="1" applyBorder="1" applyAlignment="1">
      <alignment horizontal="right" wrapText="1"/>
    </xf>
    <xf numFmtId="0" fontId="12" fillId="0" borderId="74" xfId="187" applyFont="1" applyBorder="1" applyAlignment="1">
      <alignment horizontal="center" vertical="center"/>
    </xf>
    <xf numFmtId="0" fontId="12" fillId="0" borderId="76" xfId="187" applyFont="1" applyBorder="1" applyAlignment="1">
      <alignment horizontal="justify" vertical="top" wrapText="1"/>
    </xf>
    <xf numFmtId="322" fontId="0" fillId="0" borderId="76" xfId="187" applyNumberFormat="1" applyFont="1" applyBorder="1" applyAlignment="1">
      <alignment horizontal="right"/>
    </xf>
    <xf numFmtId="0" fontId="0" fillId="0" borderId="76" xfId="187" applyFont="1" applyBorder="1" applyAlignment="1">
      <alignment horizontal="justify" vertical="top" wrapText="1"/>
    </xf>
    <xf numFmtId="203" fontId="12" fillId="159" borderId="74" xfId="187" applyNumberFormat="1" applyFont="1" applyFill="1" applyBorder="1" applyAlignment="1">
      <alignment horizontal="center" vertical="center"/>
    </xf>
    <xf numFmtId="0" fontId="12" fillId="159" borderId="76" xfId="11" applyFont="1" applyFill="1" applyBorder="1" applyAlignment="1">
      <alignment horizontal="justify" vertical="top" wrapText="1"/>
    </xf>
    <xf numFmtId="0" fontId="12" fillId="159" borderId="76" xfId="11" applyFont="1" applyFill="1" applyBorder="1" applyAlignment="1">
      <alignment horizontal="right" vertical="top" wrapText="1"/>
    </xf>
    <xf numFmtId="0" fontId="0" fillId="0" borderId="77" xfId="187" applyFont="1" applyBorder="1" applyAlignment="1">
      <alignment wrapText="1"/>
    </xf>
    <xf numFmtId="3" fontId="0" fillId="0" borderId="76" xfId="187" applyNumberFormat="1" applyFont="1" applyBorder="1" applyAlignment="1">
      <alignment horizontal="center" vertical="center" wrapText="1"/>
    </xf>
    <xf numFmtId="3" fontId="0" fillId="159" borderId="76" xfId="187" applyNumberFormat="1" applyFont="1" applyFill="1" applyBorder="1" applyAlignment="1">
      <alignment horizontal="right" wrapText="1"/>
    </xf>
    <xf numFmtId="0" fontId="0" fillId="0" borderId="76" xfId="187" applyFont="1" applyBorder="1" applyAlignment="1">
      <alignment horizontal="right" wrapText="1"/>
    </xf>
    <xf numFmtId="3" fontId="0" fillId="0" borderId="76" xfId="187" applyNumberFormat="1" applyFont="1" applyBorder="1" applyAlignment="1">
      <alignment horizontal="right" wrapText="1"/>
    </xf>
    <xf numFmtId="0" fontId="12" fillId="0" borderId="76" xfId="187" applyFont="1" applyBorder="1" applyAlignment="1">
      <alignment horizontal="right" wrapText="1"/>
    </xf>
    <xf numFmtId="0" fontId="0" fillId="0" borderId="76" xfId="11" applyFont="1" applyBorder="1" applyAlignment="1">
      <alignment horizontal="right" wrapText="1"/>
    </xf>
    <xf numFmtId="0" fontId="0" fillId="0" borderId="76" xfId="45618" applyFont="1" applyBorder="1" applyAlignment="1">
      <alignment horizontal="justify" vertical="top" wrapText="1"/>
    </xf>
    <xf numFmtId="3" fontId="0" fillId="0" borderId="76" xfId="187" applyNumberFormat="1" applyFont="1" applyBorder="1" applyAlignment="1">
      <alignment horizontal="right" vertical="center" wrapText="1"/>
    </xf>
    <xf numFmtId="0" fontId="0" fillId="0" borderId="76" xfId="187" applyFont="1" applyBorder="1"/>
    <xf numFmtId="0" fontId="0" fillId="163" borderId="76" xfId="0" applyFill="1" applyBorder="1" applyAlignment="1">
      <alignment horizontal="justify" vertical="top" wrapText="1"/>
    </xf>
    <xf numFmtId="0" fontId="0" fillId="0" borderId="74" xfId="187" applyFont="1" applyBorder="1"/>
    <xf numFmtId="0" fontId="0" fillId="0" borderId="76" xfId="187" applyFont="1" applyBorder="1" applyAlignment="1">
      <alignment vertical="top"/>
    </xf>
    <xf numFmtId="0" fontId="0" fillId="0" borderId="76" xfId="187" quotePrefix="1" applyFont="1" applyBorder="1" applyAlignment="1">
      <alignment horizontal="justify" vertical="top" wrapText="1"/>
    </xf>
    <xf numFmtId="1" fontId="0" fillId="0" borderId="76" xfId="187" applyNumberFormat="1" applyFont="1" applyBorder="1" applyAlignment="1">
      <alignment vertical="top"/>
    </xf>
    <xf numFmtId="0" fontId="12" fillId="0" borderId="76" xfId="79" applyFont="1" applyBorder="1" applyAlignment="1">
      <alignment horizontal="center" vertical="center"/>
    </xf>
    <xf numFmtId="0" fontId="0" fillId="0" borderId="76" xfId="79" applyFont="1" applyBorder="1" applyAlignment="1">
      <alignment horizontal="justify" vertical="top" wrapText="1"/>
    </xf>
    <xf numFmtId="3" fontId="0" fillId="0" borderId="76" xfId="79" applyNumberFormat="1" applyFont="1" applyBorder="1" applyAlignment="1">
      <alignment horizontal="center" wrapText="1"/>
    </xf>
    <xf numFmtId="0" fontId="0" fillId="0" borderId="78" xfId="45618" applyFont="1" applyBorder="1" applyAlignment="1">
      <alignment horizontal="center"/>
    </xf>
    <xf numFmtId="0" fontId="0" fillId="0" borderId="83" xfId="187" applyFont="1" applyBorder="1"/>
    <xf numFmtId="0" fontId="0" fillId="0" borderId="0" xfId="187" applyFont="1" applyAlignment="1">
      <alignment vertical="top"/>
    </xf>
    <xf numFmtId="0" fontId="0" fillId="0" borderId="0" xfId="187" applyFont="1" applyAlignment="1">
      <alignment horizontal="right"/>
    </xf>
    <xf numFmtId="43" fontId="0" fillId="0" borderId="0" xfId="45607" applyFont="1"/>
    <xf numFmtId="43" fontId="0" fillId="0" borderId="0" xfId="187" applyNumberFormat="1" applyFont="1" applyAlignment="1">
      <alignment horizontal="right"/>
    </xf>
    <xf numFmtId="43" fontId="0" fillId="0" borderId="0" xfId="187" applyNumberFormat="1" applyFont="1"/>
    <xf numFmtId="4" fontId="0" fillId="0" borderId="0" xfId="187" applyNumberFormat="1" applyFont="1"/>
    <xf numFmtId="0" fontId="0" fillId="162" borderId="74" xfId="187" applyFont="1" applyFill="1" applyBorder="1"/>
    <xf numFmtId="0" fontId="12" fillId="162" borderId="76" xfId="187" applyFont="1" applyFill="1" applyBorder="1" applyAlignment="1">
      <alignment horizontal="right" vertical="top"/>
    </xf>
    <xf numFmtId="0" fontId="12" fillId="162" borderId="76" xfId="187" applyFont="1" applyFill="1" applyBorder="1" applyAlignment="1">
      <alignment horizontal="right"/>
    </xf>
    <xf numFmtId="0" fontId="0" fillId="162" borderId="76" xfId="187" applyFont="1" applyFill="1" applyBorder="1"/>
    <xf numFmtId="43" fontId="0" fillId="162" borderId="76" xfId="45607" applyFont="1" applyFill="1" applyBorder="1" applyAlignment="1">
      <alignment horizontal="center"/>
    </xf>
    <xf numFmtId="4" fontId="0" fillId="162" borderId="76" xfId="187" applyNumberFormat="1" applyFont="1" applyFill="1" applyBorder="1" applyAlignment="1">
      <alignment horizontal="center"/>
    </xf>
    <xf numFmtId="0" fontId="0" fillId="162" borderId="2" xfId="187" applyFont="1" applyFill="1" applyBorder="1"/>
    <xf numFmtId="0" fontId="12" fillId="162" borderId="82" xfId="187" applyFont="1" applyFill="1" applyBorder="1" applyAlignment="1">
      <alignment horizontal="right" vertical="top"/>
    </xf>
    <xf numFmtId="0" fontId="12" fillId="162" borderId="82" xfId="187" applyFont="1" applyFill="1" applyBorder="1" applyAlignment="1">
      <alignment horizontal="right"/>
    </xf>
    <xf numFmtId="0" fontId="0" fillId="162" borderId="82" xfId="187" applyFont="1" applyFill="1" applyBorder="1"/>
    <xf numFmtId="43" fontId="0" fillId="162" borderId="82" xfId="45607" applyFont="1" applyFill="1" applyBorder="1" applyAlignment="1">
      <alignment horizontal="center"/>
    </xf>
    <xf numFmtId="4" fontId="0" fillId="162" borderId="82" xfId="187" applyNumberFormat="1" applyFont="1" applyFill="1" applyBorder="1" applyAlignment="1">
      <alignment horizontal="center"/>
    </xf>
    <xf numFmtId="0" fontId="1" fillId="0" borderId="0" xfId="187" applyAlignment="1">
      <alignment horizontal="left" vertical="center"/>
    </xf>
    <xf numFmtId="0" fontId="1" fillId="0" borderId="74" xfId="187" applyBorder="1" applyAlignment="1">
      <alignment horizontal="center" vertical="center" wrapText="1"/>
    </xf>
    <xf numFmtId="0" fontId="1" fillId="0" borderId="76" xfId="187" applyBorder="1" applyAlignment="1">
      <alignment vertical="center" wrapText="1"/>
    </xf>
    <xf numFmtId="0" fontId="1" fillId="0" borderId="77" xfId="187" applyBorder="1" applyAlignment="1">
      <alignment horizontal="center" wrapText="1"/>
    </xf>
    <xf numFmtId="0" fontId="1" fillId="0" borderId="77" xfId="187" applyBorder="1" applyAlignment="1">
      <alignment horizontal="center" vertical="center" wrapText="1"/>
    </xf>
    <xf numFmtId="0" fontId="1" fillId="0" borderId="77" xfId="187" applyBorder="1" applyAlignment="1">
      <alignment horizontal="center" vertical="center"/>
    </xf>
    <xf numFmtId="0" fontId="1" fillId="0" borderId="76" xfId="187" applyBorder="1" applyAlignment="1">
      <alignment horizontal="left" vertical="center" wrapText="1"/>
    </xf>
    <xf numFmtId="0" fontId="1" fillId="0" borderId="76" xfId="187" applyBorder="1" applyAlignment="1">
      <alignment horizontal="justify" vertical="center" wrapText="1"/>
    </xf>
    <xf numFmtId="0" fontId="1" fillId="0" borderId="76" xfId="45618" applyFont="1" applyBorder="1" applyAlignment="1">
      <alignment vertical="center"/>
    </xf>
    <xf numFmtId="0" fontId="1" fillId="0" borderId="76" xfId="45618" applyFont="1" applyBorder="1" applyAlignment="1">
      <alignment horizontal="left" vertical="center"/>
    </xf>
    <xf numFmtId="0" fontId="1" fillId="0" borderId="2" xfId="187" applyBorder="1" applyAlignment="1">
      <alignment horizontal="center" vertical="center" wrapText="1"/>
    </xf>
    <xf numFmtId="0" fontId="1" fillId="0" borderId="82" xfId="45618" applyFont="1" applyBorder="1" applyAlignment="1">
      <alignment vertical="center"/>
    </xf>
    <xf numFmtId="0" fontId="1" fillId="0" borderId="82" xfId="45618" applyFont="1" applyBorder="1" applyAlignment="1">
      <alignment horizontal="left" vertical="center"/>
    </xf>
    <xf numFmtId="0" fontId="1" fillId="0" borderId="83" xfId="187" applyBorder="1" applyAlignment="1">
      <alignment horizontal="center" vertical="center"/>
    </xf>
    <xf numFmtId="0" fontId="1" fillId="0" borderId="0" xfId="187" applyAlignment="1">
      <alignment horizontal="center" vertical="center"/>
    </xf>
    <xf numFmtId="0" fontId="12" fillId="169" borderId="74" xfId="187" applyFont="1" applyFill="1" applyBorder="1" applyAlignment="1">
      <alignment horizontal="center" vertical="center" wrapText="1"/>
    </xf>
    <xf numFmtId="0" fontId="12" fillId="169" borderId="76" xfId="187" applyFont="1" applyFill="1" applyBorder="1" applyAlignment="1">
      <alignment horizontal="center" vertical="center"/>
    </xf>
    <xf numFmtId="0" fontId="12" fillId="169" borderId="77" xfId="187" applyFont="1" applyFill="1" applyBorder="1" applyAlignment="1">
      <alignment horizontal="center" vertical="center" wrapText="1"/>
    </xf>
    <xf numFmtId="173" fontId="402" fillId="0" borderId="76" xfId="0" applyNumberFormat="1" applyFont="1" applyBorder="1" applyAlignment="1">
      <alignment horizontal="center" vertical="center"/>
    </xf>
    <xf numFmtId="0" fontId="2" fillId="0" borderId="0" xfId="0" applyFont="1"/>
    <xf numFmtId="166" fontId="42" fillId="153" borderId="74" xfId="1" applyFont="1" applyFill="1" applyBorder="1" applyAlignment="1">
      <alignment horizontal="center" vertical="center"/>
    </xf>
    <xf numFmtId="0" fontId="42" fillId="153" borderId="76" xfId="0" applyFont="1" applyFill="1" applyBorder="1" applyAlignment="1">
      <alignment horizontal="left" vertical="top" wrapText="1"/>
    </xf>
    <xf numFmtId="0" fontId="42" fillId="153" borderId="76" xfId="0" applyFont="1" applyFill="1" applyBorder="1" applyAlignment="1">
      <alignment horizontal="center" vertical="center"/>
    </xf>
    <xf numFmtId="43" fontId="42" fillId="153" borderId="76" xfId="45607" applyFont="1" applyFill="1" applyBorder="1" applyAlignment="1">
      <alignment horizontal="center" vertical="center"/>
    </xf>
    <xf numFmtId="43" fontId="42" fillId="153" borderId="76" xfId="45607" applyFont="1" applyFill="1" applyBorder="1" applyAlignment="1">
      <alignment horizontal="center" vertical="center" wrapText="1"/>
    </xf>
    <xf numFmtId="43" fontId="42" fillId="153" borderId="77" xfId="45607" applyFont="1" applyFill="1" applyBorder="1" applyAlignment="1">
      <alignment horizontal="center" vertical="center" wrapText="1"/>
    </xf>
    <xf numFmtId="166" fontId="42" fillId="2" borderId="74" xfId="1" applyFont="1" applyFill="1" applyBorder="1" applyAlignment="1">
      <alignment horizontal="center" vertical="center"/>
    </xf>
    <xf numFmtId="0" fontId="42" fillId="2" borderId="76" xfId="0" applyFont="1" applyFill="1" applyBorder="1" applyAlignment="1">
      <alignment horizontal="left" vertical="top" wrapText="1"/>
    </xf>
    <xf numFmtId="0" fontId="42" fillId="2" borderId="76" xfId="0" applyFont="1" applyFill="1" applyBorder="1" applyAlignment="1">
      <alignment horizontal="center" vertical="center"/>
    </xf>
    <xf numFmtId="43" fontId="42" fillId="2" borderId="76" xfId="45607" applyFont="1" applyFill="1" applyBorder="1" applyAlignment="1">
      <alignment horizontal="center" vertical="center"/>
    </xf>
    <xf numFmtId="43" fontId="42" fillId="2" borderId="76" xfId="45607" applyFont="1" applyFill="1" applyBorder="1" applyAlignment="1">
      <alignment horizontal="center" vertical="center" wrapText="1"/>
    </xf>
    <xf numFmtId="43" fontId="42" fillId="2" borderId="77" xfId="45607" applyFont="1" applyFill="1" applyBorder="1" applyAlignment="1">
      <alignment horizontal="center" vertical="center" wrapText="1"/>
    </xf>
    <xf numFmtId="0" fontId="43" fillId="0" borderId="76" xfId="0" applyFont="1" applyBorder="1" applyAlignment="1">
      <alignment horizontal="left" vertical="top" wrapText="1"/>
    </xf>
    <xf numFmtId="1" fontId="441" fillId="0" borderId="76" xfId="2" applyNumberFormat="1" applyFont="1" applyBorder="1" applyAlignment="1">
      <alignment horizontal="left" vertical="top" wrapText="1"/>
    </xf>
    <xf numFmtId="0" fontId="441" fillId="0" borderId="76" xfId="0" applyFont="1" applyBorder="1" applyAlignment="1">
      <alignment horizontal="left" vertical="top" wrapText="1"/>
    </xf>
    <xf numFmtId="0" fontId="441" fillId="2" borderId="76" xfId="0" applyFont="1" applyFill="1" applyBorder="1" applyAlignment="1">
      <alignment horizontal="left" vertical="top" wrapText="1"/>
    </xf>
    <xf numFmtId="0" fontId="441" fillId="0" borderId="76" xfId="3" applyFont="1" applyBorder="1" applyAlignment="1">
      <alignment horizontal="left" vertical="top" wrapText="1"/>
    </xf>
    <xf numFmtId="0" fontId="441" fillId="2" borderId="76" xfId="3" applyFont="1" applyFill="1" applyBorder="1" applyAlignment="1">
      <alignment horizontal="left" vertical="top" wrapText="1"/>
    </xf>
    <xf numFmtId="1" fontId="43" fillId="0" borderId="76" xfId="2" applyNumberFormat="1" applyFont="1" applyBorder="1" applyAlignment="1">
      <alignment horizontal="left" vertical="top" wrapText="1"/>
    </xf>
    <xf numFmtId="1" fontId="43" fillId="163" borderId="76" xfId="2" applyNumberFormat="1" applyFont="1" applyFill="1" applyBorder="1" applyAlignment="1">
      <alignment horizontal="left" vertical="top" wrapText="1"/>
    </xf>
    <xf numFmtId="166" fontId="2" fillId="0" borderId="74" xfId="1" applyFont="1" applyFill="1" applyBorder="1" applyAlignment="1">
      <alignment horizontal="center" vertical="center"/>
    </xf>
    <xf numFmtId="0" fontId="2" fillId="0" borderId="76" xfId="0" applyFont="1" applyBorder="1" applyAlignment="1">
      <alignment horizontal="left" vertical="top" wrapText="1"/>
    </xf>
    <xf numFmtId="0" fontId="42" fillId="0" borderId="76" xfId="0" applyFont="1" applyBorder="1" applyAlignment="1">
      <alignment horizontal="center" vertical="center"/>
    </xf>
    <xf numFmtId="43" fontId="2" fillId="0" borderId="76" xfId="45607" applyFont="1" applyFill="1" applyBorder="1" applyAlignment="1">
      <alignment horizontal="center" vertical="center"/>
    </xf>
    <xf numFmtId="43" fontId="2" fillId="0" borderId="77" xfId="45607" applyFont="1" applyFill="1" applyBorder="1" applyAlignment="1">
      <alignment horizontal="center" vertical="center" wrapText="1"/>
    </xf>
    <xf numFmtId="49" fontId="43" fillId="153" borderId="74" xfId="0" applyNumberFormat="1" applyFont="1" applyFill="1" applyBorder="1" applyAlignment="1">
      <alignment horizontal="center" vertical="center" wrapText="1"/>
    </xf>
    <xf numFmtId="0" fontId="43" fillId="153" borderId="76" xfId="0" applyFont="1" applyFill="1" applyBorder="1" applyAlignment="1">
      <alignment horizontal="left" vertical="top" wrapText="1"/>
    </xf>
    <xf numFmtId="43" fontId="43" fillId="153" borderId="76" xfId="45607" applyFont="1" applyFill="1" applyBorder="1" applyAlignment="1">
      <alignment horizontal="center" vertical="center" wrapText="1"/>
    </xf>
    <xf numFmtId="43" fontId="43" fillId="153" borderId="77" xfId="45607" applyFont="1" applyFill="1" applyBorder="1" applyAlignment="1">
      <alignment horizontal="center" vertical="center" wrapText="1"/>
    </xf>
    <xf numFmtId="0" fontId="113" fillId="0" borderId="76" xfId="5" applyFont="1" applyBorder="1" applyAlignment="1">
      <alignment horizontal="left" vertical="top" wrapText="1"/>
    </xf>
    <xf numFmtId="43" fontId="2" fillId="0" borderId="76" xfId="1" applyNumberFormat="1" applyFont="1" applyFill="1" applyBorder="1" applyAlignment="1">
      <alignment horizontal="left" vertical="top" wrapText="1"/>
    </xf>
    <xf numFmtId="43" fontId="2" fillId="0" borderId="74" xfId="0" applyNumberFormat="1" applyFont="1" applyBorder="1" applyAlignment="1">
      <alignment horizontal="center" vertical="center"/>
    </xf>
    <xf numFmtId="43" fontId="2" fillId="0" borderId="76" xfId="0" applyNumberFormat="1" applyFont="1" applyBorder="1" applyAlignment="1">
      <alignment horizontal="left" vertical="top" wrapText="1"/>
    </xf>
    <xf numFmtId="43" fontId="441" fillId="0" borderId="76" xfId="0" applyNumberFormat="1" applyFont="1" applyBorder="1" applyAlignment="1">
      <alignment horizontal="left" vertical="top" wrapText="1"/>
    </xf>
    <xf numFmtId="4" fontId="441" fillId="0" borderId="76" xfId="0" applyNumberFormat="1" applyFont="1" applyBorder="1" applyAlignment="1">
      <alignment horizontal="left" vertical="top" wrapText="1"/>
    </xf>
    <xf numFmtId="43" fontId="441" fillId="0" borderId="76" xfId="45607" applyFont="1" applyFill="1" applyBorder="1" applyAlignment="1">
      <alignment horizontal="center" vertical="center" wrapText="1"/>
    </xf>
    <xf numFmtId="43" fontId="441" fillId="153" borderId="76" xfId="45607" applyFont="1" applyFill="1" applyBorder="1" applyAlignment="1">
      <alignment horizontal="center" vertical="center" wrapText="1"/>
    </xf>
    <xf numFmtId="43" fontId="441" fillId="153" borderId="77" xfId="45607" applyFont="1" applyFill="1" applyBorder="1" applyAlignment="1">
      <alignment horizontal="center" vertical="center" wrapText="1"/>
    </xf>
    <xf numFmtId="0" fontId="44" fillId="0" borderId="76" xfId="0" applyFont="1" applyBorder="1" applyAlignment="1">
      <alignment horizontal="left" vertical="top" wrapText="1"/>
    </xf>
    <xf numFmtId="43" fontId="2" fillId="0" borderId="76" xfId="45607" applyFont="1" applyFill="1" applyBorder="1" applyAlignment="1">
      <alignment horizontal="center" vertical="center" wrapText="1"/>
    </xf>
    <xf numFmtId="0" fontId="0" fillId="0" borderId="0" xfId="0" applyAlignment="1">
      <alignment horizontal="center" vertical="center"/>
    </xf>
    <xf numFmtId="43" fontId="2" fillId="0" borderId="76" xfId="74" applyNumberFormat="1" applyFont="1" applyBorder="1" applyAlignment="1">
      <alignment horizontal="left" vertical="top" wrapText="1"/>
    </xf>
    <xf numFmtId="0" fontId="441" fillId="0" borderId="76" xfId="74" applyFont="1" applyBorder="1" applyAlignment="1">
      <alignment horizontal="left" vertical="top" wrapText="1"/>
    </xf>
    <xf numFmtId="0" fontId="2" fillId="0" borderId="0" xfId="74" applyFont="1" applyAlignment="1">
      <alignment vertical="center"/>
    </xf>
    <xf numFmtId="43" fontId="2" fillId="0" borderId="76" xfId="74" applyNumberFormat="1" applyFont="1" applyBorder="1" applyAlignment="1">
      <alignment horizontal="center" vertical="top"/>
    </xf>
    <xf numFmtId="4" fontId="43" fillId="0" borderId="76" xfId="74" applyNumberFormat="1" applyFont="1" applyBorder="1" applyAlignment="1">
      <alignment horizontal="left" vertical="top" wrapText="1"/>
    </xf>
    <xf numFmtId="4" fontId="446" fillId="0" borderId="76" xfId="0" applyNumberFormat="1" applyFont="1" applyBorder="1" applyAlignment="1">
      <alignment horizontal="left" vertical="top" wrapText="1"/>
    </xf>
    <xf numFmtId="43" fontId="2" fillId="0" borderId="76" xfId="0" applyNumberFormat="1" applyFont="1" applyBorder="1" applyAlignment="1">
      <alignment horizontal="right" vertical="top" wrapText="1"/>
    </xf>
    <xf numFmtId="43" fontId="2" fillId="0" borderId="76" xfId="0" applyNumberFormat="1" applyFont="1" applyBorder="1" applyAlignment="1">
      <alignment horizontal="left" vertical="center" wrapText="1"/>
    </xf>
    <xf numFmtId="0" fontId="43" fillId="153" borderId="76" xfId="0" applyFont="1" applyFill="1" applyBorder="1" applyAlignment="1">
      <alignment horizontal="center" vertical="center" wrapText="1"/>
    </xf>
    <xf numFmtId="0" fontId="43" fillId="3" borderId="76" xfId="0" applyFont="1" applyFill="1" applyBorder="1" applyAlignment="1">
      <alignment horizontal="center" vertical="center" wrapText="1"/>
    </xf>
    <xf numFmtId="43" fontId="441" fillId="3" borderId="76" xfId="45607" applyFont="1" applyFill="1" applyBorder="1" applyAlignment="1">
      <alignment horizontal="center" vertical="center" wrapText="1"/>
    </xf>
    <xf numFmtId="43" fontId="441" fillId="3" borderId="77" xfId="45607" applyFont="1" applyFill="1" applyBorder="1" applyAlignment="1">
      <alignment horizontal="center" vertical="center" wrapText="1"/>
    </xf>
    <xf numFmtId="0" fontId="43" fillId="0" borderId="76" xfId="8" applyFont="1" applyBorder="1" applyAlignment="1">
      <alignment horizontal="left" vertical="top" wrapText="1"/>
    </xf>
    <xf numFmtId="0" fontId="43" fillId="0" borderId="76" xfId="0" applyFont="1" applyBorder="1" applyAlignment="1">
      <alignment horizontal="center" vertical="center"/>
    </xf>
    <xf numFmtId="0" fontId="441" fillId="0" borderId="76" xfId="0" applyFont="1" applyBorder="1" applyAlignment="1">
      <alignment horizontal="left" vertical="top"/>
    </xf>
    <xf numFmtId="41" fontId="43" fillId="0" borderId="76" xfId="0" applyNumberFormat="1" applyFont="1" applyBorder="1" applyAlignment="1">
      <alignment horizontal="center" vertical="center"/>
    </xf>
    <xf numFmtId="0" fontId="415" fillId="0" borderId="76" xfId="0" applyFont="1" applyBorder="1" applyAlignment="1">
      <alignment horizontal="left" vertical="top"/>
    </xf>
    <xf numFmtId="0" fontId="441" fillId="0" borderId="76" xfId="0" applyFont="1" applyBorder="1" applyAlignment="1">
      <alignment horizontal="left" vertical="center" wrapText="1"/>
    </xf>
    <xf numFmtId="0" fontId="446" fillId="0" borderId="76" xfId="0" applyFont="1" applyBorder="1" applyAlignment="1">
      <alignment horizontal="left" vertical="top" wrapText="1"/>
    </xf>
    <xf numFmtId="0" fontId="43" fillId="0" borderId="76" xfId="0" applyFont="1" applyBorder="1" applyAlignment="1">
      <alignment horizontal="center" vertical="center" wrapText="1"/>
    </xf>
    <xf numFmtId="43" fontId="441" fillId="0" borderId="77" xfId="45607" applyFont="1" applyFill="1" applyBorder="1" applyAlignment="1">
      <alignment horizontal="center" vertical="center" wrapText="1"/>
    </xf>
    <xf numFmtId="43" fontId="2" fillId="0" borderId="76" xfId="74" applyNumberFormat="1" applyFont="1" applyBorder="1" applyAlignment="1">
      <alignment horizontal="center" vertical="center"/>
    </xf>
    <xf numFmtId="0" fontId="441" fillId="0" borderId="76" xfId="74" applyFont="1" applyBorder="1" applyAlignment="1">
      <alignment horizontal="left" vertical="center" wrapText="1"/>
    </xf>
    <xf numFmtId="0" fontId="42" fillId="0" borderId="76" xfId="74" applyFont="1" applyBorder="1" applyAlignment="1">
      <alignment horizontal="center" vertical="center" wrapText="1"/>
    </xf>
    <xf numFmtId="174" fontId="2" fillId="0" borderId="76" xfId="14" applyNumberFormat="1" applyFont="1" applyFill="1" applyBorder="1" applyAlignment="1">
      <alignment horizontal="right" vertical="center"/>
    </xf>
    <xf numFmtId="43" fontId="2" fillId="0" borderId="76" xfId="14" applyFont="1" applyFill="1" applyBorder="1" applyAlignment="1">
      <alignment horizontal="right" vertical="center"/>
    </xf>
    <xf numFmtId="0" fontId="42" fillId="0" borderId="76" xfId="74" applyFont="1" applyBorder="1" applyAlignment="1">
      <alignment horizontal="center" vertical="center"/>
    </xf>
    <xf numFmtId="174" fontId="441" fillId="0" borderId="76" xfId="14" applyNumberFormat="1" applyFont="1" applyFill="1" applyBorder="1" applyAlignment="1">
      <alignment horizontal="right" vertical="center" wrapText="1"/>
    </xf>
    <xf numFmtId="43" fontId="2" fillId="2" borderId="76" xfId="45607" applyFont="1" applyFill="1" applyBorder="1" applyAlignment="1">
      <alignment horizontal="center" vertical="center"/>
    </xf>
    <xf numFmtId="43" fontId="2" fillId="0" borderId="73" xfId="0" applyNumberFormat="1" applyFont="1" applyBorder="1" applyAlignment="1">
      <alignment horizontal="center" vertical="center"/>
    </xf>
    <xf numFmtId="43" fontId="441" fillId="2" borderId="76" xfId="45607" applyFont="1" applyFill="1" applyBorder="1" applyAlignment="1">
      <alignment horizontal="center" vertical="center" wrapText="1"/>
    </xf>
    <xf numFmtId="43" fontId="441" fillId="0" borderId="76" xfId="45607" applyFont="1" applyBorder="1" applyAlignment="1">
      <alignment horizontal="center" vertical="center" wrapText="1"/>
    </xf>
    <xf numFmtId="43" fontId="2" fillId="0" borderId="76" xfId="0" applyNumberFormat="1" applyFont="1" applyBorder="1" applyAlignment="1">
      <alignment horizontal="center" vertical="center" wrapText="1"/>
    </xf>
    <xf numFmtId="49" fontId="441" fillId="0" borderId="73" xfId="0" applyNumberFormat="1" applyFont="1" applyBorder="1" applyAlignment="1">
      <alignment horizontal="center" vertical="center" wrapText="1"/>
    </xf>
    <xf numFmtId="49" fontId="43" fillId="3" borderId="74" xfId="0" applyNumberFormat="1" applyFont="1" applyFill="1" applyBorder="1" applyAlignment="1">
      <alignment horizontal="center" vertical="center"/>
    </xf>
    <xf numFmtId="0" fontId="43" fillId="3" borderId="76" xfId="0" applyFont="1" applyFill="1" applyBorder="1" applyAlignment="1">
      <alignment horizontal="left" vertical="top" wrapText="1"/>
    </xf>
    <xf numFmtId="0" fontId="42" fillId="0" borderId="76" xfId="0" applyFont="1" applyBorder="1" applyAlignment="1">
      <alignment horizontal="left" vertical="top" wrapText="1"/>
    </xf>
    <xf numFmtId="49" fontId="43" fillId="153" borderId="74" xfId="0" applyNumberFormat="1" applyFont="1" applyFill="1" applyBorder="1" applyAlignment="1">
      <alignment horizontal="center" vertical="center"/>
    </xf>
    <xf numFmtId="0" fontId="441" fillId="0" borderId="76" xfId="9" applyFont="1" applyBorder="1" applyAlignment="1">
      <alignment horizontal="left" vertical="top" wrapText="1"/>
    </xf>
    <xf numFmtId="0" fontId="43" fillId="2" borderId="76" xfId="0" applyFont="1" applyFill="1" applyBorder="1" applyAlignment="1">
      <alignment horizontal="left" vertical="top" wrapText="1"/>
    </xf>
    <xf numFmtId="175" fontId="441" fillId="0" borderId="76" xfId="0" applyNumberFormat="1" applyFont="1" applyBorder="1" applyAlignment="1">
      <alignment horizontal="left" vertical="top" wrapText="1"/>
    </xf>
    <xf numFmtId="43" fontId="2" fillId="0" borderId="76" xfId="0" applyNumberFormat="1" applyFont="1" applyBorder="1" applyAlignment="1">
      <alignment horizontal="center" vertical="center"/>
    </xf>
    <xf numFmtId="43" fontId="2" fillId="0" borderId="76" xfId="0" applyNumberFormat="1" applyFont="1" applyBorder="1" applyAlignment="1">
      <alignment horizontal="left" vertical="top"/>
    </xf>
    <xf numFmtId="0" fontId="441" fillId="2" borderId="76" xfId="0" applyFont="1" applyFill="1" applyBorder="1" applyAlignment="1">
      <alignment horizontal="justify" vertical="top" wrapText="1"/>
    </xf>
    <xf numFmtId="43" fontId="2" fillId="0" borderId="76" xfId="0" applyNumberFormat="1" applyFont="1" applyBorder="1" applyAlignment="1">
      <alignment horizontal="center" vertical="top"/>
    </xf>
    <xf numFmtId="1" fontId="446" fillId="0" borderId="76" xfId="0" applyNumberFormat="1" applyFont="1" applyBorder="1" applyAlignment="1">
      <alignment horizontal="left" vertical="top" wrapText="1"/>
    </xf>
    <xf numFmtId="1" fontId="441" fillId="0" borderId="76" xfId="0" applyNumberFormat="1" applyFont="1" applyBorder="1" applyAlignment="1">
      <alignment horizontal="left" vertical="top" wrapText="1"/>
    </xf>
    <xf numFmtId="43" fontId="43" fillId="0" borderId="76" xfId="0" applyNumberFormat="1" applyFont="1" applyBorder="1" applyAlignment="1">
      <alignment horizontal="center" vertical="center"/>
    </xf>
    <xf numFmtId="43" fontId="2" fillId="0" borderId="0" xfId="0" applyNumberFormat="1" applyFont="1"/>
    <xf numFmtId="43" fontId="42" fillId="0" borderId="76" xfId="0" applyNumberFormat="1" applyFont="1" applyBorder="1" applyAlignment="1">
      <alignment horizontal="center" vertical="center"/>
    </xf>
    <xf numFmtId="43" fontId="2" fillId="2" borderId="76" xfId="0" applyNumberFormat="1" applyFont="1" applyFill="1" applyBorder="1" applyAlignment="1">
      <alignment horizontal="left" vertical="top" wrapText="1"/>
    </xf>
    <xf numFmtId="43" fontId="42" fillId="2" borderId="76" xfId="0" applyNumberFormat="1" applyFont="1" applyFill="1" applyBorder="1" applyAlignment="1">
      <alignment horizontal="center" vertical="center"/>
    </xf>
    <xf numFmtId="43" fontId="2" fillId="2" borderId="77" xfId="45607" applyFont="1" applyFill="1" applyBorder="1" applyAlignment="1">
      <alignment horizontal="center" vertical="center" wrapText="1"/>
    </xf>
    <xf numFmtId="0" fontId="2" fillId="2" borderId="0" xfId="0" applyFont="1" applyFill="1"/>
    <xf numFmtId="0" fontId="44" fillId="2" borderId="76" xfId="0" applyFont="1" applyFill="1" applyBorder="1" applyAlignment="1">
      <alignment horizontal="left" wrapText="1"/>
    </xf>
    <xf numFmtId="0" fontId="2" fillId="2" borderId="76" xfId="0" applyFont="1" applyFill="1" applyBorder="1" applyAlignment="1">
      <alignment horizontal="left" vertical="top" wrapText="1"/>
    </xf>
    <xf numFmtId="43" fontId="43" fillId="2" borderId="76" xfId="0" applyNumberFormat="1" applyFont="1" applyFill="1" applyBorder="1" applyAlignment="1">
      <alignment horizontal="center" vertical="center"/>
    </xf>
    <xf numFmtId="49" fontId="43" fillId="0" borderId="74" xfId="0" applyNumberFormat="1" applyFont="1" applyBorder="1" applyAlignment="1">
      <alignment horizontal="center" vertical="center"/>
    </xf>
    <xf numFmtId="49" fontId="43" fillId="0" borderId="76" xfId="0" applyNumberFormat="1" applyFont="1" applyBorder="1" applyAlignment="1">
      <alignment horizontal="left" vertical="top"/>
    </xf>
    <xf numFmtId="0" fontId="2" fillId="0" borderId="76" xfId="0" applyFont="1" applyBorder="1" applyAlignment="1">
      <alignment horizontal="left" vertical="top"/>
    </xf>
    <xf numFmtId="0" fontId="2" fillId="0" borderId="76" xfId="0" applyFont="1" applyBorder="1" applyAlignment="1">
      <alignment horizontal="center" vertical="center"/>
    </xf>
    <xf numFmtId="43" fontId="2" fillId="0" borderId="76" xfId="45607" applyFont="1" applyBorder="1" applyAlignment="1">
      <alignment horizontal="center" vertical="center"/>
    </xf>
    <xf numFmtId="43" fontId="43" fillId="0" borderId="77" xfId="45607" applyFont="1" applyBorder="1" applyAlignment="1">
      <alignment horizontal="center" vertical="center" wrapText="1"/>
    </xf>
    <xf numFmtId="49" fontId="43" fillId="3" borderId="76" xfId="0" applyNumberFormat="1" applyFont="1" applyFill="1" applyBorder="1" applyAlignment="1">
      <alignment horizontal="left" vertical="top"/>
    </xf>
    <xf numFmtId="49" fontId="43" fillId="3" borderId="76" xfId="0" applyNumberFormat="1" applyFont="1" applyFill="1" applyBorder="1" applyAlignment="1">
      <alignment horizontal="center" vertical="center"/>
    </xf>
    <xf numFmtId="43" fontId="43" fillId="3" borderId="76" xfId="45607" applyFont="1" applyFill="1" applyBorder="1" applyAlignment="1">
      <alignment horizontal="center" vertical="center"/>
    </xf>
    <xf numFmtId="43" fontId="42" fillId="3" borderId="77" xfId="45607" applyFont="1" applyFill="1" applyBorder="1" applyAlignment="1">
      <alignment horizontal="center" vertical="center" wrapText="1"/>
    </xf>
    <xf numFmtId="49" fontId="43" fillId="3" borderId="2" xfId="0" applyNumberFormat="1" applyFont="1" applyFill="1" applyBorder="1" applyAlignment="1">
      <alignment horizontal="center" vertical="center"/>
    </xf>
    <xf numFmtId="49" fontId="43" fillId="3" borderId="82" xfId="0" applyNumberFormat="1" applyFont="1" applyFill="1" applyBorder="1" applyAlignment="1">
      <alignment horizontal="left" vertical="top"/>
    </xf>
    <xf numFmtId="49" fontId="43" fillId="3" borderId="82" xfId="0" applyNumberFormat="1" applyFont="1" applyFill="1" applyBorder="1" applyAlignment="1">
      <alignment horizontal="center" vertical="center"/>
    </xf>
    <xf numFmtId="43" fontId="43" fillId="3" borderId="82" xfId="45607" applyFont="1" applyFill="1" applyBorder="1" applyAlignment="1">
      <alignment horizontal="center" vertical="center"/>
    </xf>
    <xf numFmtId="43" fontId="43" fillId="3" borderId="83" xfId="45607"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top"/>
    </xf>
    <xf numFmtId="43" fontId="2" fillId="0" borderId="0" xfId="45607" applyFont="1" applyAlignment="1">
      <alignment horizontal="center" vertical="center"/>
    </xf>
    <xf numFmtId="43" fontId="2" fillId="0" borderId="0" xfId="45607" applyFont="1" applyAlignment="1">
      <alignment horizontal="center" vertical="center" wrapText="1"/>
    </xf>
    <xf numFmtId="2" fontId="43" fillId="0" borderId="76" xfId="168" applyNumberFormat="1" applyFont="1" applyBorder="1" applyAlignment="1">
      <alignment horizontal="center" vertical="top"/>
    </xf>
    <xf numFmtId="0" fontId="43" fillId="0" borderId="76" xfId="168" applyFont="1" applyBorder="1" applyAlignment="1">
      <alignment horizontal="center" vertical="top" wrapText="1"/>
    </xf>
    <xf numFmtId="0" fontId="43" fillId="0" borderId="76" xfId="168" applyFont="1" applyBorder="1" applyAlignment="1">
      <alignment horizontal="center" vertical="top"/>
    </xf>
    <xf numFmtId="0" fontId="42" fillId="0" borderId="76" xfId="168" applyFont="1" applyBorder="1" applyAlignment="1">
      <alignment horizontal="center" vertical="top"/>
    </xf>
    <xf numFmtId="2" fontId="441" fillId="0" borderId="76" xfId="168" applyNumberFormat="1" applyFont="1" applyBorder="1" applyAlignment="1">
      <alignment horizontal="left" vertical="top"/>
    </xf>
    <xf numFmtId="0" fontId="2" fillId="0" borderId="76" xfId="168" applyFont="1" applyBorder="1" applyAlignment="1">
      <alignment vertical="top"/>
    </xf>
    <xf numFmtId="49" fontId="441" fillId="0" borderId="76" xfId="168" applyNumberFormat="1" applyFont="1" applyBorder="1" applyAlignment="1">
      <alignment horizontal="center" vertical="top" wrapText="1"/>
    </xf>
    <xf numFmtId="0" fontId="441" fillId="0" borderId="76" xfId="168" applyFont="1" applyBorder="1" applyAlignment="1">
      <alignment horizontal="left" vertical="top" wrapText="1"/>
    </xf>
    <xf numFmtId="0" fontId="441" fillId="0" borderId="76" xfId="168" applyFont="1" applyBorder="1" applyAlignment="1">
      <alignment horizontal="justify" vertical="top" wrapText="1"/>
    </xf>
    <xf numFmtId="173" fontId="2" fillId="0" borderId="76" xfId="168" applyNumberFormat="1" applyFont="1" applyBorder="1" applyAlignment="1">
      <alignment vertical="center"/>
    </xf>
    <xf numFmtId="166" fontId="2" fillId="0" borderId="76" xfId="168" applyNumberFormat="1" applyFont="1" applyBorder="1" applyAlignment="1">
      <alignment vertical="center"/>
    </xf>
    <xf numFmtId="1" fontId="441" fillId="0" borderId="76" xfId="168" applyNumberFormat="1" applyFont="1" applyBorder="1" applyAlignment="1">
      <alignment horizontal="justify" vertical="top" wrapText="1"/>
    </xf>
    <xf numFmtId="0" fontId="2" fillId="0" borderId="76" xfId="0" applyFont="1" applyBorder="1"/>
    <xf numFmtId="0" fontId="2" fillId="0" borderId="76" xfId="0" applyFont="1" applyBorder="1" applyAlignment="1">
      <alignment wrapText="1"/>
    </xf>
    <xf numFmtId="173" fontId="2" fillId="0" borderId="76" xfId="168" applyNumberFormat="1" applyFont="1" applyBorder="1" applyAlignment="1">
      <alignment vertical="top"/>
    </xf>
    <xf numFmtId="166" fontId="2" fillId="0" borderId="76" xfId="168" applyNumberFormat="1" applyFont="1" applyBorder="1" applyAlignment="1">
      <alignment vertical="top"/>
    </xf>
    <xf numFmtId="49" fontId="43" fillId="0" borderId="76" xfId="168" applyNumberFormat="1" applyFont="1" applyBorder="1" applyAlignment="1">
      <alignment vertical="top"/>
    </xf>
    <xf numFmtId="49" fontId="43" fillId="0" borderId="76" xfId="168" applyNumberFormat="1" applyFont="1" applyBorder="1" applyAlignment="1">
      <alignment horizontal="center" vertical="top"/>
    </xf>
    <xf numFmtId="0" fontId="42" fillId="0" borderId="76" xfId="168" applyFont="1" applyBorder="1" applyAlignment="1">
      <alignment vertical="top"/>
    </xf>
    <xf numFmtId="4" fontId="42" fillId="0" borderId="76" xfId="168" applyNumberFormat="1" applyFont="1" applyBorder="1" applyAlignment="1">
      <alignment horizontal="right" vertical="top" wrapText="1"/>
    </xf>
    <xf numFmtId="0" fontId="2" fillId="0" borderId="0" xfId="168" applyFont="1"/>
    <xf numFmtId="43" fontId="2" fillId="0" borderId="78" xfId="45607" applyFont="1" applyFill="1" applyBorder="1" applyAlignment="1">
      <alignment horizontal="center" vertical="center" wrapText="1"/>
    </xf>
    <xf numFmtId="43" fontId="2" fillId="0" borderId="78" xfId="0" applyNumberFormat="1" applyFont="1" applyBorder="1" applyAlignment="1">
      <alignment horizontal="center" vertical="center" wrapText="1"/>
    </xf>
    <xf numFmtId="43" fontId="441" fillId="0" borderId="78" xfId="45607" applyFont="1" applyBorder="1" applyAlignment="1">
      <alignment horizontal="center" vertical="center" wrapText="1"/>
    </xf>
    <xf numFmtId="43" fontId="441" fillId="153" borderId="78" xfId="45607" applyFont="1" applyFill="1" applyBorder="1" applyAlignment="1">
      <alignment horizontal="center" vertical="center" wrapText="1"/>
    </xf>
    <xf numFmtId="43" fontId="2" fillId="0" borderId="0" xfId="0" applyNumberFormat="1" applyFont="1" applyAlignment="1">
      <alignment horizontal="center" vertical="top"/>
    </xf>
    <xf numFmtId="0" fontId="2" fillId="173" borderId="0" xfId="0" applyFont="1" applyFill="1"/>
    <xf numFmtId="166" fontId="2" fillId="0" borderId="76" xfId="74" applyNumberFormat="1" applyFont="1" applyBorder="1" applyAlignment="1">
      <alignment horizontal="center" vertical="center"/>
    </xf>
    <xf numFmtId="0" fontId="2" fillId="0" borderId="76" xfId="74" applyFont="1" applyBorder="1" applyAlignment="1">
      <alignment vertical="center" wrapText="1"/>
    </xf>
    <xf numFmtId="0" fontId="2" fillId="0" borderId="76" xfId="74" applyFont="1" applyBorder="1" applyAlignment="1">
      <alignment horizontal="justify" vertical="center" wrapText="1"/>
    </xf>
    <xf numFmtId="0" fontId="441" fillId="2" borderId="76" xfId="74" applyFont="1" applyFill="1" applyBorder="1" applyAlignment="1">
      <alignment horizontal="left" vertical="center" wrapText="1"/>
    </xf>
    <xf numFmtId="0" fontId="2" fillId="0" borderId="76" xfId="74" applyFont="1" applyBorder="1" applyAlignment="1">
      <alignment horizontal="left" vertical="top"/>
    </xf>
    <xf numFmtId="168" fontId="0" fillId="0" borderId="0" xfId="0" applyNumberFormat="1" applyAlignment="1">
      <alignment vertical="center"/>
    </xf>
    <xf numFmtId="43" fontId="2" fillId="174" borderId="74" xfId="0" applyNumberFormat="1" applyFont="1" applyFill="1" applyBorder="1" applyAlignment="1">
      <alignment horizontal="center" vertical="center"/>
    </xf>
    <xf numFmtId="43" fontId="2" fillId="174" borderId="76" xfId="0" applyNumberFormat="1" applyFont="1" applyFill="1" applyBorder="1" applyAlignment="1">
      <alignment horizontal="left" vertical="top" wrapText="1"/>
    </xf>
    <xf numFmtId="0" fontId="2" fillId="174" borderId="76" xfId="0" applyFont="1" applyFill="1" applyBorder="1" applyAlignment="1">
      <alignment horizontal="left" vertical="top" wrapText="1"/>
    </xf>
    <xf numFmtId="0" fontId="42" fillId="174" borderId="76" xfId="0" applyFont="1" applyFill="1" applyBorder="1" applyAlignment="1">
      <alignment horizontal="center" vertical="center"/>
    </xf>
    <xf numFmtId="43" fontId="2" fillId="174" borderId="76" xfId="45607" applyFont="1" applyFill="1" applyBorder="1" applyAlignment="1">
      <alignment horizontal="center" vertical="center"/>
    </xf>
    <xf numFmtId="43" fontId="2" fillId="174" borderId="77" xfId="45607" applyFont="1" applyFill="1" applyBorder="1" applyAlignment="1">
      <alignment horizontal="center" vertical="center" wrapText="1"/>
    </xf>
    <xf numFmtId="0" fontId="2" fillId="174" borderId="0" xfId="0" applyFont="1" applyFill="1"/>
    <xf numFmtId="173" fontId="2" fillId="0" borderId="76" xfId="45619" applyNumberFormat="1" applyFont="1" applyFill="1" applyBorder="1" applyAlignment="1">
      <alignment horizontal="center" vertical="center"/>
    </xf>
    <xf numFmtId="173" fontId="43" fillId="153" borderId="76" xfId="45619" applyNumberFormat="1" applyFont="1" applyFill="1" applyBorder="1" applyAlignment="1">
      <alignment horizontal="center" vertical="center" wrapText="1"/>
    </xf>
    <xf numFmtId="173" fontId="2" fillId="174" borderId="76" xfId="45619" applyNumberFormat="1" applyFont="1" applyFill="1" applyBorder="1" applyAlignment="1">
      <alignment horizontal="center" vertical="center"/>
    </xf>
    <xf numFmtId="173" fontId="441" fillId="0" borderId="76" xfId="45619" applyNumberFormat="1" applyFont="1" applyFill="1" applyBorder="1" applyAlignment="1">
      <alignment horizontal="center" vertical="center" wrapText="1"/>
    </xf>
    <xf numFmtId="173" fontId="441" fillId="0" borderId="78" xfId="45619" applyNumberFormat="1" applyFont="1" applyBorder="1" applyAlignment="1">
      <alignment horizontal="center" vertical="center" wrapText="1"/>
    </xf>
    <xf numFmtId="173" fontId="2" fillId="0" borderId="0" xfId="45619" applyNumberFormat="1" applyFont="1"/>
    <xf numFmtId="173" fontId="441" fillId="0" borderId="76" xfId="45619" applyNumberFormat="1" applyFont="1" applyBorder="1" applyAlignment="1">
      <alignment horizontal="right" vertical="center" wrapText="1"/>
    </xf>
    <xf numFmtId="173" fontId="43" fillId="3" borderId="76" xfId="45619" applyNumberFormat="1" applyFont="1" applyFill="1" applyBorder="1" applyAlignment="1">
      <alignment horizontal="center" vertical="center" wrapText="1"/>
    </xf>
    <xf numFmtId="173" fontId="441" fillId="0" borderId="76" xfId="45619" applyNumberFormat="1" applyFont="1" applyFill="1" applyBorder="1" applyAlignment="1">
      <alignment vertical="center"/>
    </xf>
    <xf numFmtId="173" fontId="441" fillId="0" borderId="76" xfId="45619" applyNumberFormat="1" applyFont="1" applyBorder="1" applyAlignment="1">
      <alignment horizontal="center" vertical="center" wrapText="1"/>
    </xf>
    <xf numFmtId="173" fontId="2" fillId="0" borderId="76" xfId="45619" applyNumberFormat="1" applyFont="1" applyBorder="1" applyAlignment="1">
      <alignment horizontal="center" vertical="center"/>
    </xf>
    <xf numFmtId="173" fontId="2" fillId="2" borderId="76" xfId="45619" applyNumberFormat="1" applyFont="1" applyFill="1" applyBorder="1" applyAlignment="1">
      <alignment horizontal="center" vertical="center"/>
    </xf>
    <xf numFmtId="173" fontId="2" fillId="2" borderId="76" xfId="45619" applyNumberFormat="1" applyFont="1" applyFill="1" applyBorder="1" applyAlignment="1">
      <alignment horizontal="center" vertical="center" wrapText="1"/>
    </xf>
    <xf numFmtId="173" fontId="2" fillId="0" borderId="76" xfId="45619" applyNumberFormat="1" applyFont="1" applyBorder="1" applyAlignment="1">
      <alignment vertical="center"/>
    </xf>
    <xf numFmtId="173" fontId="2" fillId="0" borderId="76" xfId="45619" applyNumberFormat="1" applyFont="1" applyBorder="1" applyAlignment="1">
      <alignment vertical="top"/>
    </xf>
    <xf numFmtId="166" fontId="410" fillId="2" borderId="76" xfId="45619" applyFont="1" applyFill="1" applyBorder="1" applyAlignment="1">
      <alignment horizontal="center" vertical="center"/>
    </xf>
    <xf numFmtId="166" fontId="410" fillId="164" borderId="76" xfId="45619" applyFont="1" applyFill="1" applyBorder="1" applyAlignment="1">
      <alignment horizontal="center" vertical="center"/>
    </xf>
    <xf numFmtId="166" fontId="409" fillId="154" borderId="76" xfId="45619" applyFont="1" applyFill="1" applyBorder="1" applyAlignment="1">
      <alignment vertical="center" wrapText="1"/>
    </xf>
    <xf numFmtId="166" fontId="410" fillId="0" borderId="76" xfId="45619" applyFont="1" applyBorder="1"/>
    <xf numFmtId="166" fontId="410" fillId="0" borderId="76" xfId="45619" applyFont="1" applyBorder="1" applyAlignment="1">
      <alignment horizontal="center" vertical="center"/>
    </xf>
    <xf numFmtId="166" fontId="410" fillId="2" borderId="76" xfId="45619" applyFont="1" applyFill="1" applyBorder="1" applyAlignment="1">
      <alignment horizontal="center"/>
    </xf>
    <xf numFmtId="166" fontId="410" fillId="164" borderId="76" xfId="45619" applyFont="1" applyFill="1" applyBorder="1" applyAlignment="1">
      <alignment horizontal="center"/>
    </xf>
    <xf numFmtId="166" fontId="410" fillId="60" borderId="76" xfId="45619" applyFont="1" applyFill="1" applyBorder="1" applyAlignment="1">
      <alignment horizontal="center" vertical="center"/>
    </xf>
    <xf numFmtId="166" fontId="410" fillId="0" borderId="76" xfId="45619" applyFont="1" applyBorder="1" applyAlignment="1">
      <alignment horizontal="center"/>
    </xf>
    <xf numFmtId="166" fontId="15" fillId="2" borderId="76" xfId="45619" applyFont="1" applyFill="1" applyBorder="1" applyAlignment="1" applyProtection="1">
      <alignment horizontal="center" vertical="center"/>
    </xf>
    <xf numFmtId="166" fontId="15" fillId="0" borderId="76" xfId="45619" applyFont="1" applyFill="1" applyBorder="1" applyAlignment="1" applyProtection="1">
      <alignment horizontal="center" vertical="center"/>
    </xf>
    <xf numFmtId="166" fontId="0" fillId="0" borderId="76" xfId="45619" applyFont="1" applyBorder="1" applyAlignment="1">
      <alignment horizontal="center" wrapText="1"/>
    </xf>
    <xf numFmtId="166" fontId="12" fillId="0" borderId="76" xfId="45619" applyFont="1" applyBorder="1" applyAlignment="1">
      <alignment horizontal="center" wrapText="1"/>
    </xf>
    <xf numFmtId="166" fontId="0" fillId="0" borderId="76" xfId="45619" applyFont="1" applyBorder="1" applyAlignment="1">
      <alignment horizontal="center" vertical="center" wrapText="1"/>
    </xf>
    <xf numFmtId="166" fontId="0" fillId="159" borderId="76" xfId="45619" applyFont="1" applyFill="1" applyBorder="1" applyAlignment="1">
      <alignment horizontal="center" wrapText="1"/>
    </xf>
    <xf numFmtId="166" fontId="0" fillId="0" borderId="76" xfId="45619" applyFont="1" applyFill="1" applyBorder="1" applyAlignment="1">
      <alignment horizontal="center" wrapText="1"/>
    </xf>
    <xf numFmtId="166" fontId="0" fillId="163" borderId="76" xfId="45619" applyFont="1" applyFill="1" applyBorder="1" applyAlignment="1">
      <alignment horizontal="center" vertical="center" wrapText="1"/>
    </xf>
    <xf numFmtId="166" fontId="0" fillId="0" borderId="76" xfId="45619" applyFont="1" applyFill="1" applyBorder="1"/>
    <xf numFmtId="166" fontId="0" fillId="0" borderId="76" xfId="45619" applyFont="1" applyBorder="1"/>
    <xf numFmtId="43" fontId="2" fillId="0" borderId="76" xfId="14" applyFont="1" applyFill="1" applyBorder="1" applyAlignment="1">
      <alignment horizontal="left" vertical="center" wrapText="1"/>
    </xf>
    <xf numFmtId="0" fontId="2" fillId="0" borderId="77" xfId="45607" applyNumberFormat="1" applyFont="1" applyFill="1" applyBorder="1" applyAlignment="1">
      <alignment horizontal="center" vertical="center" wrapText="1"/>
    </xf>
    <xf numFmtId="0" fontId="402" fillId="163" borderId="76" xfId="0" applyFont="1" applyFill="1" applyBorder="1" applyAlignment="1">
      <alignment vertical="center"/>
    </xf>
    <xf numFmtId="0" fontId="402" fillId="0" borderId="107" xfId="0" applyFont="1" applyBorder="1" applyAlignment="1">
      <alignment horizontal="right" vertical="center" wrapText="1"/>
    </xf>
    <xf numFmtId="171" fontId="0" fillId="0" borderId="76" xfId="0" applyNumberFormat="1" applyBorder="1" applyAlignment="1">
      <alignment horizontal="center" vertical="center" wrapText="1"/>
    </xf>
    <xf numFmtId="201" fontId="15" fillId="0" borderId="76" xfId="45607" applyNumberFormat="1" applyFont="1" applyBorder="1" applyAlignment="1">
      <alignment horizontal="center" vertical="center" wrapText="1"/>
    </xf>
    <xf numFmtId="43" fontId="15" fillId="0" borderId="76" xfId="45607" applyFont="1" applyBorder="1" applyAlignment="1">
      <alignment horizontal="center" vertical="center" wrapText="1"/>
    </xf>
    <xf numFmtId="43" fontId="0" fillId="0" borderId="0" xfId="0" applyNumberFormat="1" applyAlignment="1">
      <alignment vertical="center"/>
    </xf>
    <xf numFmtId="43" fontId="2" fillId="2" borderId="76" xfId="0" applyNumberFormat="1" applyFont="1" applyFill="1" applyBorder="1"/>
    <xf numFmtId="173" fontId="2" fillId="0" borderId="0" xfId="0" applyNumberFormat="1" applyFont="1"/>
    <xf numFmtId="0" fontId="257" fillId="163" borderId="0" xfId="0" applyFont="1" applyFill="1" applyAlignment="1">
      <alignment vertical="top" wrapText="1"/>
    </xf>
    <xf numFmtId="1" fontId="15" fillId="0" borderId="0" xfId="1053" applyNumberFormat="1" applyFont="1" applyAlignment="1">
      <alignment vertical="top" wrapText="1"/>
    </xf>
    <xf numFmtId="0" fontId="14" fillId="0" borderId="23" xfId="0" applyFont="1" applyBorder="1" applyAlignment="1">
      <alignment vertical="top" wrapText="1"/>
    </xf>
    <xf numFmtId="43" fontId="15" fillId="0" borderId="0" xfId="0" applyNumberFormat="1" applyFont="1" applyAlignment="1">
      <alignment vertical="top" wrapText="1"/>
    </xf>
    <xf numFmtId="43" fontId="1" fillId="0" borderId="0" xfId="0" applyNumberFormat="1" applyFont="1"/>
    <xf numFmtId="43" fontId="12" fillId="162" borderId="107" xfId="45607" applyFont="1" applyFill="1" applyBorder="1" applyAlignment="1">
      <alignment horizontal="center" vertical="center"/>
    </xf>
    <xf numFmtId="1" fontId="1" fillId="0" borderId="76" xfId="0" applyNumberFormat="1" applyFont="1" applyBorder="1"/>
    <xf numFmtId="2" fontId="1" fillId="0" borderId="76" xfId="0" applyNumberFormat="1" applyFont="1" applyBorder="1"/>
    <xf numFmtId="0" fontId="113" fillId="0" borderId="76" xfId="0" applyFont="1" applyBorder="1" applyAlignment="1">
      <alignment horizontal="center" vertical="center"/>
    </xf>
    <xf numFmtId="0" fontId="17" fillId="0" borderId="76" xfId="0" applyFont="1" applyBorder="1" applyAlignment="1">
      <alignment vertical="center"/>
    </xf>
    <xf numFmtId="0" fontId="401" fillId="0" borderId="76" xfId="0" applyFont="1" applyBorder="1" applyAlignment="1">
      <alignment horizontal="center" vertical="center" wrapText="1"/>
    </xf>
    <xf numFmtId="0" fontId="401" fillId="156" borderId="76" xfId="0" applyFont="1" applyFill="1" applyBorder="1" applyAlignment="1">
      <alignment vertical="center"/>
    </xf>
    <xf numFmtId="0" fontId="402" fillId="155" borderId="127" xfId="0" applyFont="1" applyFill="1" applyBorder="1" applyAlignment="1">
      <alignment horizontal="center" vertical="center" wrapText="1"/>
    </xf>
    <xf numFmtId="0" fontId="402" fillId="155" borderId="107" xfId="0" applyFont="1" applyFill="1" applyBorder="1" applyAlignment="1">
      <alignment horizontal="center" vertical="center" wrapText="1"/>
    </xf>
    <xf numFmtId="0" fontId="43" fillId="153" borderId="76" xfId="0" applyFont="1" applyFill="1" applyBorder="1" applyAlignment="1">
      <alignment horizontal="left" vertical="top" wrapText="1"/>
    </xf>
    <xf numFmtId="0" fontId="440" fillId="172" borderId="130" xfId="0" applyFont="1" applyFill="1" applyBorder="1" applyAlignment="1">
      <alignment horizontal="center" vertical="center"/>
    </xf>
    <xf numFmtId="0" fontId="440" fillId="172" borderId="104" xfId="0" applyFont="1" applyFill="1" applyBorder="1" applyAlignment="1">
      <alignment horizontal="center" vertical="center"/>
    </xf>
    <xf numFmtId="0" fontId="440" fillId="172" borderId="131" xfId="0" applyFont="1" applyFill="1" applyBorder="1" applyAlignment="1">
      <alignment horizontal="center" vertical="center"/>
    </xf>
    <xf numFmtId="0" fontId="42" fillId="153" borderId="76" xfId="0" applyFont="1" applyFill="1" applyBorder="1" applyAlignment="1">
      <alignment horizontal="left" vertical="top" wrapText="1"/>
    </xf>
    <xf numFmtId="0" fontId="440" fillId="172" borderId="76" xfId="0" applyFont="1" applyFill="1" applyBorder="1" applyAlignment="1">
      <alignment horizontal="center" vertical="center"/>
    </xf>
    <xf numFmtId="0" fontId="401" fillId="156" borderId="103" xfId="0" applyFont="1" applyFill="1" applyBorder="1" applyAlignment="1">
      <alignment horizontal="center" vertical="center"/>
    </xf>
    <xf numFmtId="0" fontId="401" fillId="156" borderId="104" xfId="0" applyFont="1" applyFill="1" applyBorder="1" applyAlignment="1">
      <alignment horizontal="center" vertical="center"/>
    </xf>
    <xf numFmtId="2" fontId="14" fillId="3" borderId="76" xfId="86" applyNumberFormat="1" applyFont="1" applyFill="1" applyBorder="1" applyAlignment="1">
      <alignment horizontal="center" vertical="center" wrapText="1" shrinkToFit="1"/>
    </xf>
    <xf numFmtId="0" fontId="12" fillId="3" borderId="78" xfId="86" applyFont="1" applyFill="1" applyBorder="1" applyAlignment="1">
      <alignment horizontal="center" vertical="center"/>
    </xf>
    <xf numFmtId="0" fontId="12" fillId="3" borderId="126" xfId="86" applyFont="1" applyFill="1" applyBorder="1" applyAlignment="1">
      <alignment horizontal="center" vertical="center"/>
    </xf>
    <xf numFmtId="0" fontId="14" fillId="2" borderId="76" xfId="18" applyFont="1" applyFill="1" applyBorder="1" applyAlignment="1">
      <alignment horizontal="center"/>
    </xf>
    <xf numFmtId="2" fontId="14" fillId="60" borderId="127" xfId="18" applyNumberFormat="1" applyFont="1" applyFill="1" applyBorder="1" applyAlignment="1">
      <alignment horizontal="center" vertical="top"/>
    </xf>
    <xf numFmtId="2" fontId="14" fillId="60" borderId="110" xfId="18" applyNumberFormat="1" applyFont="1" applyFill="1" applyBorder="1" applyAlignment="1">
      <alignment horizontal="center" vertical="top"/>
    </xf>
    <xf numFmtId="2" fontId="14" fillId="60" borderId="107" xfId="18" applyNumberFormat="1" applyFont="1" applyFill="1" applyBorder="1" applyAlignment="1">
      <alignment horizontal="center" vertical="top"/>
    </xf>
    <xf numFmtId="0" fontId="435" fillId="170" borderId="103" xfId="0" applyFont="1" applyFill="1" applyBorder="1" applyAlignment="1">
      <alignment horizontal="center" vertical="center"/>
    </xf>
    <xf numFmtId="0" fontId="435" fillId="170" borderId="104" xfId="0" applyFont="1" applyFill="1" applyBorder="1" applyAlignment="1">
      <alignment horizontal="center" vertical="center"/>
    </xf>
    <xf numFmtId="2" fontId="14" fillId="3" borderId="108" xfId="86" applyNumberFormat="1" applyFont="1" applyFill="1" applyBorder="1" applyAlignment="1">
      <alignment horizontal="center" vertical="center"/>
    </xf>
    <xf numFmtId="2" fontId="14" fillId="3" borderId="109" xfId="86" applyNumberFormat="1" applyFont="1" applyFill="1" applyBorder="1" applyAlignment="1">
      <alignment horizontal="center" vertical="center"/>
    </xf>
    <xf numFmtId="0" fontId="14" fillId="3" borderId="108" xfId="86" applyFont="1" applyFill="1" applyBorder="1" applyAlignment="1">
      <alignment horizontal="center" vertical="center"/>
    </xf>
    <xf numFmtId="0" fontId="14" fillId="3" borderId="109" xfId="86" applyFont="1" applyFill="1" applyBorder="1" applyAlignment="1">
      <alignment horizontal="center" vertical="center"/>
    </xf>
    <xf numFmtId="0" fontId="14" fillId="3" borderId="108" xfId="86" applyFont="1" applyFill="1" applyBorder="1" applyAlignment="1">
      <alignment horizontal="center" vertical="center" wrapText="1" shrinkToFit="1"/>
    </xf>
    <xf numFmtId="0" fontId="14" fillId="3" borderId="109" xfId="86" applyFont="1" applyFill="1" applyBorder="1" applyAlignment="1">
      <alignment horizontal="center" vertical="center" wrapText="1" shrinkToFit="1"/>
    </xf>
    <xf numFmtId="0" fontId="14" fillId="3" borderId="127" xfId="86" applyFont="1" applyFill="1" applyBorder="1" applyAlignment="1">
      <alignment horizontal="center" vertical="center" wrapText="1" shrinkToFit="1"/>
    </xf>
    <xf numFmtId="0" fontId="14" fillId="3" borderId="107" xfId="86" applyFont="1" applyFill="1" applyBorder="1" applyAlignment="1">
      <alignment horizontal="center" vertical="center" wrapText="1" shrinkToFit="1"/>
    </xf>
    <xf numFmtId="0" fontId="407" fillId="170" borderId="103" xfId="0" applyFont="1" applyFill="1" applyBorder="1" applyAlignment="1">
      <alignment horizontal="center" vertical="center"/>
    </xf>
    <xf numFmtId="0" fontId="407" fillId="170" borderId="104" xfId="0" applyFont="1" applyFill="1" applyBorder="1" applyAlignment="1">
      <alignment horizontal="center" vertical="center"/>
    </xf>
    <xf numFmtId="0" fontId="12" fillId="3" borderId="76" xfId="0" applyFont="1" applyFill="1" applyBorder="1" applyAlignment="1">
      <alignment horizontal="center" vertical="center"/>
    </xf>
    <xf numFmtId="0" fontId="12" fillId="3" borderId="78" xfId="0" applyFont="1" applyFill="1" applyBorder="1" applyAlignment="1">
      <alignment horizontal="center" vertical="center"/>
    </xf>
    <xf numFmtId="0" fontId="14" fillId="0" borderId="76" xfId="45616" applyFont="1" applyBorder="1" applyAlignment="1">
      <alignment horizontal="justify" vertical="top" wrapText="1"/>
    </xf>
    <xf numFmtId="0" fontId="14" fillId="0" borderId="76" xfId="0" applyFont="1" applyBorder="1" applyAlignment="1">
      <alignment horizontal="left" vertical="top" wrapText="1"/>
    </xf>
    <xf numFmtId="0" fontId="14" fillId="0" borderId="76" xfId="0" applyFont="1" applyBorder="1" applyAlignment="1">
      <alignment vertical="top" wrapText="1"/>
    </xf>
    <xf numFmtId="2" fontId="14" fillId="3" borderId="76" xfId="0" applyNumberFormat="1" applyFont="1" applyFill="1" applyBorder="1" applyAlignment="1">
      <alignment horizontal="center" vertical="center"/>
    </xf>
    <xf numFmtId="0" fontId="14" fillId="3" borderId="76" xfId="0" applyFont="1" applyFill="1" applyBorder="1" applyAlignment="1">
      <alignment horizontal="center" vertical="center"/>
    </xf>
    <xf numFmtId="0" fontId="14" fillId="3" borderId="76" xfId="0" applyFont="1" applyFill="1" applyBorder="1" applyAlignment="1">
      <alignment horizontal="center" vertical="center" wrapText="1" shrinkToFit="1"/>
    </xf>
    <xf numFmtId="0" fontId="436" fillId="153" borderId="76" xfId="86" applyFont="1" applyFill="1" applyBorder="1" applyAlignment="1">
      <alignment horizontal="center"/>
    </xf>
    <xf numFmtId="0" fontId="409" fillId="153" borderId="76" xfId="86" applyFont="1" applyFill="1" applyBorder="1" applyAlignment="1">
      <alignment horizontal="center" vertical="center"/>
    </xf>
    <xf numFmtId="0" fontId="410" fillId="2" borderId="76" xfId="86" applyFont="1" applyFill="1" applyBorder="1" applyAlignment="1">
      <alignment horizontal="center"/>
    </xf>
    <xf numFmtId="0" fontId="409" fillId="153" borderId="76" xfId="86" applyFont="1" applyFill="1" applyBorder="1" applyAlignment="1">
      <alignment horizontal="center" vertical="center" wrapText="1"/>
    </xf>
    <xf numFmtId="0" fontId="429" fillId="165" borderId="76" xfId="86" applyFont="1" applyFill="1" applyBorder="1" applyAlignment="1">
      <alignment horizontal="center"/>
    </xf>
    <xf numFmtId="0" fontId="437" fillId="154" borderId="78" xfId="86" quotePrefix="1" applyFont="1" applyFill="1" applyBorder="1" applyAlignment="1">
      <alignment horizontal="center"/>
    </xf>
    <xf numFmtId="0" fontId="437" fillId="154" borderId="126" xfId="86" quotePrefix="1" applyFont="1" applyFill="1" applyBorder="1" applyAlignment="1">
      <alignment horizontal="center"/>
    </xf>
    <xf numFmtId="0" fontId="437" fillId="154" borderId="73" xfId="86" quotePrefix="1" applyFont="1" applyFill="1" applyBorder="1" applyAlignment="1">
      <alignment horizontal="center"/>
    </xf>
    <xf numFmtId="0" fontId="12" fillId="169" borderId="76" xfId="187" applyFont="1" applyFill="1" applyBorder="1" applyAlignment="1">
      <alignment horizontal="center" vertical="center" wrapText="1"/>
    </xf>
    <xf numFmtId="0" fontId="401" fillId="170" borderId="103" xfId="0" applyFont="1" applyFill="1" applyBorder="1" applyAlignment="1">
      <alignment horizontal="center" vertical="center"/>
    </xf>
    <xf numFmtId="0" fontId="401" fillId="170" borderId="104" xfId="0" applyFont="1" applyFill="1" applyBorder="1" applyAlignment="1">
      <alignment horizontal="center" vertical="center"/>
    </xf>
    <xf numFmtId="0" fontId="12" fillId="160" borderId="78" xfId="187" applyFont="1" applyFill="1" applyBorder="1" applyAlignment="1">
      <alignment horizontal="center" vertical="center" wrapText="1"/>
    </xf>
    <xf numFmtId="0" fontId="12" fillId="160" borderId="73" xfId="187" applyFont="1" applyFill="1" applyBorder="1" applyAlignment="1">
      <alignment horizontal="center" vertical="center" wrapText="1"/>
    </xf>
    <xf numFmtId="0" fontId="12" fillId="160" borderId="74" xfId="187" applyFont="1" applyFill="1" applyBorder="1" applyAlignment="1">
      <alignment horizontal="center" vertical="center" wrapText="1"/>
    </xf>
    <xf numFmtId="0" fontId="12" fillId="160" borderId="76" xfId="187" applyFont="1" applyFill="1" applyBorder="1" applyAlignment="1">
      <alignment horizontal="center" vertical="top" wrapText="1"/>
    </xf>
    <xf numFmtId="0" fontId="12" fillId="160" borderId="76" xfId="187" applyFont="1" applyFill="1" applyBorder="1" applyAlignment="1">
      <alignment horizontal="center" vertical="center" wrapText="1"/>
    </xf>
    <xf numFmtId="0" fontId="12" fillId="0" borderId="74" xfId="187" applyFont="1" applyBorder="1" applyAlignment="1">
      <alignment horizontal="center" vertical="center"/>
    </xf>
    <xf numFmtId="321" fontId="12" fillId="162" borderId="82" xfId="45618" applyNumberFormat="1" applyFont="1" applyFill="1" applyBorder="1" applyAlignment="1">
      <alignment horizontal="center" vertical="center" wrapText="1"/>
    </xf>
    <xf numFmtId="0" fontId="435" fillId="159" borderId="4" xfId="187" applyFont="1" applyFill="1" applyBorder="1" applyAlignment="1">
      <alignment horizontal="center" vertical="center"/>
    </xf>
    <xf numFmtId="0" fontId="435" fillId="159" borderId="128" xfId="187" applyFont="1" applyFill="1" applyBorder="1" applyAlignment="1">
      <alignment horizontal="center" vertical="center"/>
    </xf>
    <xf numFmtId="0" fontId="435" fillId="159" borderId="129" xfId="187" applyFont="1" applyFill="1" applyBorder="1" applyAlignment="1">
      <alignment horizontal="center" vertical="center"/>
    </xf>
    <xf numFmtId="0" fontId="1" fillId="0" borderId="76" xfId="187" applyBorder="1" applyAlignment="1">
      <alignment horizontal="center" vertical="center" wrapText="1"/>
    </xf>
    <xf numFmtId="0" fontId="14" fillId="153" borderId="76" xfId="0" applyFont="1" applyFill="1" applyBorder="1" applyAlignment="1">
      <alignment horizontal="center" vertical="center" wrapText="1"/>
    </xf>
    <xf numFmtId="1" fontId="14" fillId="153" borderId="76" xfId="0" applyNumberFormat="1" applyFont="1" applyFill="1" applyBorder="1" applyAlignment="1">
      <alignment horizontal="center" vertical="center" wrapText="1"/>
    </xf>
    <xf numFmtId="0" fontId="416" fillId="154" borderId="76" xfId="86" quotePrefix="1" applyFont="1" applyFill="1" applyBorder="1" applyAlignment="1">
      <alignment horizontal="center"/>
    </xf>
    <xf numFmtId="0" fontId="417" fillId="0" borderId="103" xfId="86" quotePrefix="1" applyFont="1" applyBorder="1" applyAlignment="1">
      <alignment horizontal="center"/>
    </xf>
    <xf numFmtId="0" fontId="417" fillId="0" borderId="104" xfId="86" quotePrefix="1" applyFont="1" applyBorder="1" applyAlignment="1">
      <alignment horizontal="center"/>
    </xf>
    <xf numFmtId="0" fontId="409" fillId="153" borderId="127" xfId="0" applyFont="1" applyFill="1" applyBorder="1" applyAlignment="1">
      <alignment horizontal="center" vertical="center" wrapText="1"/>
    </xf>
    <xf numFmtId="0" fontId="409" fillId="153" borderId="107" xfId="0" applyFont="1" applyFill="1" applyBorder="1" applyAlignment="1">
      <alignment horizontal="center" vertical="center" wrapText="1"/>
    </xf>
    <xf numFmtId="0" fontId="413" fillId="154" borderId="103" xfId="86" quotePrefix="1" applyFont="1" applyFill="1" applyBorder="1" applyAlignment="1">
      <alignment horizontal="center"/>
    </xf>
    <xf numFmtId="0" fontId="413" fillId="154" borderId="104" xfId="86" quotePrefix="1" applyFont="1" applyFill="1" applyBorder="1" applyAlignment="1">
      <alignment horizontal="center"/>
    </xf>
    <xf numFmtId="0" fontId="409" fillId="153" borderId="76" xfId="0" applyFont="1" applyFill="1" applyBorder="1" applyAlignment="1">
      <alignment horizontal="center" vertical="center" wrapText="1"/>
    </xf>
    <xf numFmtId="1" fontId="409" fillId="153" borderId="76" xfId="0" applyNumberFormat="1" applyFont="1" applyFill="1" applyBorder="1" applyAlignment="1">
      <alignment horizontal="center" vertical="center" wrapText="1"/>
    </xf>
    <xf numFmtId="1" fontId="12" fillId="153" borderId="78" xfId="0" applyNumberFormat="1" applyFont="1" applyFill="1" applyBorder="1" applyAlignment="1">
      <alignment horizontal="center" vertical="center" wrapText="1"/>
    </xf>
    <xf numFmtId="1" fontId="12" fillId="153" borderId="73" xfId="0" applyNumberFormat="1" applyFont="1" applyFill="1" applyBorder="1" applyAlignment="1">
      <alignment horizontal="center" vertical="center" wrapText="1"/>
    </xf>
    <xf numFmtId="0" fontId="12" fillId="153" borderId="127" xfId="0" applyFont="1" applyFill="1" applyBorder="1" applyAlignment="1">
      <alignment horizontal="center" vertical="center" wrapText="1"/>
    </xf>
    <xf numFmtId="0" fontId="12" fillId="153" borderId="107" xfId="0" applyFont="1" applyFill="1" applyBorder="1" applyAlignment="1">
      <alignment horizontal="center" vertical="center" wrapText="1"/>
    </xf>
    <xf numFmtId="0" fontId="426" fillId="167" borderId="78" xfId="45611" applyFont="1" applyFill="1" applyBorder="1" applyAlignment="1">
      <alignment horizontal="left" vertical="top" wrapText="1"/>
    </xf>
    <xf numFmtId="0" fontId="426" fillId="167" borderId="126" xfId="45611" applyFont="1" applyFill="1" applyBorder="1" applyAlignment="1">
      <alignment horizontal="left" vertical="top" wrapText="1"/>
    </xf>
    <xf numFmtId="0" fontId="426" fillId="167" borderId="73" xfId="45611" applyFont="1" applyFill="1" applyBorder="1" applyAlignment="1">
      <alignment horizontal="left" vertical="top" wrapText="1"/>
    </xf>
    <xf numFmtId="0" fontId="407" fillId="154" borderId="103" xfId="86" quotePrefix="1" applyFont="1" applyFill="1" applyBorder="1" applyAlignment="1">
      <alignment horizontal="center"/>
    </xf>
    <xf numFmtId="0" fontId="407" fillId="154" borderId="104" xfId="86" quotePrefix="1" applyFont="1" applyFill="1" applyBorder="1" applyAlignment="1">
      <alignment horizontal="center"/>
    </xf>
    <xf numFmtId="0" fontId="14" fillId="153" borderId="127" xfId="0" applyFont="1" applyFill="1" applyBorder="1" applyAlignment="1">
      <alignment horizontal="center" vertical="center" wrapText="1"/>
    </xf>
    <xf numFmtId="0" fontId="14" fillId="153" borderId="107" xfId="0" applyFont="1" applyFill="1" applyBorder="1" applyAlignment="1">
      <alignment horizontal="center" vertical="center" wrapText="1"/>
    </xf>
    <xf numFmtId="0" fontId="413" fillId="154" borderId="78" xfId="86" quotePrefix="1" applyFont="1" applyFill="1" applyBorder="1" applyAlignment="1">
      <alignment horizontal="center"/>
    </xf>
    <xf numFmtId="0" fontId="413" fillId="154" borderId="126" xfId="86" quotePrefix="1" applyFont="1" applyFill="1" applyBorder="1" applyAlignment="1">
      <alignment horizontal="center"/>
    </xf>
    <xf numFmtId="0" fontId="413" fillId="154" borderId="73" xfId="86" quotePrefix="1" applyFont="1" applyFill="1" applyBorder="1" applyAlignment="1">
      <alignment horizontal="center"/>
    </xf>
    <xf numFmtId="1" fontId="14" fillId="153" borderId="78" xfId="0" applyNumberFormat="1" applyFont="1" applyFill="1" applyBorder="1" applyAlignment="1">
      <alignment horizontal="center" vertical="center" wrapText="1"/>
    </xf>
    <xf numFmtId="1" fontId="14" fillId="153" borderId="73" xfId="0" applyNumberFormat="1" applyFont="1" applyFill="1" applyBorder="1" applyAlignment="1">
      <alignment horizontal="center" vertical="center" wrapText="1"/>
    </xf>
    <xf numFmtId="1" fontId="15" fillId="0" borderId="78" xfId="0" applyNumberFormat="1" applyFont="1" applyBorder="1" applyAlignment="1">
      <alignment horizontal="center" vertical="center" wrapText="1"/>
    </xf>
    <xf numFmtId="1" fontId="15" fillId="0" borderId="73" xfId="0" applyNumberFormat="1" applyFont="1" applyBorder="1" applyAlignment="1">
      <alignment horizontal="center" vertical="center" wrapText="1"/>
    </xf>
    <xf numFmtId="0" fontId="413" fillId="154" borderId="23" xfId="86" quotePrefix="1" applyFont="1" applyFill="1" applyBorder="1" applyAlignment="1">
      <alignment horizontal="center"/>
    </xf>
    <xf numFmtId="0" fontId="413" fillId="154" borderId="0" xfId="86" quotePrefix="1" applyFont="1" applyFill="1" applyAlignment="1">
      <alignment horizontal="center"/>
    </xf>
    <xf numFmtId="0" fontId="14" fillId="153" borderId="76" xfId="1053" applyFont="1" applyFill="1" applyBorder="1" applyAlignment="1">
      <alignment horizontal="center" vertical="center" wrapText="1"/>
    </xf>
    <xf numFmtId="1" fontId="14" fillId="153" borderId="76" xfId="1053" applyNumberFormat="1" applyFont="1" applyFill="1" applyBorder="1" applyAlignment="1">
      <alignment horizontal="center" vertical="center" wrapText="1"/>
    </xf>
    <xf numFmtId="0" fontId="413" fillId="154" borderId="76" xfId="86" quotePrefix="1" applyFont="1" applyFill="1" applyBorder="1" applyAlignment="1">
      <alignment horizontal="center"/>
    </xf>
    <xf numFmtId="0" fontId="411" fillId="154" borderId="76" xfId="86" quotePrefix="1" applyFont="1" applyFill="1" applyBorder="1" applyAlignment="1">
      <alignment horizontal="center"/>
    </xf>
    <xf numFmtId="0" fontId="14" fillId="3" borderId="122" xfId="88" applyFont="1" applyFill="1" applyBorder="1" applyAlignment="1">
      <alignment horizontal="center" vertical="center" wrapText="1"/>
    </xf>
    <xf numFmtId="0" fontId="14" fillId="3" borderId="124" xfId="88" applyFont="1" applyFill="1" applyBorder="1" applyAlignment="1">
      <alignment horizontal="center" vertical="center" wrapText="1"/>
    </xf>
    <xf numFmtId="0" fontId="14" fillId="3" borderId="10" xfId="88" applyFont="1" applyFill="1" applyBorder="1" applyAlignment="1">
      <alignment horizontal="center" vertical="center" wrapText="1"/>
    </xf>
    <xf numFmtId="0" fontId="14" fillId="3" borderId="123" xfId="88" applyFont="1" applyFill="1" applyBorder="1" applyAlignment="1">
      <alignment horizontal="center" vertical="center" wrapText="1"/>
    </xf>
    <xf numFmtId="0" fontId="14" fillId="3" borderId="110" xfId="88" applyFont="1" applyFill="1" applyBorder="1" applyAlignment="1">
      <alignment horizontal="center" vertical="center" wrapText="1"/>
    </xf>
    <xf numFmtId="0" fontId="14" fillId="3" borderId="107" xfId="88" applyFont="1" applyFill="1" applyBorder="1" applyAlignment="1">
      <alignment horizontal="center" vertical="center" wrapText="1"/>
    </xf>
    <xf numFmtId="0" fontId="14" fillId="3" borderId="113" xfId="88" applyFont="1" applyFill="1" applyBorder="1" applyAlignment="1">
      <alignment horizontal="center" vertical="center" wrapText="1"/>
    </xf>
    <xf numFmtId="0" fontId="14" fillId="3" borderId="114" xfId="88" applyFont="1" applyFill="1" applyBorder="1" applyAlignment="1">
      <alignment horizontal="center" vertical="center" wrapText="1"/>
    </xf>
    <xf numFmtId="0" fontId="14" fillId="3" borderId="112" xfId="88" applyFont="1" applyFill="1" applyBorder="1" applyAlignment="1">
      <alignment horizontal="center" vertical="center" wrapText="1"/>
    </xf>
    <xf numFmtId="0" fontId="14" fillId="3" borderId="127" xfId="88" applyFont="1" applyFill="1" applyBorder="1" applyAlignment="1">
      <alignment horizontal="center" vertical="center" wrapText="1"/>
    </xf>
    <xf numFmtId="0" fontId="14" fillId="3" borderId="132" xfId="88" applyFont="1" applyFill="1" applyBorder="1" applyAlignment="1">
      <alignment horizontal="center" vertical="center" wrapText="1"/>
    </xf>
    <xf numFmtId="0" fontId="14" fillId="3" borderId="125" xfId="88" applyFont="1" applyFill="1" applyBorder="1" applyAlignment="1">
      <alignment horizontal="center" vertical="center" wrapText="1"/>
    </xf>
    <xf numFmtId="0" fontId="14" fillId="3" borderId="11" xfId="88" applyFont="1" applyFill="1" applyBorder="1" applyAlignment="1">
      <alignment horizontal="center" vertical="center" wrapText="1"/>
    </xf>
    <xf numFmtId="0" fontId="14" fillId="3" borderId="78" xfId="88" applyFont="1" applyFill="1" applyBorder="1" applyAlignment="1">
      <alignment horizontal="center" vertical="center" wrapText="1"/>
    </xf>
    <xf numFmtId="0" fontId="14" fillId="3" borderId="126" xfId="88" applyFont="1" applyFill="1" applyBorder="1" applyAlignment="1">
      <alignment horizontal="center" vertical="center" wrapText="1"/>
    </xf>
    <xf numFmtId="0" fontId="14" fillId="3" borderId="73" xfId="88" applyFont="1" applyFill="1" applyBorder="1" applyAlignment="1">
      <alignment horizontal="center" vertical="center" wrapText="1"/>
    </xf>
    <xf numFmtId="0" fontId="14" fillId="3" borderId="116" xfId="88" applyFont="1" applyFill="1" applyBorder="1" applyAlignment="1">
      <alignment horizontal="left" vertical="center"/>
    </xf>
    <xf numFmtId="0" fontId="14" fillId="3" borderId="73" xfId="88" applyFont="1" applyFill="1" applyBorder="1" applyAlignment="1">
      <alignment horizontal="left" vertical="center"/>
    </xf>
    <xf numFmtId="3" fontId="15" fillId="0" borderId="78" xfId="88" applyNumberFormat="1" applyFont="1" applyBorder="1" applyAlignment="1">
      <alignment horizontal="left"/>
    </xf>
    <xf numFmtId="3" fontId="15" fillId="0" borderId="126" xfId="88" applyNumberFormat="1" applyFont="1" applyBorder="1" applyAlignment="1">
      <alignment horizontal="left"/>
    </xf>
    <xf numFmtId="3" fontId="15" fillId="0" borderId="117" xfId="88" applyNumberFormat="1" applyFont="1" applyBorder="1" applyAlignment="1">
      <alignment horizontal="left"/>
    </xf>
    <xf numFmtId="0" fontId="14" fillId="3" borderId="126" xfId="88" applyFont="1" applyFill="1" applyBorder="1" applyAlignment="1">
      <alignment horizontal="left" vertical="center"/>
    </xf>
    <xf numFmtId="0" fontId="15" fillId="0" borderId="78" xfId="88" applyFont="1" applyBorder="1" applyAlignment="1">
      <alignment horizontal="center" vertical="center"/>
    </xf>
    <xf numFmtId="0" fontId="15" fillId="0" borderId="117" xfId="88" applyFont="1" applyBorder="1" applyAlignment="1">
      <alignment horizontal="center" vertical="center"/>
    </xf>
    <xf numFmtId="0" fontId="14" fillId="3" borderId="118" xfId="88" applyFont="1" applyFill="1" applyBorder="1" applyAlignment="1">
      <alignment horizontal="left" vertical="center"/>
    </xf>
    <xf numFmtId="0" fontId="14" fillId="3" borderId="105" xfId="88" applyFont="1" applyFill="1" applyBorder="1" applyAlignment="1">
      <alignment horizontal="left" vertical="center"/>
    </xf>
    <xf numFmtId="0" fontId="15" fillId="0" borderId="106" xfId="88" applyFont="1" applyBorder="1" applyAlignment="1">
      <alignment horizontal="left"/>
    </xf>
    <xf numFmtId="0" fontId="15" fillId="0" borderId="119" xfId="88" applyFont="1" applyBorder="1" applyAlignment="1">
      <alignment horizontal="left"/>
    </xf>
    <xf numFmtId="0" fontId="15" fillId="0" borderId="120" xfId="88" applyFont="1" applyBorder="1" applyAlignment="1">
      <alignment horizontal="left"/>
    </xf>
    <xf numFmtId="0" fontId="14" fillId="3" borderId="119" xfId="88" applyFont="1" applyFill="1" applyBorder="1" applyAlignment="1">
      <alignment horizontal="left" vertical="center"/>
    </xf>
    <xf numFmtId="0" fontId="15" fillId="159" borderId="78" xfId="88" applyFont="1" applyFill="1" applyBorder="1" applyAlignment="1">
      <alignment horizontal="center" vertical="center"/>
    </xf>
    <xf numFmtId="0" fontId="15" fillId="159" borderId="73" xfId="88" applyFont="1" applyFill="1" applyBorder="1" applyAlignment="1">
      <alignment horizontal="center" vertical="center"/>
    </xf>
    <xf numFmtId="0" fontId="15" fillId="0" borderId="78" xfId="88" applyFont="1" applyBorder="1" applyAlignment="1">
      <alignment horizontal="left"/>
    </xf>
    <xf numFmtId="0" fontId="15" fillId="0" borderId="126" xfId="88" applyFont="1" applyBorder="1" applyAlignment="1">
      <alignment horizontal="left"/>
    </xf>
    <xf numFmtId="0" fontId="15" fillId="0" borderId="117" xfId="88" applyFont="1" applyBorder="1" applyAlignment="1">
      <alignment horizontal="left"/>
    </xf>
    <xf numFmtId="0" fontId="15" fillId="159" borderId="117" xfId="88" applyFont="1" applyFill="1" applyBorder="1" applyAlignment="1">
      <alignment horizontal="center" vertical="center"/>
    </xf>
    <xf numFmtId="0" fontId="114" fillId="154" borderId="8" xfId="88" applyFont="1" applyFill="1" applyBorder="1" applyAlignment="1">
      <alignment horizontal="center" vertical="center"/>
    </xf>
    <xf numFmtId="0" fontId="114" fillId="154" borderId="22" xfId="88" applyFont="1" applyFill="1" applyBorder="1" applyAlignment="1">
      <alignment horizontal="center" vertical="center"/>
    </xf>
    <xf numFmtId="0" fontId="114" fillId="154" borderId="9" xfId="88" applyFont="1" applyFill="1" applyBorder="1" applyAlignment="1">
      <alignment horizontal="center" vertical="center"/>
    </xf>
    <xf numFmtId="0" fontId="14" fillId="3" borderId="111" xfId="88" applyFont="1" applyFill="1" applyBorder="1" applyAlignment="1">
      <alignment horizontal="left" vertical="center"/>
    </xf>
    <xf numFmtId="0" fontId="14" fillId="3" borderId="112" xfId="88" applyFont="1" applyFill="1" applyBorder="1" applyAlignment="1">
      <alignment horizontal="left" vertical="center"/>
    </xf>
    <xf numFmtId="0" fontId="15" fillId="0" borderId="113" xfId="88" quotePrefix="1" applyFont="1" applyBorder="1" applyAlignment="1">
      <alignment horizontal="left"/>
    </xf>
    <xf numFmtId="0" fontId="15" fillId="0" borderId="114" xfId="88" quotePrefix="1" applyFont="1" applyBorder="1" applyAlignment="1">
      <alignment horizontal="left"/>
    </xf>
    <xf numFmtId="0" fontId="15" fillId="0" borderId="115" xfId="88" quotePrefix="1" applyFont="1" applyBorder="1" applyAlignment="1">
      <alignment horizontal="left"/>
    </xf>
    <xf numFmtId="0" fontId="14" fillId="3" borderId="114" xfId="88" applyFont="1" applyFill="1" applyBorder="1" applyAlignment="1">
      <alignment horizontal="left" vertical="center"/>
    </xf>
    <xf numFmtId="0" fontId="15" fillId="0" borderId="113" xfId="88" applyFont="1" applyBorder="1" applyAlignment="1">
      <alignment horizontal="center" vertical="center"/>
    </xf>
    <xf numFmtId="0" fontId="15" fillId="0" borderId="115" xfId="88" applyFont="1" applyBorder="1" applyAlignment="1">
      <alignment horizontal="center" vertical="center"/>
    </xf>
    <xf numFmtId="0" fontId="15" fillId="2" borderId="76" xfId="0" applyFont="1" applyFill="1" applyBorder="1" applyAlignment="1">
      <alignment horizontal="left" vertical="center" wrapText="1"/>
    </xf>
    <xf numFmtId="0" fontId="114" fillId="154" borderId="76" xfId="88" applyFont="1" applyFill="1" applyBorder="1" applyAlignment="1">
      <alignment horizontal="center" vertical="center"/>
    </xf>
    <xf numFmtId="0" fontId="28" fillId="161" borderId="76" xfId="0" applyFont="1" applyFill="1" applyBorder="1" applyAlignment="1">
      <alignment horizontal="center" vertical="center"/>
    </xf>
    <xf numFmtId="166" fontId="12" fillId="0" borderId="76" xfId="51" applyFont="1" applyBorder="1" applyAlignment="1">
      <alignment horizontal="left" vertical="center" wrapText="1"/>
    </xf>
    <xf numFmtId="166" fontId="1" fillId="0" borderId="76" xfId="51" applyFont="1" applyBorder="1" applyAlignment="1">
      <alignment horizontal="left" vertical="center" wrapText="1"/>
    </xf>
    <xf numFmtId="166" fontId="1" fillId="0" borderId="76" xfId="51" applyFont="1" applyFill="1" applyBorder="1" applyAlignment="1">
      <alignment horizontal="left" vertical="center" wrapText="1"/>
    </xf>
    <xf numFmtId="0" fontId="14" fillId="0" borderId="76" xfId="0" applyFont="1" applyBorder="1" applyAlignment="1">
      <alignment horizontal="left" vertical="center"/>
    </xf>
    <xf numFmtId="0" fontId="460" fillId="0" borderId="0" xfId="0" applyFont="1" applyAlignment="1">
      <alignment horizontal="center" vertical="center"/>
    </xf>
    <xf numFmtId="43" fontId="460" fillId="0" borderId="0" xfId="0" applyNumberFormat="1" applyFont="1" applyAlignment="1">
      <alignment horizontal="center" vertical="center"/>
    </xf>
    <xf numFmtId="0" fontId="460" fillId="174" borderId="0" xfId="0" applyFont="1" applyFill="1" applyAlignment="1">
      <alignment horizontal="center" vertical="center"/>
    </xf>
    <xf numFmtId="173" fontId="460" fillId="0" borderId="0" xfId="0" applyNumberFormat="1" applyFont="1" applyAlignment="1">
      <alignment horizontal="center" vertical="center"/>
    </xf>
    <xf numFmtId="0" fontId="460" fillId="0" borderId="0" xfId="74" applyFont="1" applyAlignment="1">
      <alignment horizontal="center" vertical="center"/>
    </xf>
    <xf numFmtId="0" fontId="460" fillId="2" borderId="0" xfId="0" applyFont="1" applyFill="1" applyAlignment="1">
      <alignment horizontal="center" vertical="center"/>
    </xf>
    <xf numFmtId="0" fontId="461" fillId="0" borderId="0" xfId="0" applyFont="1" applyAlignment="1">
      <alignment horizontal="center" vertical="center"/>
    </xf>
    <xf numFmtId="43" fontId="2" fillId="163" borderId="74" xfId="0" applyNumberFormat="1" applyFont="1" applyFill="1" applyBorder="1" applyAlignment="1">
      <alignment horizontal="center" vertical="center"/>
    </xf>
    <xf numFmtId="43" fontId="441" fillId="163" borderId="76" xfId="0" applyNumberFormat="1" applyFont="1" applyFill="1" applyBorder="1" applyAlignment="1">
      <alignment vertical="top" wrapText="1"/>
    </xf>
    <xf numFmtId="4" fontId="441" fillId="163" borderId="76" xfId="0" applyNumberFormat="1" applyFont="1" applyFill="1" applyBorder="1" applyAlignment="1">
      <alignment horizontal="left" vertical="top" wrapText="1"/>
    </xf>
    <xf numFmtId="0" fontId="42" fillId="163" borderId="76" xfId="0" applyFont="1" applyFill="1" applyBorder="1" applyAlignment="1">
      <alignment horizontal="center" vertical="center"/>
    </xf>
    <xf numFmtId="174" fontId="2" fillId="163" borderId="76" xfId="45607" applyNumberFormat="1" applyFont="1" applyFill="1" applyBorder="1" applyAlignment="1">
      <alignment vertical="center"/>
    </xf>
    <xf numFmtId="173" fontId="2" fillId="163" borderId="76" xfId="45619" applyNumberFormat="1" applyFont="1" applyFill="1" applyBorder="1" applyAlignment="1">
      <alignment vertical="center"/>
    </xf>
    <xf numFmtId="43" fontId="2" fillId="163" borderId="78" xfId="45607" applyFont="1" applyFill="1" applyBorder="1" applyAlignment="1">
      <alignment horizontal="center" vertical="center"/>
    </xf>
    <xf numFmtId="43" fontId="2" fillId="163" borderId="76" xfId="45607" applyFont="1" applyFill="1" applyBorder="1" applyAlignment="1">
      <alignment horizontal="center" vertical="center" wrapText="1"/>
    </xf>
    <xf numFmtId="0" fontId="460" fillId="163" borderId="0" xfId="0" applyFont="1" applyFill="1" applyAlignment="1">
      <alignment horizontal="center" vertical="center"/>
    </xf>
    <xf numFmtId="0" fontId="2" fillId="163" borderId="0" xfId="0" applyFont="1" applyFill="1"/>
    <xf numFmtId="0" fontId="462" fillId="0" borderId="0" xfId="0" applyFont="1" applyAlignment="1">
      <alignment horizontal="center"/>
    </xf>
    <xf numFmtId="0" fontId="461" fillId="0" borderId="0" xfId="187" applyFont="1" applyAlignment="1">
      <alignment horizontal="center"/>
    </xf>
    <xf numFmtId="0" fontId="461" fillId="0" borderId="0" xfId="45618" applyFont="1" applyAlignment="1">
      <alignment horizontal="center"/>
    </xf>
    <xf numFmtId="0" fontId="462" fillId="0" borderId="0" xfId="0" applyFont="1" applyAlignment="1">
      <alignment horizontal="center" vertical="center"/>
    </xf>
    <xf numFmtId="0" fontId="461" fillId="0" borderId="0" xfId="187" applyFont="1" applyAlignment="1">
      <alignment horizontal="center" vertical="center"/>
    </xf>
    <xf numFmtId="0" fontId="461" fillId="0" borderId="0" xfId="187" applyFont="1" applyAlignment="1">
      <alignment horizontal="center" vertical="center" wrapText="1"/>
    </xf>
    <xf numFmtId="0" fontId="461" fillId="0" borderId="0" xfId="45618" applyFont="1" applyAlignment="1">
      <alignment horizontal="center" vertical="center"/>
    </xf>
    <xf numFmtId="43" fontId="461" fillId="0" borderId="0" xfId="45618" applyNumberFormat="1" applyFont="1" applyAlignment="1">
      <alignment horizontal="center" vertical="center"/>
    </xf>
    <xf numFmtId="43" fontId="12" fillId="0" borderId="0" xfId="45618" applyNumberFormat="1" applyFont="1"/>
    <xf numFmtId="321" fontId="12" fillId="0" borderId="76" xfId="45618" applyNumberFormat="1" applyFont="1" applyBorder="1" applyAlignment="1">
      <alignment horizontal="center" wrapText="1"/>
    </xf>
    <xf numFmtId="0" fontId="12" fillId="0" borderId="0" xfId="45618" applyFont="1" applyAlignment="1">
      <alignment horizontal="center" vertical="center" wrapText="1"/>
    </xf>
    <xf numFmtId="43" fontId="460" fillId="0" borderId="0" xfId="74" applyNumberFormat="1" applyFont="1" applyAlignment="1">
      <alignment horizontal="center" vertical="center"/>
    </xf>
  </cellXfs>
  <cellStyles count="45620">
    <cellStyle name="_x0004_" xfId="32714" xr:uid="{00000000-0005-0000-0000-000000000000}"/>
    <cellStyle name=" 1" xfId="1396" xr:uid="{00000000-0005-0000-0000-000001000000}"/>
    <cellStyle name=" 1 2" xfId="1402" xr:uid="{00000000-0005-0000-0000-000002000000}"/>
    <cellStyle name="_x0004_ 2" xfId="31927" xr:uid="{00000000-0005-0000-0000-000003000000}"/>
    <cellStyle name="%" xfId="1378" xr:uid="{00000000-0005-0000-0000-000004000000}"/>
    <cellStyle name="% 2" xfId="1403" xr:uid="{00000000-0005-0000-0000-000005000000}"/>
    <cellStyle name="% 2 2" xfId="1404" xr:uid="{00000000-0005-0000-0000-000006000000}"/>
    <cellStyle name="% 3" xfId="1398" xr:uid="{00000000-0005-0000-0000-000007000000}"/>
    <cellStyle name="%_B2960-04 Broad Com" xfId="1389" xr:uid="{00000000-0005-0000-0000-000008000000}"/>
    <cellStyle name="%_B2960-04 Broad Com 2" xfId="1380" xr:uid="{00000000-0005-0000-0000-000009000000}"/>
    <cellStyle name="%_B2960-04 Broad Com 2 2" xfId="1384" xr:uid="{00000000-0005-0000-0000-00000A000000}"/>
    <cellStyle name="%_B2960-04 Broad Com 3" xfId="1401" xr:uid="{00000000-0005-0000-0000-00000B000000}"/>
    <cellStyle name="%_GF Tab" xfId="1405" xr:uid="{00000000-0005-0000-0000-00000C000000}"/>
    <cellStyle name="%_GF Tab (2)" xfId="1381" xr:uid="{00000000-0005-0000-0000-00000D000000}"/>
    <cellStyle name="%_Modular BOQ - Kolkatta Zonal Office" xfId="1406" xr:uid="{00000000-0005-0000-0000-00000E000000}"/>
    <cellStyle name="%_Modular BOQ - Kolkatta Zonal Office 2" xfId="1407" xr:uid="{00000000-0005-0000-0000-00000F000000}"/>
    <cellStyle name="%_Modular BOQ - Kolkatta Zonal Office 2 2" xfId="1408" xr:uid="{00000000-0005-0000-0000-000010000000}"/>
    <cellStyle name="%_Modular BOQ - Kolkatta Zonal Office 3" xfId="1409" xr:uid="{00000000-0005-0000-0000-000011000000}"/>
    <cellStyle name="%_Modular BOQ - Kolkatta Zonal Office 3 2" xfId="1410" xr:uid="{00000000-0005-0000-0000-000012000000}"/>
    <cellStyle name="%_Suitability &amp; Availability" xfId="1411" xr:uid="{00000000-0005-0000-0000-000013000000}"/>
    <cellStyle name="??" xfId="1412" xr:uid="{00000000-0005-0000-0000-000014000000}"/>
    <cellStyle name="?? [0.00]_laroux" xfId="1413" xr:uid="{00000000-0005-0000-0000-000015000000}"/>
    <cellStyle name="?? 10" xfId="1414" xr:uid="{00000000-0005-0000-0000-000016000000}"/>
    <cellStyle name="?? 10 2" xfId="1415" xr:uid="{00000000-0005-0000-0000-000017000000}"/>
    <cellStyle name="?? 11" xfId="1416" xr:uid="{00000000-0005-0000-0000-000018000000}"/>
    <cellStyle name="?? 11 2" xfId="1417" xr:uid="{00000000-0005-0000-0000-000019000000}"/>
    <cellStyle name="?? 12" xfId="1418" xr:uid="{00000000-0005-0000-0000-00001A000000}"/>
    <cellStyle name="?? 13" xfId="1419" xr:uid="{00000000-0005-0000-0000-00001B000000}"/>
    <cellStyle name="?? 14" xfId="26347" xr:uid="{00000000-0005-0000-0000-00001C000000}"/>
    <cellStyle name="?? 15" xfId="32713" xr:uid="{00000000-0005-0000-0000-00001D000000}"/>
    <cellStyle name="?? 2" xfId="1420" xr:uid="{00000000-0005-0000-0000-00001E000000}"/>
    <cellStyle name="?? 2 2" xfId="1421" xr:uid="{00000000-0005-0000-0000-00001F000000}"/>
    <cellStyle name="?? 2 3" xfId="26348" xr:uid="{00000000-0005-0000-0000-000020000000}"/>
    <cellStyle name="?? 2 4" xfId="32712" xr:uid="{00000000-0005-0000-0000-000021000000}"/>
    <cellStyle name="?? 3" xfId="1422" xr:uid="{00000000-0005-0000-0000-000022000000}"/>
    <cellStyle name="?? 3 2" xfId="1423" xr:uid="{00000000-0005-0000-0000-000023000000}"/>
    <cellStyle name="?? 3 3" xfId="26349" xr:uid="{00000000-0005-0000-0000-000024000000}"/>
    <cellStyle name="?? 3 4" xfId="32711" xr:uid="{00000000-0005-0000-0000-000025000000}"/>
    <cellStyle name="?? 4" xfId="1424" xr:uid="{00000000-0005-0000-0000-000026000000}"/>
    <cellStyle name="?? 4 2" xfId="1425" xr:uid="{00000000-0005-0000-0000-000027000000}"/>
    <cellStyle name="?? 4 3" xfId="26350" xr:uid="{00000000-0005-0000-0000-000028000000}"/>
    <cellStyle name="?? 4 4" xfId="31922" xr:uid="{00000000-0005-0000-0000-000029000000}"/>
    <cellStyle name="?? 5" xfId="1426" xr:uid="{00000000-0005-0000-0000-00002A000000}"/>
    <cellStyle name="?? 5 2" xfId="1427" xr:uid="{00000000-0005-0000-0000-00002B000000}"/>
    <cellStyle name="?? 6" xfId="1428" xr:uid="{00000000-0005-0000-0000-00002C000000}"/>
    <cellStyle name="?? 6 2" xfId="1429" xr:uid="{00000000-0005-0000-0000-00002D000000}"/>
    <cellStyle name="?? 7" xfId="1430" xr:uid="{00000000-0005-0000-0000-00002E000000}"/>
    <cellStyle name="?? 7 2" xfId="1431" xr:uid="{00000000-0005-0000-0000-00002F000000}"/>
    <cellStyle name="?? 8" xfId="1432" xr:uid="{00000000-0005-0000-0000-000030000000}"/>
    <cellStyle name="?? 8 2" xfId="1433" xr:uid="{00000000-0005-0000-0000-000031000000}"/>
    <cellStyle name="?? 9" xfId="1434" xr:uid="{00000000-0005-0000-0000-000032000000}"/>
    <cellStyle name="?? 9 2" xfId="1435" xr:uid="{00000000-0005-0000-0000-000033000000}"/>
    <cellStyle name="??&amp;O?&amp;H?_x0008_??_x0007__x0001__x0001_" xfId="1436" xr:uid="{00000000-0005-0000-0000-000034000000}"/>
    <cellStyle name="??&amp;O?&amp;H?_x0008_??_x0007__x0001__x0001_ 2" xfId="1437" xr:uid="{00000000-0005-0000-0000-000035000000}"/>
    <cellStyle name="??&amp;O?&amp;H?_x0008_??_x0007__x0001__x0001_ 2 2" xfId="1438" xr:uid="{00000000-0005-0000-0000-000036000000}"/>
    <cellStyle name="??&amp;O?&amp;H?_x0008_??_x0007__x0001__x0001_ 2 3" xfId="1439" xr:uid="{00000000-0005-0000-0000-000037000000}"/>
    <cellStyle name="??&amp;O?&amp;H?_x0008_??_x0007__x0001__x0001_ 3" xfId="1440" xr:uid="{00000000-0005-0000-0000-000038000000}"/>
    <cellStyle name="??&amp;O?&amp;H?_x0008_??_x0007__x0001__x0001_ 4" xfId="1441" xr:uid="{00000000-0005-0000-0000-000039000000}"/>
    <cellStyle name="???? [0.00]_laroux" xfId="1442" xr:uid="{00000000-0005-0000-0000-00003A000000}"/>
    <cellStyle name="????_laroux" xfId="1443" xr:uid="{00000000-0005-0000-0000-00003B000000}"/>
    <cellStyle name="??_??" xfId="1444" xr:uid="{00000000-0005-0000-0000-00003C000000}"/>
    <cellStyle name="]_x000a__x000a_Width=797_x000a__x000a_Height=554_x000a__x000a__x000a__x000a_[Code]_x000a__x000a_Code0=/nyf50_x000a__x000a_Code1=4500000136_x000a__x000a_Code2=ME23_x000a__x000a_Code3=4500002322_x000a__x000a_Code4=#_x000a__x000a_Code5=MB01_x000a__x000a_" xfId="1445" xr:uid="{00000000-0005-0000-0000-00003D000000}"/>
    <cellStyle name="]_x000a__x000a_Width=797_x000a__x000a_Height=554_x000a__x000a__x000a__x000a_[Code]_x000a__x000a_Code0=/nyf50_x000a__x000a_Code1=4500000136_x000a__x000a_Code2=ME23_x000a__x000a_Code3=4500002322_x000a__x000a_Code4=#_x000a__x000a_Code5=MB01_x000a__x000a_ 2" xfId="1446" xr:uid="{00000000-0005-0000-0000-00003E000000}"/>
    <cellStyle name="]_x000a__x000a_Width=797_x000a__x000a_Height=554_x000a__x000a__x000a__x000a_[Code]_x000a__x000a_Code0=/nyf50_x000a__x000a_Code1=4500000136_x000a__x000a_Code2=ME23_x000a__x000a_Code3=4500002322_x000a__x000a_Code4=#_x000a__x000a_Code5=MB01_x000a__x000a_ 2 2" xfId="1447" xr:uid="{00000000-0005-0000-0000-00003F000000}"/>
    <cellStyle name="]_x000a__x000a_Width=797_x000a__x000a_Height=554_x000a__x000a__x000a__x000a_[Code]_x000a__x000a_Code0=/nyf50_x000a__x000a_Code1=4500000136_x000a__x000a_Code2=ME23_x000a__x000a_Code3=4500002322_x000a__x000a_Code4=#_x000a__x000a_Code5=MB01_x000a__x000a_ 3" xfId="1448" xr:uid="{00000000-0005-0000-0000-000040000000}"/>
    <cellStyle name="]_x000d__x000a_Width=797_x000d__x000a_Height=554_x000d__x000a__x000d__x000a_[Code]_x000d__x000a_Code0=/nyf50_x000d__x000a_Code1=4500000136_x000d__x000a_Code2=ME23_x000d__x000a_Code3=4500002322_x000d__x000a_Code4=#_x000d__x000a_Code5=MB01_x000d__x000a_" xfId="1449" xr:uid="{00000000-0005-0000-0000-000041000000}"/>
    <cellStyle name="]_x000d__x000a_Width=797_x000d__x000a_Height=554_x000d__x000a__x000d__x000a_[Code]_x000d__x000a_Code0=/nyf50_x000d__x000a_Code1=4500000136_x000d__x000a_Code2=ME23_x000d__x000a_Code3=4500002322_x000d__x000a_Code4=#_x000d__x000a_Code5=MB01_x000d__x000a_ 2" xfId="1450" xr:uid="{00000000-0005-0000-0000-000042000000}"/>
    <cellStyle name="]_x000d__x000a_Width=797_x000d__x000a_Height=554_x000d__x000a__x000d__x000a_[Code]_x000d__x000a_Code0=/nyf50_x000d__x000a_Code1=4500000136_x000d__x000a_Code2=ME23_x000d__x000a_Code3=4500002322_x000d__x000a_Code4=#_x000d__x000a_Code5=MB01_x000d__x000a_ 2 2" xfId="1451" xr:uid="{00000000-0005-0000-0000-000043000000}"/>
    <cellStyle name="]_x000d__x000a_Width=797_x000d__x000a_Height=554_x000d__x000a__x000d__x000a_[Code]_x000d__x000a_Code0=/nyf50_x000d__x000a_Code1=4500000136_x000d__x000a_Code2=ME23_x000d__x000a_Code3=4500002322_x000d__x000a_Code4=#_x000d__x000a_Code5=MB01_x000d__x000a_ 3" xfId="1452" xr:uid="{00000000-0005-0000-0000-000044000000}"/>
    <cellStyle name="_~7900961" xfId="1453" xr:uid="{00000000-0005-0000-0000-000045000000}"/>
    <cellStyle name="_~7900961 2" xfId="32707" xr:uid="{00000000-0005-0000-0000-000046000000}"/>
    <cellStyle name="_~7900961 2 2" xfId="32710" xr:uid="{00000000-0005-0000-0000-000047000000}"/>
    <cellStyle name="_~7900961 3" xfId="31921" xr:uid="{00000000-0005-0000-0000-000048000000}"/>
    <cellStyle name="_~7900961 3 2" xfId="32709" xr:uid="{00000000-0005-0000-0000-000049000000}"/>
    <cellStyle name="_~7900961 4" xfId="29453" xr:uid="{00000000-0005-0000-0000-00004A000000}"/>
    <cellStyle name="_~7900961 5" xfId="31923" xr:uid="{00000000-0005-0000-0000-00004B000000}"/>
    <cellStyle name="_01 Pune Ph3 - Payment Tracker - 26-06-07-done" xfId="31920" xr:uid="{00000000-0005-0000-0000-00004C000000}"/>
    <cellStyle name="_02 Pune Ph3 - Payment Tracker - 03-07-07-done" xfId="32708" xr:uid="{00000000-0005-0000-0000-00004D000000}"/>
    <cellStyle name="_03 Pune Ph3 - Payment Tracker - 10-07-07-done" xfId="31919" xr:uid="{00000000-0005-0000-0000-00004E000000}"/>
    <cellStyle name="_05 Pune Ph3 - Payment Tracker - 24-07-07" xfId="32693" xr:uid="{00000000-0005-0000-0000-00004F000000}"/>
    <cellStyle name="_050913-Passive-phase 2 Block B" xfId="1454" xr:uid="{00000000-0005-0000-0000-000050000000}"/>
    <cellStyle name="_06  E - Pricing Schedule BMS-TMS" xfId="1455" xr:uid="{00000000-0005-0000-0000-000051000000}"/>
    <cellStyle name="_06  E - Pricing Schedule BMS-TMS 2" xfId="1456" xr:uid="{00000000-0005-0000-0000-000052000000}"/>
    <cellStyle name="_06  E - Pricing Schedule BMS-TMS 2 2" xfId="1457" xr:uid="{00000000-0005-0000-0000-000053000000}"/>
    <cellStyle name="_06  E - Pricing Schedule BMS-TMS 2 3" xfId="1458" xr:uid="{00000000-0005-0000-0000-000054000000}"/>
    <cellStyle name="_06  E - Pricing Schedule BMS-TMS 3" xfId="1459" xr:uid="{00000000-0005-0000-0000-000055000000}"/>
    <cellStyle name="_06  E - Pricing Schedule BMS-TMS 4" xfId="1460" xr:uid="{00000000-0005-0000-0000-000056000000}"/>
    <cellStyle name="_100 BEDHOSPITAL-FAS-16.04.2008" xfId="1461" xr:uid="{00000000-0005-0000-0000-000057000000}"/>
    <cellStyle name="_100 BEDHOSPITAL-FAS-16.04.2008 2" xfId="1462" xr:uid="{00000000-0005-0000-0000-000058000000}"/>
    <cellStyle name="_100 BEDHOSPITAL-FAS-16.04.2008 2 2" xfId="1463" xr:uid="{00000000-0005-0000-0000-000059000000}"/>
    <cellStyle name="_100 BEDHOSPITAL-FAS-16.04.2008 2 2 2" xfId="26351" xr:uid="{00000000-0005-0000-0000-00005A000000}"/>
    <cellStyle name="_100 BEDHOSPITAL-FAS-16.04.2008 2 2 3" xfId="31917" xr:uid="{00000000-0005-0000-0000-00005B000000}"/>
    <cellStyle name="_100 BEDHOSPITAL-FAS-16.04.2008 2 3" xfId="1464" xr:uid="{00000000-0005-0000-0000-00005C000000}"/>
    <cellStyle name="_100 BEDHOSPITAL-FAS-16.04.2008 2 4" xfId="21789" xr:uid="{00000000-0005-0000-0000-00005D000000}"/>
    <cellStyle name="_100 BEDHOSPITAL-FAS-16.04.2008 2 5" xfId="32705" xr:uid="{00000000-0005-0000-0000-00005E000000}"/>
    <cellStyle name="_100 BEDHOSPITAL-FAS-16.04.2008 3" xfId="1465" xr:uid="{00000000-0005-0000-0000-00005F000000}"/>
    <cellStyle name="_100 BEDHOSPITAL-FAS-16.04.2008 4" xfId="1466" xr:uid="{00000000-0005-0000-0000-000060000000}"/>
    <cellStyle name="_100 BEDHOSPITAL-FAS-16.04.2008 5" xfId="32704" xr:uid="{00000000-0005-0000-0000-000061000000}"/>
    <cellStyle name="_100 BEDHOSPITAL-FAS-PA-18.04.2008" xfId="1467" xr:uid="{00000000-0005-0000-0000-000062000000}"/>
    <cellStyle name="_100 BEDHOSPITAL-FAS-PA-18.04.2008 2" xfId="1468" xr:uid="{00000000-0005-0000-0000-000063000000}"/>
    <cellStyle name="_100 BEDHOSPITAL-FAS-PA-18.04.2008 2 2" xfId="1469" xr:uid="{00000000-0005-0000-0000-000064000000}"/>
    <cellStyle name="_100 BEDHOSPITAL-FAS-PA-18.04.2008 2 2 2" xfId="26353" xr:uid="{00000000-0005-0000-0000-000065000000}"/>
    <cellStyle name="_100 BEDHOSPITAL-FAS-PA-18.04.2008 2 2 3" xfId="32703" xr:uid="{00000000-0005-0000-0000-000066000000}"/>
    <cellStyle name="_100 BEDHOSPITAL-FAS-PA-18.04.2008 2 3" xfId="1470" xr:uid="{00000000-0005-0000-0000-000067000000}"/>
    <cellStyle name="_100 BEDHOSPITAL-FAS-PA-18.04.2008 2 4" xfId="26352" xr:uid="{00000000-0005-0000-0000-000068000000}"/>
    <cellStyle name="_100 BEDHOSPITAL-FAS-PA-18.04.2008 2 5" xfId="32702" xr:uid="{00000000-0005-0000-0000-000069000000}"/>
    <cellStyle name="_100 BEDHOSPITAL-FAS-PA-18.04.2008 3" xfId="1471" xr:uid="{00000000-0005-0000-0000-00006A000000}"/>
    <cellStyle name="_100 BEDHOSPITAL-FAS-PA-18.04.2008 4" xfId="1472" xr:uid="{00000000-0005-0000-0000-00006B000000}"/>
    <cellStyle name="_100 BEDHOSPITAL-FAS-PA-18.04.2008 5" xfId="31916" xr:uid="{00000000-0005-0000-0000-00006C000000}"/>
    <cellStyle name="_15% Margin Geometric Pune DC and Design Chart-3016 sq.ft DC-IMPLOCAL I&amp;C" xfId="1473" xr:uid="{00000000-0005-0000-0000-00006D000000}"/>
    <cellStyle name="_15% Margin Geometric Pune DC and Design Chart-3016 sq.ft DC-IMPLOCAL I&amp;C 2" xfId="1474" xr:uid="{00000000-0005-0000-0000-00006E000000}"/>
    <cellStyle name="_1519-JCI-Mum-NAF S125" xfId="1475" xr:uid="{00000000-0005-0000-0000-00006F000000}"/>
    <cellStyle name="_1519-JCI-Mum-NAF S125 2" xfId="1476" xr:uid="{00000000-0005-0000-0000-000070000000}"/>
    <cellStyle name="_1519-JCI-Mum-NAF S125 2 2" xfId="1477" xr:uid="{00000000-0005-0000-0000-000071000000}"/>
    <cellStyle name="_1519-JCI-Mum-NAF S125 2 2 2" xfId="1478" xr:uid="{00000000-0005-0000-0000-000072000000}"/>
    <cellStyle name="_1519-JCI-Mum-NAF S125 2 2 2 2" xfId="38370" xr:uid="{00000000-0005-0000-0000-000073000000}"/>
    <cellStyle name="_1519-JCI-Mum-NAF S125 2 2 3" xfId="38369" xr:uid="{00000000-0005-0000-0000-000074000000}"/>
    <cellStyle name="_1519-JCI-Mum-NAF S125 2 3" xfId="1479" xr:uid="{00000000-0005-0000-0000-000075000000}"/>
    <cellStyle name="_1519-JCI-Mum-NAF S125 2 3 2" xfId="38371" xr:uid="{00000000-0005-0000-0000-000076000000}"/>
    <cellStyle name="_1519-JCI-Mum-NAF S125 2 4" xfId="38368" xr:uid="{00000000-0005-0000-0000-000077000000}"/>
    <cellStyle name="_1519-JCI-Mum-NAF S125 3" xfId="1480" xr:uid="{00000000-0005-0000-0000-000078000000}"/>
    <cellStyle name="_1519-JCI-Mum-NAF S125 3 2" xfId="1481" xr:uid="{00000000-0005-0000-0000-000079000000}"/>
    <cellStyle name="_1519-JCI-Mum-NAF S125 3 2 2" xfId="38373" xr:uid="{00000000-0005-0000-0000-00007A000000}"/>
    <cellStyle name="_1519-JCI-Mum-NAF S125 3 3" xfId="38372" xr:uid="{00000000-0005-0000-0000-00007B000000}"/>
    <cellStyle name="_1519-JCI-Mum-NAF S125 4" xfId="1482" xr:uid="{00000000-0005-0000-0000-00007C000000}"/>
    <cellStyle name="_1519-JCI-Mum-NAF S125 4 2" xfId="36304" xr:uid="{00000000-0005-0000-0000-00007D000000}"/>
    <cellStyle name="_1519-JCI-Mum-NAF S125 4 2 2" xfId="45532" xr:uid="{00000000-0005-0000-0000-00007E000000}"/>
    <cellStyle name="_1519-JCI-Mum-NAF S125 4 3" xfId="38374" xr:uid="{00000000-0005-0000-0000-00007F000000}"/>
    <cellStyle name="_1519-JCI-Mum-NAF S125 5" xfId="1483" xr:uid="{00000000-0005-0000-0000-000080000000}"/>
    <cellStyle name="_1519-JCI-Mum-NAF S125 5 2" xfId="38375" xr:uid="{00000000-0005-0000-0000-000081000000}"/>
    <cellStyle name="_1519-JCI-Mum-NAF S125 6" xfId="1484" xr:uid="{00000000-0005-0000-0000-000082000000}"/>
    <cellStyle name="_1519-JCI-Mum-NAF S125 6 2" xfId="34512" xr:uid="{00000000-0005-0000-0000-000083000000}"/>
    <cellStyle name="_1519-JCI-Mum-NAF S125 6 2 2" xfId="44555" xr:uid="{00000000-0005-0000-0000-000084000000}"/>
    <cellStyle name="_1519-JCI-Mum-NAF S125 6 3" xfId="38376" xr:uid="{00000000-0005-0000-0000-000085000000}"/>
    <cellStyle name="_1519-JCI-Mum-NAF S125 7" xfId="36305" xr:uid="{00000000-0005-0000-0000-000086000000}"/>
    <cellStyle name="_1519-JCI-Mum-NAF S125 7 2" xfId="45533" xr:uid="{00000000-0005-0000-0000-000087000000}"/>
    <cellStyle name="_1519-JCI-Mum-NAF S125 8" xfId="38367" xr:uid="{00000000-0005-0000-0000-000088000000}"/>
    <cellStyle name="_200 Bar Inergen BOM - Pre-design " xfId="1485" xr:uid="{00000000-0005-0000-0000-000089000000}"/>
    <cellStyle name="_200 Bar Inergen BOM - Pre-design  2" xfId="1486" xr:uid="{00000000-0005-0000-0000-00008A000000}"/>
    <cellStyle name="_200 Bar Inergen BOM - Pre-design  2 2" xfId="1487" xr:uid="{00000000-0005-0000-0000-00008B000000}"/>
    <cellStyle name="_200 Bar Inergen BOM - Pre-design  2 2 2" xfId="1488" xr:uid="{00000000-0005-0000-0000-00008C000000}"/>
    <cellStyle name="_200 Bar Inergen BOM - Pre-design  2 2 2 2" xfId="38380" xr:uid="{00000000-0005-0000-0000-00008D000000}"/>
    <cellStyle name="_200 Bar Inergen BOM - Pre-design  2 2 3" xfId="38379" xr:uid="{00000000-0005-0000-0000-00008E000000}"/>
    <cellStyle name="_200 Bar Inergen BOM - Pre-design  2 3" xfId="1489" xr:uid="{00000000-0005-0000-0000-00008F000000}"/>
    <cellStyle name="_200 Bar Inergen BOM - Pre-design  2 3 2" xfId="38381" xr:uid="{00000000-0005-0000-0000-000090000000}"/>
    <cellStyle name="_200 Bar Inergen BOM - Pre-design  2 4" xfId="38378" xr:uid="{00000000-0005-0000-0000-000091000000}"/>
    <cellStyle name="_200 Bar Inergen BOM - Pre-design  3" xfId="1490" xr:uid="{00000000-0005-0000-0000-000092000000}"/>
    <cellStyle name="_200 Bar Inergen BOM - Pre-design  3 2" xfId="1491" xr:uid="{00000000-0005-0000-0000-000093000000}"/>
    <cellStyle name="_200 Bar Inergen BOM - Pre-design  3 2 2" xfId="38383" xr:uid="{00000000-0005-0000-0000-000094000000}"/>
    <cellStyle name="_200 Bar Inergen BOM - Pre-design  3 3" xfId="38382" xr:uid="{00000000-0005-0000-0000-000095000000}"/>
    <cellStyle name="_200 Bar Inergen BOM - Pre-design  4" xfId="1492" xr:uid="{00000000-0005-0000-0000-000096000000}"/>
    <cellStyle name="_200 Bar Inergen BOM - Pre-design  4 2" xfId="34511" xr:uid="{00000000-0005-0000-0000-000097000000}"/>
    <cellStyle name="_200 Bar Inergen BOM - Pre-design  4 2 2" xfId="44554" xr:uid="{00000000-0005-0000-0000-000098000000}"/>
    <cellStyle name="_200 Bar Inergen BOM - Pre-design  4 3" xfId="38384" xr:uid="{00000000-0005-0000-0000-000099000000}"/>
    <cellStyle name="_200 Bar Inergen BOM - Pre-design  5" xfId="1493" xr:uid="{00000000-0005-0000-0000-00009A000000}"/>
    <cellStyle name="_200 Bar Inergen BOM - Pre-design  5 2" xfId="38385" xr:uid="{00000000-0005-0000-0000-00009B000000}"/>
    <cellStyle name="_200 Bar Inergen BOM - Pre-design  6" xfId="1494" xr:uid="{00000000-0005-0000-0000-00009C000000}"/>
    <cellStyle name="_200 Bar Inergen BOM - Pre-design  6 2" xfId="36302" xr:uid="{00000000-0005-0000-0000-00009D000000}"/>
    <cellStyle name="_200 Bar Inergen BOM - Pre-design  6 2 2" xfId="45530" xr:uid="{00000000-0005-0000-0000-00009E000000}"/>
    <cellStyle name="_200 Bar Inergen BOM - Pre-design  6 3" xfId="38386" xr:uid="{00000000-0005-0000-0000-00009F000000}"/>
    <cellStyle name="_200 Bar Inergen BOM - Pre-design  7" xfId="36303" xr:uid="{00000000-0005-0000-0000-0000A0000000}"/>
    <cellStyle name="_200 Bar Inergen BOM - Pre-design  7 2" xfId="45531" xr:uid="{00000000-0005-0000-0000-0000A1000000}"/>
    <cellStyle name="_200 Bar Inergen BOM - Pre-design  8" xfId="38377" xr:uid="{00000000-0005-0000-0000-0000A2000000}"/>
    <cellStyle name="_24-7 - HYDRABAD" xfId="1495" xr:uid="{00000000-0005-0000-0000-0000A3000000}"/>
    <cellStyle name="_24-7 - HYDRABAD 2" xfId="1496" xr:uid="{00000000-0005-0000-0000-0000A4000000}"/>
    <cellStyle name="_24-7 - HYDRABAD 2 2" xfId="1497" xr:uid="{00000000-0005-0000-0000-0000A5000000}"/>
    <cellStyle name="_24-7 - HYDRABAD 3" xfId="1498" xr:uid="{00000000-0005-0000-0000-0000A6000000}"/>
    <cellStyle name="_24x7 Banglore 80327" xfId="1499" xr:uid="{00000000-0005-0000-0000-0000A7000000}"/>
    <cellStyle name="_24x7 Banglore 80327 2" xfId="1500" xr:uid="{00000000-0005-0000-0000-0000A8000000}"/>
    <cellStyle name="_24x7 Banglore 80327 2 2" xfId="1501" xr:uid="{00000000-0005-0000-0000-0000A9000000}"/>
    <cellStyle name="_24x7 Banglore 80327 2 2 2" xfId="1502" xr:uid="{00000000-0005-0000-0000-0000AA000000}"/>
    <cellStyle name="_24x7 Banglore 80327 2 2 2 2" xfId="38390" xr:uid="{00000000-0005-0000-0000-0000AB000000}"/>
    <cellStyle name="_24x7 Banglore 80327 2 2 3" xfId="38389" xr:uid="{00000000-0005-0000-0000-0000AC000000}"/>
    <cellStyle name="_24x7 Banglore 80327 2 3" xfId="1503" xr:uid="{00000000-0005-0000-0000-0000AD000000}"/>
    <cellStyle name="_24x7 Banglore 80327 2 3 2" xfId="38391" xr:uid="{00000000-0005-0000-0000-0000AE000000}"/>
    <cellStyle name="_24x7 Banglore 80327 2 4" xfId="38388" xr:uid="{00000000-0005-0000-0000-0000AF000000}"/>
    <cellStyle name="_24x7 Banglore 80327 3" xfId="1504" xr:uid="{00000000-0005-0000-0000-0000B0000000}"/>
    <cellStyle name="_24x7 Banglore 80327 3 2" xfId="1505" xr:uid="{00000000-0005-0000-0000-0000B1000000}"/>
    <cellStyle name="_24x7 Banglore 80327 3 2 2" xfId="38393" xr:uid="{00000000-0005-0000-0000-0000B2000000}"/>
    <cellStyle name="_24x7 Banglore 80327 3 3" xfId="38392" xr:uid="{00000000-0005-0000-0000-0000B3000000}"/>
    <cellStyle name="_24x7 Banglore 80327 4" xfId="1506" xr:uid="{00000000-0005-0000-0000-0000B4000000}"/>
    <cellStyle name="_24x7 Banglore 80327 4 2" xfId="36300" xr:uid="{00000000-0005-0000-0000-0000B5000000}"/>
    <cellStyle name="_24x7 Banglore 80327 4 2 2" xfId="45528" xr:uid="{00000000-0005-0000-0000-0000B6000000}"/>
    <cellStyle name="_24x7 Banglore 80327 4 3" xfId="38394" xr:uid="{00000000-0005-0000-0000-0000B7000000}"/>
    <cellStyle name="_24x7 Banglore 80327 5" xfId="1507" xr:uid="{00000000-0005-0000-0000-0000B8000000}"/>
    <cellStyle name="_24x7 Banglore 80327 5 2" xfId="38395" xr:uid="{00000000-0005-0000-0000-0000B9000000}"/>
    <cellStyle name="_24x7 Banglore 80327 6" xfId="1508" xr:uid="{00000000-0005-0000-0000-0000BA000000}"/>
    <cellStyle name="_24x7 Banglore 80327 6 2" xfId="34510" xr:uid="{00000000-0005-0000-0000-0000BB000000}"/>
    <cellStyle name="_24x7 Banglore 80327 6 2 2" xfId="44553" xr:uid="{00000000-0005-0000-0000-0000BC000000}"/>
    <cellStyle name="_24x7 Banglore 80327 6 3" xfId="38396" xr:uid="{00000000-0005-0000-0000-0000BD000000}"/>
    <cellStyle name="_24x7 Banglore 80327 7" xfId="36301" xr:uid="{00000000-0005-0000-0000-0000BE000000}"/>
    <cellStyle name="_24x7 Banglore 80327 7 2" xfId="45529" xr:uid="{00000000-0005-0000-0000-0000BF000000}"/>
    <cellStyle name="_24x7 Banglore 80327 8" xfId="38387" xr:uid="{00000000-0005-0000-0000-0000C0000000}"/>
    <cellStyle name="_311204 F&amp;S committment report" xfId="399" xr:uid="{00000000-0005-0000-0000-0000C1000000}"/>
    <cellStyle name="_311204 F&amp;S committment report 2" xfId="32698" xr:uid="{00000000-0005-0000-0000-0000C2000000}"/>
    <cellStyle name="_3DPLM Relationship proposal" xfId="1509" xr:uid="{00000000-0005-0000-0000-0000C3000000}"/>
    <cellStyle name="_3DPLM Relationship proposal 2" xfId="1510" xr:uid="{00000000-0005-0000-0000-0000C4000000}"/>
    <cellStyle name="_3DPLM Relationship proposal_27 Nov 08 (3)" xfId="1511" xr:uid="{00000000-0005-0000-0000-0000C5000000}"/>
    <cellStyle name="_3DPLM Relationship proposal_27 Nov 08 (3) 2" xfId="1512" xr:uid="{00000000-0005-0000-0000-0000C6000000}"/>
    <cellStyle name="_3GS" xfId="1513" xr:uid="{00000000-0005-0000-0000-0000C7000000}"/>
    <cellStyle name="_3GS 2" xfId="1514" xr:uid="{00000000-0005-0000-0000-0000C8000000}"/>
    <cellStyle name="_3GS 2 2" xfId="1515" xr:uid="{00000000-0005-0000-0000-0000C9000000}"/>
    <cellStyle name="_3GS 2 2 2" xfId="32102" xr:uid="{00000000-0005-0000-0000-0000CA000000}"/>
    <cellStyle name="_3GS 2 2 3" xfId="32700" xr:uid="{00000000-0005-0000-0000-0000CB000000}"/>
    <cellStyle name="_3GS 2 3" xfId="1516" xr:uid="{00000000-0005-0000-0000-0000CC000000}"/>
    <cellStyle name="_3GS 2 4" xfId="32099" xr:uid="{00000000-0005-0000-0000-0000CD000000}"/>
    <cellStyle name="_3GS 2 5" xfId="31915" xr:uid="{00000000-0005-0000-0000-0000CE000000}"/>
    <cellStyle name="_3GS 3" xfId="1517" xr:uid="{00000000-0005-0000-0000-0000CF000000}"/>
    <cellStyle name="_3GS 3 2" xfId="32699" xr:uid="{00000000-0005-0000-0000-0000D0000000}"/>
    <cellStyle name="_3GS 3 3" xfId="32101" xr:uid="{00000000-0005-0000-0000-0000D1000000}"/>
    <cellStyle name="_3GS 3 4" xfId="31914" xr:uid="{00000000-0005-0000-0000-0000D2000000}"/>
    <cellStyle name="_3GS 4" xfId="1518" xr:uid="{00000000-0005-0000-0000-0000D3000000}"/>
    <cellStyle name="_3GS 5" xfId="26354" xr:uid="{00000000-0005-0000-0000-0000D4000000}"/>
    <cellStyle name="_3GS 6" xfId="32701" xr:uid="{00000000-0005-0000-0000-0000D5000000}"/>
    <cellStyle name="_AAA Commission Working" xfId="31913" xr:uid="{00000000-0005-0000-0000-0000D6000000}"/>
    <cellStyle name="_AAA Commission Working 2" xfId="31912" xr:uid="{00000000-0005-0000-0000-0000D7000000}"/>
    <cellStyle name="_AAA Commission Working 2 2" xfId="32694" xr:uid="{00000000-0005-0000-0000-0000D8000000}"/>
    <cellStyle name="_AAI Chennai Airport - 6.6.08(Without Pcs)" xfId="1519" xr:uid="{00000000-0005-0000-0000-0000D9000000}"/>
    <cellStyle name="_AAI Chennai Airport - 6.6.08(Without Pcs) 2" xfId="1520" xr:uid="{00000000-0005-0000-0000-0000DA000000}"/>
    <cellStyle name="_AAI Chennai Airport - 6.6.08(Without Pcs) 2 2" xfId="1521" xr:uid="{00000000-0005-0000-0000-0000DB000000}"/>
    <cellStyle name="_AAI Chennai Airport - 6.6.08(Without Pcs) 2 2 2" xfId="26355" xr:uid="{00000000-0005-0000-0000-0000DC000000}"/>
    <cellStyle name="_AAI Chennai Airport - 6.6.08(Without Pcs) 2 2 3" xfId="32696" xr:uid="{00000000-0005-0000-0000-0000DD000000}"/>
    <cellStyle name="_AAI Chennai Airport - 6.6.08(Without Pcs) 2 3" xfId="1522" xr:uid="{00000000-0005-0000-0000-0000DE000000}"/>
    <cellStyle name="_AAI Chennai Airport - 6.6.08(Without Pcs) 2 4" xfId="32100" xr:uid="{00000000-0005-0000-0000-0000DF000000}"/>
    <cellStyle name="_AAI Chennai Airport - 6.6.08(Without Pcs) 2 5" xfId="31911" xr:uid="{00000000-0005-0000-0000-0000E0000000}"/>
    <cellStyle name="_AAI Chennai Airport - 6.6.08(Without Pcs) 3" xfId="1523" xr:uid="{00000000-0005-0000-0000-0000E1000000}"/>
    <cellStyle name="_AAI Chennai Airport - 6.6.08(Without Pcs) 4" xfId="1524" xr:uid="{00000000-0005-0000-0000-0000E2000000}"/>
    <cellStyle name="_AAI Chennai Airport - 6.6.08(Without Pcs) 5" xfId="32697" xr:uid="{00000000-0005-0000-0000-0000E3000000}"/>
    <cellStyle name="_AAI Kolkatta - 04.06.08 - mail" xfId="1525" xr:uid="{00000000-0005-0000-0000-0000E4000000}"/>
    <cellStyle name="_AAI Kolkatta - 04.06.08 - mail 2" xfId="1526" xr:uid="{00000000-0005-0000-0000-0000E5000000}"/>
    <cellStyle name="_AAI Kolkatta - 04.06.08 - mail 2 2" xfId="1527" xr:uid="{00000000-0005-0000-0000-0000E6000000}"/>
    <cellStyle name="_AAI Kolkatta - 04.06.08 - mail 2 2 2" xfId="26356" xr:uid="{00000000-0005-0000-0000-0000E7000000}"/>
    <cellStyle name="_AAI Kolkatta - 04.06.08 - mail 2 2 3" xfId="31909" xr:uid="{00000000-0005-0000-0000-0000E8000000}"/>
    <cellStyle name="_AAI Kolkatta - 04.06.08 - mail 2 3" xfId="1528" xr:uid="{00000000-0005-0000-0000-0000E9000000}"/>
    <cellStyle name="_AAI Kolkatta - 04.06.08 - mail 2 4" xfId="32098" xr:uid="{00000000-0005-0000-0000-0000EA000000}"/>
    <cellStyle name="_AAI Kolkatta - 04.06.08 - mail 2 5" xfId="32695" xr:uid="{00000000-0005-0000-0000-0000EB000000}"/>
    <cellStyle name="_AAI Kolkatta - 04.06.08 - mail 3" xfId="1529" xr:uid="{00000000-0005-0000-0000-0000EC000000}"/>
    <cellStyle name="_AAI Kolkatta - 04.06.08 - mail 4" xfId="1530" xr:uid="{00000000-0005-0000-0000-0000ED000000}"/>
    <cellStyle name="_AAI Kolkatta - 04.06.08 - mail 5" xfId="31910" xr:uid="{00000000-0005-0000-0000-0000EE000000}"/>
    <cellStyle name="_AAI Trivandrum AAI R3 70523 fas" xfId="1531" xr:uid="{00000000-0005-0000-0000-0000EF000000}"/>
    <cellStyle name="_AAI Trivandrum AAI R3 70523 fas 2" xfId="1532" xr:uid="{00000000-0005-0000-0000-0000F0000000}"/>
    <cellStyle name="_AAI Trivandrum AAI R3 70523 fas 2 2" xfId="1533" xr:uid="{00000000-0005-0000-0000-0000F1000000}"/>
    <cellStyle name="_AAI Trivandrum AAI R3 70523 fas 2 2 2" xfId="32096" xr:uid="{00000000-0005-0000-0000-0000F2000000}"/>
    <cellStyle name="_AAI Trivandrum AAI R3 70523 fas 2 2 3" xfId="32680" xr:uid="{00000000-0005-0000-0000-0000F3000000}"/>
    <cellStyle name="_AAI Trivandrum AAI R3 70523 fas 2 3" xfId="1534" xr:uid="{00000000-0005-0000-0000-0000F4000000}"/>
    <cellStyle name="_AAI Trivandrum AAI R3 70523 fas 2 4" xfId="26357" xr:uid="{00000000-0005-0000-0000-0000F5000000}"/>
    <cellStyle name="_AAI Trivandrum AAI R3 70523 fas 2 5" xfId="31907" xr:uid="{00000000-0005-0000-0000-0000F6000000}"/>
    <cellStyle name="_AAI Trivandrum AAI R3 70523 fas 3" xfId="1535" xr:uid="{00000000-0005-0000-0000-0000F7000000}"/>
    <cellStyle name="_AAI Trivandrum AAI R3 70523 fas 4" xfId="1536" xr:uid="{00000000-0005-0000-0000-0000F8000000}"/>
    <cellStyle name="_AAI Trivandrum AAI R3 70523 fas 5" xfId="31908" xr:uid="{00000000-0005-0000-0000-0000F9000000}"/>
    <cellStyle name="_AAI-Bhubaneshwar-BOQ-17-07-08" xfId="1537" xr:uid="{00000000-0005-0000-0000-0000FA000000}"/>
    <cellStyle name="_AAI-Bhubaneshwar-BOQ-17-07-08 2" xfId="1538" xr:uid="{00000000-0005-0000-0000-0000FB000000}"/>
    <cellStyle name="_AAI-Bhubaneshwar-BOQ-17-07-08 2 2" xfId="1539" xr:uid="{00000000-0005-0000-0000-0000FC000000}"/>
    <cellStyle name="_AAI-Bhubaneshwar-BOQ-17-07-08 2 2 2" xfId="32097" xr:uid="{00000000-0005-0000-0000-0000FD000000}"/>
    <cellStyle name="_AAI-Bhubaneshwar-BOQ-17-07-08 2 2 3" xfId="31906" xr:uid="{00000000-0005-0000-0000-0000FE000000}"/>
    <cellStyle name="_AAI-Bhubaneshwar-BOQ-17-07-08 2 3" xfId="1540" xr:uid="{00000000-0005-0000-0000-0000FF000000}"/>
    <cellStyle name="_AAI-Bhubaneshwar-BOQ-17-07-08 2 4" xfId="26358" xr:uid="{00000000-0005-0000-0000-000000010000}"/>
    <cellStyle name="_AAI-Bhubaneshwar-BOQ-17-07-08 2 5" xfId="32692" xr:uid="{00000000-0005-0000-0000-000001010000}"/>
    <cellStyle name="_AAI-Bhubaneshwar-BOQ-17-07-08 3" xfId="1541" xr:uid="{00000000-0005-0000-0000-000002010000}"/>
    <cellStyle name="_AAI-Bhubaneshwar-BOQ-17-07-08 4" xfId="1542" xr:uid="{00000000-0005-0000-0000-000003010000}"/>
    <cellStyle name="_AAI-Bhubaneshwar-BOQ-17-07-08 5" xfId="32691" xr:uid="{00000000-0005-0000-0000-000004010000}"/>
    <cellStyle name="_AAI-Kolkatta -BOQ -04.06.08-Mail" xfId="1543" xr:uid="{00000000-0005-0000-0000-000005010000}"/>
    <cellStyle name="_AAI-Kolkatta -BOQ -04.06.08-Mail 2" xfId="1544" xr:uid="{00000000-0005-0000-0000-000006010000}"/>
    <cellStyle name="_AAI-Kolkatta -BOQ -04.06.08-Mail 2 2" xfId="1545" xr:uid="{00000000-0005-0000-0000-000007010000}"/>
    <cellStyle name="_AAI-Kolkatta -BOQ -04.06.08-Mail 2 2 2" xfId="26359" xr:uid="{00000000-0005-0000-0000-000008010000}"/>
    <cellStyle name="_AAI-Kolkatta -BOQ -04.06.08-Mail 2 2 3" xfId="32690" xr:uid="{00000000-0005-0000-0000-000009010000}"/>
    <cellStyle name="_AAI-Kolkatta -BOQ -04.06.08-Mail 2 3" xfId="1546" xr:uid="{00000000-0005-0000-0000-00000A010000}"/>
    <cellStyle name="_AAI-Kolkatta -BOQ -04.06.08-Mail 2 4" xfId="32095" xr:uid="{00000000-0005-0000-0000-00000B010000}"/>
    <cellStyle name="_AAI-Kolkatta -BOQ -04.06.08-Mail 2 5" xfId="32689" xr:uid="{00000000-0005-0000-0000-00000C010000}"/>
    <cellStyle name="_AAI-Kolkatta -BOQ -04.06.08-Mail 3" xfId="1547" xr:uid="{00000000-0005-0000-0000-00000D010000}"/>
    <cellStyle name="_AAI-Kolkatta -BOQ -04.06.08-Mail 4" xfId="1548" xr:uid="{00000000-0005-0000-0000-00000E010000}"/>
    <cellStyle name="_AAI-Kolkatta -BOQ -04.06.08-Mail 5" xfId="31905" xr:uid="{00000000-0005-0000-0000-00000F010000}"/>
    <cellStyle name="_AAI-Kolkatta -BOQ -4.6.08(WITHOUT pcs)" xfId="1549" xr:uid="{00000000-0005-0000-0000-000010010000}"/>
    <cellStyle name="_AAI-Kolkatta -BOQ -4.6.08(WITHOUT pcs) 2" xfId="1550" xr:uid="{00000000-0005-0000-0000-000011010000}"/>
    <cellStyle name="_AAI-Kolkatta -BOQ -4.6.08(WITHOUT pcs) 2 2" xfId="1551" xr:uid="{00000000-0005-0000-0000-000012010000}"/>
    <cellStyle name="_AAI-Kolkatta -BOQ -4.6.08(WITHOUT pcs) 2 2 2" xfId="26361" xr:uid="{00000000-0005-0000-0000-000013010000}"/>
    <cellStyle name="_AAI-Kolkatta -BOQ -4.6.08(WITHOUT pcs) 2 2 3" xfId="32685" xr:uid="{00000000-0005-0000-0000-000014010000}"/>
    <cellStyle name="_AAI-Kolkatta -BOQ -4.6.08(WITHOUT pcs) 2 3" xfId="1552" xr:uid="{00000000-0005-0000-0000-000015010000}"/>
    <cellStyle name="_AAI-Kolkatta -BOQ -4.6.08(WITHOUT pcs) 2 4" xfId="26360" xr:uid="{00000000-0005-0000-0000-000016010000}"/>
    <cellStyle name="_AAI-Kolkatta -BOQ -4.6.08(WITHOUT pcs) 2 5" xfId="31903" xr:uid="{00000000-0005-0000-0000-000017010000}"/>
    <cellStyle name="_AAI-Kolkatta -BOQ -4.6.08(WITHOUT pcs) 3" xfId="1553" xr:uid="{00000000-0005-0000-0000-000018010000}"/>
    <cellStyle name="_AAI-Kolkatta -BOQ -4.6.08(WITHOUT pcs) 4" xfId="1554" xr:uid="{00000000-0005-0000-0000-000019010000}"/>
    <cellStyle name="_AAI-Kolkatta -BOQ -4.6.08(WITHOUT pcs) 5" xfId="31904" xr:uid="{00000000-0005-0000-0000-00001A010000}"/>
    <cellStyle name="_AAI-Kolkatta -BOQ -7.5.08" xfId="1555" xr:uid="{00000000-0005-0000-0000-00001B010000}"/>
    <cellStyle name="_AAI-Kolkatta -BOQ -7.5.08 2" xfId="1556" xr:uid="{00000000-0005-0000-0000-00001C010000}"/>
    <cellStyle name="_AAI-Kolkatta -BOQ -7.5.08 2 2" xfId="1557" xr:uid="{00000000-0005-0000-0000-00001D010000}"/>
    <cellStyle name="_AAI-Kolkatta -BOQ -7.5.08 2 2 2" xfId="32094" xr:uid="{00000000-0005-0000-0000-00001E010000}"/>
    <cellStyle name="_AAI-Kolkatta -BOQ -7.5.08 2 2 3" xfId="32687" xr:uid="{00000000-0005-0000-0000-00001F010000}"/>
    <cellStyle name="_AAI-Kolkatta -BOQ -7.5.08 2 3" xfId="1558" xr:uid="{00000000-0005-0000-0000-000020010000}"/>
    <cellStyle name="_AAI-Kolkatta -BOQ -7.5.08 2 4" xfId="26362" xr:uid="{00000000-0005-0000-0000-000021010000}"/>
    <cellStyle name="_AAI-Kolkatta -BOQ -7.5.08 2 5" xfId="31902" xr:uid="{00000000-0005-0000-0000-000022010000}"/>
    <cellStyle name="_AAI-Kolkatta -BOQ -7.5.08 3" xfId="1559" xr:uid="{00000000-0005-0000-0000-000023010000}"/>
    <cellStyle name="_AAI-Kolkatta -BOQ -7.5.08 4" xfId="1560" xr:uid="{00000000-0005-0000-0000-000024010000}"/>
    <cellStyle name="_AAI-Kolkatta -BOQ -7.5.08 5" xfId="32688" xr:uid="{00000000-0005-0000-0000-000025010000}"/>
    <cellStyle name="_AAI-Madurai 03.09.07" xfId="1561" xr:uid="{00000000-0005-0000-0000-000026010000}"/>
    <cellStyle name="_AAI-Madurai 03.09.07 2" xfId="1562" xr:uid="{00000000-0005-0000-0000-000027010000}"/>
    <cellStyle name="_AAI-Madurai 03.09.07 2 2" xfId="1563" xr:uid="{00000000-0005-0000-0000-000028010000}"/>
    <cellStyle name="_AAI-Madurai 03.09.07 2 3" xfId="1564" xr:uid="{00000000-0005-0000-0000-000029010000}"/>
    <cellStyle name="_AAI-Madurai 03.09.07 3" xfId="1565" xr:uid="{00000000-0005-0000-0000-00002A010000}"/>
    <cellStyle name="_AAI-Madurai 03.09.07 4" xfId="1566" xr:uid="{00000000-0005-0000-0000-00002B010000}"/>
    <cellStyle name="_AAI-Trivandrum airport Mail 28.5.07" xfId="1567" xr:uid="{00000000-0005-0000-0000-00002C010000}"/>
    <cellStyle name="_AAI-Trivandrum airport Mail 28.5.07 2" xfId="1568" xr:uid="{00000000-0005-0000-0000-00002D010000}"/>
    <cellStyle name="_AAI-Trivandrum airport Mail 28.5.07 2 2" xfId="1569" xr:uid="{00000000-0005-0000-0000-00002E010000}"/>
    <cellStyle name="_AAI-Trivandrum airport Mail 28.5.07 2 2 2" xfId="26364" xr:uid="{00000000-0005-0000-0000-00002F010000}"/>
    <cellStyle name="_AAI-Trivandrum airport Mail 28.5.07 2 2 3" xfId="31900" xr:uid="{00000000-0005-0000-0000-000030010000}"/>
    <cellStyle name="_AAI-Trivandrum airport Mail 28.5.07 2 3" xfId="1570" xr:uid="{00000000-0005-0000-0000-000031010000}"/>
    <cellStyle name="_AAI-Trivandrum airport Mail 28.5.07 2 4" xfId="26363" xr:uid="{00000000-0005-0000-0000-000032010000}"/>
    <cellStyle name="_AAI-Trivandrum airport Mail 28.5.07 2 5" xfId="32686" xr:uid="{00000000-0005-0000-0000-000033010000}"/>
    <cellStyle name="_AAI-Trivandrum airport Mail 28.5.07 3" xfId="1571" xr:uid="{00000000-0005-0000-0000-000034010000}"/>
    <cellStyle name="_AAI-Trivandrum airport Mail 28.5.07 4" xfId="1572" xr:uid="{00000000-0005-0000-0000-000035010000}"/>
    <cellStyle name="_AAI-Trivandrum airport Mail 28.5.07 5" xfId="31901" xr:uid="{00000000-0005-0000-0000-000036010000}"/>
    <cellStyle name="_AAI-Trivandrum airport R2 18.10.06" xfId="1573" xr:uid="{00000000-0005-0000-0000-000037010000}"/>
    <cellStyle name="_AAI-Trivandrum airport R2 18.10.06 2" xfId="1574" xr:uid="{00000000-0005-0000-0000-000038010000}"/>
    <cellStyle name="_AAI-Trivandrum airport R2 18.10.06 2 2" xfId="1575" xr:uid="{00000000-0005-0000-0000-000039010000}"/>
    <cellStyle name="_AAI-Trivandrum airport R2 18.10.06 2 2 2" xfId="26365" xr:uid="{00000000-0005-0000-0000-00003A010000}"/>
    <cellStyle name="_AAI-Trivandrum airport R2 18.10.06 2 2 3" xfId="32684" xr:uid="{00000000-0005-0000-0000-00003B010000}"/>
    <cellStyle name="_AAI-Trivandrum airport R2 18.10.06 2 3" xfId="1576" xr:uid="{00000000-0005-0000-0000-00003C010000}"/>
    <cellStyle name="_AAI-Trivandrum airport R2 18.10.06 2 4" xfId="32093" xr:uid="{00000000-0005-0000-0000-00003D010000}"/>
    <cellStyle name="_AAI-Trivandrum airport R2 18.10.06 2 5" xfId="32681" xr:uid="{00000000-0005-0000-0000-00003E010000}"/>
    <cellStyle name="_AAI-Trivandrum airport R2 18.10.06 3" xfId="1577" xr:uid="{00000000-0005-0000-0000-00003F010000}"/>
    <cellStyle name="_AAI-Trivandrum airport R2 18.10.06 4" xfId="1578" xr:uid="{00000000-0005-0000-0000-000040010000}"/>
    <cellStyle name="_AAI-Trivandrum airport R2 18.10.06 5" xfId="31899" xr:uid="{00000000-0005-0000-0000-000041010000}"/>
    <cellStyle name="_ABAN 61031" xfId="1579" xr:uid="{00000000-0005-0000-0000-000042010000}"/>
    <cellStyle name="_ABAN 61031 2" xfId="1580" xr:uid="{00000000-0005-0000-0000-000043010000}"/>
    <cellStyle name="_ABAN 61031 2 2" xfId="1581" xr:uid="{00000000-0005-0000-0000-000044010000}"/>
    <cellStyle name="_ABAN 61031 2 2 2" xfId="32092" xr:uid="{00000000-0005-0000-0000-000045010000}"/>
    <cellStyle name="_ABAN 61031 2 2 3" xfId="31897" xr:uid="{00000000-0005-0000-0000-000046010000}"/>
    <cellStyle name="_ABAN 61031 2 3" xfId="1582" xr:uid="{00000000-0005-0000-0000-000047010000}"/>
    <cellStyle name="_ABAN 61031 2 4" xfId="32087" xr:uid="{00000000-0005-0000-0000-000048010000}"/>
    <cellStyle name="_ABAN 61031 2 5" xfId="32683" xr:uid="{00000000-0005-0000-0000-000049010000}"/>
    <cellStyle name="_ABAN 61031 3" xfId="1583" xr:uid="{00000000-0005-0000-0000-00004A010000}"/>
    <cellStyle name="_ABAN 61031 3 2" xfId="31896" xr:uid="{00000000-0005-0000-0000-00004B010000}"/>
    <cellStyle name="_ABAN 61031 3 3" xfId="32091" xr:uid="{00000000-0005-0000-0000-00004C010000}"/>
    <cellStyle name="_ABAN 61031 3 4" xfId="32682" xr:uid="{00000000-0005-0000-0000-00004D010000}"/>
    <cellStyle name="_ABAN 61031 4" xfId="1584" xr:uid="{00000000-0005-0000-0000-00004E010000}"/>
    <cellStyle name="_ABAN 61031 5" xfId="26366" xr:uid="{00000000-0005-0000-0000-00004F010000}"/>
    <cellStyle name="_ABAN 61031 6" xfId="31898" xr:uid="{00000000-0005-0000-0000-000050010000}"/>
    <cellStyle name="_Abhimaani Vasathi Hotel - 25.09.07" xfId="1585" xr:uid="{00000000-0005-0000-0000-000051010000}"/>
    <cellStyle name="_Abhimaani Vasathi Hotel - 25.09.07 2" xfId="1586" xr:uid="{00000000-0005-0000-0000-000052010000}"/>
    <cellStyle name="_Abhimaani Vasathi Hotel - 25.09.07 2 2" xfId="1587" xr:uid="{00000000-0005-0000-0000-000053010000}"/>
    <cellStyle name="_Abhimaani Vasathi Hotel - 25.09.07 2 2 2" xfId="32089" xr:uid="{00000000-0005-0000-0000-000054010000}"/>
    <cellStyle name="_Abhimaani Vasathi Hotel - 25.09.07 2 2 3" xfId="32667" xr:uid="{00000000-0005-0000-0000-000055010000}"/>
    <cellStyle name="_Abhimaani Vasathi Hotel - 25.09.07 2 3" xfId="1588" xr:uid="{00000000-0005-0000-0000-000056010000}"/>
    <cellStyle name="_Abhimaani Vasathi Hotel - 25.09.07 2 4" xfId="26368" xr:uid="{00000000-0005-0000-0000-000057010000}"/>
    <cellStyle name="_Abhimaani Vasathi Hotel - 25.09.07 2 5" xfId="31894" xr:uid="{00000000-0005-0000-0000-000058010000}"/>
    <cellStyle name="_Abhimaani Vasathi Hotel - 25.09.07 3" xfId="1589" xr:uid="{00000000-0005-0000-0000-000059010000}"/>
    <cellStyle name="_Abhimaani Vasathi Hotel - 25.09.07 3 2" xfId="32679" xr:uid="{00000000-0005-0000-0000-00005A010000}"/>
    <cellStyle name="_Abhimaani Vasathi Hotel - 25.09.07 3 3" xfId="26369" xr:uid="{00000000-0005-0000-0000-00005B010000}"/>
    <cellStyle name="_Abhimaani Vasathi Hotel - 25.09.07 3 4" xfId="32678" xr:uid="{00000000-0005-0000-0000-00005C010000}"/>
    <cellStyle name="_Abhimaani Vasathi Hotel - 25.09.07 4" xfId="1590" xr:uid="{00000000-0005-0000-0000-00005D010000}"/>
    <cellStyle name="_Abhimaani Vasathi Hotel - 25.09.07 5" xfId="26367" xr:uid="{00000000-0005-0000-0000-00005E010000}"/>
    <cellStyle name="_Abhimaani Vasathi Hotel - 25.09.07 6" xfId="31895" xr:uid="{00000000-0005-0000-0000-00005F010000}"/>
    <cellStyle name="_ABN AMRO - CHN 30.05.06 R5 Final" xfId="1591" xr:uid="{00000000-0005-0000-0000-000060010000}"/>
    <cellStyle name="_ABN AMRO - CHN 30.05.06 R5 Final 2" xfId="1592" xr:uid="{00000000-0005-0000-0000-000061010000}"/>
    <cellStyle name="_ABN AMRO - CHN 30.05.06 R5 Final 2 2" xfId="1593" xr:uid="{00000000-0005-0000-0000-000062010000}"/>
    <cellStyle name="_ABN AMRO - CHN 30.05.06 R5 Final 2 2 2" xfId="26371" xr:uid="{00000000-0005-0000-0000-000063010000}"/>
    <cellStyle name="_ABN AMRO - CHN 30.05.06 R5 Final 2 2 3" xfId="32676" xr:uid="{00000000-0005-0000-0000-000064010000}"/>
    <cellStyle name="_ABN AMRO - CHN 30.05.06 R5 Final 2 3" xfId="1594" xr:uid="{00000000-0005-0000-0000-000065010000}"/>
    <cellStyle name="_ABN AMRO - CHN 30.05.06 R5 Final 2 4" xfId="32090" xr:uid="{00000000-0005-0000-0000-000066010000}"/>
    <cellStyle name="_ABN AMRO - CHN 30.05.06 R5 Final 2 5" xfId="31892" xr:uid="{00000000-0005-0000-0000-000067010000}"/>
    <cellStyle name="_ABN AMRO - CHN 30.05.06 R5 Final 3" xfId="1595" xr:uid="{00000000-0005-0000-0000-000068010000}"/>
    <cellStyle name="_ABN AMRO - CHN 30.05.06 R5 Final 3 2" xfId="31891" xr:uid="{00000000-0005-0000-0000-000069010000}"/>
    <cellStyle name="_ABN AMRO - CHN 30.05.06 R5 Final 3 3" xfId="32088" xr:uid="{00000000-0005-0000-0000-00006A010000}"/>
    <cellStyle name="_ABN AMRO - CHN 30.05.06 R5 Final 3 4" xfId="32677" xr:uid="{00000000-0005-0000-0000-00006B010000}"/>
    <cellStyle name="_ABN AMRO - CHN 30.05.06 R5 Final 4" xfId="1596" xr:uid="{00000000-0005-0000-0000-00006C010000}"/>
    <cellStyle name="_ABN AMRO - CHN 30.05.06 R5 Final 5" xfId="26370" xr:uid="{00000000-0005-0000-0000-00006D010000}"/>
    <cellStyle name="_ABN AMRO - CHN 30.05.06 R5 Final 6" xfId="31893" xr:uid="{00000000-0005-0000-0000-00006E010000}"/>
    <cellStyle name="_ABN AMRO - CHN 30.05.06 up wo freight R4" xfId="1597" xr:uid="{00000000-0005-0000-0000-00006F010000}"/>
    <cellStyle name="_ABN AMRO - CHN 30.05.06 up wo freight R4 2" xfId="1598" xr:uid="{00000000-0005-0000-0000-000070010000}"/>
    <cellStyle name="_ABN AMRO - CHN 30.05.06 up wo freight R4 2 2" xfId="1599" xr:uid="{00000000-0005-0000-0000-000071010000}"/>
    <cellStyle name="_ABN AMRO - CHN 30.05.06 up wo freight R4 2 3" xfId="1600" xr:uid="{00000000-0005-0000-0000-000072010000}"/>
    <cellStyle name="_ABN AMRO - CHN 30.05.06 up wo freight R4 3" xfId="1601" xr:uid="{00000000-0005-0000-0000-000073010000}"/>
    <cellStyle name="_ABN AMRO - CHN 30.05.06 up wo freight R4 4" xfId="1602" xr:uid="{00000000-0005-0000-0000-000074010000}"/>
    <cellStyle name="_ABN Amro@olympia R3 UP WO FT 30.5.06" xfId="1603" xr:uid="{00000000-0005-0000-0000-000075010000}"/>
    <cellStyle name="_ABN Amro@olympia R3 UP WO FT 30.5.06 2" xfId="1604" xr:uid="{00000000-0005-0000-0000-000076010000}"/>
    <cellStyle name="_ABN Amro@olympia R3 UP WO FT 30.5.06 2 2" xfId="1605" xr:uid="{00000000-0005-0000-0000-000077010000}"/>
    <cellStyle name="_ABN Amro@olympia R3 UP WO FT 30.5.06 2 2 2" xfId="32083" xr:uid="{00000000-0005-0000-0000-000078010000}"/>
    <cellStyle name="_ABN Amro@olympia R3 UP WO FT 30.5.06 2 2 3" xfId="32675" xr:uid="{00000000-0005-0000-0000-000079010000}"/>
    <cellStyle name="_ABN Amro@olympia R3 UP WO FT 30.5.06 2 3" xfId="1606" xr:uid="{00000000-0005-0000-0000-00007A010000}"/>
    <cellStyle name="_ABN Amro@olympia R3 UP WO FT 30.5.06 2 4" xfId="26372" xr:uid="{00000000-0005-0000-0000-00007B010000}"/>
    <cellStyle name="_ABN Amro@olympia R3 UP WO FT 30.5.06 2 5" xfId="32672" xr:uid="{00000000-0005-0000-0000-00007C010000}"/>
    <cellStyle name="_ABN Amro@olympia R3 UP WO FT 30.5.06 3" xfId="1607" xr:uid="{00000000-0005-0000-0000-00007D010000}"/>
    <cellStyle name="_ABN Amro@olympia R3 UP WO FT 30.5.06 4" xfId="1608" xr:uid="{00000000-0005-0000-0000-00007E010000}"/>
    <cellStyle name="_ABN Amro@olympia R3 UP WO FT 30.5.06 5" xfId="31890" xr:uid="{00000000-0005-0000-0000-00007F010000}"/>
    <cellStyle name="_ABN Amro@olympia UPWO FT R5 30.05.06" xfId="1609" xr:uid="{00000000-0005-0000-0000-000080010000}"/>
    <cellStyle name="_ABN Amro@olympia UPWO FT R5 30.05.06 2" xfId="1610" xr:uid="{00000000-0005-0000-0000-000081010000}"/>
    <cellStyle name="_ABN Amro@olympia UPWO FT R5 30.05.06 2 2" xfId="1611" xr:uid="{00000000-0005-0000-0000-000082010000}"/>
    <cellStyle name="_ABN Amro@olympia UPWO FT R5 30.05.06 2 2 2" xfId="26373" xr:uid="{00000000-0005-0000-0000-000083010000}"/>
    <cellStyle name="_ABN Amro@olympia UPWO FT R5 30.05.06 2 2 3" xfId="31888" xr:uid="{00000000-0005-0000-0000-000084010000}"/>
    <cellStyle name="_ABN Amro@olympia UPWO FT R5 30.05.06 2 3" xfId="1612" xr:uid="{00000000-0005-0000-0000-000085010000}"/>
    <cellStyle name="_ABN Amro@olympia UPWO FT R5 30.05.06 2 4" xfId="32086" xr:uid="{00000000-0005-0000-0000-000086010000}"/>
    <cellStyle name="_ABN Amro@olympia UPWO FT R5 30.05.06 2 5" xfId="32674" xr:uid="{00000000-0005-0000-0000-000087010000}"/>
    <cellStyle name="_ABN Amro@olympia UPWO FT R5 30.05.06 3" xfId="1613" xr:uid="{00000000-0005-0000-0000-000088010000}"/>
    <cellStyle name="_ABN Amro@olympia UPWO FT R5 30.05.06 4" xfId="1614" xr:uid="{00000000-0005-0000-0000-000089010000}"/>
    <cellStyle name="_ABN Amro@olympia UPWO FT R5 30.05.06 5" xfId="31889" xr:uid="{00000000-0005-0000-0000-00008A010000}"/>
    <cellStyle name="_ABN AMRO-31.05.067.5%inst" xfId="1615" xr:uid="{00000000-0005-0000-0000-00008B010000}"/>
    <cellStyle name="_ABN AMRO-31.05.067.5%inst 2" xfId="1616" xr:uid="{00000000-0005-0000-0000-00008C010000}"/>
    <cellStyle name="_ABN AMRO-31.05.067.5%inst 2 2" xfId="1617" xr:uid="{00000000-0005-0000-0000-00008D010000}"/>
    <cellStyle name="_ABN AMRO-31.05.067.5%inst 2 2 2" xfId="32085" xr:uid="{00000000-0005-0000-0000-00008E010000}"/>
    <cellStyle name="_ABN AMRO-31.05.067.5%inst 2 2 3" xfId="31886" xr:uid="{00000000-0005-0000-0000-00008F010000}"/>
    <cellStyle name="_ABN AMRO-31.05.067.5%inst 2 3" xfId="1618" xr:uid="{00000000-0005-0000-0000-000090010000}"/>
    <cellStyle name="_ABN AMRO-31.05.067.5%inst 2 4" xfId="26374" xr:uid="{00000000-0005-0000-0000-000091010000}"/>
    <cellStyle name="_ABN AMRO-31.05.067.5%inst 2 5" xfId="31887" xr:uid="{00000000-0005-0000-0000-000092010000}"/>
    <cellStyle name="_ABN AMRO-31.05.067.5%inst 3" xfId="1619" xr:uid="{00000000-0005-0000-0000-000093010000}"/>
    <cellStyle name="_ABN AMRO-31.05.067.5%inst 4" xfId="1620" xr:uid="{00000000-0005-0000-0000-000094010000}"/>
    <cellStyle name="_ABN AMRO-31.05.067.5%inst 5" xfId="32673" xr:uid="{00000000-0005-0000-0000-000095010000}"/>
    <cellStyle name="_ABN Ext - 21.09.06" xfId="1621" xr:uid="{00000000-0005-0000-0000-000096010000}"/>
    <cellStyle name="_ABN Ext - 21.09.06 2" xfId="1622" xr:uid="{00000000-0005-0000-0000-000097010000}"/>
    <cellStyle name="_ABN Ext - 21.09.06 2 2" xfId="1623" xr:uid="{00000000-0005-0000-0000-000098010000}"/>
    <cellStyle name="_ABN Ext - 21.09.06 2 3" xfId="1624" xr:uid="{00000000-0005-0000-0000-000099010000}"/>
    <cellStyle name="_ABN Ext - 21.09.06 3" xfId="1625" xr:uid="{00000000-0005-0000-0000-00009A010000}"/>
    <cellStyle name="_ABN Ext - 21.09.06 4" xfId="1626" xr:uid="{00000000-0005-0000-0000-00009B010000}"/>
    <cellStyle name="_ABN SO 080307" xfId="1627" xr:uid="{00000000-0005-0000-0000-00009C010000}"/>
    <cellStyle name="_ABN SO 080307 2" xfId="32671" xr:uid="{00000000-0005-0000-0000-00009D010000}"/>
    <cellStyle name="_ABN SO 080307 2 2" xfId="31885" xr:uid="{00000000-0005-0000-0000-00009E010000}"/>
    <cellStyle name="_ABN SO 080307 3" xfId="32668" xr:uid="{00000000-0005-0000-0000-00009F010000}"/>
    <cellStyle name="_ABP ACS,AFS 02.09.06" xfId="1628" xr:uid="{00000000-0005-0000-0000-0000A0010000}"/>
    <cellStyle name="_ABP ACS,AFS 02.09.06 2" xfId="1629" xr:uid="{00000000-0005-0000-0000-0000A1010000}"/>
    <cellStyle name="_ABP ACS,AFS 02.09.06 2 2" xfId="1630" xr:uid="{00000000-0005-0000-0000-0000A2010000}"/>
    <cellStyle name="_ABP ACS,AFS 02.09.06 2 2 2" xfId="26376" xr:uid="{00000000-0005-0000-0000-0000A3010000}"/>
    <cellStyle name="_ABP ACS,AFS 02.09.06 2 2 3" xfId="32669" xr:uid="{00000000-0005-0000-0000-0000A4010000}"/>
    <cellStyle name="_ABP ACS,AFS 02.09.06 2 3" xfId="1631" xr:uid="{00000000-0005-0000-0000-0000A5010000}"/>
    <cellStyle name="_ABP ACS,AFS 02.09.06 2 4" xfId="26375" xr:uid="{00000000-0005-0000-0000-0000A6010000}"/>
    <cellStyle name="_ABP ACS,AFS 02.09.06 2 5" xfId="31884" xr:uid="{00000000-0005-0000-0000-0000A7010000}"/>
    <cellStyle name="_ABP ACS,AFS 02.09.06 3" xfId="1632" xr:uid="{00000000-0005-0000-0000-0000A8010000}"/>
    <cellStyle name="_ABP ACS,AFS 02.09.06 3 2" xfId="31882" xr:uid="{00000000-0005-0000-0000-0000A9010000}"/>
    <cellStyle name="_ABP ACS,AFS 02.09.06 3 3" xfId="32081" xr:uid="{00000000-0005-0000-0000-0000AA010000}"/>
    <cellStyle name="_ABP ACS,AFS 02.09.06 3 4" xfId="31883" xr:uid="{00000000-0005-0000-0000-0000AB010000}"/>
    <cellStyle name="_ABP ACS,AFS 02.09.06 4" xfId="1633" xr:uid="{00000000-0005-0000-0000-0000AC010000}"/>
    <cellStyle name="_ABP ACS,AFS 02.09.06 5" xfId="32084" xr:uid="{00000000-0005-0000-0000-0000AD010000}"/>
    <cellStyle name="_ABP ACS,AFS 02.09.06 6" xfId="32670" xr:uid="{00000000-0005-0000-0000-0000AE010000}"/>
    <cellStyle name="_ACC (Tender) - 29.01.08mail" xfId="1634" xr:uid="{00000000-0005-0000-0000-0000AF010000}"/>
    <cellStyle name="_ACC (Tender) - 29.01.08mail 2" xfId="1635" xr:uid="{00000000-0005-0000-0000-0000B0010000}"/>
    <cellStyle name="_ACC (Tender) - 29.01.08mail 2 2" xfId="1636" xr:uid="{00000000-0005-0000-0000-0000B1010000}"/>
    <cellStyle name="_ACC (Tender) - 29.01.08mail 2 3" xfId="1637" xr:uid="{00000000-0005-0000-0000-0000B2010000}"/>
    <cellStyle name="_ACC (Tender) - 29.01.08mail 3" xfId="1638" xr:uid="{00000000-0005-0000-0000-0000B3010000}"/>
    <cellStyle name="_ACC (Tender) - 29.01.08mail 4" xfId="1639" xr:uid="{00000000-0005-0000-0000-0000B4010000}"/>
    <cellStyle name="_Accentures Ar" xfId="1640" xr:uid="{00000000-0005-0000-0000-0000B5010000}"/>
    <cellStyle name="_Accentures Ar 2" xfId="1641" xr:uid="{00000000-0005-0000-0000-0000B6010000}"/>
    <cellStyle name="_Accentures Ar 2 2" xfId="1642" xr:uid="{00000000-0005-0000-0000-0000B7010000}"/>
    <cellStyle name="_Accentures Ar 2 2 2" xfId="1643" xr:uid="{00000000-0005-0000-0000-0000B8010000}"/>
    <cellStyle name="_Accentures Ar 2 2 2 2" xfId="38400" xr:uid="{00000000-0005-0000-0000-0000B9010000}"/>
    <cellStyle name="_Accentures Ar 2 2 3" xfId="38399" xr:uid="{00000000-0005-0000-0000-0000BA010000}"/>
    <cellStyle name="_Accentures Ar 2 3" xfId="1644" xr:uid="{00000000-0005-0000-0000-0000BB010000}"/>
    <cellStyle name="_Accentures Ar 2 3 2" xfId="38401" xr:uid="{00000000-0005-0000-0000-0000BC010000}"/>
    <cellStyle name="_Accentures Ar 2 4" xfId="38398" xr:uid="{00000000-0005-0000-0000-0000BD010000}"/>
    <cellStyle name="_Accentures Ar 3" xfId="1645" xr:uid="{00000000-0005-0000-0000-0000BE010000}"/>
    <cellStyle name="_Accentures Ar 3 2" xfId="1646" xr:uid="{00000000-0005-0000-0000-0000BF010000}"/>
    <cellStyle name="_Accentures Ar 3 2 2" xfId="38403" xr:uid="{00000000-0005-0000-0000-0000C0010000}"/>
    <cellStyle name="_Accentures Ar 3 3" xfId="38402" xr:uid="{00000000-0005-0000-0000-0000C1010000}"/>
    <cellStyle name="_Accentures Ar 4" xfId="1647" xr:uid="{00000000-0005-0000-0000-0000C2010000}"/>
    <cellStyle name="_Accentures Ar 4 2" xfId="36298" xr:uid="{00000000-0005-0000-0000-0000C3010000}"/>
    <cellStyle name="_Accentures Ar 4 2 2" xfId="45526" xr:uid="{00000000-0005-0000-0000-0000C4010000}"/>
    <cellStyle name="_Accentures Ar 4 3" xfId="38404" xr:uid="{00000000-0005-0000-0000-0000C5010000}"/>
    <cellStyle name="_Accentures Ar 5" xfId="1648" xr:uid="{00000000-0005-0000-0000-0000C6010000}"/>
    <cellStyle name="_Accentures Ar 5 2" xfId="38405" xr:uid="{00000000-0005-0000-0000-0000C7010000}"/>
    <cellStyle name="_Accentures Ar 6" xfId="1649" xr:uid="{00000000-0005-0000-0000-0000C8010000}"/>
    <cellStyle name="_Accentures Ar 6 2" xfId="36394" xr:uid="{00000000-0005-0000-0000-0000C9010000}"/>
    <cellStyle name="_Accentures Ar 6 2 2" xfId="45600" xr:uid="{00000000-0005-0000-0000-0000CA010000}"/>
    <cellStyle name="_Accentures Ar 6 3" xfId="38406" xr:uid="{00000000-0005-0000-0000-0000CB010000}"/>
    <cellStyle name="_Accentures Ar 7" xfId="36299" xr:uid="{00000000-0005-0000-0000-0000CC010000}"/>
    <cellStyle name="_Accentures Ar 7 2" xfId="45527" xr:uid="{00000000-0005-0000-0000-0000CD010000}"/>
    <cellStyle name="_Accentures Ar 8" xfId="38397" xr:uid="{00000000-0005-0000-0000-0000CE010000}"/>
    <cellStyle name="_Accessories" xfId="31881" xr:uid="{00000000-0005-0000-0000-0000CF010000}"/>
    <cellStyle name="_Acciona - RMZ Millennia" xfId="1650" xr:uid="{00000000-0005-0000-0000-0000D0010000}"/>
    <cellStyle name="_Acciona - RMZ Millennia 2" xfId="1651" xr:uid="{00000000-0005-0000-0000-0000D1010000}"/>
    <cellStyle name="_Acciona - RMZ Millennia 2 2" xfId="1652" xr:uid="{00000000-0005-0000-0000-0000D2010000}"/>
    <cellStyle name="_Acciona - RMZ Millennia 2 3" xfId="1653" xr:uid="{00000000-0005-0000-0000-0000D3010000}"/>
    <cellStyle name="_Acciona - RMZ Millennia 2 4" xfId="26377" xr:uid="{00000000-0005-0000-0000-0000D4010000}"/>
    <cellStyle name="_Acciona - RMZ Millennia 2 5" xfId="32665" xr:uid="{00000000-0005-0000-0000-0000D5010000}"/>
    <cellStyle name="_Acciona - RMZ Millennia 3" xfId="1654" xr:uid="{00000000-0005-0000-0000-0000D6010000}"/>
    <cellStyle name="_Acciona - RMZ Millennia 4" xfId="1655" xr:uid="{00000000-0005-0000-0000-0000D7010000}"/>
    <cellStyle name="_Acciona - RMZ Millennia 5" xfId="32082" xr:uid="{00000000-0005-0000-0000-0000D8010000}"/>
    <cellStyle name="_Acciona - RMZ Millennia 6" xfId="32654" xr:uid="{00000000-0005-0000-0000-0000D9010000}"/>
    <cellStyle name="_acs bb WIL 4 prices" xfId="1656" xr:uid="{00000000-0005-0000-0000-0000DA010000}"/>
    <cellStyle name="_acs bb WIL 4 prices 2" xfId="1657" xr:uid="{00000000-0005-0000-0000-0000DB010000}"/>
    <cellStyle name="_acs bb WIL 4 prices 2 2" xfId="1658" xr:uid="{00000000-0005-0000-0000-0000DC010000}"/>
    <cellStyle name="_acs bb WIL 4 prices 2 2 2" xfId="26380" xr:uid="{00000000-0005-0000-0000-0000DD010000}"/>
    <cellStyle name="_acs bb WIL 4 prices 2 2 3" xfId="31879" xr:uid="{00000000-0005-0000-0000-0000DE010000}"/>
    <cellStyle name="_acs bb WIL 4 prices 2 3" xfId="1659" xr:uid="{00000000-0005-0000-0000-0000DF010000}"/>
    <cellStyle name="_acs bb WIL 4 prices 2 4" xfId="26379" xr:uid="{00000000-0005-0000-0000-0000E0010000}"/>
    <cellStyle name="_acs bb WIL 4 prices 2 5" xfId="31880" xr:uid="{00000000-0005-0000-0000-0000E1010000}"/>
    <cellStyle name="_acs bb WIL 4 prices 3" xfId="1660" xr:uid="{00000000-0005-0000-0000-0000E2010000}"/>
    <cellStyle name="_acs bb WIL 4 prices 3 2" xfId="32664" xr:uid="{00000000-0005-0000-0000-0000E3010000}"/>
    <cellStyle name="_acs bb WIL 4 prices 3 3" xfId="26381" xr:uid="{00000000-0005-0000-0000-0000E4010000}"/>
    <cellStyle name="_acs bb WIL 4 prices 3 4" xfId="32663" xr:uid="{00000000-0005-0000-0000-0000E5010000}"/>
    <cellStyle name="_acs bb WIL 4 prices 4" xfId="1661" xr:uid="{00000000-0005-0000-0000-0000E6010000}"/>
    <cellStyle name="_acs bb WIL 4 prices 5" xfId="26378" xr:uid="{00000000-0005-0000-0000-0000E7010000}"/>
    <cellStyle name="_acs bb WIL 4 prices 6" xfId="32666" xr:uid="{00000000-0005-0000-0000-0000E8010000}"/>
    <cellStyle name="_ACS BOQ" xfId="1662" xr:uid="{00000000-0005-0000-0000-0000E9010000}"/>
    <cellStyle name="_ACS BOQ 2" xfId="1663" xr:uid="{00000000-0005-0000-0000-0000EA010000}"/>
    <cellStyle name="_ACS BOQ 2 2" xfId="1664" xr:uid="{00000000-0005-0000-0000-0000EB010000}"/>
    <cellStyle name="_ACS BOQ 2 2 2" xfId="26383" xr:uid="{00000000-0005-0000-0000-0000EC010000}"/>
    <cellStyle name="_ACS BOQ 2 2 3" xfId="32659" xr:uid="{00000000-0005-0000-0000-0000ED010000}"/>
    <cellStyle name="_ACS BOQ 2 3" xfId="1665" xr:uid="{00000000-0005-0000-0000-0000EE010000}"/>
    <cellStyle name="_ACS BOQ 2 4" xfId="26382" xr:uid="{00000000-0005-0000-0000-0000EF010000}"/>
    <cellStyle name="_ACS BOQ 2 5" xfId="31877" xr:uid="{00000000-0005-0000-0000-0000F0010000}"/>
    <cellStyle name="_ACS BOQ 3" xfId="1666" xr:uid="{00000000-0005-0000-0000-0000F1010000}"/>
    <cellStyle name="_ACS BOQ 4" xfId="1667" xr:uid="{00000000-0005-0000-0000-0000F2010000}"/>
    <cellStyle name="_ACS BOQ 5" xfId="31878" xr:uid="{00000000-0005-0000-0000-0000F3010000}"/>
    <cellStyle name="_acs sample M5E1" xfId="1668" xr:uid="{00000000-0005-0000-0000-0000F4010000}"/>
    <cellStyle name="_acs sample M5E1 2" xfId="1669" xr:uid="{00000000-0005-0000-0000-0000F5010000}"/>
    <cellStyle name="_acs sample M5E1 2 2" xfId="1670" xr:uid="{00000000-0005-0000-0000-0000F6010000}"/>
    <cellStyle name="_acs sample M5E1 2 2 2" xfId="32073" xr:uid="{00000000-0005-0000-0000-0000F7010000}"/>
    <cellStyle name="_acs sample M5E1 2 2 3" xfId="32661" xr:uid="{00000000-0005-0000-0000-0000F8010000}"/>
    <cellStyle name="_acs sample M5E1 2 3" xfId="1671" xr:uid="{00000000-0005-0000-0000-0000F9010000}"/>
    <cellStyle name="_acs sample M5E1 2 4" xfId="32079" xr:uid="{00000000-0005-0000-0000-0000FA010000}"/>
    <cellStyle name="_acs sample M5E1 2 5" xfId="31876" xr:uid="{00000000-0005-0000-0000-0000FB010000}"/>
    <cellStyle name="_acs sample M5E1 3" xfId="1672" xr:uid="{00000000-0005-0000-0000-0000FC010000}"/>
    <cellStyle name="_acs sample M5E1 3 2" xfId="32660" xr:uid="{00000000-0005-0000-0000-0000FD010000}"/>
    <cellStyle name="_acs sample M5E1 3 3" xfId="32078" xr:uid="{00000000-0005-0000-0000-0000FE010000}"/>
    <cellStyle name="_acs sample M5E1 3 4" xfId="31875" xr:uid="{00000000-0005-0000-0000-0000FF010000}"/>
    <cellStyle name="_acs sample M5E1 4" xfId="1673" xr:uid="{00000000-0005-0000-0000-000000020000}"/>
    <cellStyle name="_acs sample M5E1 5" xfId="32080" xr:uid="{00000000-0005-0000-0000-000001020000}"/>
    <cellStyle name="_acs sample M5E1 6" xfId="32662" xr:uid="{00000000-0005-0000-0000-000002020000}"/>
    <cellStyle name="_ACS,CCTV,PA,RRP,WLD -DESIGN SHEET" xfId="1674" xr:uid="{00000000-0005-0000-0000-000003020000}"/>
    <cellStyle name="_ACS,CCTV,PA,RRP,WLD -DESIGN SHEET 2" xfId="1675" xr:uid="{00000000-0005-0000-0000-000004020000}"/>
    <cellStyle name="_ACS,CCTV,PA,RRP,WLD -DESIGN SHEET 2 2" xfId="1676" xr:uid="{00000000-0005-0000-0000-000005020000}"/>
    <cellStyle name="_ACS,CCTV,PA,RRP,WLD -DESIGN SHEET 2 2 2" xfId="32074" xr:uid="{00000000-0005-0000-0000-000006020000}"/>
    <cellStyle name="_ACS,CCTV,PA,RRP,WLD -DESIGN SHEET 2 2 3" xfId="32655" xr:uid="{00000000-0005-0000-0000-000007020000}"/>
    <cellStyle name="_ACS,CCTV,PA,RRP,WLD -DESIGN SHEET 2 3" xfId="1677" xr:uid="{00000000-0005-0000-0000-000008020000}"/>
    <cellStyle name="_ACS,CCTV,PA,RRP,WLD -DESIGN SHEET 2 4" xfId="32076" xr:uid="{00000000-0005-0000-0000-000009020000}"/>
    <cellStyle name="_ACS,CCTV,PA,RRP,WLD -DESIGN SHEET 2 5" xfId="31873" xr:uid="{00000000-0005-0000-0000-00000A020000}"/>
    <cellStyle name="_ACS,CCTV,PA,RRP,WLD -DESIGN SHEET 3" xfId="1678" xr:uid="{00000000-0005-0000-0000-00000B020000}"/>
    <cellStyle name="_ACS,CCTV,PA,RRP,WLD -DESIGN SHEET 3 2" xfId="31872" xr:uid="{00000000-0005-0000-0000-00000C020000}"/>
    <cellStyle name="_ACS,CCTV,PA,RRP,WLD -DESIGN SHEET 3 3" xfId="32075" xr:uid="{00000000-0005-0000-0000-00000D020000}"/>
    <cellStyle name="_ACS,CCTV,PA,RRP,WLD -DESIGN SHEET 3 4" xfId="32658" xr:uid="{00000000-0005-0000-0000-00000E020000}"/>
    <cellStyle name="_ACS,CCTV,PA,RRP,WLD -DESIGN SHEET 4" xfId="1679" xr:uid="{00000000-0005-0000-0000-00000F020000}"/>
    <cellStyle name="_ACS,CCTV,PA,RRP,WLD -DESIGN SHEET 5" xfId="32077" xr:uid="{00000000-0005-0000-0000-000010020000}"/>
    <cellStyle name="_ACS,CCTV,PA,RRP,WLD -DESIGN SHEET 6" xfId="31874" xr:uid="{00000000-0005-0000-0000-000011020000}"/>
    <cellStyle name="_Adani Hospital Mundra,ACS,CCTV - 14.4.08" xfId="1680" xr:uid="{00000000-0005-0000-0000-000012020000}"/>
    <cellStyle name="_Adani Hospital Mundra,ACS,CCTV - 14.4.08 2" xfId="1681" xr:uid="{00000000-0005-0000-0000-000013020000}"/>
    <cellStyle name="_Adani Hospital Mundra,ACS,CCTV - 14.4.08 2 2" xfId="1682" xr:uid="{00000000-0005-0000-0000-000014020000}"/>
    <cellStyle name="_Adani Hospital Mundra,ACS,CCTV - 14.4.08 2 2 2" xfId="32071" xr:uid="{00000000-0005-0000-0000-000015020000}"/>
    <cellStyle name="_Adani Hospital Mundra,ACS,CCTV - 14.4.08 2 2 3" xfId="32656" xr:uid="{00000000-0005-0000-0000-000016020000}"/>
    <cellStyle name="_Adani Hospital Mundra,ACS,CCTV - 14.4.08 2 3" xfId="1683" xr:uid="{00000000-0005-0000-0000-000017020000}"/>
    <cellStyle name="_Adani Hospital Mundra,ACS,CCTV - 14.4.08 2 4" xfId="32072" xr:uid="{00000000-0005-0000-0000-000018020000}"/>
    <cellStyle name="_Adani Hospital Mundra,ACS,CCTV - 14.4.08 2 5" xfId="31871" xr:uid="{00000000-0005-0000-0000-000019020000}"/>
    <cellStyle name="_Adani Hospital Mundra,ACS,CCTV - 14.4.08 3" xfId="1684" xr:uid="{00000000-0005-0000-0000-00001A020000}"/>
    <cellStyle name="_Adani Hospital Mundra,ACS,CCTV - 14.4.08 4" xfId="1685" xr:uid="{00000000-0005-0000-0000-00001B020000}"/>
    <cellStyle name="_Adani Hospital Mundra,ACS,CCTV - 14.4.08 5" xfId="32657" xr:uid="{00000000-0005-0000-0000-00001C020000}"/>
    <cellStyle name="_Aditya Birla Data Center R1-12.07.06" xfId="1686" xr:uid="{00000000-0005-0000-0000-00001D020000}"/>
    <cellStyle name="_Aditya Birla Data Center R1-12.07.06 2" xfId="1687" xr:uid="{00000000-0005-0000-0000-00001E020000}"/>
    <cellStyle name="_Aditya Birla Data Center R1-12.07.06 2 2" xfId="1688" xr:uid="{00000000-0005-0000-0000-00001F020000}"/>
    <cellStyle name="_Aditya Birla Data Center R1-12.07.06 2 2 2" xfId="32070" xr:uid="{00000000-0005-0000-0000-000020020000}"/>
    <cellStyle name="_Aditya Birla Data Center R1-12.07.06 2 2 3" xfId="31868" xr:uid="{00000000-0005-0000-0000-000021020000}"/>
    <cellStyle name="_Aditya Birla Data Center R1-12.07.06 2 3" xfId="1689" xr:uid="{00000000-0005-0000-0000-000022020000}"/>
    <cellStyle name="_Aditya Birla Data Center R1-12.07.06 2 4" xfId="32069" xr:uid="{00000000-0005-0000-0000-000023020000}"/>
    <cellStyle name="_Aditya Birla Data Center R1-12.07.06 2 5" xfId="31869" xr:uid="{00000000-0005-0000-0000-000024020000}"/>
    <cellStyle name="_Aditya Birla Data Center R1-12.07.06 3" xfId="1690" xr:uid="{00000000-0005-0000-0000-000025020000}"/>
    <cellStyle name="_Aditya Birla Data Center R1-12.07.06 4" xfId="1691" xr:uid="{00000000-0005-0000-0000-000026020000}"/>
    <cellStyle name="_Aditya Birla Data Center R1-12.07.06 5" xfId="31870" xr:uid="{00000000-0005-0000-0000-000027020000}"/>
    <cellStyle name="_AFAS Design sheet" xfId="1692" xr:uid="{00000000-0005-0000-0000-000028020000}"/>
    <cellStyle name="_AFAS Design sheet 2" xfId="1693" xr:uid="{00000000-0005-0000-0000-000029020000}"/>
    <cellStyle name="_AFAS Design sheet 2 2" xfId="1694" xr:uid="{00000000-0005-0000-0000-00002A020000}"/>
    <cellStyle name="_AFAS Design sheet 3" xfId="1695" xr:uid="{00000000-0005-0000-0000-00002B020000}"/>
    <cellStyle name="_AFAS Design sheet_Datacenter Cost Sheet" xfId="1696" xr:uid="{00000000-0005-0000-0000-00002C020000}"/>
    <cellStyle name="_AFAS Design sheet_Datacenter Cost Sheet 2" xfId="1697" xr:uid="{00000000-0005-0000-0000-00002D020000}"/>
    <cellStyle name="_AFAS Design sheet_IBMS IIT Hyhr  _Emerson (2)" xfId="1698" xr:uid="{00000000-0005-0000-0000-00002E020000}"/>
    <cellStyle name="_AFAS Design sheet_IBMS IIT Hyhr  _Emerson (2) 2" xfId="1699" xr:uid="{00000000-0005-0000-0000-00002F020000}"/>
    <cellStyle name="_AFAS Design sheet_Reliance_TNEB Complete offer for DC-16-6-11" xfId="1700" xr:uid="{00000000-0005-0000-0000-000030020000}"/>
    <cellStyle name="_AFAS Design sheet_Reliance_TNEB Complete offer for DC-16-6-11 2" xfId="1701" xr:uid="{00000000-0005-0000-0000-000031020000}"/>
    <cellStyle name="_AFAS Design sheet_Wipro DC Offer - 5th June 2009 PHASE 1" xfId="1702" xr:uid="{00000000-0005-0000-0000-000032020000}"/>
    <cellStyle name="_AFAS Design sheet_Wipro DC Offer - 5th June 2009 PHASE 1 2" xfId="1703" xr:uid="{00000000-0005-0000-0000-000033020000}"/>
    <cellStyle name="_AFAS Design sheet_Wipro Offer for Bhopal MSC" xfId="1704" xr:uid="{00000000-0005-0000-0000-000034020000}"/>
    <cellStyle name="_AFAS Design sheet_Wipro Offer for Bhopal MSC 2" xfId="1705" xr:uid="{00000000-0005-0000-0000-000035020000}"/>
    <cellStyle name="_Aircel Lighting  Mail 5.5.06 (2)" xfId="1706" xr:uid="{00000000-0005-0000-0000-000036020000}"/>
    <cellStyle name="_Aircel Lighting  Mail 5.5.06 (2) 2" xfId="1707" xr:uid="{00000000-0005-0000-0000-000037020000}"/>
    <cellStyle name="_Aircel Lighting  Mail 5.5.06 (2) 2 2" xfId="1708" xr:uid="{00000000-0005-0000-0000-000038020000}"/>
    <cellStyle name="_Aircel Lighting  Mail 5.5.06 (2) 2 2 2" xfId="32067" xr:uid="{00000000-0005-0000-0000-000039020000}"/>
    <cellStyle name="_Aircel Lighting  Mail 5.5.06 (2) 2 2 3" xfId="31867" xr:uid="{00000000-0005-0000-0000-00003A020000}"/>
    <cellStyle name="_Aircel Lighting  Mail 5.5.06 (2) 2 3" xfId="1709" xr:uid="{00000000-0005-0000-0000-00003B020000}"/>
    <cellStyle name="_Aircel Lighting  Mail 5.5.06 (2) 2 4" xfId="32068" xr:uid="{00000000-0005-0000-0000-00003C020000}"/>
    <cellStyle name="_Aircel Lighting  Mail 5.5.06 (2) 2 5" xfId="32653" xr:uid="{00000000-0005-0000-0000-00003D020000}"/>
    <cellStyle name="_Aircel Lighting  Mail 5.5.06 (2) 3" xfId="1710" xr:uid="{00000000-0005-0000-0000-00003E020000}"/>
    <cellStyle name="_Aircel Lighting  Mail 5.5.06 (2) 4" xfId="1711" xr:uid="{00000000-0005-0000-0000-00003F020000}"/>
    <cellStyle name="_Aircel Lighting  Mail 5.5.06 (2) 5" xfId="32652" xr:uid="{00000000-0005-0000-0000-000040020000}"/>
    <cellStyle name="_Aircel Lighting 4.5.06" xfId="1712" xr:uid="{00000000-0005-0000-0000-000041020000}"/>
    <cellStyle name="_Aircel Lighting 4.5.06 2" xfId="1713" xr:uid="{00000000-0005-0000-0000-000042020000}"/>
    <cellStyle name="_Aircel Lighting 4.5.06 2 2" xfId="1714" xr:uid="{00000000-0005-0000-0000-000043020000}"/>
    <cellStyle name="_Aircel Lighting 4.5.06 2 2 2" xfId="32065" xr:uid="{00000000-0005-0000-0000-000044020000}"/>
    <cellStyle name="_Aircel Lighting 4.5.06 2 2 3" xfId="32651" xr:uid="{00000000-0005-0000-0000-000045020000}"/>
    <cellStyle name="_Aircel Lighting 4.5.06 2 3" xfId="1715" xr:uid="{00000000-0005-0000-0000-000046020000}"/>
    <cellStyle name="_Aircel Lighting 4.5.06 2 4" xfId="32066" xr:uid="{00000000-0005-0000-0000-000047020000}"/>
    <cellStyle name="_Aircel Lighting 4.5.06 2 5" xfId="32650" xr:uid="{00000000-0005-0000-0000-000048020000}"/>
    <cellStyle name="_Aircel Lighting 4.5.06 3" xfId="1716" xr:uid="{00000000-0005-0000-0000-000049020000}"/>
    <cellStyle name="_Aircel Lighting 4.5.06 4" xfId="1717" xr:uid="{00000000-0005-0000-0000-00004A020000}"/>
    <cellStyle name="_Aircel Lighting 4.5.06 5" xfId="31866" xr:uid="{00000000-0005-0000-0000-00004B020000}"/>
    <cellStyle name="_Aircel Mail 28.4.06" xfId="1718" xr:uid="{00000000-0005-0000-0000-00004C020000}"/>
    <cellStyle name="_Aircel Mail 28.4.06 2" xfId="1719" xr:uid="{00000000-0005-0000-0000-00004D020000}"/>
    <cellStyle name="_Aircel Mail 28.4.06 2 2" xfId="1720" xr:uid="{00000000-0005-0000-0000-00004E020000}"/>
    <cellStyle name="_Aircel Mail 28.4.06 2 2 2" xfId="32063" xr:uid="{00000000-0005-0000-0000-00004F020000}"/>
    <cellStyle name="_Aircel Mail 28.4.06 2 2 3" xfId="32646" xr:uid="{00000000-0005-0000-0000-000050020000}"/>
    <cellStyle name="_Aircel Mail 28.4.06 2 3" xfId="1721" xr:uid="{00000000-0005-0000-0000-000051020000}"/>
    <cellStyle name="_Aircel Mail 28.4.06 2 4" xfId="32064" xr:uid="{00000000-0005-0000-0000-000052020000}"/>
    <cellStyle name="_Aircel Mail 28.4.06 2 5" xfId="31864" xr:uid="{00000000-0005-0000-0000-000053020000}"/>
    <cellStyle name="_Aircel Mail 28.4.06 3" xfId="1722" xr:uid="{00000000-0005-0000-0000-000054020000}"/>
    <cellStyle name="_Aircel Mail 28.4.06 4" xfId="1723" xr:uid="{00000000-0005-0000-0000-000055020000}"/>
    <cellStyle name="_Aircel Mail 28.4.06 5" xfId="31865" xr:uid="{00000000-0005-0000-0000-000056020000}"/>
    <cellStyle name="_Aircel-IDC-HP-Gurgaon-30-05-08" xfId="1724" xr:uid="{00000000-0005-0000-0000-000057020000}"/>
    <cellStyle name="_Aircel-IDC-HP-Gurgaon-30-05-08 2" xfId="1725" xr:uid="{00000000-0005-0000-0000-000058020000}"/>
    <cellStyle name="_Aircel-IDC-HP-Gurgaon-30-05-08 2 2" xfId="1726" xr:uid="{00000000-0005-0000-0000-000059020000}"/>
    <cellStyle name="_Aircel-IDC-HP-Gurgaon-30-05-08 2 2 2" xfId="32060" xr:uid="{00000000-0005-0000-0000-00005A020000}"/>
    <cellStyle name="_Aircel-IDC-HP-Gurgaon-30-05-08 2 2 3" xfId="32648" xr:uid="{00000000-0005-0000-0000-00005B020000}"/>
    <cellStyle name="_Aircel-IDC-HP-Gurgaon-30-05-08 2 3" xfId="1727" xr:uid="{00000000-0005-0000-0000-00005C020000}"/>
    <cellStyle name="_Aircel-IDC-HP-Gurgaon-30-05-08 2 4" xfId="32062" xr:uid="{00000000-0005-0000-0000-00005D020000}"/>
    <cellStyle name="_Aircel-IDC-HP-Gurgaon-30-05-08 2 5" xfId="31863" xr:uid="{00000000-0005-0000-0000-00005E020000}"/>
    <cellStyle name="_Aircel-IDC-HP-Gurgaon-30-05-08 3" xfId="1728" xr:uid="{00000000-0005-0000-0000-00005F020000}"/>
    <cellStyle name="_Aircel-IDC-HP-Gurgaon-30-05-08 3 2" xfId="32647" xr:uid="{00000000-0005-0000-0000-000060020000}"/>
    <cellStyle name="_Aircel-IDC-HP-Gurgaon-30-05-08 3 3" xfId="32059" xr:uid="{00000000-0005-0000-0000-000061020000}"/>
    <cellStyle name="_Aircel-IDC-HP-Gurgaon-30-05-08 3 4" xfId="31862" xr:uid="{00000000-0005-0000-0000-000062020000}"/>
    <cellStyle name="_Aircel-IDC-HP-Gurgaon-30-05-08 4" xfId="1729" xr:uid="{00000000-0005-0000-0000-000063020000}"/>
    <cellStyle name="_Aircel-IDC-HP-Gurgaon-30-05-08 5" xfId="32061" xr:uid="{00000000-0005-0000-0000-000064020000}"/>
    <cellStyle name="_Aircel-IDC-HP-Gurgaon-30-05-08 6" xfId="32649" xr:uid="{00000000-0005-0000-0000-000065020000}"/>
    <cellStyle name="_Airoli IT Park - 13.12.07" xfId="1730" xr:uid="{00000000-0005-0000-0000-000066020000}"/>
    <cellStyle name="_Airoli IT Park - 13.12.07 2" xfId="1731" xr:uid="{00000000-0005-0000-0000-000067020000}"/>
    <cellStyle name="_Airoli IT Park - 13.12.07 2 2" xfId="1732" xr:uid="{00000000-0005-0000-0000-000068020000}"/>
    <cellStyle name="_Airoli IT Park - 13.12.07 2 2 2" xfId="32056" xr:uid="{00000000-0005-0000-0000-000069020000}"/>
    <cellStyle name="_Airoli IT Park - 13.12.07 2 2 3" xfId="32642" xr:uid="{00000000-0005-0000-0000-00006A020000}"/>
    <cellStyle name="_Airoli IT Park - 13.12.07 2 3" xfId="1733" xr:uid="{00000000-0005-0000-0000-00006B020000}"/>
    <cellStyle name="_Airoli IT Park - 13.12.07 2 4" xfId="32057" xr:uid="{00000000-0005-0000-0000-00006C020000}"/>
    <cellStyle name="_Airoli IT Park - 13.12.07 2 5" xfId="31860" xr:uid="{00000000-0005-0000-0000-00006D020000}"/>
    <cellStyle name="_Airoli IT Park - 13.12.07 3" xfId="1734" xr:uid="{00000000-0005-0000-0000-00006E020000}"/>
    <cellStyle name="_Airoli IT Park - 13.12.07 3 2" xfId="31859" xr:uid="{00000000-0005-0000-0000-00006F020000}"/>
    <cellStyle name="_Airoli IT Park - 13.12.07 3 3" xfId="32055" xr:uid="{00000000-0005-0000-0000-000070020000}"/>
    <cellStyle name="_Airoli IT Park - 13.12.07 3 4" xfId="32645" xr:uid="{00000000-0005-0000-0000-000071020000}"/>
    <cellStyle name="_Airoli IT Park - 13.12.07 4" xfId="1735" xr:uid="{00000000-0005-0000-0000-000072020000}"/>
    <cellStyle name="_Airoli IT Park - 13.12.07 5" xfId="32058" xr:uid="{00000000-0005-0000-0000-000073020000}"/>
    <cellStyle name="_Airoli IT Park - 13.12.07 6" xfId="31861" xr:uid="{00000000-0005-0000-0000-000074020000}"/>
    <cellStyle name="_Airtel MSC_090325" xfId="1736" xr:uid="{00000000-0005-0000-0000-000075020000}"/>
    <cellStyle name="_Airtel Msc-KOL-6.1.08" xfId="1737" xr:uid="{00000000-0005-0000-0000-000076020000}"/>
    <cellStyle name="_Airtel Msc-KOL-6.1.08 2" xfId="1738" xr:uid="{00000000-0005-0000-0000-000077020000}"/>
    <cellStyle name="_Airtel Msc-KOL-6.1.08 2 2" xfId="1739" xr:uid="{00000000-0005-0000-0000-000078020000}"/>
    <cellStyle name="_Airtel Msc-KOL-6.1.08 2 3" xfId="1740" xr:uid="{00000000-0005-0000-0000-000079020000}"/>
    <cellStyle name="_Airtel Msc-KOL-6.1.08 3" xfId="1741" xr:uid="{00000000-0005-0000-0000-00007A020000}"/>
    <cellStyle name="_Airtel Msc-KOL-6.1.08 4" xfId="1742" xr:uid="{00000000-0005-0000-0000-00007B020000}"/>
    <cellStyle name="_Airtel PA &amp; Lighting 27.08.07" xfId="1301" xr:uid="{00000000-0005-0000-0000-00007C020000}"/>
    <cellStyle name="_Airtel PA &amp; Lighting 27.08.07 2" xfId="1743" xr:uid="{00000000-0005-0000-0000-00007D020000}"/>
    <cellStyle name="_Airtel PA &amp; Lighting 27.08.07 2 2" xfId="1744" xr:uid="{00000000-0005-0000-0000-00007E020000}"/>
    <cellStyle name="_Airtel PA &amp; Lighting 27.08.07 2 3" xfId="1745" xr:uid="{00000000-0005-0000-0000-00007F020000}"/>
    <cellStyle name="_Airtel PA &amp; Lighting 27.08.07 3" xfId="1746" xr:uid="{00000000-0005-0000-0000-000080020000}"/>
    <cellStyle name="_Airtel PA &amp; Lighting 27.08.07 4" xfId="1747" xr:uid="{00000000-0005-0000-0000-000081020000}"/>
    <cellStyle name="_Airtel Sthapati 2nd &amp; 4th Floor -19.09.06" xfId="1748" xr:uid="{00000000-0005-0000-0000-000082020000}"/>
    <cellStyle name="_Airtel Sthapati 2nd &amp; 4th Floor -19.09.06 2" xfId="1749" xr:uid="{00000000-0005-0000-0000-000083020000}"/>
    <cellStyle name="_Airtel Sthapati 2nd &amp; 4th Floor -19.09.06 2 2" xfId="1750" xr:uid="{00000000-0005-0000-0000-000084020000}"/>
    <cellStyle name="_Airtel Sthapati 2nd &amp; 4th Floor -19.09.06 2 3" xfId="1751" xr:uid="{00000000-0005-0000-0000-000085020000}"/>
    <cellStyle name="_Airtel Sthapati 2nd &amp; 4th Floor -19.09.06 3" xfId="1752" xr:uid="{00000000-0005-0000-0000-000086020000}"/>
    <cellStyle name="_Airtel Sthapati 2nd &amp; 4th Floor -19.09.06 4" xfId="1753" xr:uid="{00000000-0005-0000-0000-000087020000}"/>
    <cellStyle name="_Airtel Whietfield, Dual pop - 13.09.06, as per engg" xfId="1754" xr:uid="{00000000-0005-0000-0000-000088020000}"/>
    <cellStyle name="_Airtel Whietfield, Dual pop - 13.09.06, as per engg 2" xfId="1755" xr:uid="{00000000-0005-0000-0000-000089020000}"/>
    <cellStyle name="_Airtel Whietfield, Dual pop - 13.09.06, as per engg 2 2" xfId="1756" xr:uid="{00000000-0005-0000-0000-00008A020000}"/>
    <cellStyle name="_Airtel Whietfield, Dual pop - 13.09.06, as per engg 2 2 2" xfId="32052" xr:uid="{00000000-0005-0000-0000-00008B020000}"/>
    <cellStyle name="_Airtel Whietfield, Dual pop - 13.09.06, as per engg 2 2 3" xfId="32643" xr:uid="{00000000-0005-0000-0000-00008C020000}"/>
    <cellStyle name="_Airtel Whietfield, Dual pop - 13.09.06, as per engg 2 3" xfId="1757" xr:uid="{00000000-0005-0000-0000-00008D020000}"/>
    <cellStyle name="_Airtel Whietfield, Dual pop - 13.09.06, as per engg 2 4" xfId="32053" xr:uid="{00000000-0005-0000-0000-00008E020000}"/>
    <cellStyle name="_Airtel Whietfield, Dual pop - 13.09.06, as per engg 2 5" xfId="31858" xr:uid="{00000000-0005-0000-0000-00008F020000}"/>
    <cellStyle name="_Airtel Whietfield, Dual pop - 13.09.06, as per engg 3" xfId="1758" xr:uid="{00000000-0005-0000-0000-000090020000}"/>
    <cellStyle name="_Airtel Whietfield, Dual pop - 13.09.06, as per engg 3 2" xfId="31856" xr:uid="{00000000-0005-0000-0000-000091020000}"/>
    <cellStyle name="_Airtel Whietfield, Dual pop - 13.09.06, as per engg 3 3" xfId="32051" xr:uid="{00000000-0005-0000-0000-000092020000}"/>
    <cellStyle name="_Airtel Whietfield, Dual pop - 13.09.06, as per engg 3 4" xfId="31857" xr:uid="{00000000-0005-0000-0000-000093020000}"/>
    <cellStyle name="_Airtel Whietfield, Dual pop - 13.09.06, as per engg 4" xfId="1759" xr:uid="{00000000-0005-0000-0000-000094020000}"/>
    <cellStyle name="_Airtel Whietfield, Dual pop - 13.09.06, as per engg 5" xfId="32054" xr:uid="{00000000-0005-0000-0000-000095020000}"/>
    <cellStyle name="_Airtel Whietfield, Dual pop - 13.09.06, as per engg 6" xfId="32644" xr:uid="{00000000-0005-0000-0000-000096020000}"/>
    <cellStyle name="_Airtel, Splendid Towers - 15.04.08" xfId="1760" xr:uid="{00000000-0005-0000-0000-000097020000}"/>
    <cellStyle name="_Airtel, Splendid Towers - 15.04.08 2" xfId="1761" xr:uid="{00000000-0005-0000-0000-000098020000}"/>
    <cellStyle name="_Airtel, Splendid Towers - 15.04.08 2 2" xfId="1762" xr:uid="{00000000-0005-0000-0000-000099020000}"/>
    <cellStyle name="_Airtel, Splendid Towers - 15.04.08 2 2 2" xfId="32048" xr:uid="{00000000-0005-0000-0000-00009A020000}"/>
    <cellStyle name="_Airtel, Splendid Towers - 15.04.08 2 2 3" xfId="32640" xr:uid="{00000000-0005-0000-0000-00009B020000}"/>
    <cellStyle name="_Airtel, Splendid Towers - 15.04.08 2 3" xfId="1763" xr:uid="{00000000-0005-0000-0000-00009C020000}"/>
    <cellStyle name="_Airtel, Splendid Towers - 15.04.08 2 4" xfId="32049" xr:uid="{00000000-0005-0000-0000-00009D020000}"/>
    <cellStyle name="_Airtel, Splendid Towers - 15.04.08 2 5" xfId="32629" xr:uid="{00000000-0005-0000-0000-00009E020000}"/>
    <cellStyle name="_Airtel, Splendid Towers - 15.04.08 3" xfId="1764" xr:uid="{00000000-0005-0000-0000-00009F020000}"/>
    <cellStyle name="_Airtel, Splendid Towers - 15.04.08 3 2" xfId="31854" xr:uid="{00000000-0005-0000-0000-0000A0020000}"/>
    <cellStyle name="_Airtel, Splendid Towers - 15.04.08 3 3" xfId="32043" xr:uid="{00000000-0005-0000-0000-0000A1020000}"/>
    <cellStyle name="_Airtel, Splendid Towers - 15.04.08 3 4" xfId="32641" xr:uid="{00000000-0005-0000-0000-0000A2020000}"/>
    <cellStyle name="_Airtel, Splendid Towers - 15.04.08 4" xfId="1765" xr:uid="{00000000-0005-0000-0000-0000A3020000}"/>
    <cellStyle name="_Airtel, Splendid Towers - 15.04.08 5" xfId="32050" xr:uid="{00000000-0005-0000-0000-0000A4020000}"/>
    <cellStyle name="_Airtel, Splendid Towers - 15.04.08 6" xfId="31855" xr:uid="{00000000-0005-0000-0000-0000A5020000}"/>
    <cellStyle name="_AithentTech" xfId="1766" xr:uid="{00000000-0005-0000-0000-0000A6020000}"/>
    <cellStyle name="_AithentTech 2" xfId="1767" xr:uid="{00000000-0005-0000-0000-0000A7020000}"/>
    <cellStyle name="_AithentTech 2 2" xfId="1768" xr:uid="{00000000-0005-0000-0000-0000A8020000}"/>
    <cellStyle name="_Akola Bank Wipro 28.02.07" xfId="1769" xr:uid="{00000000-0005-0000-0000-0000A9020000}"/>
    <cellStyle name="_Akola Bank Wipro 28.02.07 2" xfId="1770" xr:uid="{00000000-0005-0000-0000-0000AA020000}"/>
    <cellStyle name="_Akola Bank Wipro 28.02.07 2 2" xfId="1771" xr:uid="{00000000-0005-0000-0000-0000AB020000}"/>
    <cellStyle name="_Akola Bank Wipro 28.02.07 2 2 2" xfId="32046" xr:uid="{00000000-0005-0000-0000-0000AC020000}"/>
    <cellStyle name="_Akola Bank Wipro 28.02.07 2 2 3" xfId="32639" xr:uid="{00000000-0005-0000-0000-0000AD020000}"/>
    <cellStyle name="_Akola Bank Wipro 28.02.07 2 3" xfId="1772" xr:uid="{00000000-0005-0000-0000-0000AE020000}"/>
    <cellStyle name="_Akola Bank Wipro 28.02.07 2 4" xfId="32047" xr:uid="{00000000-0005-0000-0000-0000AF020000}"/>
    <cellStyle name="_Akola Bank Wipro 28.02.07 2 5" xfId="32638" xr:uid="{00000000-0005-0000-0000-0000B0020000}"/>
    <cellStyle name="_Akola Bank Wipro 28.02.07 3" xfId="1773" xr:uid="{00000000-0005-0000-0000-0000B1020000}"/>
    <cellStyle name="_Akola Bank Wipro 28.02.07 4" xfId="1774" xr:uid="{00000000-0005-0000-0000-0000B2020000}"/>
    <cellStyle name="_Akola Bank Wipro 28.02.07 5" xfId="31853" xr:uid="{00000000-0005-0000-0000-0000B3020000}"/>
    <cellStyle name="_Alchemist Hospital - Chandigarh 15.05.06" xfId="1775" xr:uid="{00000000-0005-0000-0000-0000B4020000}"/>
    <cellStyle name="_Alchemist Hospital - Chandigarh 15.05.06 2" xfId="1776" xr:uid="{00000000-0005-0000-0000-0000B5020000}"/>
    <cellStyle name="_Alchemist Hospital - Chandigarh 15.05.06 2 2" xfId="1777" xr:uid="{00000000-0005-0000-0000-0000B6020000}"/>
    <cellStyle name="_Alchemist Hospital - Chandigarh 15.05.06 2 2 2" xfId="32044" xr:uid="{00000000-0005-0000-0000-0000B7020000}"/>
    <cellStyle name="_Alchemist Hospital - Chandigarh 15.05.06 2 2 3" xfId="32634" xr:uid="{00000000-0005-0000-0000-0000B8020000}"/>
    <cellStyle name="_Alchemist Hospital - Chandigarh 15.05.06 2 3" xfId="1778" xr:uid="{00000000-0005-0000-0000-0000B9020000}"/>
    <cellStyle name="_Alchemist Hospital - Chandigarh 15.05.06 2 4" xfId="32045" xr:uid="{00000000-0005-0000-0000-0000BA020000}"/>
    <cellStyle name="_Alchemist Hospital - Chandigarh 15.05.06 2 5" xfId="31851" xr:uid="{00000000-0005-0000-0000-0000BB020000}"/>
    <cellStyle name="_Alchemist Hospital - Chandigarh 15.05.06 3" xfId="1779" xr:uid="{00000000-0005-0000-0000-0000BC020000}"/>
    <cellStyle name="_Alchemist Hospital - Chandigarh 15.05.06 4" xfId="1780" xr:uid="{00000000-0005-0000-0000-0000BD020000}"/>
    <cellStyle name="_Alchemist Hospital - Chandigarh 15.05.06 5" xfId="31852" xr:uid="{00000000-0005-0000-0000-0000BE020000}"/>
    <cellStyle name="_AMC -BMS AAI BOQ only" xfId="1781" xr:uid="{00000000-0005-0000-0000-0000BF020000}"/>
    <cellStyle name="_AMC -BMS AAI BOQ only 2" xfId="1782" xr:uid="{00000000-0005-0000-0000-0000C0020000}"/>
    <cellStyle name="_AMC -BMS AAI BOQ only 2 2" xfId="1783" xr:uid="{00000000-0005-0000-0000-0000C1020000}"/>
    <cellStyle name="_AMC -BMS AAI BOQ only 2 2 2" xfId="32041" xr:uid="{00000000-0005-0000-0000-0000C2020000}"/>
    <cellStyle name="_AMC -BMS AAI BOQ only 2 2 3" xfId="32636" xr:uid="{00000000-0005-0000-0000-0000C3020000}"/>
    <cellStyle name="_AMC -BMS AAI BOQ only 2 3" xfId="1784" xr:uid="{00000000-0005-0000-0000-0000C4020000}"/>
    <cellStyle name="_AMC -BMS AAI BOQ only 2 4" xfId="32039" xr:uid="{00000000-0005-0000-0000-0000C5020000}"/>
    <cellStyle name="_AMC -BMS AAI BOQ only 2 5" xfId="31850" xr:uid="{00000000-0005-0000-0000-0000C6020000}"/>
    <cellStyle name="_AMC -BMS AAI BOQ only 3" xfId="1785" xr:uid="{00000000-0005-0000-0000-0000C7020000}"/>
    <cellStyle name="_AMC -BMS AAI BOQ only 3 2" xfId="32635" xr:uid="{00000000-0005-0000-0000-0000C8020000}"/>
    <cellStyle name="_AMC -BMS AAI BOQ only 3 3" xfId="32040" xr:uid="{00000000-0005-0000-0000-0000C9020000}"/>
    <cellStyle name="_AMC -BMS AAI BOQ only 3 4" xfId="31849" xr:uid="{00000000-0005-0000-0000-0000CA020000}"/>
    <cellStyle name="_AMC -BMS AAI BOQ only 4" xfId="1786" xr:uid="{00000000-0005-0000-0000-0000CB020000}"/>
    <cellStyle name="_AMC -BMS AAI BOQ only 5" xfId="32042" xr:uid="{00000000-0005-0000-0000-0000CC020000}"/>
    <cellStyle name="_AMC -BMS AAI BOQ only 6" xfId="32637" xr:uid="{00000000-0005-0000-0000-0000CD020000}"/>
    <cellStyle name="_Amdocs - thane - FM200 - VESDA - 30.01.07" xfId="1787" xr:uid="{00000000-0005-0000-0000-0000CE020000}"/>
    <cellStyle name="_Amdocs - thane - FM200 - VESDA - 30.01.07 2" xfId="1788" xr:uid="{00000000-0005-0000-0000-0000CF020000}"/>
    <cellStyle name="_Amdocs - thane - FM200 - VESDA - 30.01.07 2 2" xfId="1789" xr:uid="{00000000-0005-0000-0000-0000D0020000}"/>
    <cellStyle name="_Amdocs - thane - FM200 - VESDA - 30.01.07 2 2 2" xfId="32037" xr:uid="{00000000-0005-0000-0000-0000D1020000}"/>
    <cellStyle name="_Amdocs - thane - FM200 - VESDA - 30.01.07 2 2 3" xfId="32630" xr:uid="{00000000-0005-0000-0000-0000D2020000}"/>
    <cellStyle name="_Amdocs - thane - FM200 - VESDA - 30.01.07 2 3" xfId="1790" xr:uid="{00000000-0005-0000-0000-0000D3020000}"/>
    <cellStyle name="_Amdocs - thane - FM200 - VESDA - 30.01.07 2 4" xfId="32038" xr:uid="{00000000-0005-0000-0000-0000D4020000}"/>
    <cellStyle name="_Amdocs - thane - FM200 - VESDA - 30.01.07 2 5" xfId="31847" xr:uid="{00000000-0005-0000-0000-0000D5020000}"/>
    <cellStyle name="_Amdocs - thane - FM200 - VESDA - 30.01.07 3" xfId="1791" xr:uid="{00000000-0005-0000-0000-0000D6020000}"/>
    <cellStyle name="_Amdocs - thane - FM200 - VESDA - 30.01.07 4" xfId="1792" xr:uid="{00000000-0005-0000-0000-0000D7020000}"/>
    <cellStyle name="_Amdocs - thane - FM200 - VESDA - 30.01.07 5" xfId="31848" xr:uid="{00000000-0005-0000-0000-0000D8020000}"/>
    <cellStyle name="_Americorp ACS PCS " xfId="1793" xr:uid="{00000000-0005-0000-0000-0000D9020000}"/>
    <cellStyle name="_Americorp ACS PCS  2" xfId="1794" xr:uid="{00000000-0005-0000-0000-0000DA020000}"/>
    <cellStyle name="_Americorp ACS PCS  2 2" xfId="1795" xr:uid="{00000000-0005-0000-0000-0000DB020000}"/>
    <cellStyle name="_Americorp ACS PCS  2 3" xfId="1796" xr:uid="{00000000-0005-0000-0000-0000DC020000}"/>
    <cellStyle name="_Americorp ACS PCS  3" xfId="1797" xr:uid="{00000000-0005-0000-0000-0000DD020000}"/>
    <cellStyle name="_Americorp ACS PCS  4" xfId="1798" xr:uid="{00000000-0005-0000-0000-0000DE020000}"/>
    <cellStyle name="_Amrita Biomedical 80205 m" xfId="1799" xr:uid="{00000000-0005-0000-0000-0000DF020000}"/>
    <cellStyle name="_Anand Residence 80303 pps" xfId="1800" xr:uid="{00000000-0005-0000-0000-0000E0020000}"/>
    <cellStyle name="_Anand Residence 80303 pps 2" xfId="1801" xr:uid="{00000000-0005-0000-0000-0000E1020000}"/>
    <cellStyle name="_Anand Residence 80303 pps 2 2" xfId="1802" xr:uid="{00000000-0005-0000-0000-0000E2020000}"/>
    <cellStyle name="_Anand Residence 80303 pps 2 2 2" xfId="32035" xr:uid="{00000000-0005-0000-0000-0000E3020000}"/>
    <cellStyle name="_Anand Residence 80303 pps 2 2 3" xfId="32632" xr:uid="{00000000-0005-0000-0000-0000E4020000}"/>
    <cellStyle name="_Anand Residence 80303 pps 2 3" xfId="1803" xr:uid="{00000000-0005-0000-0000-0000E5020000}"/>
    <cellStyle name="_Anand Residence 80303 pps 2 4" xfId="32036" xr:uid="{00000000-0005-0000-0000-0000E6020000}"/>
    <cellStyle name="_Anand Residence 80303 pps 2 5" xfId="31846" xr:uid="{00000000-0005-0000-0000-0000E7020000}"/>
    <cellStyle name="_Anand Residence 80303 pps 3" xfId="1804" xr:uid="{00000000-0005-0000-0000-0000E8020000}"/>
    <cellStyle name="_Anand Residence 80303 pps 4" xfId="1805" xr:uid="{00000000-0005-0000-0000-0000E9020000}"/>
    <cellStyle name="_Anand Residence 80303 pps 5" xfId="32633" xr:uid="{00000000-0005-0000-0000-0000EA020000}"/>
    <cellStyle name="_Anand Residence 80402 r4 beam" xfId="1806" xr:uid="{00000000-0005-0000-0000-0000EB020000}"/>
    <cellStyle name="_Anand Residence 80402 r4 beam 2" xfId="1807" xr:uid="{00000000-0005-0000-0000-0000EC020000}"/>
    <cellStyle name="_Anand Residence 80402 r4 beam 2 2" xfId="1808" xr:uid="{00000000-0005-0000-0000-0000ED020000}"/>
    <cellStyle name="_Anand Residence 80402 r4 beam 2 3" xfId="1809" xr:uid="{00000000-0005-0000-0000-0000EE020000}"/>
    <cellStyle name="_Anand Residence 80402 r4 beam 3" xfId="1810" xr:uid="{00000000-0005-0000-0000-0000EF020000}"/>
    <cellStyle name="_Anand Residence 80402 r4 beam 4" xfId="1811" xr:uid="{00000000-0005-0000-0000-0000F0020000}"/>
    <cellStyle name="_Angsana" xfId="400" xr:uid="{00000000-0005-0000-0000-0000F1020000}"/>
    <cellStyle name="_Angsana 2" xfId="1812" xr:uid="{00000000-0005-0000-0000-0000F2020000}"/>
    <cellStyle name="_Angsana 2 2" xfId="1813" xr:uid="{00000000-0005-0000-0000-0000F3020000}"/>
    <cellStyle name="_Angsana 3" xfId="1814" xr:uid="{00000000-0005-0000-0000-0000F4020000}"/>
    <cellStyle name="_Antelec BMS 05.09.07" xfId="1815" xr:uid="{00000000-0005-0000-0000-0000F5020000}"/>
    <cellStyle name="_Antelec BMS 05.09.07 2" xfId="1816" xr:uid="{00000000-0005-0000-0000-0000F6020000}"/>
    <cellStyle name="_Antelec BMS 05.09.07 2 2" xfId="1817" xr:uid="{00000000-0005-0000-0000-0000F7020000}"/>
    <cellStyle name="_Antelec BMS 05.09.07 2 2 2" xfId="32028" xr:uid="{00000000-0005-0000-0000-0000F8020000}"/>
    <cellStyle name="_Antelec BMS 05.09.07 2 2 3" xfId="31844" xr:uid="{00000000-0005-0000-0000-0000F9020000}"/>
    <cellStyle name="_Antelec BMS 05.09.07 2 3" xfId="1818" xr:uid="{00000000-0005-0000-0000-0000FA020000}"/>
    <cellStyle name="_Antelec BMS 05.09.07 2 4" xfId="32034" xr:uid="{00000000-0005-0000-0000-0000FB020000}"/>
    <cellStyle name="_Antelec BMS 05.09.07 2 5" xfId="31845" xr:uid="{00000000-0005-0000-0000-0000FC020000}"/>
    <cellStyle name="_Antelec BMS 05.09.07 3" xfId="1819" xr:uid="{00000000-0005-0000-0000-0000FD020000}"/>
    <cellStyle name="_Antelec BMS 05.09.07 4" xfId="1820" xr:uid="{00000000-0005-0000-0000-0000FE020000}"/>
    <cellStyle name="_Antelec BMS 05.09.07 5" xfId="32631" xr:uid="{00000000-0005-0000-0000-0000FF020000}"/>
    <cellStyle name="_AP Mahesh bank CFAS,CCTV,WLD,ROR 03.11.06" xfId="1821" xr:uid="{00000000-0005-0000-0000-000000030000}"/>
    <cellStyle name="_AP Mahesh bank CFAS,CCTV,WLD,ROR 03.11.06 2" xfId="1822" xr:uid="{00000000-0005-0000-0000-000001030000}"/>
    <cellStyle name="_AP Mahesh bank CFAS,CCTV,WLD,ROR 03.11.06 2 2" xfId="1823" xr:uid="{00000000-0005-0000-0000-000002030000}"/>
    <cellStyle name="_AP Mahesh bank CFAS,CCTV,WLD,ROR 03.11.06 2 2 2" xfId="32033" xr:uid="{00000000-0005-0000-0000-000003030000}"/>
    <cellStyle name="_AP Mahesh bank CFAS,CCTV,WLD,ROR 03.11.06 2 2 3" xfId="31830" xr:uid="{00000000-0005-0000-0000-000004030000}"/>
    <cellStyle name="_AP Mahesh bank CFAS,CCTV,WLD,ROR 03.11.06 2 3" xfId="1824" xr:uid="{00000000-0005-0000-0000-000005030000}"/>
    <cellStyle name="_AP Mahesh bank CFAS,CCTV,WLD,ROR 03.11.06 2 4" xfId="32032" xr:uid="{00000000-0005-0000-0000-000006030000}"/>
    <cellStyle name="_AP Mahesh bank CFAS,CCTV,WLD,ROR 03.11.06 2 5" xfId="32616" xr:uid="{00000000-0005-0000-0000-000007030000}"/>
    <cellStyle name="_AP Mahesh bank CFAS,CCTV,WLD,ROR 03.11.06 3" xfId="1825" xr:uid="{00000000-0005-0000-0000-000008030000}"/>
    <cellStyle name="_AP Mahesh bank CFAS,CCTV,WLD,ROR 03.11.06 4" xfId="1826" xr:uid="{00000000-0005-0000-0000-000009030000}"/>
    <cellStyle name="_AP Mahesh bank CFAS,CCTV,WLD,ROR 03.11.06 5" xfId="31843" xr:uid="{00000000-0005-0000-0000-00000A030000}"/>
    <cellStyle name="_APEEJAY corporate technologies" xfId="1827" xr:uid="{00000000-0005-0000-0000-00000B030000}"/>
    <cellStyle name="_APEEJAY corporate technologies 2" xfId="1828" xr:uid="{00000000-0005-0000-0000-00000C030000}"/>
    <cellStyle name="_APEEJAY corporate technologies 2 2" xfId="1829" xr:uid="{00000000-0005-0000-0000-00000D030000}"/>
    <cellStyle name="_APEEJAY corporate technologies 2 2 2" xfId="32029" xr:uid="{00000000-0005-0000-0000-00000E030000}"/>
    <cellStyle name="_APEEJAY corporate technologies 2 2 3" xfId="31842" xr:uid="{00000000-0005-0000-0000-00000F030000}"/>
    <cellStyle name="_APEEJAY corporate technologies 2 3" xfId="1830" xr:uid="{00000000-0005-0000-0000-000010030000}"/>
    <cellStyle name="_APEEJAY corporate technologies 2 4" xfId="32030" xr:uid="{00000000-0005-0000-0000-000011030000}"/>
    <cellStyle name="_APEEJAY corporate technologies 2 5" xfId="32628" xr:uid="{00000000-0005-0000-0000-000012030000}"/>
    <cellStyle name="_APEEJAY corporate technologies 3" xfId="1831" xr:uid="{00000000-0005-0000-0000-000013030000}"/>
    <cellStyle name="_APEEJAY corporate technologies 3 2" xfId="32625" xr:uid="{00000000-0005-0000-0000-000014030000}"/>
    <cellStyle name="_APEEJAY corporate technologies 3 3" xfId="32027" xr:uid="{00000000-0005-0000-0000-000015030000}"/>
    <cellStyle name="_APEEJAY corporate technologies 3 4" xfId="31841" xr:uid="{00000000-0005-0000-0000-000016030000}"/>
    <cellStyle name="_APEEJAY corporate technologies 4" xfId="1832" xr:uid="{00000000-0005-0000-0000-000017030000}"/>
    <cellStyle name="_APEEJAY corporate technologies 5" xfId="32031" xr:uid="{00000000-0005-0000-0000-000018030000}"/>
    <cellStyle name="_APEEJAY corporate technologies 6" xfId="32627" xr:uid="{00000000-0005-0000-0000-000019030000}"/>
    <cellStyle name="_Apna Punjab homes FAS 27.09.06" xfId="1833" xr:uid="{00000000-0005-0000-0000-00001A030000}"/>
    <cellStyle name="_Apna Punjab homes FAS 27.09.06 2" xfId="1834" xr:uid="{00000000-0005-0000-0000-00001B030000}"/>
    <cellStyle name="_Apna Punjab homes FAS 27.09.06 2 2" xfId="1835" xr:uid="{00000000-0005-0000-0000-00001C030000}"/>
    <cellStyle name="_Apna Punjab homes FAS 27.09.06 2 2 2" xfId="32025" xr:uid="{00000000-0005-0000-0000-00001D030000}"/>
    <cellStyle name="_Apna Punjab homes FAS 27.09.06 2 2 3" xfId="31839" xr:uid="{00000000-0005-0000-0000-00001E030000}"/>
    <cellStyle name="_Apna Punjab homes FAS 27.09.06 2 3" xfId="1836" xr:uid="{00000000-0005-0000-0000-00001F030000}"/>
    <cellStyle name="_Apna Punjab homes FAS 27.09.06 2 4" xfId="32026" xr:uid="{00000000-0005-0000-0000-000020030000}"/>
    <cellStyle name="_Apna Punjab homes FAS 27.09.06 2 5" xfId="31840" xr:uid="{00000000-0005-0000-0000-000021030000}"/>
    <cellStyle name="_Apna Punjab homes FAS 27.09.06 3" xfId="1837" xr:uid="{00000000-0005-0000-0000-000022030000}"/>
    <cellStyle name="_Apna Punjab homes FAS 27.09.06 4" xfId="1838" xr:uid="{00000000-0005-0000-0000-000023030000}"/>
    <cellStyle name="_Apna Punjab homes FAS 27.09.06 5" xfId="32626" xr:uid="{00000000-0005-0000-0000-000024030000}"/>
    <cellStyle name="_Area Statement 0705017" xfId="1839" xr:uid="{00000000-0005-0000-0000-000025030000}"/>
    <cellStyle name="_Area Statement 0705017 2" xfId="1840" xr:uid="{00000000-0005-0000-0000-000026030000}"/>
    <cellStyle name="_Arkie Atlier Designs" xfId="1841" xr:uid="{00000000-0005-0000-0000-000027030000}"/>
    <cellStyle name="_Arkie Atlier Designs 2" xfId="1842" xr:uid="{00000000-0005-0000-0000-000028030000}"/>
    <cellStyle name="_Arkie Atlier Designs 2 2" xfId="1843" xr:uid="{00000000-0005-0000-0000-000029030000}"/>
    <cellStyle name="_Arkie Atlier Designs 2 3" xfId="1844" xr:uid="{00000000-0005-0000-0000-00002A030000}"/>
    <cellStyle name="_Arkie Atlier Designs 3" xfId="1845" xr:uid="{00000000-0005-0000-0000-00002B030000}"/>
    <cellStyle name="_Arkie Atlier Designs 4" xfId="1846" xr:uid="{00000000-0005-0000-0000-00002C030000}"/>
    <cellStyle name="_Ascendas - AFAS, ACS &amp; EPABX - 14.11.06R5EST &amp; EXwork" xfId="1847" xr:uid="{00000000-0005-0000-0000-00002D030000}"/>
    <cellStyle name="_Ascendas - AFAS, ACS &amp; EPABX - 14.11.06R5EST &amp; EXwork 2" xfId="1848" xr:uid="{00000000-0005-0000-0000-00002E030000}"/>
    <cellStyle name="_Ascendas - AFAS, ACS &amp; EPABX - 14.11.06R5EST &amp; EXwork 2 2" xfId="1849" xr:uid="{00000000-0005-0000-0000-00002F030000}"/>
    <cellStyle name="_Ascendas - AFAS, ACS &amp; EPABX - 14.11.06R5EST &amp; EXwork 2 2 2" xfId="32023" xr:uid="{00000000-0005-0000-0000-000030030000}"/>
    <cellStyle name="_Ascendas - AFAS, ACS &amp; EPABX - 14.11.06R5EST &amp; EXwork 2 2 3" xfId="31838" xr:uid="{00000000-0005-0000-0000-000031030000}"/>
    <cellStyle name="_Ascendas - AFAS, ACS &amp; EPABX - 14.11.06R5EST &amp; EXwork 2 3" xfId="1850" xr:uid="{00000000-0005-0000-0000-000032030000}"/>
    <cellStyle name="_Ascendas - AFAS, ACS &amp; EPABX - 14.11.06R5EST &amp; EXwork 2 4" xfId="32024" xr:uid="{00000000-0005-0000-0000-000033030000}"/>
    <cellStyle name="_Ascendas - AFAS, ACS &amp; EPABX - 14.11.06R5EST &amp; EXwork 2 5" xfId="32624" xr:uid="{00000000-0005-0000-0000-000034030000}"/>
    <cellStyle name="_Ascendas - AFAS, ACS &amp; EPABX - 14.11.06R5EST &amp; EXwork 3" xfId="1851" xr:uid="{00000000-0005-0000-0000-000035030000}"/>
    <cellStyle name="_Ascendas - AFAS, ACS &amp; EPABX - 14.11.06R5EST &amp; EXwork 3 2" xfId="31837" xr:uid="{00000000-0005-0000-0000-000036030000}"/>
    <cellStyle name="_Ascendas - AFAS, ACS &amp; EPABX - 14.11.06R5EST &amp; EXwork 3 3" xfId="32019" xr:uid="{00000000-0005-0000-0000-000037030000}"/>
    <cellStyle name="_Ascendas - AFAS, ACS &amp; EPABX - 14.11.06R5EST &amp; EXwork 3 4" xfId="32623" xr:uid="{00000000-0005-0000-0000-000038030000}"/>
    <cellStyle name="_Ascendas - AFAS, ACS &amp; EPABX - 14.11.06R5EST &amp; EXwork 4" xfId="1852" xr:uid="{00000000-0005-0000-0000-000039030000}"/>
    <cellStyle name="_Ascendas - AFAS, ACS &amp; EPABX - 14.11.06R5EST &amp; EXwork 5" xfId="32022" xr:uid="{00000000-0005-0000-0000-00003A030000}"/>
    <cellStyle name="_Ascendas - AFAS, ACS &amp; EPABX - 14.11.06R5EST &amp; EXwork 6" xfId="32621" xr:uid="{00000000-0005-0000-0000-00003B030000}"/>
    <cellStyle name="_Ascendas - PH II - BMS - 26.03.08" xfId="1853" xr:uid="{00000000-0005-0000-0000-00003C030000}"/>
    <cellStyle name="_Ascendas - PH II - BMS - 26.03.08 2" xfId="1854" xr:uid="{00000000-0005-0000-0000-00003D030000}"/>
    <cellStyle name="_Ascendas - PH II - BMS - 26.03.08 2 2" xfId="1855" xr:uid="{00000000-0005-0000-0000-00003E030000}"/>
    <cellStyle name="_Ascendas - PH II - BMS - 26.03.08 2 2 2" xfId="32020" xr:uid="{00000000-0005-0000-0000-00003F030000}"/>
    <cellStyle name="_Ascendas - PH II - BMS - 26.03.08 2 2 3" xfId="31835" xr:uid="{00000000-0005-0000-0000-000040030000}"/>
    <cellStyle name="_Ascendas - PH II - BMS - 26.03.08 2 3" xfId="1856" xr:uid="{00000000-0005-0000-0000-000041030000}"/>
    <cellStyle name="_Ascendas - PH II - BMS - 26.03.08 2 4" xfId="32021" xr:uid="{00000000-0005-0000-0000-000042030000}"/>
    <cellStyle name="_Ascendas - PH II - BMS - 26.03.08 2 5" xfId="31836" xr:uid="{00000000-0005-0000-0000-000043030000}"/>
    <cellStyle name="_Ascendas - PH II - BMS - 26.03.08 3" xfId="1857" xr:uid="{00000000-0005-0000-0000-000044030000}"/>
    <cellStyle name="_Ascendas - PH II - BMS - 26.03.08 4" xfId="1858" xr:uid="{00000000-0005-0000-0000-000045030000}"/>
    <cellStyle name="_Ascendas - PH II - BMS - 26.03.08 5" xfId="32622" xr:uid="{00000000-0005-0000-0000-000046030000}"/>
    <cellStyle name="_Ascendas - PH3 - 07.11.07(ACS) - Spiltup" xfId="1859" xr:uid="{00000000-0005-0000-0000-000047030000}"/>
    <cellStyle name="_Ascendas - PH3 - 07.11.07(ACS) - Spiltup 2" xfId="1860" xr:uid="{00000000-0005-0000-0000-000048030000}"/>
    <cellStyle name="_Ascendas - PH3 - 07.11.07(ACS) - Spiltup 2 2" xfId="1861" xr:uid="{00000000-0005-0000-0000-000049030000}"/>
    <cellStyle name="_Ascendas - PH3 - 07.11.07(ACS) - Spiltup 2 2 2" xfId="32017" xr:uid="{00000000-0005-0000-0000-00004A030000}"/>
    <cellStyle name="_Ascendas - PH3 - 07.11.07(ACS) - Spiltup 2 2 3" xfId="31834" xr:uid="{00000000-0005-0000-0000-00004B030000}"/>
    <cellStyle name="_Ascendas - PH3 - 07.11.07(ACS) - Spiltup 2 3" xfId="1862" xr:uid="{00000000-0005-0000-0000-00004C030000}"/>
    <cellStyle name="_Ascendas - PH3 - 07.11.07(ACS) - Spiltup 2 4" xfId="32015" xr:uid="{00000000-0005-0000-0000-00004D030000}"/>
    <cellStyle name="_Ascendas - PH3 - 07.11.07(ACS) - Spiltup 2 5" xfId="32620" xr:uid="{00000000-0005-0000-0000-00004E030000}"/>
    <cellStyle name="_Ascendas - PH3 - 07.11.07(ACS) - Spiltup 3" xfId="1863" xr:uid="{00000000-0005-0000-0000-00004F030000}"/>
    <cellStyle name="_Ascendas - PH3 - 07.11.07(ACS) - Spiltup 3 2" xfId="31833" xr:uid="{00000000-0005-0000-0000-000050030000}"/>
    <cellStyle name="_Ascendas - PH3 - 07.11.07(ACS) - Spiltup 3 3" xfId="32016" xr:uid="{00000000-0005-0000-0000-000051030000}"/>
    <cellStyle name="_Ascendas - PH3 - 07.11.07(ACS) - Spiltup 3 4" xfId="32619" xr:uid="{00000000-0005-0000-0000-000052030000}"/>
    <cellStyle name="_Ascendas - PH3 - 07.11.07(ACS) - Spiltup 4" xfId="1864" xr:uid="{00000000-0005-0000-0000-000053030000}"/>
    <cellStyle name="_Ascendas - PH3 - 07.11.07(ACS) - Spiltup 5" xfId="32018" xr:uid="{00000000-0005-0000-0000-000054030000}"/>
    <cellStyle name="_Ascendas - PH3 - 07.11.07(ACS) - Spiltup 6" xfId="32617" xr:uid="{00000000-0005-0000-0000-000055030000}"/>
    <cellStyle name="_Ascendas 14.9.06 R1" xfId="1865" xr:uid="{00000000-0005-0000-0000-000056030000}"/>
    <cellStyle name="_Ascendas 14.9.06 R1 2" xfId="1866" xr:uid="{00000000-0005-0000-0000-000057030000}"/>
    <cellStyle name="_Ascendas 14.9.06 R1 2 2" xfId="1867" xr:uid="{00000000-0005-0000-0000-000058030000}"/>
    <cellStyle name="_Ascendas 14.9.06 R1 2 2 2" xfId="32013" xr:uid="{00000000-0005-0000-0000-000059030000}"/>
    <cellStyle name="_Ascendas 14.9.06 R1 2 2 3" xfId="31831" xr:uid="{00000000-0005-0000-0000-00005A030000}"/>
    <cellStyle name="_Ascendas 14.9.06 R1 2 3" xfId="1868" xr:uid="{00000000-0005-0000-0000-00005B030000}"/>
    <cellStyle name="_Ascendas 14.9.06 R1 2 4" xfId="32014" xr:uid="{00000000-0005-0000-0000-00005C030000}"/>
    <cellStyle name="_Ascendas 14.9.06 R1 2 5" xfId="31832" xr:uid="{00000000-0005-0000-0000-00005D030000}"/>
    <cellStyle name="_Ascendas 14.9.06 R1 3" xfId="1869" xr:uid="{00000000-0005-0000-0000-00005E030000}"/>
    <cellStyle name="_Ascendas 14.9.06 R1 4" xfId="1870" xr:uid="{00000000-0005-0000-0000-00005F030000}"/>
    <cellStyle name="_Ascendas 14.9.06 R1 5" xfId="32618" xr:uid="{00000000-0005-0000-0000-000060030000}"/>
    <cellStyle name="_ASCENDAS -18.08.06" xfId="1871" xr:uid="{00000000-0005-0000-0000-000061030000}"/>
    <cellStyle name="_ASCENDAS -18.08.06 2" xfId="1872" xr:uid="{00000000-0005-0000-0000-000062030000}"/>
    <cellStyle name="_ASCENDAS -18.08.06 2 2" xfId="1873" xr:uid="{00000000-0005-0000-0000-000063030000}"/>
    <cellStyle name="_ASCENDAS -18.08.06 2 2 2" xfId="32011" xr:uid="{00000000-0005-0000-0000-000064030000}"/>
    <cellStyle name="_ASCENDAS -18.08.06 2 2 3" xfId="32614" xr:uid="{00000000-0005-0000-0000-000065030000}"/>
    <cellStyle name="_ASCENDAS -18.08.06 2 3" xfId="1874" xr:uid="{00000000-0005-0000-0000-000066030000}"/>
    <cellStyle name="_ASCENDAS -18.08.06 2 4" xfId="32012" xr:uid="{00000000-0005-0000-0000-000067030000}"/>
    <cellStyle name="_ASCENDAS -18.08.06 2 5" xfId="31817" xr:uid="{00000000-0005-0000-0000-000068030000}"/>
    <cellStyle name="_ASCENDAS -18.08.06 3" xfId="1875" xr:uid="{00000000-0005-0000-0000-000069030000}"/>
    <cellStyle name="_ASCENDAS -18.08.06 4" xfId="1876" xr:uid="{00000000-0005-0000-0000-00006A030000}"/>
    <cellStyle name="_ASCENDAS -18.08.06 5" xfId="32604" xr:uid="{00000000-0005-0000-0000-00006B030000}"/>
    <cellStyle name="_Ascendas 21.9.06 R2" xfId="1877" xr:uid="{00000000-0005-0000-0000-00006C030000}"/>
    <cellStyle name="_Ascendas 21.9.06 R2 2" xfId="1878" xr:uid="{00000000-0005-0000-0000-00006D030000}"/>
    <cellStyle name="_Ascendas 21.9.06 R2 2 2" xfId="1879" xr:uid="{00000000-0005-0000-0000-00006E030000}"/>
    <cellStyle name="_Ascendas 21.9.06 R2 2 2 2" xfId="32009" xr:uid="{00000000-0005-0000-0000-00006F030000}"/>
    <cellStyle name="_Ascendas 21.9.06 R2 2 2 3" xfId="31828" xr:uid="{00000000-0005-0000-0000-000070030000}"/>
    <cellStyle name="_Ascendas 21.9.06 R2 2 3" xfId="1880" xr:uid="{00000000-0005-0000-0000-000071030000}"/>
    <cellStyle name="_Ascendas 21.9.06 R2 2 4" xfId="32010" xr:uid="{00000000-0005-0000-0000-000072030000}"/>
    <cellStyle name="_Ascendas 21.9.06 R2 2 5" xfId="31829" xr:uid="{00000000-0005-0000-0000-000073030000}"/>
    <cellStyle name="_Ascendas 21.9.06 R2 3" xfId="1881" xr:uid="{00000000-0005-0000-0000-000074030000}"/>
    <cellStyle name="_Ascendas 21.9.06 R2 4" xfId="1882" xr:uid="{00000000-0005-0000-0000-000075030000}"/>
    <cellStyle name="_Ascendas 21.9.06 R2 5" xfId="32615" xr:uid="{00000000-0005-0000-0000-000076030000}"/>
    <cellStyle name="_Ascendas Mahindra IT Park old-26.03.08 not send" xfId="1883" xr:uid="{00000000-0005-0000-0000-000077030000}"/>
    <cellStyle name="_Ascendas Mahindra IT Park old-26.03.08 not send 2" xfId="1884" xr:uid="{00000000-0005-0000-0000-000078030000}"/>
    <cellStyle name="_Ascendas Mahindra IT Park old-26.03.08 not send 2 2" xfId="1885" xr:uid="{00000000-0005-0000-0000-000079030000}"/>
    <cellStyle name="_Ascendas Mahindra IT Park old-26.03.08 not send 2 2 2" xfId="32008" xr:uid="{00000000-0005-0000-0000-00007A030000}"/>
    <cellStyle name="_Ascendas Mahindra IT Park old-26.03.08 not send 2 2 3" xfId="31827" xr:uid="{00000000-0005-0000-0000-00007B030000}"/>
    <cellStyle name="_Ascendas Mahindra IT Park old-26.03.08 not send 2 3" xfId="1886" xr:uid="{00000000-0005-0000-0000-00007C030000}"/>
    <cellStyle name="_Ascendas Mahindra IT Park old-26.03.08 not send 2 4" xfId="32007" xr:uid="{00000000-0005-0000-0000-00007D030000}"/>
    <cellStyle name="_Ascendas Mahindra IT Park old-26.03.08 not send 2 5" xfId="32613" xr:uid="{00000000-0005-0000-0000-00007E030000}"/>
    <cellStyle name="_Ascendas Mahindra IT Park old-26.03.08 not send 3" xfId="1887" xr:uid="{00000000-0005-0000-0000-00007F030000}"/>
    <cellStyle name="_Ascendas Mahindra IT Park old-26.03.08 not send 4" xfId="1888" xr:uid="{00000000-0005-0000-0000-000080030000}"/>
    <cellStyle name="_Ascendas Mahindra IT Park old-26.03.08 not send 5" xfId="32612" xr:uid="{00000000-0005-0000-0000-000081030000}"/>
    <cellStyle name="_Ascendas Mahindra IT Park-18.04.08" xfId="1889" xr:uid="{00000000-0005-0000-0000-000082030000}"/>
    <cellStyle name="_Ascendas Mahindra IT Park-18.04.08 2" xfId="1890" xr:uid="{00000000-0005-0000-0000-000083030000}"/>
    <cellStyle name="_Ascendas Mahindra IT Park-18.04.08 2 2" xfId="1891" xr:uid="{00000000-0005-0000-0000-000084030000}"/>
    <cellStyle name="_Ascendas Mahindra IT Park-18.04.08 2 2 2" xfId="32005" xr:uid="{00000000-0005-0000-0000-000085030000}"/>
    <cellStyle name="_Ascendas Mahindra IT Park-18.04.08 2 2 3" xfId="32611" xr:uid="{00000000-0005-0000-0000-000086030000}"/>
    <cellStyle name="_Ascendas Mahindra IT Park-18.04.08 2 3" xfId="1892" xr:uid="{00000000-0005-0000-0000-000087030000}"/>
    <cellStyle name="_Ascendas Mahindra IT Park-18.04.08 2 4" xfId="32006" xr:uid="{00000000-0005-0000-0000-000088030000}"/>
    <cellStyle name="_Ascendas Mahindra IT Park-18.04.08 2 5" xfId="32608" xr:uid="{00000000-0005-0000-0000-000089030000}"/>
    <cellStyle name="_Ascendas Mahindra IT Park-18.04.08 3" xfId="1893" xr:uid="{00000000-0005-0000-0000-00008A030000}"/>
    <cellStyle name="_Ascendas Mahindra IT Park-18.04.08 4" xfId="1894" xr:uid="{00000000-0005-0000-0000-00008B030000}"/>
    <cellStyle name="_Ascendas Mahindra IT Park-18.04.08 5" xfId="31826" xr:uid="{00000000-0005-0000-0000-00008C030000}"/>
    <cellStyle name="_Ascendas Mahindra IT Park-21.04.08" xfId="1895" xr:uid="{00000000-0005-0000-0000-00008D030000}"/>
    <cellStyle name="_Ascendas Mahindra IT Park-21.04.08 2" xfId="1896" xr:uid="{00000000-0005-0000-0000-00008E030000}"/>
    <cellStyle name="_Ascendas Mahindra IT Park-21.04.08 2 2" xfId="1897" xr:uid="{00000000-0005-0000-0000-00008F030000}"/>
    <cellStyle name="_Ascendas Mahindra IT Park-21.04.08 2 2 2" xfId="32003" xr:uid="{00000000-0005-0000-0000-000090030000}"/>
    <cellStyle name="_Ascendas Mahindra IT Park-21.04.08 2 2 3" xfId="31824" xr:uid="{00000000-0005-0000-0000-000091030000}"/>
    <cellStyle name="_Ascendas Mahindra IT Park-21.04.08 2 3" xfId="1898" xr:uid="{00000000-0005-0000-0000-000092030000}"/>
    <cellStyle name="_Ascendas Mahindra IT Park-21.04.08 2 4" xfId="32004" xr:uid="{00000000-0005-0000-0000-000093030000}"/>
    <cellStyle name="_Ascendas Mahindra IT Park-21.04.08 2 5" xfId="32610" xr:uid="{00000000-0005-0000-0000-000094030000}"/>
    <cellStyle name="_Ascendas Mahindra IT Park-21.04.08 3" xfId="1899" xr:uid="{00000000-0005-0000-0000-000095030000}"/>
    <cellStyle name="_Ascendas Mahindra IT Park-21.04.08 4" xfId="1900" xr:uid="{00000000-0005-0000-0000-000096030000}"/>
    <cellStyle name="_Ascendas Mahindra IT Park-21.04.08 5" xfId="31825" xr:uid="{00000000-0005-0000-0000-000097030000}"/>
    <cellStyle name="_Ascendas Mahindra IT Park-26.03.08" xfId="1901" xr:uid="{00000000-0005-0000-0000-000098030000}"/>
    <cellStyle name="_Ascendas Mahindra IT Park-26.03.08 2" xfId="1902" xr:uid="{00000000-0005-0000-0000-000099030000}"/>
    <cellStyle name="_Ascendas Mahindra IT Park-26.03.08 2 2" xfId="1903" xr:uid="{00000000-0005-0000-0000-00009A030000}"/>
    <cellStyle name="_Ascendas Mahindra IT Park-26.03.08 2 2 2" xfId="32001" xr:uid="{00000000-0005-0000-0000-00009B030000}"/>
    <cellStyle name="_Ascendas Mahindra IT Park-26.03.08 2 2 3" xfId="31822" xr:uid="{00000000-0005-0000-0000-00009C030000}"/>
    <cellStyle name="_Ascendas Mahindra IT Park-26.03.08 2 3" xfId="1904" xr:uid="{00000000-0005-0000-0000-00009D030000}"/>
    <cellStyle name="_Ascendas Mahindra IT Park-26.03.08 2 4" xfId="32002" xr:uid="{00000000-0005-0000-0000-00009E030000}"/>
    <cellStyle name="_Ascendas Mahindra IT Park-26.03.08 2 5" xfId="31823" xr:uid="{00000000-0005-0000-0000-00009F030000}"/>
    <cellStyle name="_Ascendas Mahindra IT Park-26.03.08 3" xfId="1905" xr:uid="{00000000-0005-0000-0000-0000A0030000}"/>
    <cellStyle name="_Ascendas Mahindra IT Park-26.03.08 4" xfId="1906" xr:uid="{00000000-0005-0000-0000-0000A1030000}"/>
    <cellStyle name="_Ascendas Mahindra IT Park-26.03.08 5" xfId="32609" xr:uid="{00000000-0005-0000-0000-0000A2030000}"/>
    <cellStyle name="_Ascendas Ph II Mail  30.1.06" xfId="1907" xr:uid="{00000000-0005-0000-0000-0000A3030000}"/>
    <cellStyle name="_Ascendas Ph II Mail  30.1.06 2" xfId="1908" xr:uid="{00000000-0005-0000-0000-0000A4030000}"/>
    <cellStyle name="_Ascendas Ph II Mail  30.1.06 2 2" xfId="1909" xr:uid="{00000000-0005-0000-0000-0000A5030000}"/>
    <cellStyle name="_Ascendas Ph II Mail  30.1.06 2 3" xfId="1910" xr:uid="{00000000-0005-0000-0000-0000A6030000}"/>
    <cellStyle name="_Ascendas Ph II Mail  30.1.06 3" xfId="1911" xr:uid="{00000000-0005-0000-0000-0000A7030000}"/>
    <cellStyle name="_Ascendas Ph II Mail  30.1.06 4" xfId="1912" xr:uid="{00000000-0005-0000-0000-0000A8030000}"/>
    <cellStyle name="_Ascendes_030209" xfId="1913" xr:uid="{00000000-0005-0000-0000-0000A9030000}"/>
    <cellStyle name="_Ashok Leyland-HP R1- 24.04.07,e-mail" xfId="1914" xr:uid="{00000000-0005-0000-0000-0000AA030000}"/>
    <cellStyle name="_Ashok Leyland-HP R1- 24.04.07,e-mail 2" xfId="1915" xr:uid="{00000000-0005-0000-0000-0000AB030000}"/>
    <cellStyle name="_Ashok Leyland-HP R1- 24.04.07,e-mail 2 2" xfId="1916" xr:uid="{00000000-0005-0000-0000-0000AC030000}"/>
    <cellStyle name="_Ashok Leyland-HP R1- 24.04.07,e-mail 2 2 2" xfId="1917" xr:uid="{00000000-0005-0000-0000-0000AD030000}"/>
    <cellStyle name="_Ashok Leyland-HP R1- 24.04.07,e-mail 2 2 2 2" xfId="38410" xr:uid="{00000000-0005-0000-0000-0000AE030000}"/>
    <cellStyle name="_Ashok Leyland-HP R1- 24.04.07,e-mail 2 2 3" xfId="38409" xr:uid="{00000000-0005-0000-0000-0000AF030000}"/>
    <cellStyle name="_Ashok Leyland-HP R1- 24.04.07,e-mail 2 3" xfId="1918" xr:uid="{00000000-0005-0000-0000-0000B0030000}"/>
    <cellStyle name="_Ashok Leyland-HP R1- 24.04.07,e-mail 2 3 2" xfId="38411" xr:uid="{00000000-0005-0000-0000-0000B1030000}"/>
    <cellStyle name="_Ashok Leyland-HP R1- 24.04.07,e-mail 2 4" xfId="38408" xr:uid="{00000000-0005-0000-0000-0000B2030000}"/>
    <cellStyle name="_Ashok Leyland-HP R1- 24.04.07,e-mail 3" xfId="1919" xr:uid="{00000000-0005-0000-0000-0000B3030000}"/>
    <cellStyle name="_Ashok Leyland-HP R1- 24.04.07,e-mail 3 2" xfId="1920" xr:uid="{00000000-0005-0000-0000-0000B4030000}"/>
    <cellStyle name="_Ashok Leyland-HP R1- 24.04.07,e-mail 3 2 2" xfId="38413" xr:uid="{00000000-0005-0000-0000-0000B5030000}"/>
    <cellStyle name="_Ashok Leyland-HP R1- 24.04.07,e-mail 3 3" xfId="38412" xr:uid="{00000000-0005-0000-0000-0000B6030000}"/>
    <cellStyle name="_Ashok Leyland-HP R1- 24.04.07,e-mail 4" xfId="1921" xr:uid="{00000000-0005-0000-0000-0000B7030000}"/>
    <cellStyle name="_Ashok Leyland-HP R1- 24.04.07,e-mail 4 2" xfId="36287" xr:uid="{00000000-0005-0000-0000-0000B8030000}"/>
    <cellStyle name="_Ashok Leyland-HP R1- 24.04.07,e-mail 4 2 2" xfId="45524" xr:uid="{00000000-0005-0000-0000-0000B9030000}"/>
    <cellStyle name="_Ashok Leyland-HP R1- 24.04.07,e-mail 4 3" xfId="38414" xr:uid="{00000000-0005-0000-0000-0000BA030000}"/>
    <cellStyle name="_Ashok Leyland-HP R1- 24.04.07,e-mail 5" xfId="1922" xr:uid="{00000000-0005-0000-0000-0000BB030000}"/>
    <cellStyle name="_Ashok Leyland-HP R1- 24.04.07,e-mail 5 2" xfId="38415" xr:uid="{00000000-0005-0000-0000-0000BC030000}"/>
    <cellStyle name="_Ashok Leyland-HP R1- 24.04.07,e-mail 6" xfId="1923" xr:uid="{00000000-0005-0000-0000-0000BD030000}"/>
    <cellStyle name="_Ashok Leyland-HP R1- 24.04.07,e-mail 6 2" xfId="36286" xr:uid="{00000000-0005-0000-0000-0000BE030000}"/>
    <cellStyle name="_Ashok Leyland-HP R1- 24.04.07,e-mail 6 2 2" xfId="45523" xr:uid="{00000000-0005-0000-0000-0000BF030000}"/>
    <cellStyle name="_Ashok Leyland-HP R1- 24.04.07,e-mail 6 3" xfId="38416" xr:uid="{00000000-0005-0000-0000-0000C0030000}"/>
    <cellStyle name="_Ashok Leyland-HP R1- 24.04.07,e-mail 7" xfId="36288" xr:uid="{00000000-0005-0000-0000-0000C1030000}"/>
    <cellStyle name="_Ashok Leyland-HP R1- 24.04.07,e-mail 7 2" xfId="45525" xr:uid="{00000000-0005-0000-0000-0000C2030000}"/>
    <cellStyle name="_Ashok Leyland-HP R1- 24.04.07,e-mail 8" xfId="38407" xr:uid="{00000000-0005-0000-0000-0000C3030000}"/>
    <cellStyle name="_Ashok Leyland-HP R6- 20.07.07,e-mail" xfId="1924" xr:uid="{00000000-0005-0000-0000-0000C4030000}"/>
    <cellStyle name="_Ashok Leyland-HP R6- 20.07.07,e-mail 2" xfId="1925" xr:uid="{00000000-0005-0000-0000-0000C5030000}"/>
    <cellStyle name="_Ashok Leyland-HP R6- 20.07.07,e-mail 2 2" xfId="1926" xr:uid="{00000000-0005-0000-0000-0000C6030000}"/>
    <cellStyle name="_Ashok Leyland-HP R6- 20.07.07,e-mail 2 2 2" xfId="1927" xr:uid="{00000000-0005-0000-0000-0000C7030000}"/>
    <cellStyle name="_Ashok Leyland-HP R6- 20.07.07,e-mail 2 2 2 2" xfId="38420" xr:uid="{00000000-0005-0000-0000-0000C8030000}"/>
    <cellStyle name="_Ashok Leyland-HP R6- 20.07.07,e-mail 2 2 3" xfId="38419" xr:uid="{00000000-0005-0000-0000-0000C9030000}"/>
    <cellStyle name="_Ashok Leyland-HP R6- 20.07.07,e-mail 2 3" xfId="1928" xr:uid="{00000000-0005-0000-0000-0000CA030000}"/>
    <cellStyle name="_Ashok Leyland-HP R6- 20.07.07,e-mail 2 3 2" xfId="38421" xr:uid="{00000000-0005-0000-0000-0000CB030000}"/>
    <cellStyle name="_Ashok Leyland-HP R6- 20.07.07,e-mail 2 4" xfId="38418" xr:uid="{00000000-0005-0000-0000-0000CC030000}"/>
    <cellStyle name="_Ashok Leyland-HP R6- 20.07.07,e-mail 3" xfId="1929" xr:uid="{00000000-0005-0000-0000-0000CD030000}"/>
    <cellStyle name="_Ashok Leyland-HP R6- 20.07.07,e-mail 3 2" xfId="1930" xr:uid="{00000000-0005-0000-0000-0000CE030000}"/>
    <cellStyle name="_Ashok Leyland-HP R6- 20.07.07,e-mail 3 2 2" xfId="38423" xr:uid="{00000000-0005-0000-0000-0000CF030000}"/>
    <cellStyle name="_Ashok Leyland-HP R6- 20.07.07,e-mail 3 3" xfId="38422" xr:uid="{00000000-0005-0000-0000-0000D0030000}"/>
    <cellStyle name="_Ashok Leyland-HP R6- 20.07.07,e-mail 4" xfId="1931" xr:uid="{00000000-0005-0000-0000-0000D1030000}"/>
    <cellStyle name="_Ashok Leyland-HP R6- 20.07.07,e-mail 4 2" xfId="36284" xr:uid="{00000000-0005-0000-0000-0000D2030000}"/>
    <cellStyle name="_Ashok Leyland-HP R6- 20.07.07,e-mail 4 2 2" xfId="45521" xr:uid="{00000000-0005-0000-0000-0000D3030000}"/>
    <cellStyle name="_Ashok Leyland-HP R6- 20.07.07,e-mail 4 3" xfId="38424" xr:uid="{00000000-0005-0000-0000-0000D4030000}"/>
    <cellStyle name="_Ashok Leyland-HP R6- 20.07.07,e-mail 5" xfId="1932" xr:uid="{00000000-0005-0000-0000-0000D5030000}"/>
    <cellStyle name="_Ashok Leyland-HP R6- 20.07.07,e-mail 5 2" xfId="38425" xr:uid="{00000000-0005-0000-0000-0000D6030000}"/>
    <cellStyle name="_Ashok Leyland-HP R6- 20.07.07,e-mail 6" xfId="1933" xr:uid="{00000000-0005-0000-0000-0000D7030000}"/>
    <cellStyle name="_Ashok Leyland-HP R6- 20.07.07,e-mail 6 2" xfId="36283" xr:uid="{00000000-0005-0000-0000-0000D8030000}"/>
    <cellStyle name="_Ashok Leyland-HP R6- 20.07.07,e-mail 6 2 2" xfId="45520" xr:uid="{00000000-0005-0000-0000-0000D9030000}"/>
    <cellStyle name="_Ashok Leyland-HP R6- 20.07.07,e-mail 6 3" xfId="38426" xr:uid="{00000000-0005-0000-0000-0000DA030000}"/>
    <cellStyle name="_Ashok Leyland-HP R6- 20.07.07,e-mail 7" xfId="36285" xr:uid="{00000000-0005-0000-0000-0000DB030000}"/>
    <cellStyle name="_Ashok Leyland-HP R6- 20.07.07,e-mail 7 2" xfId="45522" xr:uid="{00000000-0005-0000-0000-0000DC030000}"/>
    <cellStyle name="_Ashok Leyland-HP R6- 20.07.07,e-mail 8" xfId="38417" xr:uid="{00000000-0005-0000-0000-0000DD030000}"/>
    <cellStyle name="_Ashok Leyland-HP R7 - 03.08.07,e-mail" xfId="1934" xr:uid="{00000000-0005-0000-0000-0000DE030000}"/>
    <cellStyle name="_Ashok Leyland-HP R7 - 03.08.07,e-mail 2" xfId="1935" xr:uid="{00000000-0005-0000-0000-0000DF030000}"/>
    <cellStyle name="_Ashok Leyland-HP R7 - 03.08.07,e-mail 2 2" xfId="1936" xr:uid="{00000000-0005-0000-0000-0000E0030000}"/>
    <cellStyle name="_Ashok Leyland-HP R7 - 03.08.07,e-mail 2 2 2" xfId="1937" xr:uid="{00000000-0005-0000-0000-0000E1030000}"/>
    <cellStyle name="_Ashok Leyland-HP R7 - 03.08.07,e-mail 2 2 2 2" xfId="38430" xr:uid="{00000000-0005-0000-0000-0000E2030000}"/>
    <cellStyle name="_Ashok Leyland-HP R7 - 03.08.07,e-mail 2 2 3" xfId="38429" xr:uid="{00000000-0005-0000-0000-0000E3030000}"/>
    <cellStyle name="_Ashok Leyland-HP R7 - 03.08.07,e-mail 2 3" xfId="1938" xr:uid="{00000000-0005-0000-0000-0000E4030000}"/>
    <cellStyle name="_Ashok Leyland-HP R7 - 03.08.07,e-mail 2 3 2" xfId="38431" xr:uid="{00000000-0005-0000-0000-0000E5030000}"/>
    <cellStyle name="_Ashok Leyland-HP R7 - 03.08.07,e-mail 2 4" xfId="38428" xr:uid="{00000000-0005-0000-0000-0000E6030000}"/>
    <cellStyle name="_Ashok Leyland-HP R7 - 03.08.07,e-mail 3" xfId="1939" xr:uid="{00000000-0005-0000-0000-0000E7030000}"/>
    <cellStyle name="_Ashok Leyland-HP R7 - 03.08.07,e-mail 3 2" xfId="1940" xr:uid="{00000000-0005-0000-0000-0000E8030000}"/>
    <cellStyle name="_Ashok Leyland-HP R7 - 03.08.07,e-mail 3 2 2" xfId="38433" xr:uid="{00000000-0005-0000-0000-0000E9030000}"/>
    <cellStyle name="_Ashok Leyland-HP R7 - 03.08.07,e-mail 3 3" xfId="38432" xr:uid="{00000000-0005-0000-0000-0000EA030000}"/>
    <cellStyle name="_Ashok Leyland-HP R7 - 03.08.07,e-mail 4" xfId="1941" xr:uid="{00000000-0005-0000-0000-0000EB030000}"/>
    <cellStyle name="_Ashok Leyland-HP R7 - 03.08.07,e-mail 4 2" xfId="36281" xr:uid="{00000000-0005-0000-0000-0000EC030000}"/>
    <cellStyle name="_Ashok Leyland-HP R7 - 03.08.07,e-mail 4 2 2" xfId="45518" xr:uid="{00000000-0005-0000-0000-0000ED030000}"/>
    <cellStyle name="_Ashok Leyland-HP R7 - 03.08.07,e-mail 4 3" xfId="38434" xr:uid="{00000000-0005-0000-0000-0000EE030000}"/>
    <cellStyle name="_Ashok Leyland-HP R7 - 03.08.07,e-mail 5" xfId="1942" xr:uid="{00000000-0005-0000-0000-0000EF030000}"/>
    <cellStyle name="_Ashok Leyland-HP R7 - 03.08.07,e-mail 5 2" xfId="38435" xr:uid="{00000000-0005-0000-0000-0000F0030000}"/>
    <cellStyle name="_Ashok Leyland-HP R7 - 03.08.07,e-mail 6" xfId="1943" xr:uid="{00000000-0005-0000-0000-0000F1030000}"/>
    <cellStyle name="_Ashok Leyland-HP R7 - 03.08.07,e-mail 6 2" xfId="34508" xr:uid="{00000000-0005-0000-0000-0000F2030000}"/>
    <cellStyle name="_Ashok Leyland-HP R7 - 03.08.07,e-mail 6 2 2" xfId="44552" xr:uid="{00000000-0005-0000-0000-0000F3030000}"/>
    <cellStyle name="_Ashok Leyland-HP R7 - 03.08.07,e-mail 6 3" xfId="38436" xr:uid="{00000000-0005-0000-0000-0000F4030000}"/>
    <cellStyle name="_Ashok Leyland-HP R7 - 03.08.07,e-mail 7" xfId="36282" xr:uid="{00000000-0005-0000-0000-0000F5030000}"/>
    <cellStyle name="_Ashok Leyland-HP R7 - 03.08.07,e-mail 7 2" xfId="45519" xr:uid="{00000000-0005-0000-0000-0000F6030000}"/>
    <cellStyle name="_Ashok Leyland-HP R7 - 03.08.07,e-mail 8" xfId="38427" xr:uid="{00000000-0005-0000-0000-0000F7030000}"/>
    <cellStyle name="_Ashok Leyland-HPVesda- 30 07 07e-mail" xfId="1944" xr:uid="{00000000-0005-0000-0000-0000F8030000}"/>
    <cellStyle name="_Ashok Leyland-HPVesda- 30 07 07e-mail 2" xfId="1945" xr:uid="{00000000-0005-0000-0000-0000F9030000}"/>
    <cellStyle name="_Ashok Leyland-HPVesda- 30 07 07e-mail 2 2" xfId="1946" xr:uid="{00000000-0005-0000-0000-0000FA030000}"/>
    <cellStyle name="_Ashok Leyland-HPVesda- 30 07 07e-mail 2 2 2" xfId="1947" xr:uid="{00000000-0005-0000-0000-0000FB030000}"/>
    <cellStyle name="_Ashok Leyland-HPVesda- 30 07 07e-mail 2 2 2 2" xfId="38440" xr:uid="{00000000-0005-0000-0000-0000FC030000}"/>
    <cellStyle name="_Ashok Leyland-HPVesda- 30 07 07e-mail 2 2 3" xfId="38439" xr:uid="{00000000-0005-0000-0000-0000FD030000}"/>
    <cellStyle name="_Ashok Leyland-HPVesda- 30 07 07e-mail 2 3" xfId="1948" xr:uid="{00000000-0005-0000-0000-0000FE030000}"/>
    <cellStyle name="_Ashok Leyland-HPVesda- 30 07 07e-mail 2 3 2" xfId="38441" xr:uid="{00000000-0005-0000-0000-0000FF030000}"/>
    <cellStyle name="_Ashok Leyland-HPVesda- 30 07 07e-mail 2 4" xfId="38438" xr:uid="{00000000-0005-0000-0000-000000040000}"/>
    <cellStyle name="_Ashok Leyland-HPVesda- 30 07 07e-mail 3" xfId="1949" xr:uid="{00000000-0005-0000-0000-000001040000}"/>
    <cellStyle name="_Ashok Leyland-HPVesda- 30 07 07e-mail 3 2" xfId="1950" xr:uid="{00000000-0005-0000-0000-000002040000}"/>
    <cellStyle name="_Ashok Leyland-HPVesda- 30 07 07e-mail 3 2 2" xfId="38443" xr:uid="{00000000-0005-0000-0000-000003040000}"/>
    <cellStyle name="_Ashok Leyland-HPVesda- 30 07 07e-mail 3 3" xfId="38442" xr:uid="{00000000-0005-0000-0000-000004040000}"/>
    <cellStyle name="_Ashok Leyland-HPVesda- 30 07 07e-mail 4" xfId="1951" xr:uid="{00000000-0005-0000-0000-000005040000}"/>
    <cellStyle name="_Ashok Leyland-HPVesda- 30 07 07e-mail 4 2" xfId="36279" xr:uid="{00000000-0005-0000-0000-000006040000}"/>
    <cellStyle name="_Ashok Leyland-HPVesda- 30 07 07e-mail 4 2 2" xfId="45516" xr:uid="{00000000-0005-0000-0000-000007040000}"/>
    <cellStyle name="_Ashok Leyland-HPVesda- 30 07 07e-mail 4 3" xfId="38444" xr:uid="{00000000-0005-0000-0000-000008040000}"/>
    <cellStyle name="_Ashok Leyland-HPVesda- 30 07 07e-mail 5" xfId="1952" xr:uid="{00000000-0005-0000-0000-000009040000}"/>
    <cellStyle name="_Ashok Leyland-HPVesda- 30 07 07e-mail 5 2" xfId="38445" xr:uid="{00000000-0005-0000-0000-00000A040000}"/>
    <cellStyle name="_Ashok Leyland-HPVesda- 30 07 07e-mail 6" xfId="1953" xr:uid="{00000000-0005-0000-0000-00000B040000}"/>
    <cellStyle name="_Ashok Leyland-HPVesda- 30 07 07e-mail 6 2" xfId="36278" xr:uid="{00000000-0005-0000-0000-00000C040000}"/>
    <cellStyle name="_Ashok Leyland-HPVesda- 30 07 07e-mail 6 2 2" xfId="45515" xr:uid="{00000000-0005-0000-0000-00000D040000}"/>
    <cellStyle name="_Ashok Leyland-HPVesda- 30 07 07e-mail 6 3" xfId="38446" xr:uid="{00000000-0005-0000-0000-00000E040000}"/>
    <cellStyle name="_Ashok Leyland-HPVesda- 30 07 07e-mail 7" xfId="36280" xr:uid="{00000000-0005-0000-0000-00000F040000}"/>
    <cellStyle name="_Ashok Leyland-HPVesda- 30 07 07e-mail 7 2" xfId="45517" xr:uid="{00000000-0005-0000-0000-000010040000}"/>
    <cellStyle name="_Ashok Leyland-HPVesda- 30 07 07e-mail 8" xfId="38437" xr:uid="{00000000-0005-0000-0000-000011040000}"/>
    <cellStyle name="_Aspire Global Support FAS 01.11.06-DI" xfId="1954" xr:uid="{00000000-0005-0000-0000-000012040000}"/>
    <cellStyle name="_Aspire Global Support FAS 01.11.06-DI 2" xfId="1955" xr:uid="{00000000-0005-0000-0000-000013040000}"/>
    <cellStyle name="_Aspire Global Support FAS 01.11.06-DI 2 2" xfId="1956" xr:uid="{00000000-0005-0000-0000-000014040000}"/>
    <cellStyle name="_Aspire Global Support FAS 01.11.06-DI 2 3" xfId="1957" xr:uid="{00000000-0005-0000-0000-000015040000}"/>
    <cellStyle name="_Aspire Global Support FAS 01.11.06-DI 3" xfId="1958" xr:uid="{00000000-0005-0000-0000-000016040000}"/>
    <cellStyle name="_Aspire Global Support FAS 01.11.06-DI 4" xfId="1959" xr:uid="{00000000-0005-0000-0000-000017040000}"/>
    <cellStyle name="_aurdra Engg - Afas &amp; Pa - 24.05.06" xfId="1960" xr:uid="{00000000-0005-0000-0000-000018040000}"/>
    <cellStyle name="_aurdra Engg - Afas &amp; Pa - 24.05.06 2" xfId="1961" xr:uid="{00000000-0005-0000-0000-000019040000}"/>
    <cellStyle name="_aurdra Engg - Afas &amp; Pa - 24.05.06 2 2" xfId="1962" xr:uid="{00000000-0005-0000-0000-00001A040000}"/>
    <cellStyle name="_aurdra Engg - Afas &amp; Pa - 24.05.06 2 2 2" xfId="26625" xr:uid="{00000000-0005-0000-0000-00001B040000}"/>
    <cellStyle name="_aurdra Engg - Afas &amp; Pa - 24.05.06 2 2 3" xfId="31821" xr:uid="{00000000-0005-0000-0000-00001C040000}"/>
    <cellStyle name="_aurdra Engg - Afas &amp; Pa - 24.05.06 2 3" xfId="1963" xr:uid="{00000000-0005-0000-0000-00001D040000}"/>
    <cellStyle name="_aurdra Engg - Afas &amp; Pa - 24.05.06 2 4" xfId="21797" xr:uid="{00000000-0005-0000-0000-00001E040000}"/>
    <cellStyle name="_aurdra Engg - Afas &amp; Pa - 24.05.06 2 5" xfId="32607" xr:uid="{00000000-0005-0000-0000-00001F040000}"/>
    <cellStyle name="_aurdra Engg - Afas &amp; Pa - 24.05.06 3" xfId="1964" xr:uid="{00000000-0005-0000-0000-000020040000}"/>
    <cellStyle name="_aurdra Engg - Afas &amp; Pa - 24.05.06 4" xfId="1965" xr:uid="{00000000-0005-0000-0000-000021040000}"/>
    <cellStyle name="_aurdra Engg - Afas &amp; Pa - 24.05.06 5" xfId="32605" xr:uid="{00000000-0005-0000-0000-000022040000}"/>
    <cellStyle name="_AUSTIN" xfId="401" xr:uid="{00000000-0005-0000-0000-000023040000}"/>
    <cellStyle name="_AUSTIN 2" xfId="1966" xr:uid="{00000000-0005-0000-0000-000024040000}"/>
    <cellStyle name="_AUSTIN 2 2" xfId="1967" xr:uid="{00000000-0005-0000-0000-000025040000}"/>
    <cellStyle name="_AUSTIN 3" xfId="1968" xr:uid="{00000000-0005-0000-0000-000026040000}"/>
    <cellStyle name="_Austin Medical Solutions" xfId="31820" xr:uid="{00000000-0005-0000-0000-000027040000}"/>
    <cellStyle name="_Aventis-Pharma,R2 - 23.09.08" xfId="1969" xr:uid="{00000000-0005-0000-0000-000028040000}"/>
    <cellStyle name="_Aventis-Pharma,R2 - 23.09.08 2" xfId="1970" xr:uid="{00000000-0005-0000-0000-000029040000}"/>
    <cellStyle name="_Aventis-Pharma,R2 - 23.09.08 2 2" xfId="1971" xr:uid="{00000000-0005-0000-0000-00002A040000}"/>
    <cellStyle name="_Aventis-Pharma,R2 - 23.09.08 2 2 2" xfId="26628" xr:uid="{00000000-0005-0000-0000-00002B040000}"/>
    <cellStyle name="_Aventis-Pharma,R2 - 23.09.08 2 2 3" xfId="31818" xr:uid="{00000000-0005-0000-0000-00002C040000}"/>
    <cellStyle name="_Aventis-Pharma,R2 - 23.09.08 2 3" xfId="1972" xr:uid="{00000000-0005-0000-0000-00002D040000}"/>
    <cellStyle name="_Aventis-Pharma,R2 - 23.09.08 2 4" xfId="26627" xr:uid="{00000000-0005-0000-0000-00002E040000}"/>
    <cellStyle name="_Aventis-Pharma,R2 - 23.09.08 2 5" xfId="31819" xr:uid="{00000000-0005-0000-0000-00002F040000}"/>
    <cellStyle name="_Aventis-Pharma,R2 - 23.09.08 3" xfId="1973" xr:uid="{00000000-0005-0000-0000-000030040000}"/>
    <cellStyle name="_Aventis-Pharma,R2 - 23.09.08 3 2" xfId="31777" xr:uid="{00000000-0005-0000-0000-000031040000}"/>
    <cellStyle name="_Aventis-Pharma,R2 - 23.09.08 3 3" xfId="26629" xr:uid="{00000000-0005-0000-0000-000032040000}"/>
    <cellStyle name="_Aventis-Pharma,R2 - 23.09.08 3 4" xfId="32563" xr:uid="{00000000-0005-0000-0000-000033040000}"/>
    <cellStyle name="_Aventis-Pharma,R2 - 23.09.08 4" xfId="1974" xr:uid="{00000000-0005-0000-0000-000034040000}"/>
    <cellStyle name="_Aventis-Pharma,R2 - 23.09.08 5" xfId="26626" xr:uid="{00000000-0005-0000-0000-000035040000}"/>
    <cellStyle name="_Aventis-Pharma,R2 - 23.09.08 6" xfId="32606" xr:uid="{00000000-0005-0000-0000-000036040000}"/>
    <cellStyle name="_Aviva fin revised 3591 20th DEc 2006" xfId="1975" xr:uid="{00000000-0005-0000-0000-000037040000}"/>
    <cellStyle name="_Aviva fin revised 3591 20th DEc 2006 2" xfId="32603" xr:uid="{00000000-0005-0000-0000-000038040000}"/>
    <cellStyle name="_Aviva fin revised 3591 20th DEc 2006 2 2" xfId="31816" xr:uid="{00000000-0005-0000-0000-000039040000}"/>
    <cellStyle name="_Aviva fin revised 3591 20th DEc 2006 3" xfId="31815" xr:uid="{00000000-0005-0000-0000-00003A040000}"/>
    <cellStyle name="_Aviva fin revised 3591 20th DEc 2006 3 2" xfId="32601" xr:uid="{00000000-0005-0000-0000-00003B040000}"/>
    <cellStyle name="_Aviva fin revised 3591 20th DEc 2006 4" xfId="26630" xr:uid="{00000000-0005-0000-0000-00003C040000}"/>
    <cellStyle name="_Aviva fin revised 3591 20th DEc 2006 5" xfId="32602" xr:uid="{00000000-0005-0000-0000-00003D040000}"/>
    <cellStyle name="_Aztec" xfId="402" xr:uid="{00000000-0005-0000-0000-00003E040000}"/>
    <cellStyle name="_Aztec 2" xfId="1976" xr:uid="{00000000-0005-0000-0000-00003F040000}"/>
    <cellStyle name="_Aztec 2 2" xfId="1977" xr:uid="{00000000-0005-0000-0000-000040040000}"/>
    <cellStyle name="_Aztec 3" xfId="1978" xr:uid="{00000000-0005-0000-0000-000041040000}"/>
    <cellStyle name="_Aztec-revised" xfId="403" xr:uid="{00000000-0005-0000-0000-000042040000}"/>
    <cellStyle name="_Aztec-revised 2" xfId="1979" xr:uid="{00000000-0005-0000-0000-000043040000}"/>
    <cellStyle name="_Aztec-revised 2 2" xfId="1980" xr:uid="{00000000-0005-0000-0000-000044040000}"/>
    <cellStyle name="_Aztec-revised 3" xfId="1981" xr:uid="{00000000-0005-0000-0000-000045040000}"/>
    <cellStyle name="_B.M.MALL - AFAS &amp; BMS - 29.08.06" xfId="1982" xr:uid="{00000000-0005-0000-0000-000046040000}"/>
    <cellStyle name="_B.M.MALL - AFAS &amp; BMS - 29.08.06 2" xfId="1983" xr:uid="{00000000-0005-0000-0000-000047040000}"/>
    <cellStyle name="_B.M.MALL - AFAS &amp; BMS - 29.08.06 2 2" xfId="1984" xr:uid="{00000000-0005-0000-0000-000048040000}"/>
    <cellStyle name="_B.M.MALL - AFAS &amp; BMS - 29.08.06 2 2 2" xfId="29463" xr:uid="{00000000-0005-0000-0000-000049040000}"/>
    <cellStyle name="_B.M.MALL - AFAS &amp; BMS - 29.08.06 2 2 3" xfId="32600" xr:uid="{00000000-0005-0000-0000-00004A040000}"/>
    <cellStyle name="_B.M.MALL - AFAS &amp; BMS - 29.08.06 2 3" xfId="1985" xr:uid="{00000000-0005-0000-0000-00004B040000}"/>
    <cellStyle name="_B.M.MALL - AFAS &amp; BMS - 29.08.06 2 4" xfId="26632" xr:uid="{00000000-0005-0000-0000-00004C040000}"/>
    <cellStyle name="_B.M.MALL - AFAS &amp; BMS - 29.08.06 2 5" xfId="32597" xr:uid="{00000000-0005-0000-0000-00004D040000}"/>
    <cellStyle name="_B.M.MALL - AFAS &amp; BMS - 29.08.06 3" xfId="1986" xr:uid="{00000000-0005-0000-0000-00004E040000}"/>
    <cellStyle name="_B.M.MALL - AFAS &amp; BMS - 29.08.06 3 2" xfId="32599" xr:uid="{00000000-0005-0000-0000-00004F040000}"/>
    <cellStyle name="_B.M.MALL - AFAS &amp; BMS - 29.08.06 3 3" xfId="26633" xr:uid="{00000000-0005-0000-0000-000050040000}"/>
    <cellStyle name="_B.M.MALL - AFAS &amp; BMS - 29.08.06 3 4" xfId="31813" xr:uid="{00000000-0005-0000-0000-000051040000}"/>
    <cellStyle name="_B.M.MALL - AFAS &amp; BMS - 29.08.06 4" xfId="1987" xr:uid="{00000000-0005-0000-0000-000052040000}"/>
    <cellStyle name="_B.M.MALL - AFAS &amp; BMS - 29.08.06 5" xfId="26631" xr:uid="{00000000-0005-0000-0000-000053040000}"/>
    <cellStyle name="_B.M.MALL - AFAS &amp; BMS - 29.08.06 6" xfId="31814" xr:uid="{00000000-0005-0000-0000-000054040000}"/>
    <cellStyle name="_B.O.M-FIRE&amp;SECURITY-SITE-A&amp;B" xfId="1988" xr:uid="{00000000-0005-0000-0000-000055040000}"/>
    <cellStyle name="_B.O.M-FIRE&amp;SECURITY-SITE-A&amp;B 2" xfId="1989" xr:uid="{00000000-0005-0000-0000-000056040000}"/>
    <cellStyle name="_B.O.M-FIRE&amp;SECURITY-SITE-A&amp;B 2 2" xfId="1990" xr:uid="{00000000-0005-0000-0000-000057040000}"/>
    <cellStyle name="_B.O.M-FIRE&amp;SECURITY-SITE-A&amp;B 2 2 2" xfId="26636" xr:uid="{00000000-0005-0000-0000-000058040000}"/>
    <cellStyle name="_B.O.M-FIRE&amp;SECURITY-SITE-A&amp;B 2 2 3" xfId="31811" xr:uid="{00000000-0005-0000-0000-000059040000}"/>
    <cellStyle name="_B.O.M-FIRE&amp;SECURITY-SITE-A&amp;B 2 3" xfId="1991" xr:uid="{00000000-0005-0000-0000-00005A040000}"/>
    <cellStyle name="_B.O.M-FIRE&amp;SECURITY-SITE-A&amp;B 2 4" xfId="26635" xr:uid="{00000000-0005-0000-0000-00005B040000}"/>
    <cellStyle name="_B.O.M-FIRE&amp;SECURITY-SITE-A&amp;B 2 5" xfId="32598" xr:uid="{00000000-0005-0000-0000-00005C040000}"/>
    <cellStyle name="_B.O.M-FIRE&amp;SECURITY-SITE-A&amp;B 3" xfId="1992" xr:uid="{00000000-0005-0000-0000-00005D040000}"/>
    <cellStyle name="_B.O.M-FIRE&amp;SECURITY-SITE-A&amp;B 3 2" xfId="32590" xr:uid="{00000000-0005-0000-0000-00005E040000}"/>
    <cellStyle name="_B.O.M-FIRE&amp;SECURITY-SITE-A&amp;B 3 3" xfId="26637" xr:uid="{00000000-0005-0000-0000-00005F040000}"/>
    <cellStyle name="_B.O.M-FIRE&amp;SECURITY-SITE-A&amp;B 3 4" xfId="31810" xr:uid="{00000000-0005-0000-0000-000060040000}"/>
    <cellStyle name="_B.O.M-FIRE&amp;SECURITY-SITE-A&amp;B 4" xfId="1993" xr:uid="{00000000-0005-0000-0000-000061040000}"/>
    <cellStyle name="_B.O.M-FIRE&amp;SECURITY-SITE-A&amp;B 5" xfId="26634" xr:uid="{00000000-0005-0000-0000-000062040000}"/>
    <cellStyle name="_B.O.M-FIRE&amp;SECURITY-SITE-A&amp;B 6" xfId="31812" xr:uid="{00000000-0005-0000-0000-000063040000}"/>
    <cellStyle name="_Baharampur 08.08.06" xfId="1994" xr:uid="{00000000-0005-0000-0000-000064040000}"/>
    <cellStyle name="_Baharampur 08.08.06 2" xfId="1995" xr:uid="{00000000-0005-0000-0000-000065040000}"/>
    <cellStyle name="_Baharampur 08.08.06 2 2" xfId="1996" xr:uid="{00000000-0005-0000-0000-000066040000}"/>
    <cellStyle name="_Baharampur 08.08.06 2 2 2" xfId="29461" xr:uid="{00000000-0005-0000-0000-000067040000}"/>
    <cellStyle name="_Baharampur 08.08.06 2 2 3" xfId="32595" xr:uid="{00000000-0005-0000-0000-000068040000}"/>
    <cellStyle name="_Baharampur 08.08.06 2 3" xfId="1997" xr:uid="{00000000-0005-0000-0000-000069040000}"/>
    <cellStyle name="_Baharampur 08.08.06 2 4" xfId="26638" xr:uid="{00000000-0005-0000-0000-00006A040000}"/>
    <cellStyle name="_Baharampur 08.08.06 2 5" xfId="31809" xr:uid="{00000000-0005-0000-0000-00006B040000}"/>
    <cellStyle name="_Baharampur 08.08.06 3" xfId="1998" xr:uid="{00000000-0005-0000-0000-00006C040000}"/>
    <cellStyle name="_Baharampur 08.08.06 4" xfId="1999" xr:uid="{00000000-0005-0000-0000-00006D040000}"/>
    <cellStyle name="_Baharampur 08.08.06 5" xfId="32596" xr:uid="{00000000-0005-0000-0000-00006E040000}"/>
    <cellStyle name="_Bajaj HindustanS47002005TS3200" xfId="2000" xr:uid="{00000000-0005-0000-0000-00006F040000}"/>
    <cellStyle name="_Bajaj HindustanS47002005TS3200 2" xfId="32593" xr:uid="{00000000-0005-0000-0000-000070040000}"/>
    <cellStyle name="_Bajaj HindustanS47002005TS3200 2 2" xfId="32594" xr:uid="{00000000-0005-0000-0000-000071040000}"/>
    <cellStyle name="_Bajaj HindustanS47002005TS3200 3" xfId="31808" xr:uid="{00000000-0005-0000-0000-000072040000}"/>
    <cellStyle name="_Bajaj Renewal Cost Case pricer reviewed-changes in asset baseline-30thaug06_v1.3" xfId="2001" xr:uid="{00000000-0005-0000-0000-000073040000}"/>
    <cellStyle name="_Bajaj Renewal Cost Case pricer reviewed-changes in asset baseline-30thaug06_v1.3 2" xfId="31806" xr:uid="{00000000-0005-0000-0000-000074040000}"/>
    <cellStyle name="_Bajaj Renewal Cost Case pricer reviewed-changes in asset baseline-30thaug06_v1.3 2 2" xfId="32591" xr:uid="{00000000-0005-0000-0000-000075040000}"/>
    <cellStyle name="_Bajaj Renewal Cost Case pricer reviewed-changes in asset baseline-30thaug06_v1.3 3" xfId="32592" xr:uid="{00000000-0005-0000-0000-000076040000}"/>
    <cellStyle name="_Bajaj Renewal Cost Case pricer reviewed-changes in asset baseline-30thaug06_v1.3 3 2" xfId="31805" xr:uid="{00000000-0005-0000-0000-000077040000}"/>
    <cellStyle name="_Bajaj Renewal Cost Case pricer reviewed-changes in asset baseline-30thaug06_v1.3 4" xfId="26639" xr:uid="{00000000-0005-0000-0000-000078040000}"/>
    <cellStyle name="_Bajaj Renewal Cost Case pricer reviewed-changes in asset baseline-30thaug06_v1.3 5" xfId="31807" xr:uid="{00000000-0005-0000-0000-000079040000}"/>
    <cellStyle name="_Bajajhindustan_6002272_Aug06" xfId="2002" xr:uid="{00000000-0005-0000-0000-00007A040000}"/>
    <cellStyle name="_Bajajhindustan_6002272_Aug06 2" xfId="31803" xr:uid="{00000000-0005-0000-0000-00007B040000}"/>
    <cellStyle name="_Bajajhindustan_6002272_Aug06 2 2" xfId="32577" xr:uid="{00000000-0005-0000-0000-00007C040000}"/>
    <cellStyle name="_Bajajhindustan_6002272_Aug06 3" xfId="32588" xr:uid="{00000000-0005-0000-0000-00007D040000}"/>
    <cellStyle name="_Bajajhindustan_6002272_Aug06 3 2" xfId="32589" xr:uid="{00000000-0005-0000-0000-00007E040000}"/>
    <cellStyle name="_Bajajhindustan_6002272_Aug06 4" xfId="26640" xr:uid="{00000000-0005-0000-0000-00007F040000}"/>
    <cellStyle name="_Bajajhindustan_6002272_Aug06 5" xfId="31804" xr:uid="{00000000-0005-0000-0000-000080040000}"/>
    <cellStyle name="_bang4B-p3-PT-25june" xfId="31802" xr:uid="{00000000-0005-0000-0000-000081040000}"/>
    <cellStyle name="_Battery Calculation" xfId="2003" xr:uid="{00000000-0005-0000-0000-000082040000}"/>
    <cellStyle name="_Battery Calculation 2" xfId="2004" xr:uid="{00000000-0005-0000-0000-000083040000}"/>
    <cellStyle name="_Battery Calculation 2 2" xfId="2005" xr:uid="{00000000-0005-0000-0000-000084040000}"/>
    <cellStyle name="_Battery Calculation 2 2 2" xfId="26641" xr:uid="{00000000-0005-0000-0000-000085040000}"/>
    <cellStyle name="_Battery Calculation 2 2 3" xfId="32587" xr:uid="{00000000-0005-0000-0000-000086040000}"/>
    <cellStyle name="_Battery Calculation 2 3" xfId="2006" xr:uid="{00000000-0005-0000-0000-000087040000}"/>
    <cellStyle name="_Battery Calculation 2 4" xfId="30021" xr:uid="{00000000-0005-0000-0000-000088040000}"/>
    <cellStyle name="_Battery Calculation 2 5" xfId="32586" xr:uid="{00000000-0005-0000-0000-000089040000}"/>
    <cellStyle name="_Battery Calculation 3" xfId="2007" xr:uid="{00000000-0005-0000-0000-00008A040000}"/>
    <cellStyle name="_Battery Calculation 3 2" xfId="31799" xr:uid="{00000000-0005-0000-0000-00008B040000}"/>
    <cellStyle name="_Battery Calculation 3 3" xfId="26642" xr:uid="{00000000-0005-0000-0000-00008C040000}"/>
    <cellStyle name="_Battery Calculation 3 4" xfId="31800" xr:uid="{00000000-0005-0000-0000-00008D040000}"/>
    <cellStyle name="_Battery Calculation 4" xfId="2008" xr:uid="{00000000-0005-0000-0000-00008E040000}"/>
    <cellStyle name="_Battery Calculation 5" xfId="29462" xr:uid="{00000000-0005-0000-0000-00008F040000}"/>
    <cellStyle name="_Battery Calculation 6" xfId="31801" xr:uid="{00000000-0005-0000-0000-000090040000}"/>
    <cellStyle name="_BAY_NUM" xfId="2009" xr:uid="{00000000-0005-0000-0000-000091040000}"/>
    <cellStyle name="_BAY_NUM 2" xfId="2010" xr:uid="{00000000-0005-0000-0000-000092040000}"/>
    <cellStyle name="_BAY_NUM 2 2" xfId="2011" xr:uid="{00000000-0005-0000-0000-000093040000}"/>
    <cellStyle name="_BCAS Office &amp; Training Centre at Safdarjung Airport Delhi 11.07.08" xfId="2012" xr:uid="{00000000-0005-0000-0000-000094040000}"/>
    <cellStyle name="_BCG for Mohan Kuruvilla 70217 sgs" xfId="2013" xr:uid="{00000000-0005-0000-0000-000095040000}"/>
    <cellStyle name="_BCG for Mohan Kuruvilla 70217 sgs 2" xfId="2014" xr:uid="{00000000-0005-0000-0000-000096040000}"/>
    <cellStyle name="_BCG for Mohan Kuruvilla 70217 sgs 2 2" xfId="2015" xr:uid="{00000000-0005-0000-0000-000097040000}"/>
    <cellStyle name="_BCG for Mohan Kuruvilla 70217 sgs 2 2 2" xfId="21798" xr:uid="{00000000-0005-0000-0000-000098040000}"/>
    <cellStyle name="_BCG for Mohan Kuruvilla 70217 sgs 2 2 3" xfId="31798" xr:uid="{00000000-0005-0000-0000-000099040000}"/>
    <cellStyle name="_BCG for Mohan Kuruvilla 70217 sgs 2 3" xfId="2016" xr:uid="{00000000-0005-0000-0000-00009A040000}"/>
    <cellStyle name="_BCG for Mohan Kuruvilla 70217 sgs 2 4" xfId="26643" xr:uid="{00000000-0005-0000-0000-00009B040000}"/>
    <cellStyle name="_BCG for Mohan Kuruvilla 70217 sgs 2 5" xfId="32585" xr:uid="{00000000-0005-0000-0000-00009C040000}"/>
    <cellStyle name="_BCG for Mohan Kuruvilla 70217 sgs 3" xfId="2017" xr:uid="{00000000-0005-0000-0000-00009D040000}"/>
    <cellStyle name="_BCG for Mohan Kuruvilla 70217 sgs 4" xfId="2018" xr:uid="{00000000-0005-0000-0000-00009E040000}"/>
    <cellStyle name="_BCG for Mohan Kuruvilla 70217 sgs 5" xfId="32582" xr:uid="{00000000-0005-0000-0000-00009F040000}"/>
    <cellStyle name="_Bharati Airtel -4.12.07 R1 PCS" xfId="2019" xr:uid="{00000000-0005-0000-0000-0000A0040000}"/>
    <cellStyle name="_Bharati Airtel -4.12.07 R1 PCS 2" xfId="2020" xr:uid="{00000000-0005-0000-0000-0000A1040000}"/>
    <cellStyle name="_Bharati Airtel -4.12.07 R1 PCS 2 2" xfId="2021" xr:uid="{00000000-0005-0000-0000-0000A2040000}"/>
    <cellStyle name="_Bharati Airtel -4.12.07 R1 PCS 2 2 2" xfId="26646" xr:uid="{00000000-0005-0000-0000-0000A3040000}"/>
    <cellStyle name="_Bharati Airtel -4.12.07 R1 PCS 2 2 3" xfId="32583" xr:uid="{00000000-0005-0000-0000-0000A4040000}"/>
    <cellStyle name="_Bharati Airtel -4.12.07 R1 PCS 2 3" xfId="2022" xr:uid="{00000000-0005-0000-0000-0000A5040000}"/>
    <cellStyle name="_Bharati Airtel -4.12.07 R1 PCS 2 4" xfId="26645" xr:uid="{00000000-0005-0000-0000-0000A6040000}"/>
    <cellStyle name="_Bharati Airtel -4.12.07 R1 PCS 2 5" xfId="31797" xr:uid="{00000000-0005-0000-0000-0000A7040000}"/>
    <cellStyle name="_Bharati Airtel -4.12.07 R1 PCS 3" xfId="2023" xr:uid="{00000000-0005-0000-0000-0000A8040000}"/>
    <cellStyle name="_Bharati Airtel -4.12.07 R1 PCS 3 2" xfId="31795" xr:uid="{00000000-0005-0000-0000-0000A9040000}"/>
    <cellStyle name="_Bharati Airtel -4.12.07 R1 PCS 3 3" xfId="32000" xr:uid="{00000000-0005-0000-0000-0000AA040000}"/>
    <cellStyle name="_Bharati Airtel -4.12.07 R1 PCS 3 4" xfId="31796" xr:uid="{00000000-0005-0000-0000-0000AB040000}"/>
    <cellStyle name="_Bharati Airtel -4.12.07 R1 PCS 4" xfId="2024" xr:uid="{00000000-0005-0000-0000-0000AC040000}"/>
    <cellStyle name="_Bharati Airtel -4.12.07 R1 PCS 5" xfId="26644" xr:uid="{00000000-0005-0000-0000-0000AD040000}"/>
    <cellStyle name="_Bharati Airtel -4.12.07 R1 PCS 6" xfId="32584" xr:uid="{00000000-0005-0000-0000-0000AE040000}"/>
    <cellStyle name="_Bhavanagar University Library - FAS - 29.06.06" xfId="2025" xr:uid="{00000000-0005-0000-0000-0000AF040000}"/>
    <cellStyle name="_Bhavanagar University Library - FAS - 29.06.06 2" xfId="2026" xr:uid="{00000000-0005-0000-0000-0000B0040000}"/>
    <cellStyle name="_Bhavanagar University Library - FAS - 29.06.06 2 2" xfId="2027" xr:uid="{00000000-0005-0000-0000-0000B1040000}"/>
    <cellStyle name="_Bhavanagar University Library - FAS - 29.06.06 2 2 2" xfId="26648" xr:uid="{00000000-0005-0000-0000-0000B2040000}"/>
    <cellStyle name="_Bhavanagar University Library - FAS - 29.06.06 2 2 3" xfId="31794" xr:uid="{00000000-0005-0000-0000-0000B3040000}"/>
    <cellStyle name="_Bhavanagar University Library - FAS - 29.06.06 2 3" xfId="2028" xr:uid="{00000000-0005-0000-0000-0000B4040000}"/>
    <cellStyle name="_Bhavanagar University Library - FAS - 29.06.06 2 4" xfId="26647" xr:uid="{00000000-0005-0000-0000-0000B5040000}"/>
    <cellStyle name="_Bhavanagar University Library - FAS - 29.06.06 2 5" xfId="32581" xr:uid="{00000000-0005-0000-0000-0000B6040000}"/>
    <cellStyle name="_Bhavanagar University Library - FAS - 29.06.06 3" xfId="2029" xr:uid="{00000000-0005-0000-0000-0000B7040000}"/>
    <cellStyle name="_Bhavanagar University Library - FAS - 29.06.06 4" xfId="2030" xr:uid="{00000000-0005-0000-0000-0000B8040000}"/>
    <cellStyle name="_Bhavanagar University Library - FAS - 29.06.06 5" xfId="32578" xr:uid="{00000000-0005-0000-0000-0000B9040000}"/>
    <cellStyle name="_BHEL Vesda - 24.11.06" xfId="2031" xr:uid="{00000000-0005-0000-0000-0000BA040000}"/>
    <cellStyle name="_BHEL Vesda - 24.11.06 2" xfId="2032" xr:uid="{00000000-0005-0000-0000-0000BB040000}"/>
    <cellStyle name="_BHEL Vesda - 24.11.06 2 2" xfId="2033" xr:uid="{00000000-0005-0000-0000-0000BC040000}"/>
    <cellStyle name="_BHEL Vesda - 24.11.06 2 3" xfId="2034" xr:uid="{00000000-0005-0000-0000-0000BD040000}"/>
    <cellStyle name="_BHEL Vesda - 24.11.06 3" xfId="2035" xr:uid="{00000000-0005-0000-0000-0000BE040000}"/>
    <cellStyle name="_BHEL Vesda - 24.11.06 4" xfId="2036" xr:uid="{00000000-0005-0000-0000-0000BF040000}"/>
    <cellStyle name="_BHEL, Ballia-INR-12.08.08" xfId="2037" xr:uid="{00000000-0005-0000-0000-0000C0040000}"/>
    <cellStyle name="_BHEL, Ballia-INR-12.08.08 2" xfId="31793" xr:uid="{00000000-0005-0000-0000-0000C1040000}"/>
    <cellStyle name="_BHEL, Ballia-INR-12.08.08 2 2" xfId="32579" xr:uid="{00000000-0005-0000-0000-0000C2040000}"/>
    <cellStyle name="_BHEL, Ballia-INR-12.08.08 3" xfId="31792" xr:uid="{00000000-0005-0000-0000-0000C3040000}"/>
    <cellStyle name="_BHEL, Ballia-INR-12.08.08 3 2" xfId="31791" xr:uid="{00000000-0005-0000-0000-0000C4040000}"/>
    <cellStyle name="_BHEL, Ballia-INR-12.08.08 4" xfId="26649" xr:uid="{00000000-0005-0000-0000-0000C5040000}"/>
    <cellStyle name="_BHEL, Ballia-INR-12.08.08 5" xfId="32580" xr:uid="{00000000-0005-0000-0000-0000C6040000}"/>
    <cellStyle name="_BHEL, Bhiwadi -INR-12.08.08" xfId="2038" xr:uid="{00000000-0005-0000-0000-0000C7040000}"/>
    <cellStyle name="_BHEL, Bhiwadi -INR-12.08.08 2" xfId="32564" xr:uid="{00000000-0005-0000-0000-0000C8040000}"/>
    <cellStyle name="_BHEL, Bhiwadi -INR-12.08.08 2 2" xfId="32575" xr:uid="{00000000-0005-0000-0000-0000C9040000}"/>
    <cellStyle name="_BHEL, Bhiwadi -INR-12.08.08 3" xfId="32576" xr:uid="{00000000-0005-0000-0000-0000CA040000}"/>
    <cellStyle name="_BHEL, Bhiwadi -INR-12.08.08 3 2" xfId="31789" xr:uid="{00000000-0005-0000-0000-0000CB040000}"/>
    <cellStyle name="_BHEL, Bhiwadi -INR-12.08.08 4" xfId="26650" xr:uid="{00000000-0005-0000-0000-0000CC040000}"/>
    <cellStyle name="_BHEL, Bhiwadi -INR-12.08.08 5" xfId="31790" xr:uid="{00000000-0005-0000-0000-0000CD040000}"/>
    <cellStyle name="_Bhilai Steel Plant 17.01.07R1 EDP" xfId="2039" xr:uid="{00000000-0005-0000-0000-0000CE040000}"/>
    <cellStyle name="_Bhilai Steel Plant 17.01.07R1 EDP 2" xfId="2040" xr:uid="{00000000-0005-0000-0000-0000CF040000}"/>
    <cellStyle name="_Bhilai Steel Plant 17.01.07R1 EDP 2 2" xfId="2041" xr:uid="{00000000-0005-0000-0000-0000D0040000}"/>
    <cellStyle name="_Bhilai Steel Plant 17.01.07R1 EDP 2 3" xfId="2042" xr:uid="{00000000-0005-0000-0000-0000D1040000}"/>
    <cellStyle name="_Bhilai Steel Plant 17.01.07R1 EDP 3" xfId="2043" xr:uid="{00000000-0005-0000-0000-0000D2040000}"/>
    <cellStyle name="_Bhilai Steel Plant 17.01.07R1 EDP 4" xfId="2044" xr:uid="{00000000-0005-0000-0000-0000D3040000}"/>
    <cellStyle name="_bHIMA gENERAL" xfId="2045" xr:uid="{00000000-0005-0000-0000-0000D4040000}"/>
    <cellStyle name="_bHIMA gENERAL 2" xfId="2046" xr:uid="{00000000-0005-0000-0000-0000D5040000}"/>
    <cellStyle name="_bHIMA gENERAL 2 2" xfId="2047" xr:uid="{00000000-0005-0000-0000-0000D6040000}"/>
    <cellStyle name="_bHIMA gENERAL 2 2 2" xfId="26652" xr:uid="{00000000-0005-0000-0000-0000D7040000}"/>
    <cellStyle name="_bHIMA gENERAL 2 2 3" xfId="32574" xr:uid="{00000000-0005-0000-0000-0000D8040000}"/>
    <cellStyle name="_bHIMA gENERAL 2 3" xfId="2048" xr:uid="{00000000-0005-0000-0000-0000D9040000}"/>
    <cellStyle name="_bHIMA gENERAL 2 4" xfId="26651" xr:uid="{00000000-0005-0000-0000-0000DA040000}"/>
    <cellStyle name="_bHIMA gENERAL 2 5" xfId="32573" xr:uid="{00000000-0005-0000-0000-0000DB040000}"/>
    <cellStyle name="_bHIMA gENERAL 3" xfId="2049" xr:uid="{00000000-0005-0000-0000-0000DC040000}"/>
    <cellStyle name="_bHIMA gENERAL 4" xfId="2050" xr:uid="{00000000-0005-0000-0000-0000DD040000}"/>
    <cellStyle name="_bHIMA gENERAL 5" xfId="31788" xr:uid="{00000000-0005-0000-0000-0000DE040000}"/>
    <cellStyle name="_Biological E. Ltd-euronet" xfId="2051" xr:uid="{00000000-0005-0000-0000-0000DF040000}"/>
    <cellStyle name="_Biological E. Ltd-euronet 2" xfId="2052" xr:uid="{00000000-0005-0000-0000-0000E0040000}"/>
    <cellStyle name="_Biological E. Ltd-euronet 2 2" xfId="2053" xr:uid="{00000000-0005-0000-0000-0000E1040000}"/>
    <cellStyle name="_Biological E. Ltd-euronet 3" xfId="2054" xr:uid="{00000000-0005-0000-0000-0000E2040000}"/>
    <cellStyle name="_Birla Soft  ACS 09.08.06" xfId="2055" xr:uid="{00000000-0005-0000-0000-0000E3040000}"/>
    <cellStyle name="_Birla Soft  ACS 09.08.06 2" xfId="2056" xr:uid="{00000000-0005-0000-0000-0000E4040000}"/>
    <cellStyle name="_Birla Soft  ACS 09.08.06 2 2" xfId="2057" xr:uid="{00000000-0005-0000-0000-0000E5040000}"/>
    <cellStyle name="_Birla Soft  ACS 09.08.06 2 2 2" xfId="26654" xr:uid="{00000000-0005-0000-0000-0000E6040000}"/>
    <cellStyle name="_Birla Soft  ACS 09.08.06 2 2 3" xfId="32572" xr:uid="{00000000-0005-0000-0000-0000E7040000}"/>
    <cellStyle name="_Birla Soft  ACS 09.08.06 2 3" xfId="2058" xr:uid="{00000000-0005-0000-0000-0000E8040000}"/>
    <cellStyle name="_Birla Soft  ACS 09.08.06 2 4" xfId="26653" xr:uid="{00000000-0005-0000-0000-0000E9040000}"/>
    <cellStyle name="_Birla Soft  ACS 09.08.06 2 5" xfId="32569" xr:uid="{00000000-0005-0000-0000-0000EA040000}"/>
    <cellStyle name="_Birla Soft  ACS 09.08.06 3" xfId="2059" xr:uid="{00000000-0005-0000-0000-0000EB040000}"/>
    <cellStyle name="_Birla Soft  ACS 09.08.06 4" xfId="2060" xr:uid="{00000000-0005-0000-0000-0000EC040000}"/>
    <cellStyle name="_Birla Soft  ACS 09.08.06 5" xfId="31787" xr:uid="{00000000-0005-0000-0000-0000ED040000}"/>
    <cellStyle name="_Blue Star - 29.11.07" xfId="2061" xr:uid="{00000000-0005-0000-0000-0000EE040000}"/>
    <cellStyle name="_Blue Star - 29.11.07 2" xfId="2062" xr:uid="{00000000-0005-0000-0000-0000EF040000}"/>
    <cellStyle name="_Blue Star - 29.11.07 2 2" xfId="2063" xr:uid="{00000000-0005-0000-0000-0000F0040000}"/>
    <cellStyle name="_Blue Star - 29.11.07 2 3" xfId="2064" xr:uid="{00000000-0005-0000-0000-0000F1040000}"/>
    <cellStyle name="_Blue Star - 29.11.07 3" xfId="2065" xr:uid="{00000000-0005-0000-0000-0000F2040000}"/>
    <cellStyle name="_Blue Star - 29.11.07 4" xfId="2066" xr:uid="{00000000-0005-0000-0000-0000F3040000}"/>
    <cellStyle name="_BMS Enquiry Revenue tower" xfId="2067" xr:uid="{00000000-0005-0000-0000-0000F4040000}"/>
    <cellStyle name="_BMS Enquiry Revenue tower 2" xfId="2068" xr:uid="{00000000-0005-0000-0000-0000F5040000}"/>
    <cellStyle name="_BMS Enquiry Revenue tower 2 2" xfId="2069" xr:uid="{00000000-0005-0000-0000-0000F6040000}"/>
    <cellStyle name="_BMS Enquiry Revenue tower 2 2 2" xfId="26657" xr:uid="{00000000-0005-0000-0000-0000F7040000}"/>
    <cellStyle name="_BMS Enquiry Revenue tower 2 2 3" xfId="31785" xr:uid="{00000000-0005-0000-0000-0000F8040000}"/>
    <cellStyle name="_BMS Enquiry Revenue tower 2 3" xfId="2070" xr:uid="{00000000-0005-0000-0000-0000F9040000}"/>
    <cellStyle name="_BMS Enquiry Revenue tower 2 4" xfId="26656" xr:uid="{00000000-0005-0000-0000-0000FA040000}"/>
    <cellStyle name="_BMS Enquiry Revenue tower 2 5" xfId="32571" xr:uid="{00000000-0005-0000-0000-0000FB040000}"/>
    <cellStyle name="_BMS Enquiry Revenue tower 3" xfId="2071" xr:uid="{00000000-0005-0000-0000-0000FC040000}"/>
    <cellStyle name="_BMS Enquiry Revenue tower 3 2" xfId="31784" xr:uid="{00000000-0005-0000-0000-0000FD040000}"/>
    <cellStyle name="_BMS Enquiry Revenue tower 3 3" xfId="26658" xr:uid="{00000000-0005-0000-0000-0000FE040000}"/>
    <cellStyle name="_BMS Enquiry Revenue tower 3 4" xfId="32570" xr:uid="{00000000-0005-0000-0000-0000FF040000}"/>
    <cellStyle name="_BMS Enquiry Revenue tower 4" xfId="2072" xr:uid="{00000000-0005-0000-0000-000000050000}"/>
    <cellStyle name="_BMS Enquiry Revenue tower 5" xfId="26655" xr:uid="{00000000-0005-0000-0000-000001050000}"/>
    <cellStyle name="_BMS Enquiry Revenue tower 6" xfId="31786" xr:uid="{00000000-0005-0000-0000-000002050000}"/>
    <cellStyle name="_BMS Format" xfId="2073" xr:uid="{00000000-0005-0000-0000-000003050000}"/>
    <cellStyle name="_BMS Format - INR" xfId="2074" xr:uid="{00000000-0005-0000-0000-000004050000}"/>
    <cellStyle name="_BMS Format - INR 2" xfId="2075" xr:uid="{00000000-0005-0000-0000-000005050000}"/>
    <cellStyle name="_BMS Format - INR 2 2" xfId="2076" xr:uid="{00000000-0005-0000-0000-000006050000}"/>
    <cellStyle name="_BMS Format - INR 2 2 2" xfId="26661" xr:uid="{00000000-0005-0000-0000-000007050000}"/>
    <cellStyle name="_BMS Format - INR 2 2 3" xfId="31782" xr:uid="{00000000-0005-0000-0000-000008050000}"/>
    <cellStyle name="_BMS Format - INR 2 3" xfId="2077" xr:uid="{00000000-0005-0000-0000-000009050000}"/>
    <cellStyle name="_BMS Format - INR 2 4" xfId="26660" xr:uid="{00000000-0005-0000-0000-00000A050000}"/>
    <cellStyle name="_BMS Format - INR 2 5" xfId="32568" xr:uid="{00000000-0005-0000-0000-00000B050000}"/>
    <cellStyle name="_BMS Format - INR 3" xfId="2078" xr:uid="{00000000-0005-0000-0000-00000C050000}"/>
    <cellStyle name="_BMS Format - INR 4" xfId="2079" xr:uid="{00000000-0005-0000-0000-00000D050000}"/>
    <cellStyle name="_BMS Format - INR 5" xfId="32565" xr:uid="{00000000-0005-0000-0000-00000E050000}"/>
    <cellStyle name="_BMS Format 10" xfId="2080" xr:uid="{00000000-0005-0000-0000-00000F050000}"/>
    <cellStyle name="_BMS Format 10 2" xfId="2081" xr:uid="{00000000-0005-0000-0000-000010050000}"/>
    <cellStyle name="_BMS Format 11" xfId="2082" xr:uid="{00000000-0005-0000-0000-000011050000}"/>
    <cellStyle name="_BMS Format 11 2" xfId="2083" xr:uid="{00000000-0005-0000-0000-000012050000}"/>
    <cellStyle name="_BMS Format 12" xfId="2084" xr:uid="{00000000-0005-0000-0000-000013050000}"/>
    <cellStyle name="_BMS Format 13" xfId="2085" xr:uid="{00000000-0005-0000-0000-000014050000}"/>
    <cellStyle name="_BMS Format 14" xfId="2086" xr:uid="{00000000-0005-0000-0000-000015050000}"/>
    <cellStyle name="_BMS Format 15" xfId="2087" xr:uid="{00000000-0005-0000-0000-000016050000}"/>
    <cellStyle name="_BMS Format 15 2" xfId="2088" xr:uid="{00000000-0005-0000-0000-000017050000}"/>
    <cellStyle name="_BMS Format 16" xfId="2089" xr:uid="{00000000-0005-0000-0000-000018050000}"/>
    <cellStyle name="_BMS Format 17" xfId="26659" xr:uid="{00000000-0005-0000-0000-000019050000}"/>
    <cellStyle name="_BMS Format 18" xfId="31783" xr:uid="{00000000-0005-0000-0000-00001A050000}"/>
    <cellStyle name="_BMS Format 2" xfId="2090" xr:uid="{00000000-0005-0000-0000-00001B050000}"/>
    <cellStyle name="_BMS Format 2 2" xfId="2091" xr:uid="{00000000-0005-0000-0000-00001C050000}"/>
    <cellStyle name="_BMS Format 2 2 2" xfId="26663" xr:uid="{00000000-0005-0000-0000-00001D050000}"/>
    <cellStyle name="_BMS Format 2 2 3" xfId="31781" xr:uid="{00000000-0005-0000-0000-00001E050000}"/>
    <cellStyle name="_BMS Format 2 3" xfId="2092" xr:uid="{00000000-0005-0000-0000-00001F050000}"/>
    <cellStyle name="_BMS Format 2 4" xfId="26662" xr:uid="{00000000-0005-0000-0000-000020050000}"/>
    <cellStyle name="_BMS Format 2 5" xfId="32567" xr:uid="{00000000-0005-0000-0000-000021050000}"/>
    <cellStyle name="_BMS Format 3" xfId="2093" xr:uid="{00000000-0005-0000-0000-000022050000}"/>
    <cellStyle name="_BMS Format 3 2" xfId="2094" xr:uid="{00000000-0005-0000-0000-000023050000}"/>
    <cellStyle name="_BMS Format 3 2 2" xfId="26665" xr:uid="{00000000-0005-0000-0000-000024050000}"/>
    <cellStyle name="_BMS Format 3 2 3" xfId="31780" xr:uid="{00000000-0005-0000-0000-000025050000}"/>
    <cellStyle name="_BMS Format 3 3" xfId="2095" xr:uid="{00000000-0005-0000-0000-000026050000}"/>
    <cellStyle name="_BMS Format 3 4" xfId="26664" xr:uid="{00000000-0005-0000-0000-000027050000}"/>
    <cellStyle name="_BMS Format 3 5" xfId="32566" xr:uid="{00000000-0005-0000-0000-000028050000}"/>
    <cellStyle name="_BMS Format 4" xfId="2096" xr:uid="{00000000-0005-0000-0000-000029050000}"/>
    <cellStyle name="_BMS Format 4 2" xfId="2097" xr:uid="{00000000-0005-0000-0000-00002A050000}"/>
    <cellStyle name="_BMS Format 4 3" xfId="2098" xr:uid="{00000000-0005-0000-0000-00002B050000}"/>
    <cellStyle name="_BMS Format 5" xfId="2099" xr:uid="{00000000-0005-0000-0000-00002C050000}"/>
    <cellStyle name="_BMS Format 5 2" xfId="2100" xr:uid="{00000000-0005-0000-0000-00002D050000}"/>
    <cellStyle name="_BMS Format 6" xfId="2101" xr:uid="{00000000-0005-0000-0000-00002E050000}"/>
    <cellStyle name="_BMS Format 6 2" xfId="2102" xr:uid="{00000000-0005-0000-0000-00002F050000}"/>
    <cellStyle name="_BMS Format 7" xfId="2103" xr:uid="{00000000-0005-0000-0000-000030050000}"/>
    <cellStyle name="_BMS Format 7 2" xfId="2104" xr:uid="{00000000-0005-0000-0000-000031050000}"/>
    <cellStyle name="_BMS Format 8" xfId="2105" xr:uid="{00000000-0005-0000-0000-000032050000}"/>
    <cellStyle name="_BMS Format 8 2" xfId="2106" xr:uid="{00000000-0005-0000-0000-000033050000}"/>
    <cellStyle name="_BMS Format 9" xfId="2107" xr:uid="{00000000-0005-0000-0000-000034050000}"/>
    <cellStyle name="_BMS Format 9 2" xfId="2108" xr:uid="{00000000-0005-0000-0000-000035050000}"/>
    <cellStyle name="_Bms General" xfId="2109" xr:uid="{00000000-0005-0000-0000-000036050000}"/>
    <cellStyle name="_Bms General 2" xfId="2110" xr:uid="{00000000-0005-0000-0000-000037050000}"/>
    <cellStyle name="_Bms General 2 2" xfId="2111" xr:uid="{00000000-0005-0000-0000-000038050000}"/>
    <cellStyle name="_Bms General 2 2 2" xfId="26667" xr:uid="{00000000-0005-0000-0000-000039050000}"/>
    <cellStyle name="_Bms General 2 2 3" xfId="32562" xr:uid="{00000000-0005-0000-0000-00003A050000}"/>
    <cellStyle name="_Bms General 2 3" xfId="2112" xr:uid="{00000000-0005-0000-0000-00003B050000}"/>
    <cellStyle name="_Bms General 2 4" xfId="26666" xr:uid="{00000000-0005-0000-0000-00003C050000}"/>
    <cellStyle name="_Bms General 2 5" xfId="31778" xr:uid="{00000000-0005-0000-0000-00003D050000}"/>
    <cellStyle name="_Bms General 3" xfId="2113" xr:uid="{00000000-0005-0000-0000-00003E050000}"/>
    <cellStyle name="_Bms General 4" xfId="2114" xr:uid="{00000000-0005-0000-0000-00003F050000}"/>
    <cellStyle name="_Bms General 5" xfId="31779" xr:uid="{00000000-0005-0000-0000-000040050000}"/>
    <cellStyle name="_Bms General INR" xfId="2115" xr:uid="{00000000-0005-0000-0000-000041050000}"/>
    <cellStyle name="_Bms General INR 2" xfId="2116" xr:uid="{00000000-0005-0000-0000-000042050000}"/>
    <cellStyle name="_Bms General INR 2 2" xfId="2117" xr:uid="{00000000-0005-0000-0000-000043050000}"/>
    <cellStyle name="_Bms General INR 2 2 2" xfId="26669" xr:uid="{00000000-0005-0000-0000-000044050000}"/>
    <cellStyle name="_Bms General INR 2 2 3" xfId="31774" xr:uid="{00000000-0005-0000-0000-000045050000}"/>
    <cellStyle name="_Bms General INR 2 3" xfId="2118" xr:uid="{00000000-0005-0000-0000-000046050000}"/>
    <cellStyle name="_Bms General INR 2 4" xfId="26668" xr:uid="{00000000-0005-0000-0000-000047050000}"/>
    <cellStyle name="_Bms General INR 2 5" xfId="31775" xr:uid="{00000000-0005-0000-0000-000048050000}"/>
    <cellStyle name="_Bms General INR 3" xfId="2119" xr:uid="{00000000-0005-0000-0000-000049050000}"/>
    <cellStyle name="_Bms General INR 4" xfId="2120" xr:uid="{00000000-0005-0000-0000-00004A050000}"/>
    <cellStyle name="_Bms General INR 5" xfId="31776" xr:uid="{00000000-0005-0000-0000-00004B050000}"/>
    <cellStyle name="_BOB - Mumbai 17.06.05" xfId="404" xr:uid="{00000000-0005-0000-0000-00004C050000}"/>
    <cellStyle name="_BOB - Mumbai 17.06.05 2" xfId="2121" xr:uid="{00000000-0005-0000-0000-00004D050000}"/>
    <cellStyle name="_BOB - Mumbai 17.06.05 2 2" xfId="2122" xr:uid="{00000000-0005-0000-0000-00004E050000}"/>
    <cellStyle name="_BOB - Mumbai 17.06.05 2 2 2" xfId="26671" xr:uid="{00000000-0005-0000-0000-00004F050000}"/>
    <cellStyle name="_BOB - Mumbai 17.06.05 2 2 3" xfId="31771" xr:uid="{00000000-0005-0000-0000-000050050000}"/>
    <cellStyle name="_BOB - Mumbai 17.06.05 2 3" xfId="2123" xr:uid="{00000000-0005-0000-0000-000051050000}"/>
    <cellStyle name="_BOB - Mumbai 17.06.05 2 4" xfId="26670" xr:uid="{00000000-0005-0000-0000-000052050000}"/>
    <cellStyle name="_BOB - Mumbai 17.06.05 2 5" xfId="31772" xr:uid="{00000000-0005-0000-0000-000053050000}"/>
    <cellStyle name="_BOB - Mumbai 17.06.05 3" xfId="2124" xr:uid="{00000000-0005-0000-0000-000054050000}"/>
    <cellStyle name="_BOB - Mumbai 17.06.05 4" xfId="2125" xr:uid="{00000000-0005-0000-0000-000055050000}"/>
    <cellStyle name="_BOB - Mumbai 17.06.05 5" xfId="31773" xr:uid="{00000000-0005-0000-0000-000056050000}"/>
    <cellStyle name="_BOB DRC 2.3.06" xfId="2126" xr:uid="{00000000-0005-0000-0000-000057050000}"/>
    <cellStyle name="_BOB DRC 2.3.06 2" xfId="2127" xr:uid="{00000000-0005-0000-0000-000058050000}"/>
    <cellStyle name="_BOB DRC 2.3.06 2 2" xfId="2128" xr:uid="{00000000-0005-0000-0000-000059050000}"/>
    <cellStyle name="_BOB DRC 2.3.06 2 2 2" xfId="26673" xr:uid="{00000000-0005-0000-0000-00005A050000}"/>
    <cellStyle name="_BOB DRC 2.3.06 2 2 3" xfId="31768" xr:uid="{00000000-0005-0000-0000-00005B050000}"/>
    <cellStyle name="_BOB DRC 2.3.06 2 3" xfId="2129" xr:uid="{00000000-0005-0000-0000-00005C050000}"/>
    <cellStyle name="_BOB DRC 2.3.06 2 4" xfId="26672" xr:uid="{00000000-0005-0000-0000-00005D050000}"/>
    <cellStyle name="_BOB DRC 2.3.06 2 5" xfId="31769" xr:uid="{00000000-0005-0000-0000-00005E050000}"/>
    <cellStyle name="_BOB DRC 2.3.06 3" xfId="2130" xr:uid="{00000000-0005-0000-0000-00005F050000}"/>
    <cellStyle name="_BOB DRC 2.3.06 4" xfId="2131" xr:uid="{00000000-0005-0000-0000-000060050000}"/>
    <cellStyle name="_BOB DRC 2.3.06 5" xfId="31770" xr:uid="{00000000-0005-0000-0000-000061050000}"/>
    <cellStyle name="_BOB -DRC-HYD 26.12.2005 Email" xfId="2132" xr:uid="{00000000-0005-0000-0000-000062050000}"/>
    <cellStyle name="_BOB -DRC-HYD 26.12.2005 Email 10" xfId="31767" xr:uid="{00000000-0005-0000-0000-000063050000}"/>
    <cellStyle name="_BOB -DRC-HYD 26.12.2005 Email 2" xfId="2133" xr:uid="{00000000-0005-0000-0000-000064050000}"/>
    <cellStyle name="_BOB -DRC-HYD 26.12.2005 Email 2 10" xfId="26675" xr:uid="{00000000-0005-0000-0000-000065050000}"/>
    <cellStyle name="_BOB -DRC-HYD 26.12.2005 Email 2 2" xfId="2134" xr:uid="{00000000-0005-0000-0000-000066050000}"/>
    <cellStyle name="_BOB -DRC-HYD 26.12.2005 Email 2 2 2" xfId="2135" xr:uid="{00000000-0005-0000-0000-000067050000}"/>
    <cellStyle name="_BOB -DRC-HYD 26.12.2005 Email 2 2 2 2" xfId="38450" xr:uid="{00000000-0005-0000-0000-000068050000}"/>
    <cellStyle name="_BOB -DRC-HYD 26.12.2005 Email 2 2 3" xfId="2136" xr:uid="{00000000-0005-0000-0000-000069050000}"/>
    <cellStyle name="_BOB -DRC-HYD 26.12.2005 Email 2 2 3 2" xfId="38451" xr:uid="{00000000-0005-0000-0000-00006A050000}"/>
    <cellStyle name="_BOB -DRC-HYD 26.12.2005 Email 2 2 4" xfId="38449" xr:uid="{00000000-0005-0000-0000-00006B050000}"/>
    <cellStyle name="_BOB -DRC-HYD 26.12.2005 Email 2 2 5" xfId="26676" xr:uid="{00000000-0005-0000-0000-00006C050000}"/>
    <cellStyle name="_BOB -DRC-HYD 26.12.2005 Email 2 3" xfId="2137" xr:uid="{00000000-0005-0000-0000-00006D050000}"/>
    <cellStyle name="_BOB -DRC-HYD 26.12.2005 Email 2 3 2" xfId="2138" xr:uid="{00000000-0005-0000-0000-00006E050000}"/>
    <cellStyle name="_BOB -DRC-HYD 26.12.2005 Email 2 3 2 2" xfId="38453" xr:uid="{00000000-0005-0000-0000-00006F050000}"/>
    <cellStyle name="_BOB -DRC-HYD 26.12.2005 Email 2 3 3" xfId="2139" xr:uid="{00000000-0005-0000-0000-000070050000}"/>
    <cellStyle name="_BOB -DRC-HYD 26.12.2005 Email 2 3 3 2" xfId="38454" xr:uid="{00000000-0005-0000-0000-000071050000}"/>
    <cellStyle name="_BOB -DRC-HYD 26.12.2005 Email 2 3 4" xfId="38452" xr:uid="{00000000-0005-0000-0000-000072050000}"/>
    <cellStyle name="_BOB -DRC-HYD 26.12.2005 Email 2 4" xfId="2140" xr:uid="{00000000-0005-0000-0000-000073050000}"/>
    <cellStyle name="_BOB -DRC-HYD 26.12.2005 Email 2 4 2" xfId="2141" xr:uid="{00000000-0005-0000-0000-000074050000}"/>
    <cellStyle name="_BOB -DRC-HYD 26.12.2005 Email 2 4 2 2" xfId="38456" xr:uid="{00000000-0005-0000-0000-000075050000}"/>
    <cellStyle name="_BOB -DRC-HYD 26.12.2005 Email 2 4 3" xfId="2142" xr:uid="{00000000-0005-0000-0000-000076050000}"/>
    <cellStyle name="_BOB -DRC-HYD 26.12.2005 Email 2 4 3 2" xfId="38457" xr:uid="{00000000-0005-0000-0000-000077050000}"/>
    <cellStyle name="_BOB -DRC-HYD 26.12.2005 Email 2 4 4" xfId="38455" xr:uid="{00000000-0005-0000-0000-000078050000}"/>
    <cellStyle name="_BOB -DRC-HYD 26.12.2005 Email 2 5" xfId="2143" xr:uid="{00000000-0005-0000-0000-000079050000}"/>
    <cellStyle name="_BOB -DRC-HYD 26.12.2005 Email 2 5 2" xfId="2144" xr:uid="{00000000-0005-0000-0000-00007A050000}"/>
    <cellStyle name="_BOB -DRC-HYD 26.12.2005 Email 2 5 2 2" xfId="38459" xr:uid="{00000000-0005-0000-0000-00007B050000}"/>
    <cellStyle name="_BOB -DRC-HYD 26.12.2005 Email 2 5 3" xfId="2145" xr:uid="{00000000-0005-0000-0000-00007C050000}"/>
    <cellStyle name="_BOB -DRC-HYD 26.12.2005 Email 2 5 3 2" xfId="38460" xr:uid="{00000000-0005-0000-0000-00007D050000}"/>
    <cellStyle name="_BOB -DRC-HYD 26.12.2005 Email 2 5 4" xfId="38458" xr:uid="{00000000-0005-0000-0000-00007E050000}"/>
    <cellStyle name="_BOB -DRC-HYD 26.12.2005 Email 2 6" xfId="2146" xr:uid="{00000000-0005-0000-0000-00007F050000}"/>
    <cellStyle name="_BOB -DRC-HYD 26.12.2005 Email 2 6 2" xfId="2147" xr:uid="{00000000-0005-0000-0000-000080050000}"/>
    <cellStyle name="_BOB -DRC-HYD 26.12.2005 Email 2 6 2 2" xfId="38462" xr:uid="{00000000-0005-0000-0000-000081050000}"/>
    <cellStyle name="_BOB -DRC-HYD 26.12.2005 Email 2 6 3" xfId="2148" xr:uid="{00000000-0005-0000-0000-000082050000}"/>
    <cellStyle name="_BOB -DRC-HYD 26.12.2005 Email 2 6 3 2" xfId="38463" xr:uid="{00000000-0005-0000-0000-000083050000}"/>
    <cellStyle name="_BOB -DRC-HYD 26.12.2005 Email 2 6 4" xfId="38461" xr:uid="{00000000-0005-0000-0000-000084050000}"/>
    <cellStyle name="_BOB -DRC-HYD 26.12.2005 Email 2 7" xfId="2149" xr:uid="{00000000-0005-0000-0000-000085050000}"/>
    <cellStyle name="_BOB -DRC-HYD 26.12.2005 Email 2 7 2" xfId="38464" xr:uid="{00000000-0005-0000-0000-000086050000}"/>
    <cellStyle name="_BOB -DRC-HYD 26.12.2005 Email 2 8" xfId="2150" xr:uid="{00000000-0005-0000-0000-000087050000}"/>
    <cellStyle name="_BOB -DRC-HYD 26.12.2005 Email 2 8 2" xfId="38465" xr:uid="{00000000-0005-0000-0000-000088050000}"/>
    <cellStyle name="_BOB -DRC-HYD 26.12.2005 Email 2 9" xfId="38448" xr:uid="{00000000-0005-0000-0000-000089050000}"/>
    <cellStyle name="_BOB -DRC-HYD 26.12.2005 Email 3" xfId="2151" xr:uid="{00000000-0005-0000-0000-00008A050000}"/>
    <cellStyle name="_BOB -DRC-HYD 26.12.2005 Email 3 2" xfId="2152" xr:uid="{00000000-0005-0000-0000-00008B050000}"/>
    <cellStyle name="_BOB -DRC-HYD 26.12.2005 Email 3 2 2" xfId="2153" xr:uid="{00000000-0005-0000-0000-00008C050000}"/>
    <cellStyle name="_BOB -DRC-HYD 26.12.2005 Email 3 2 2 2" xfId="38468" xr:uid="{00000000-0005-0000-0000-00008D050000}"/>
    <cellStyle name="_BOB -DRC-HYD 26.12.2005 Email 3 2 3" xfId="2154" xr:uid="{00000000-0005-0000-0000-00008E050000}"/>
    <cellStyle name="_BOB -DRC-HYD 26.12.2005 Email 3 2 3 2" xfId="38469" xr:uid="{00000000-0005-0000-0000-00008F050000}"/>
    <cellStyle name="_BOB -DRC-HYD 26.12.2005 Email 3 2 4" xfId="38467" xr:uid="{00000000-0005-0000-0000-000090050000}"/>
    <cellStyle name="_BOB -DRC-HYD 26.12.2005 Email 3 3" xfId="2155" xr:uid="{00000000-0005-0000-0000-000091050000}"/>
    <cellStyle name="_BOB -DRC-HYD 26.12.2005 Email 3 3 2" xfId="38470" xr:uid="{00000000-0005-0000-0000-000092050000}"/>
    <cellStyle name="_BOB -DRC-HYD 26.12.2005 Email 3 4" xfId="2156" xr:uid="{00000000-0005-0000-0000-000093050000}"/>
    <cellStyle name="_BOB -DRC-HYD 26.12.2005 Email 3 4 2" xfId="38471" xr:uid="{00000000-0005-0000-0000-000094050000}"/>
    <cellStyle name="_BOB -DRC-HYD 26.12.2005 Email 3 5" xfId="38466" xr:uid="{00000000-0005-0000-0000-000095050000}"/>
    <cellStyle name="_BOB -DRC-HYD 26.12.2005 Email 4" xfId="2157" xr:uid="{00000000-0005-0000-0000-000096050000}"/>
    <cellStyle name="_BOB -DRC-HYD 26.12.2005 Email 4 2" xfId="2158" xr:uid="{00000000-0005-0000-0000-000097050000}"/>
    <cellStyle name="_BOB -DRC-HYD 26.12.2005 Email 4 2 2" xfId="38473" xr:uid="{00000000-0005-0000-0000-000098050000}"/>
    <cellStyle name="_BOB -DRC-HYD 26.12.2005 Email 4 3" xfId="2159" xr:uid="{00000000-0005-0000-0000-000099050000}"/>
    <cellStyle name="_BOB -DRC-HYD 26.12.2005 Email 4 3 2" xfId="38474" xr:uid="{00000000-0005-0000-0000-00009A050000}"/>
    <cellStyle name="_BOB -DRC-HYD 26.12.2005 Email 4 4" xfId="38472" xr:uid="{00000000-0005-0000-0000-00009B050000}"/>
    <cellStyle name="_BOB -DRC-HYD 26.12.2005 Email 5" xfId="2160" xr:uid="{00000000-0005-0000-0000-00009C050000}"/>
    <cellStyle name="_BOB -DRC-HYD 26.12.2005 Email 5 2" xfId="38475" xr:uid="{00000000-0005-0000-0000-00009D050000}"/>
    <cellStyle name="_BOB -DRC-HYD 26.12.2005 Email 6" xfId="2161" xr:uid="{00000000-0005-0000-0000-00009E050000}"/>
    <cellStyle name="_BOB -DRC-HYD 26.12.2005 Email 6 2" xfId="36267" xr:uid="{00000000-0005-0000-0000-00009F050000}"/>
    <cellStyle name="_BOB -DRC-HYD 26.12.2005 Email 6 2 2" xfId="45504" xr:uid="{00000000-0005-0000-0000-0000A0050000}"/>
    <cellStyle name="_BOB -DRC-HYD 26.12.2005 Email 6 3" xfId="38476" xr:uid="{00000000-0005-0000-0000-0000A1050000}"/>
    <cellStyle name="_BOB -DRC-HYD 26.12.2005 Email 7" xfId="36268" xr:uid="{00000000-0005-0000-0000-0000A2050000}"/>
    <cellStyle name="_BOB -DRC-HYD 26.12.2005 Email 7 2" xfId="45505" xr:uid="{00000000-0005-0000-0000-0000A3050000}"/>
    <cellStyle name="_BOB -DRC-HYD 26.12.2005 Email 8" xfId="38447" xr:uid="{00000000-0005-0000-0000-0000A4050000}"/>
    <cellStyle name="_BOB -DRC-HYD 26.12.2005 Email 9" xfId="26674" xr:uid="{00000000-0005-0000-0000-0000A5050000}"/>
    <cellStyle name="_BOM for amp prices" xfId="2162" xr:uid="{00000000-0005-0000-0000-0000A6050000}"/>
    <cellStyle name="_BOM for amp prices 2" xfId="2163" xr:uid="{00000000-0005-0000-0000-0000A7050000}"/>
    <cellStyle name="_BOM for amp prices 2 2" xfId="2164" xr:uid="{00000000-0005-0000-0000-0000A8050000}"/>
    <cellStyle name="_BOM for amp prices 2 2 2" xfId="26683" xr:uid="{00000000-0005-0000-0000-0000A9050000}"/>
    <cellStyle name="_BOM for amp prices 2 2 3" xfId="31764" xr:uid="{00000000-0005-0000-0000-0000AA050000}"/>
    <cellStyle name="_BOM for amp prices 2 3" xfId="26677" xr:uid="{00000000-0005-0000-0000-0000AB050000}"/>
    <cellStyle name="_BOM for amp prices 2 4" xfId="31765" xr:uid="{00000000-0005-0000-0000-0000AC050000}"/>
    <cellStyle name="_BOM for amp prices 3" xfId="2165" xr:uid="{00000000-0005-0000-0000-0000AD050000}"/>
    <cellStyle name="_BOM for amp prices 4" xfId="2166" xr:uid="{00000000-0005-0000-0000-0000AE050000}"/>
    <cellStyle name="_BOM for amp prices 5" xfId="31766" xr:uid="{00000000-0005-0000-0000-0000AF050000}"/>
    <cellStyle name="_Book1" xfId="2167" xr:uid="{00000000-0005-0000-0000-0000B0050000}"/>
    <cellStyle name="_Book1 2" xfId="2168" xr:uid="{00000000-0005-0000-0000-0000B1050000}"/>
    <cellStyle name="_Book1 2 2" xfId="2169" xr:uid="{00000000-0005-0000-0000-0000B2050000}"/>
    <cellStyle name="_Book1 2 2 2" xfId="26679" xr:uid="{00000000-0005-0000-0000-0000B3050000}"/>
    <cellStyle name="_Book1 2 2 3" xfId="31761" xr:uid="{00000000-0005-0000-0000-0000B4050000}"/>
    <cellStyle name="_Book1 2 3" xfId="2170" xr:uid="{00000000-0005-0000-0000-0000B5050000}"/>
    <cellStyle name="_Book1 2 4" xfId="26678" xr:uid="{00000000-0005-0000-0000-0000B6050000}"/>
    <cellStyle name="_Book1 2 5" xfId="31762" xr:uid="{00000000-0005-0000-0000-0000B7050000}"/>
    <cellStyle name="_Book1 3" xfId="2171" xr:uid="{00000000-0005-0000-0000-0000B8050000}"/>
    <cellStyle name="_Book1 4" xfId="2172" xr:uid="{00000000-0005-0000-0000-0000B9050000}"/>
    <cellStyle name="_Book1 5" xfId="31763" xr:uid="{00000000-0005-0000-0000-0000BA050000}"/>
    <cellStyle name="_Book2" xfId="2173" xr:uid="{00000000-0005-0000-0000-0000BB050000}"/>
    <cellStyle name="_Book2 2" xfId="2174" xr:uid="{00000000-0005-0000-0000-0000BC050000}"/>
    <cellStyle name="_Book2 2 2" xfId="2175" xr:uid="{00000000-0005-0000-0000-0000BD050000}"/>
    <cellStyle name="_Book2 2 2 2" xfId="26682" xr:uid="{00000000-0005-0000-0000-0000BE050000}"/>
    <cellStyle name="_Book2 2 2 3" xfId="31758" xr:uid="{00000000-0005-0000-0000-0000BF050000}"/>
    <cellStyle name="_Book2 2 3" xfId="2176" xr:uid="{00000000-0005-0000-0000-0000C0050000}"/>
    <cellStyle name="_Book2 2 4" xfId="26681" xr:uid="{00000000-0005-0000-0000-0000C1050000}"/>
    <cellStyle name="_Book2 2 5" xfId="31759" xr:uid="{00000000-0005-0000-0000-0000C2050000}"/>
    <cellStyle name="_Book2 3" xfId="2177" xr:uid="{00000000-0005-0000-0000-0000C3050000}"/>
    <cellStyle name="_Book2 3 2" xfId="31756" xr:uid="{00000000-0005-0000-0000-0000C4050000}"/>
    <cellStyle name="_Book2 3 3" xfId="29464" xr:uid="{00000000-0005-0000-0000-0000C5050000}"/>
    <cellStyle name="_Book2 3 4" xfId="31757" xr:uid="{00000000-0005-0000-0000-0000C6050000}"/>
    <cellStyle name="_Book2 4" xfId="2178" xr:uid="{00000000-0005-0000-0000-0000C7050000}"/>
    <cellStyle name="_Book2 5" xfId="26680" xr:uid="{00000000-0005-0000-0000-0000C8050000}"/>
    <cellStyle name="_Book2 6" xfId="31760" xr:uid="{00000000-0005-0000-0000-0000C9050000}"/>
    <cellStyle name="_boom barrier 60717 nice" xfId="2179" xr:uid="{00000000-0005-0000-0000-0000CA050000}"/>
    <cellStyle name="_boom barrier 60717 nice 2" xfId="2180" xr:uid="{00000000-0005-0000-0000-0000CB050000}"/>
    <cellStyle name="_boom barrier 60717 nice 2 2" xfId="2181" xr:uid="{00000000-0005-0000-0000-0000CC050000}"/>
    <cellStyle name="_boom barrier 60717 nice 2 2 2" xfId="26685" xr:uid="{00000000-0005-0000-0000-0000CD050000}"/>
    <cellStyle name="_boom barrier 60717 nice 2 2 3" xfId="31754" xr:uid="{00000000-0005-0000-0000-0000CE050000}"/>
    <cellStyle name="_boom barrier 60717 nice 2 3" xfId="2182" xr:uid="{00000000-0005-0000-0000-0000CF050000}"/>
    <cellStyle name="_boom barrier 60717 nice 2 4" xfId="26684" xr:uid="{00000000-0005-0000-0000-0000D0050000}"/>
    <cellStyle name="_boom barrier 60717 nice 2 5" xfId="31745" xr:uid="{00000000-0005-0000-0000-0000D1050000}"/>
    <cellStyle name="_boom barrier 60717 nice 3" xfId="2183" xr:uid="{00000000-0005-0000-0000-0000D2050000}"/>
    <cellStyle name="_boom barrier 60717 nice 3 2" xfId="31752" xr:uid="{00000000-0005-0000-0000-0000D3050000}"/>
    <cellStyle name="_boom barrier 60717 nice 3 3" xfId="26686" xr:uid="{00000000-0005-0000-0000-0000D4050000}"/>
    <cellStyle name="_boom barrier 60717 nice 3 4" xfId="31753" xr:uid="{00000000-0005-0000-0000-0000D5050000}"/>
    <cellStyle name="_boom barrier 60717 nice 4" xfId="2184" xr:uid="{00000000-0005-0000-0000-0000D6050000}"/>
    <cellStyle name="_boom barrier 60717 nice 5" xfId="30082" xr:uid="{00000000-0005-0000-0000-0000D7050000}"/>
    <cellStyle name="_boom barrier 60717 nice 6" xfId="31755" xr:uid="{00000000-0005-0000-0000-0000D8050000}"/>
    <cellStyle name="_BOQ" xfId="2185" xr:uid="{00000000-0005-0000-0000-0000D9050000}"/>
    <cellStyle name="_BOQ (3)" xfId="2186" xr:uid="{00000000-0005-0000-0000-0000DA050000}"/>
    <cellStyle name="_BOQ (3) 2" xfId="2187" xr:uid="{00000000-0005-0000-0000-0000DB050000}"/>
    <cellStyle name="_BOQ (5)" xfId="2188" xr:uid="{00000000-0005-0000-0000-0000DC050000}"/>
    <cellStyle name="_BOQ (5) 2" xfId="2189" xr:uid="{00000000-0005-0000-0000-0000DD050000}"/>
    <cellStyle name="_BOQ 03.05.11" xfId="2190" xr:uid="{00000000-0005-0000-0000-0000DE050000}"/>
    <cellStyle name="_BOQ 03.05.11 2" xfId="2191" xr:uid="{00000000-0005-0000-0000-0000DF050000}"/>
    <cellStyle name="_BOQ 2" xfId="2192" xr:uid="{00000000-0005-0000-0000-0000E0050000}"/>
    <cellStyle name="_BOQ 3" xfId="2193" xr:uid="{00000000-0005-0000-0000-0000E1050000}"/>
    <cellStyle name="_BOQ- FM200-Chennai" xfId="2194" xr:uid="{00000000-0005-0000-0000-0000E2050000}"/>
    <cellStyle name="_BOQ- FM200-Chennai 2" xfId="2195" xr:uid="{00000000-0005-0000-0000-0000E3050000}"/>
    <cellStyle name="_BOQ- FM200-Chennai 2 2" xfId="2196" xr:uid="{00000000-0005-0000-0000-0000E4050000}"/>
    <cellStyle name="_BOQ- FM200-Chennai 2 3" xfId="2197" xr:uid="{00000000-0005-0000-0000-0000E5050000}"/>
    <cellStyle name="_BOQ- FM200-Chennai 3" xfId="2198" xr:uid="{00000000-0005-0000-0000-0000E6050000}"/>
    <cellStyle name="_BOQ- FM200-Chennai 4" xfId="2199" xr:uid="{00000000-0005-0000-0000-0000E7050000}"/>
    <cellStyle name="_BOQ Primate Center" xfId="2200" xr:uid="{00000000-0005-0000-0000-0000E8050000}"/>
    <cellStyle name="_BOQ Primate Center 2" xfId="2201" xr:uid="{00000000-0005-0000-0000-0000E9050000}"/>
    <cellStyle name="_BOQ Primate Center 2 2" xfId="2202" xr:uid="{00000000-0005-0000-0000-0000EA050000}"/>
    <cellStyle name="_BOQ Primate Center 2 3" xfId="2203" xr:uid="{00000000-0005-0000-0000-0000EB050000}"/>
    <cellStyle name="_BOQ Primate Center 3" xfId="2204" xr:uid="{00000000-0005-0000-0000-0000EC050000}"/>
    <cellStyle name="_BOQ Primate Center 4" xfId="2205" xr:uid="{00000000-0005-0000-0000-0000ED050000}"/>
    <cellStyle name="_BOQ Siemens-DS" xfId="2206" xr:uid="{00000000-0005-0000-0000-0000EE050000}"/>
    <cellStyle name="_BOQ Siemens-DS 2" xfId="2207" xr:uid="{00000000-0005-0000-0000-0000EF050000}"/>
    <cellStyle name="_BOQ VSNLBMS Costing" xfId="2208" xr:uid="{00000000-0005-0000-0000-0000F0050000}"/>
    <cellStyle name="_BOQ VSNLBMS Costing 2" xfId="2209" xr:uid="{00000000-0005-0000-0000-0000F1050000}"/>
    <cellStyle name="_BOQ VSNLBMS Costing 2 2" xfId="2210" xr:uid="{00000000-0005-0000-0000-0000F2050000}"/>
    <cellStyle name="_BOQ VSNLBMS Costing 2 3" xfId="2211" xr:uid="{00000000-0005-0000-0000-0000F3050000}"/>
    <cellStyle name="_BOQ VSNLBMS Costing 3" xfId="2212" xr:uid="{00000000-0005-0000-0000-0000F4050000}"/>
    <cellStyle name="_BOQ VSNLBMS Costing 4" xfId="2213" xr:uid="{00000000-0005-0000-0000-0000F5050000}"/>
    <cellStyle name="_BOQ-BMS" xfId="2214" xr:uid="{00000000-0005-0000-0000-0000F6050000}"/>
    <cellStyle name="_BOQ-BMS 2" xfId="2215" xr:uid="{00000000-0005-0000-0000-0000F7050000}"/>
    <cellStyle name="_BOQ-BMS 2 2" xfId="2216" xr:uid="{00000000-0005-0000-0000-0000F8050000}"/>
    <cellStyle name="_BOQ-BMS 2 2 2" xfId="26689" xr:uid="{00000000-0005-0000-0000-0000F9050000}"/>
    <cellStyle name="_BOQ-BMS 2 2 3" xfId="31749" xr:uid="{00000000-0005-0000-0000-0000FA050000}"/>
    <cellStyle name="_BOQ-BMS 2 3" xfId="2217" xr:uid="{00000000-0005-0000-0000-0000FB050000}"/>
    <cellStyle name="_BOQ-BMS 2 4" xfId="26688" xr:uid="{00000000-0005-0000-0000-0000FC050000}"/>
    <cellStyle name="_BOQ-BMS 2 5" xfId="31750" xr:uid="{00000000-0005-0000-0000-0000FD050000}"/>
    <cellStyle name="_BOQ-BMS 3" xfId="2218" xr:uid="{00000000-0005-0000-0000-0000FE050000}"/>
    <cellStyle name="_BOQ-BMS 3 2" xfId="31747" xr:uid="{00000000-0005-0000-0000-0000FF050000}"/>
    <cellStyle name="_BOQ-BMS 3 3" xfId="26690" xr:uid="{00000000-0005-0000-0000-000000060000}"/>
    <cellStyle name="_BOQ-BMS 3 4" xfId="31748" xr:uid="{00000000-0005-0000-0000-000001060000}"/>
    <cellStyle name="_BOQ-BMS 4" xfId="2219" xr:uid="{00000000-0005-0000-0000-000002060000}"/>
    <cellStyle name="_BOQ-BMS 5" xfId="26687" xr:uid="{00000000-0005-0000-0000-000003060000}"/>
    <cellStyle name="_BOQ-BMS 6" xfId="31751" xr:uid="{00000000-0005-0000-0000-000004060000}"/>
    <cellStyle name="_BoQ-CRV (2)" xfId="2220" xr:uid="{00000000-0005-0000-0000-000005060000}"/>
    <cellStyle name="_BoQ-CRV (2) 2" xfId="2221" xr:uid="{00000000-0005-0000-0000-000006060000}"/>
    <cellStyle name="_BOQ-Fire Alarm" xfId="405" xr:uid="{00000000-0005-0000-0000-000007060000}"/>
    <cellStyle name="_BOQ-Fire Alarm 2" xfId="2222" xr:uid="{00000000-0005-0000-0000-000008060000}"/>
    <cellStyle name="_BOQ-Fire Alarm 2 2" xfId="2223" xr:uid="{00000000-0005-0000-0000-000009060000}"/>
    <cellStyle name="_BOQ-Fire Alarm 2 3" xfId="26691" xr:uid="{00000000-0005-0000-0000-00000A060000}"/>
    <cellStyle name="_BOQ-Fire Alarm 2 4" xfId="29281" xr:uid="{00000000-0005-0000-0000-00000B060000}"/>
    <cellStyle name="_BOQ-Fire Alarm 3" xfId="2224" xr:uid="{00000000-0005-0000-0000-00000C060000}"/>
    <cellStyle name="_BOQ-Fire Alarm 4" xfId="2225" xr:uid="{00000000-0005-0000-0000-00000D060000}"/>
    <cellStyle name="_BOQ-Fire Alarm 5" xfId="23553" xr:uid="{00000000-0005-0000-0000-00000E060000}"/>
    <cellStyle name="_BOQ-Fire Alarm 6" xfId="31746" xr:uid="{00000000-0005-0000-0000-00000F060000}"/>
    <cellStyle name="_BOQ-Fire Alarm_B2960-04 Broad Com" xfId="2226" xr:uid="{00000000-0005-0000-0000-000010060000}"/>
    <cellStyle name="_BOQ-Fire Alarm_B2960-04 Broad Com 2" xfId="2227" xr:uid="{00000000-0005-0000-0000-000011060000}"/>
    <cellStyle name="_BOQ-Fire Alarm_B2960-04 Broad Com 2 2" xfId="2228" xr:uid="{00000000-0005-0000-0000-000012060000}"/>
    <cellStyle name="_BOQ-Fire Alarm_B2960-04 Broad Com 2 3" xfId="2229" xr:uid="{00000000-0005-0000-0000-000013060000}"/>
    <cellStyle name="_BOQ-Fire Alarm_B2960-04 Broad Com 3" xfId="2230" xr:uid="{00000000-0005-0000-0000-000014060000}"/>
    <cellStyle name="_BOQ-Fire Alarm_B2960-04 Broad Com 4" xfId="2231" xr:uid="{00000000-0005-0000-0000-000015060000}"/>
    <cellStyle name="_BOQ-Fire Alarm_B3257-00 Dairy Classic Icecreams pvt.ltd" xfId="2232" xr:uid="{00000000-0005-0000-0000-000016060000}"/>
    <cellStyle name="_BOQ-Fire Alarm_B3257-00 Dairy Classic Icecreams pvt.ltd 2" xfId="2233" xr:uid="{00000000-0005-0000-0000-000017060000}"/>
    <cellStyle name="_BOQ-Fire Alarm_B3257-00 Dairy Classic Icecreams pvt.ltd 2 2" xfId="2234" xr:uid="{00000000-0005-0000-0000-000018060000}"/>
    <cellStyle name="_BOQ-Fire Alarm_B3257-00 Dairy Classic Icecreams pvt.ltd 3" xfId="2235" xr:uid="{00000000-0005-0000-0000-000019060000}"/>
    <cellStyle name="_BOQ-Fire Alarm_B3257-02 Dairy Classic Icecreams pvt.ltd" xfId="2236" xr:uid="{00000000-0005-0000-0000-00001A060000}"/>
    <cellStyle name="_BOQ-Fire Alarm_B3257-02 Dairy Classic Icecreams pvt.ltd 2" xfId="2237" xr:uid="{00000000-0005-0000-0000-00001B060000}"/>
    <cellStyle name="_BOQ-Fire Alarm_B3257-02 Dairy Classic Icecreams pvt.ltd 2 2" xfId="2238" xr:uid="{00000000-0005-0000-0000-00001C060000}"/>
    <cellStyle name="_BOQ-Fire Alarm_B3257-02 Dairy Classic Icecreams pvt.ltd 3" xfId="2239" xr:uid="{00000000-0005-0000-0000-00001D060000}"/>
    <cellStyle name="_BOQ-Fire Alarm_IZ 2025-02 XINDIA-3 (3)" xfId="2240" xr:uid="{00000000-0005-0000-0000-00001E060000}"/>
    <cellStyle name="_BOQ-Fire Alarm_IZ 2025-02 XINDIA-3 (3) 2" xfId="2241" xr:uid="{00000000-0005-0000-0000-00001F060000}"/>
    <cellStyle name="_BOQ-Fire Alarm_IZ 2025-02 XINDIA-3 (3) 2 2" xfId="2242" xr:uid="{00000000-0005-0000-0000-000020060000}"/>
    <cellStyle name="_BOQ-Fire Alarm_IZ 2025-02 XINDIA-3 (3) 3" xfId="2243" xr:uid="{00000000-0005-0000-0000-000021060000}"/>
    <cellStyle name="_BOQ-Fire Alarm_kpmg (2)" xfId="2244" xr:uid="{00000000-0005-0000-0000-000022060000}"/>
    <cellStyle name="_BOQ-Fire Alarm_kpmg (2) 2" xfId="2245" xr:uid="{00000000-0005-0000-0000-000023060000}"/>
    <cellStyle name="_BOQ-Fire Alarm_kpmg (2) 2 2" xfId="2246" xr:uid="{00000000-0005-0000-0000-000024060000}"/>
    <cellStyle name="_BOQ-Fire Alarm_kpmg (2) 3" xfId="2247" xr:uid="{00000000-0005-0000-0000-000025060000}"/>
    <cellStyle name="_BOQ-FIRE EXTINGUSHERS" xfId="406" xr:uid="{00000000-0005-0000-0000-000026060000}"/>
    <cellStyle name="_BOQ-FIRE EXTINGUSHERS 2" xfId="2248" xr:uid="{00000000-0005-0000-0000-000027060000}"/>
    <cellStyle name="_BOQ-FIRE EXTINGUSHERS 2 2" xfId="2249" xr:uid="{00000000-0005-0000-0000-000028060000}"/>
    <cellStyle name="_BOQ-FIRE EXTINGUSHERS 2 3" xfId="26692" xr:uid="{00000000-0005-0000-0000-000029060000}"/>
    <cellStyle name="_BOQ-FIRE EXTINGUSHERS 2 4" xfId="31743" xr:uid="{00000000-0005-0000-0000-00002A060000}"/>
    <cellStyle name="_BOQ-FIRE EXTINGUSHERS 3" xfId="2250" xr:uid="{00000000-0005-0000-0000-00002B060000}"/>
    <cellStyle name="_BOQ-FIRE EXTINGUSHERS 4" xfId="2251" xr:uid="{00000000-0005-0000-0000-00002C060000}"/>
    <cellStyle name="_BOQ-FIRE EXTINGUSHERS 5" xfId="23554" xr:uid="{00000000-0005-0000-0000-00002D060000}"/>
    <cellStyle name="_BOQ-FIRE EXTINGUSHERS 6" xfId="31744" xr:uid="{00000000-0005-0000-0000-00002E060000}"/>
    <cellStyle name="_BOQ-FIRE EXTINGUSHERS_B2960-04 Broad Com" xfId="2252" xr:uid="{00000000-0005-0000-0000-00002F060000}"/>
    <cellStyle name="_BOQ-FIRE EXTINGUSHERS_B2960-04 Broad Com 2" xfId="2253" xr:uid="{00000000-0005-0000-0000-000030060000}"/>
    <cellStyle name="_BOQ-FIRE EXTINGUSHERS_B2960-04 Broad Com 2 2" xfId="2254" xr:uid="{00000000-0005-0000-0000-000031060000}"/>
    <cellStyle name="_BOQ-FIRE EXTINGUSHERS_B2960-04 Broad Com 2 3" xfId="2255" xr:uid="{00000000-0005-0000-0000-000032060000}"/>
    <cellStyle name="_BOQ-FIRE EXTINGUSHERS_B2960-04 Broad Com 3" xfId="2256" xr:uid="{00000000-0005-0000-0000-000033060000}"/>
    <cellStyle name="_BOQ-FIRE EXTINGUSHERS_B2960-04 Broad Com 4" xfId="2257" xr:uid="{00000000-0005-0000-0000-000034060000}"/>
    <cellStyle name="_BOQ-FIRE EXTINGUSHERS_B3257-00 Dairy Classic Icecreams pvt.ltd" xfId="2258" xr:uid="{00000000-0005-0000-0000-000035060000}"/>
    <cellStyle name="_BOQ-FIRE EXTINGUSHERS_B3257-00 Dairy Classic Icecreams pvt.ltd 2" xfId="2259" xr:uid="{00000000-0005-0000-0000-000036060000}"/>
    <cellStyle name="_BOQ-FIRE EXTINGUSHERS_B3257-00 Dairy Classic Icecreams pvt.ltd 2 2" xfId="2260" xr:uid="{00000000-0005-0000-0000-000037060000}"/>
    <cellStyle name="_BOQ-FIRE EXTINGUSHERS_B3257-00 Dairy Classic Icecreams pvt.ltd 3" xfId="2261" xr:uid="{00000000-0005-0000-0000-000038060000}"/>
    <cellStyle name="_BOQ-FIRE EXTINGUSHERS_B3257-02 Dairy Classic Icecreams pvt.ltd" xfId="2262" xr:uid="{00000000-0005-0000-0000-000039060000}"/>
    <cellStyle name="_BOQ-FIRE EXTINGUSHERS_B3257-02 Dairy Classic Icecreams pvt.ltd 2" xfId="2263" xr:uid="{00000000-0005-0000-0000-00003A060000}"/>
    <cellStyle name="_BOQ-FIRE EXTINGUSHERS_B3257-02 Dairy Classic Icecreams pvt.ltd 2 2" xfId="2264" xr:uid="{00000000-0005-0000-0000-00003B060000}"/>
    <cellStyle name="_BOQ-FIRE EXTINGUSHERS_B3257-02 Dairy Classic Icecreams pvt.ltd 3" xfId="2265" xr:uid="{00000000-0005-0000-0000-00003C060000}"/>
    <cellStyle name="_BOQ-FIRE EXTINGUSHERS_IZ 2025-02 XINDIA-3 (3)" xfId="2266" xr:uid="{00000000-0005-0000-0000-00003D060000}"/>
    <cellStyle name="_BOQ-FIRE EXTINGUSHERS_IZ 2025-02 XINDIA-3 (3) 2" xfId="2267" xr:uid="{00000000-0005-0000-0000-00003E060000}"/>
    <cellStyle name="_BOQ-FIRE EXTINGUSHERS_IZ 2025-02 XINDIA-3 (3) 2 2" xfId="2268" xr:uid="{00000000-0005-0000-0000-00003F060000}"/>
    <cellStyle name="_BOQ-FIRE EXTINGUSHERS_IZ 2025-02 XINDIA-3 (3) 3" xfId="2269" xr:uid="{00000000-0005-0000-0000-000040060000}"/>
    <cellStyle name="_BOQ-FIRE EXTINGUSHERS_kpmg (2)" xfId="2270" xr:uid="{00000000-0005-0000-0000-000041060000}"/>
    <cellStyle name="_BOQ-FIRE EXTINGUSHERS_kpmg (2) 2" xfId="2271" xr:uid="{00000000-0005-0000-0000-000042060000}"/>
    <cellStyle name="_BOQ-FIRE EXTINGUSHERS_kpmg (2) 2 2" xfId="2272" xr:uid="{00000000-0005-0000-0000-000043060000}"/>
    <cellStyle name="_BOQ-FIRE EXTINGUSHERS_kpmg (2) 3" xfId="2273" xr:uid="{00000000-0005-0000-0000-000044060000}"/>
    <cellStyle name="_BPCL - Mumbai HP  25.07.05 Email" xfId="2274" xr:uid="{00000000-0005-0000-0000-000045060000}"/>
    <cellStyle name="_BPCL - Mumbai HP  25.07.05 Email 2" xfId="2275" xr:uid="{00000000-0005-0000-0000-000046060000}"/>
    <cellStyle name="_BPCL - Mumbai HP  25.07.05 Email 2 2" xfId="2276" xr:uid="{00000000-0005-0000-0000-000047060000}"/>
    <cellStyle name="_BPCL - Mumbai HP  25.07.05 Email 2 2 2" xfId="26695" xr:uid="{00000000-0005-0000-0000-000048060000}"/>
    <cellStyle name="_BPCL - Mumbai HP  25.07.05 Email 2 2 3" xfId="31740" xr:uid="{00000000-0005-0000-0000-000049060000}"/>
    <cellStyle name="_BPCL - Mumbai HP  25.07.05 Email 2 3" xfId="2277" xr:uid="{00000000-0005-0000-0000-00004A060000}"/>
    <cellStyle name="_BPCL - Mumbai HP  25.07.05 Email 2 4" xfId="26694" xr:uid="{00000000-0005-0000-0000-00004B060000}"/>
    <cellStyle name="_BPCL - Mumbai HP  25.07.05 Email 2 5" xfId="31741" xr:uid="{00000000-0005-0000-0000-00004C060000}"/>
    <cellStyle name="_BPCL - Mumbai HP  25.07.05 Email 3" xfId="2278" xr:uid="{00000000-0005-0000-0000-00004D060000}"/>
    <cellStyle name="_BPCL - Mumbai HP  25.07.05 Email 3 2" xfId="31738" xr:uid="{00000000-0005-0000-0000-00004E060000}"/>
    <cellStyle name="_BPCL - Mumbai HP  25.07.05 Email 3 3" xfId="26696" xr:uid="{00000000-0005-0000-0000-00004F060000}"/>
    <cellStyle name="_BPCL - Mumbai HP  25.07.05 Email 3 4" xfId="31739" xr:uid="{00000000-0005-0000-0000-000050060000}"/>
    <cellStyle name="_BPCL - Mumbai HP  25.07.05 Email 4" xfId="2279" xr:uid="{00000000-0005-0000-0000-000051060000}"/>
    <cellStyle name="_BPCL - Mumbai HP  25.07.05 Email 5" xfId="26693" xr:uid="{00000000-0005-0000-0000-000052060000}"/>
    <cellStyle name="_BPCL - Mumbai HP  25.07.05 Email 6" xfId="31742" xr:uid="{00000000-0005-0000-0000-000053060000}"/>
    <cellStyle name="_BPCL - Mumbai HP  25.08.05" xfId="2280" xr:uid="{00000000-0005-0000-0000-000054060000}"/>
    <cellStyle name="_BPCL - Mumbai HP  25.08.05 2" xfId="2281" xr:uid="{00000000-0005-0000-0000-000055060000}"/>
    <cellStyle name="_BPCL - Mumbai HP  25.08.05 2 2" xfId="2282" xr:uid="{00000000-0005-0000-0000-000056060000}"/>
    <cellStyle name="_BPCL - Mumbai HP  25.08.05 2 3" xfId="2283" xr:uid="{00000000-0005-0000-0000-000057060000}"/>
    <cellStyle name="_BPCL - Mumbai HP  25.08.05 3" xfId="2284" xr:uid="{00000000-0005-0000-0000-000058060000}"/>
    <cellStyle name="_BPCL - Mumbai HP  25.08.05 4" xfId="2285" xr:uid="{00000000-0005-0000-0000-000059060000}"/>
    <cellStyle name="_BPCL DC- 10.08.05mail" xfId="2286" xr:uid="{00000000-0005-0000-0000-00005A060000}"/>
    <cellStyle name="_BPCL DC- 10.08.05mail 2" xfId="2287" xr:uid="{00000000-0005-0000-0000-00005B060000}"/>
    <cellStyle name="_BPCL DC- 10.08.05mail 2 2" xfId="2288" xr:uid="{00000000-0005-0000-0000-00005C060000}"/>
    <cellStyle name="_BPCL DC- 10.08.05mail 2 2 2" xfId="26698" xr:uid="{00000000-0005-0000-0000-00005D060000}"/>
    <cellStyle name="_BPCL DC- 10.08.05mail 2 2 3" xfId="31736" xr:uid="{00000000-0005-0000-0000-00005E060000}"/>
    <cellStyle name="_BPCL DC- 10.08.05mail 2 3" xfId="26697" xr:uid="{00000000-0005-0000-0000-00005F060000}"/>
    <cellStyle name="_BPCL DC- 10.08.05mail 2 4" xfId="31737" xr:uid="{00000000-0005-0000-0000-000060060000}"/>
    <cellStyle name="_BPCL DC- 10.08.05mail 3" xfId="2289" xr:uid="{00000000-0005-0000-0000-000061060000}"/>
    <cellStyle name="_BPCL DC- 10.08.05mail 4" xfId="2290" xr:uid="{00000000-0005-0000-0000-000062060000}"/>
    <cellStyle name="_BPCL DC- 10.08.05mail 5" xfId="31733" xr:uid="{00000000-0005-0000-0000-000063060000}"/>
    <cellStyle name="_BPCL Golf Green 60927 amc bid" xfId="2291" xr:uid="{00000000-0005-0000-0000-000064060000}"/>
    <cellStyle name="_BPCL Golf Green 60927 amc bid 2" xfId="2292" xr:uid="{00000000-0005-0000-0000-000065060000}"/>
    <cellStyle name="_BPCL Golf Green 60927 amc bid 2 2" xfId="2293" xr:uid="{00000000-0005-0000-0000-000066060000}"/>
    <cellStyle name="_BPCL Golf Green 60927 amc bid 2 2 2" xfId="30030" xr:uid="{00000000-0005-0000-0000-000067060000}"/>
    <cellStyle name="_BPCL Golf Green 60927 amc bid 2 2 3" xfId="29284" xr:uid="{00000000-0005-0000-0000-000068060000}"/>
    <cellStyle name="_BPCL Golf Green 60927 amc bid 2 3" xfId="2294" xr:uid="{00000000-0005-0000-0000-000069060000}"/>
    <cellStyle name="_BPCL Golf Green 60927 amc bid 2 4" xfId="26699" xr:uid="{00000000-0005-0000-0000-00006A060000}"/>
    <cellStyle name="_BPCL Golf Green 60927 amc bid 2 5" xfId="31734" xr:uid="{00000000-0005-0000-0000-00006B060000}"/>
    <cellStyle name="_BPCL Golf Green 60927 amc bid 3" xfId="2295" xr:uid="{00000000-0005-0000-0000-00006C060000}"/>
    <cellStyle name="_BPCL Golf Green 60927 amc bid 4" xfId="2296" xr:uid="{00000000-0005-0000-0000-00006D060000}"/>
    <cellStyle name="_BPCL Golf Green 60927 amc bid 5" xfId="31735" xr:uid="{00000000-0005-0000-0000-00006E060000}"/>
    <cellStyle name="_Brakes India COST CASE for HA 11_v2.5" xfId="2297" xr:uid="{00000000-0005-0000-0000-00006F060000}"/>
    <cellStyle name="_Brakes India COST CASE for HA 11_v2.5 2" xfId="31731" xr:uid="{00000000-0005-0000-0000-000070060000}"/>
    <cellStyle name="_Brakes India COST CASE for HA 11_v2.5 2 2" xfId="31730" xr:uid="{00000000-0005-0000-0000-000071060000}"/>
    <cellStyle name="_Brakes India COST CASE for HA 11_v2.5 3" xfId="31732" xr:uid="{00000000-0005-0000-0000-000072060000}"/>
    <cellStyle name="_BSCPL 70726 cctv" xfId="2298" xr:uid="{00000000-0005-0000-0000-000073060000}"/>
    <cellStyle name="_BSCPL 70726 cctv 2" xfId="2299" xr:uid="{00000000-0005-0000-0000-000074060000}"/>
    <cellStyle name="_BSCPL 70726 cctv 2 2" xfId="2300" xr:uid="{00000000-0005-0000-0000-000075060000}"/>
    <cellStyle name="_BSCPL 70726 cctv 2 2 2" xfId="26701" xr:uid="{00000000-0005-0000-0000-000076060000}"/>
    <cellStyle name="_BSCPL 70726 cctv 2 2 3" xfId="31727" xr:uid="{00000000-0005-0000-0000-000077060000}"/>
    <cellStyle name="_BSCPL 70726 cctv 2 3" xfId="2301" xr:uid="{00000000-0005-0000-0000-000078060000}"/>
    <cellStyle name="_BSCPL 70726 cctv 2 4" xfId="26700" xr:uid="{00000000-0005-0000-0000-000079060000}"/>
    <cellStyle name="_BSCPL 70726 cctv 2 5" xfId="31728" xr:uid="{00000000-0005-0000-0000-00007A060000}"/>
    <cellStyle name="_BSCPL 70726 cctv 3" xfId="2302" xr:uid="{00000000-0005-0000-0000-00007B060000}"/>
    <cellStyle name="_BSCPL 70726 cctv 4" xfId="2303" xr:uid="{00000000-0005-0000-0000-00007C060000}"/>
    <cellStyle name="_BSCPL 70726 cctv 5" xfId="31729" xr:uid="{00000000-0005-0000-0000-00007D060000}"/>
    <cellStyle name="_BSCPL 70726 PPS" xfId="2304" xr:uid="{00000000-0005-0000-0000-00007E060000}"/>
    <cellStyle name="_BSCPL 70726 PPS 2" xfId="2305" xr:uid="{00000000-0005-0000-0000-00007F060000}"/>
    <cellStyle name="_BSCPL 70726 PPS 2 2" xfId="2306" xr:uid="{00000000-0005-0000-0000-000080060000}"/>
    <cellStyle name="_BSCPL 70726 PPS 2 2 2" xfId="31944" xr:uid="{00000000-0005-0000-0000-000081060000}"/>
    <cellStyle name="_BSCPL 70726 PPS 2 2 3" xfId="31724" xr:uid="{00000000-0005-0000-0000-000082060000}"/>
    <cellStyle name="_BSCPL 70726 PPS 2 3" xfId="2307" xr:uid="{00000000-0005-0000-0000-000083060000}"/>
    <cellStyle name="_BSCPL 70726 PPS 2 4" xfId="31945" xr:uid="{00000000-0005-0000-0000-000084060000}"/>
    <cellStyle name="_BSCPL 70726 PPS 2 5" xfId="31725" xr:uid="{00000000-0005-0000-0000-000085060000}"/>
    <cellStyle name="_BSCPL 70726 PPS 3" xfId="2308" xr:uid="{00000000-0005-0000-0000-000086060000}"/>
    <cellStyle name="_BSCPL 70726 PPS 3 2" xfId="31723" xr:uid="{00000000-0005-0000-0000-000087060000}"/>
    <cellStyle name="_BSCPL 70726 PPS 3 3" xfId="31949" xr:uid="{00000000-0005-0000-0000-000088060000}"/>
    <cellStyle name="_BSCPL 70726 PPS 3 4" xfId="31717" xr:uid="{00000000-0005-0000-0000-000089060000}"/>
    <cellStyle name="_BSCPL 70726 PPS 4" xfId="2309" xr:uid="{00000000-0005-0000-0000-00008A060000}"/>
    <cellStyle name="_BSCPL 70726 PPS 5" xfId="31943" xr:uid="{00000000-0005-0000-0000-00008B060000}"/>
    <cellStyle name="_BSCPL 70726 PPS 6" xfId="31726" xr:uid="{00000000-0005-0000-0000-00008C060000}"/>
    <cellStyle name="_BSNL ( NAF S125 Option) - 18.10.06" xfId="2310" xr:uid="{00000000-0005-0000-0000-00008D060000}"/>
    <cellStyle name="_BSNL ( NAF S125 Option) - 18.10.06 2" xfId="2311" xr:uid="{00000000-0005-0000-0000-00008E060000}"/>
    <cellStyle name="_BSNL ( NAF S125 Option) - 18.10.06 2 2" xfId="2312" xr:uid="{00000000-0005-0000-0000-00008F060000}"/>
    <cellStyle name="_BSNL ( NAF S125 Option) - 18.10.06 2 2 2" xfId="31947" xr:uid="{00000000-0005-0000-0000-000090060000}"/>
    <cellStyle name="_BSNL ( NAF S125 Option) - 18.10.06 2 2 3" xfId="31720" xr:uid="{00000000-0005-0000-0000-000091060000}"/>
    <cellStyle name="_BSNL ( NAF S125 Option) - 18.10.06 2 3" xfId="2313" xr:uid="{00000000-0005-0000-0000-000092060000}"/>
    <cellStyle name="_BSNL ( NAF S125 Option) - 18.10.06 2 4" xfId="31946" xr:uid="{00000000-0005-0000-0000-000093060000}"/>
    <cellStyle name="_BSNL ( NAF S125 Option) - 18.10.06 2 5" xfId="31721" xr:uid="{00000000-0005-0000-0000-000094060000}"/>
    <cellStyle name="_BSNL ( NAF S125 Option) - 18.10.06 3" xfId="2314" xr:uid="{00000000-0005-0000-0000-000095060000}"/>
    <cellStyle name="_BSNL ( NAF S125 Option) - 18.10.06 4" xfId="2315" xr:uid="{00000000-0005-0000-0000-000096060000}"/>
    <cellStyle name="_BSNL ( NAF S125 Option) - 18.10.06 5" xfId="31722" xr:uid="{00000000-0005-0000-0000-000097060000}"/>
    <cellStyle name="_BSNL Datacentre - 28.09.06" xfId="2316" xr:uid="{00000000-0005-0000-0000-000098060000}"/>
    <cellStyle name="_BSNL Datacentre - 28.09.06 2" xfId="2317" xr:uid="{00000000-0005-0000-0000-000099060000}"/>
    <cellStyle name="_BSNL Datacentre - 28.09.06 2 2" xfId="2318" xr:uid="{00000000-0005-0000-0000-00009A060000}"/>
    <cellStyle name="_BSNL Datacentre - 28.09.06 2 2 2" xfId="31950" xr:uid="{00000000-0005-0000-0000-00009B060000}"/>
    <cellStyle name="_BSNL Datacentre - 28.09.06 2 2 3" xfId="29282" xr:uid="{00000000-0005-0000-0000-00009C060000}"/>
    <cellStyle name="_BSNL Datacentre - 28.09.06 2 3" xfId="2319" xr:uid="{00000000-0005-0000-0000-00009D060000}"/>
    <cellStyle name="_BSNL Datacentre - 28.09.06 2 4" xfId="31948" xr:uid="{00000000-0005-0000-0000-00009E060000}"/>
    <cellStyle name="_BSNL Datacentre - 28.09.06 2 5" xfId="31718" xr:uid="{00000000-0005-0000-0000-00009F060000}"/>
    <cellStyle name="_BSNL Datacentre - 28.09.06 3" xfId="2320" xr:uid="{00000000-0005-0000-0000-0000A0060000}"/>
    <cellStyle name="_BSNL Datacentre - 28.09.06 4" xfId="2321" xr:uid="{00000000-0005-0000-0000-0000A1060000}"/>
    <cellStyle name="_BSNL Datacentre - 28.09.06 5" xfId="31719" xr:uid="{00000000-0005-0000-0000-0000A2060000}"/>
    <cellStyle name="_BSNL MP Utstarcom Cost Case 190307" xfId="2322" xr:uid="{00000000-0005-0000-0000-0000A3060000}"/>
    <cellStyle name="_BSNL MP Utstarcom Cost Case 190307 2" xfId="2323" xr:uid="{00000000-0005-0000-0000-0000A4060000}"/>
    <cellStyle name="_BSNL MP Utstarcom Cost Case 190307 2 2" xfId="2324" xr:uid="{00000000-0005-0000-0000-0000A5060000}"/>
    <cellStyle name="_BSNL MP Utstarcom Cost Case 190307 3" xfId="2325" xr:uid="{00000000-0005-0000-0000-0000A6060000}"/>
    <cellStyle name="_BSNL MP Utstarcom Cost Case 190307_ACC- Unitech Noida - Cost Summar&amp; prices BOQ's -R0 160810" xfId="2326" xr:uid="{00000000-0005-0000-0000-0000A7060000}"/>
    <cellStyle name="_BSNL MP Utstarcom Cost Case 190307_Accenture-Pritech-Security System -IBMS-BOQ-MLCP-JC Offer-R0-16 Jun 2010-as per JC" xfId="2327" xr:uid="{00000000-0005-0000-0000-0000A8060000}"/>
    <cellStyle name="_BSNL MP Utstarcom Cost Case 190307_Accenture-Pritech-Security System -IBMS-BOQ-MLCP-JC Offer-R0-16 Jun 2010-as per JC (2)" xfId="2328" xr:uid="{00000000-0005-0000-0000-0000A9060000}"/>
    <cellStyle name="_BSNL MP Utstarcom Cost Case 190307_BOQ - Accenture Noida" xfId="2329" xr:uid="{00000000-0005-0000-0000-0000AA060000}"/>
    <cellStyle name="_BSNL MP Utstarcom Cost Case 190307_CARPET -ACC-NOIDA DELHI BOQ-R3 " xfId="2330" xr:uid="{00000000-0005-0000-0000-0000AB060000}"/>
    <cellStyle name="_BSNL MP Utstarcom Cost Case 190307_JOINERY WORKS ACC-NOIDA DELHI BOQ-R2 " xfId="2331" xr:uid="{00000000-0005-0000-0000-0000AC060000}"/>
    <cellStyle name="_BSNL MP Utstarcom Cost Case 190307_SUMMARY MAIL BOQ - Accenture MLCP-HVAC" xfId="2332" xr:uid="{00000000-0005-0000-0000-0000AD060000}"/>
    <cellStyle name="_BSNL MP Utstarcom Cost Case 190307_SUMMARY MAIL BOQ - Accenture MLCP-HVAC (3)" xfId="2333" xr:uid="{00000000-0005-0000-0000-0000AE060000}"/>
    <cellStyle name="_BSNL Storage 06th Nov 06" xfId="2334" xr:uid="{00000000-0005-0000-0000-0000AF060000}"/>
    <cellStyle name="_BSNL Storage 06th Nov 06 2" xfId="31715" xr:uid="{00000000-0005-0000-0000-0000B0060000}"/>
    <cellStyle name="_BSNL Storage 06th Nov 06 2 2" xfId="31714" xr:uid="{00000000-0005-0000-0000-0000B1060000}"/>
    <cellStyle name="_BSNL Storage 06th Nov 06 3" xfId="31716" xr:uid="{00000000-0005-0000-0000-0000B2060000}"/>
    <cellStyle name="_BSNL-IBM-18.09.06" xfId="2335" xr:uid="{00000000-0005-0000-0000-0000B3060000}"/>
    <cellStyle name="_BSNL-IBM-18.09.06 2" xfId="2336" xr:uid="{00000000-0005-0000-0000-0000B4060000}"/>
    <cellStyle name="_BSNL-IBM-18.09.06 2 2" xfId="2337" xr:uid="{00000000-0005-0000-0000-0000B5060000}"/>
    <cellStyle name="_BSNL-IBM-18.09.06 2 2 2" xfId="26728" xr:uid="{00000000-0005-0000-0000-0000B6060000}"/>
    <cellStyle name="_BSNL-IBM-18.09.06 2 2 3" xfId="31711" xr:uid="{00000000-0005-0000-0000-0000B7060000}"/>
    <cellStyle name="_BSNL-IBM-18.09.06 2 3" xfId="2338" xr:uid="{00000000-0005-0000-0000-0000B8060000}"/>
    <cellStyle name="_BSNL-IBM-18.09.06 2 4" xfId="26727" xr:uid="{00000000-0005-0000-0000-0000B9060000}"/>
    <cellStyle name="_BSNL-IBM-18.09.06 2 5" xfId="31712" xr:uid="{00000000-0005-0000-0000-0000BA060000}"/>
    <cellStyle name="_BSNL-IBM-18.09.06 3" xfId="2339" xr:uid="{00000000-0005-0000-0000-0000BB060000}"/>
    <cellStyle name="_BSNL-IBM-18.09.06 3 2" xfId="31709" xr:uid="{00000000-0005-0000-0000-0000BC060000}"/>
    <cellStyle name="_BSNL-IBM-18.09.06 3 3" xfId="26729" xr:uid="{00000000-0005-0000-0000-0000BD060000}"/>
    <cellStyle name="_BSNL-IBM-18.09.06 3 4" xfId="31710" xr:uid="{00000000-0005-0000-0000-0000BE060000}"/>
    <cellStyle name="_BSNL-IBM-18.09.06 4" xfId="2340" xr:uid="{00000000-0005-0000-0000-0000BF060000}"/>
    <cellStyle name="_BSNL-IBM-18.09.06 5" xfId="21715" xr:uid="{00000000-0005-0000-0000-0000C0060000}"/>
    <cellStyle name="_BSNL-IBM-18.09.06 6" xfId="31713" xr:uid="{00000000-0005-0000-0000-0000C1060000}"/>
    <cellStyle name="_Call Center_Quezon city_Manila_201006" xfId="2341" xr:uid="{00000000-0005-0000-0000-0000C2060000}"/>
    <cellStyle name="_Call Center_Quezon city_Manila_201006 2" xfId="2342" xr:uid="{00000000-0005-0000-0000-0000C3060000}"/>
    <cellStyle name="_Call Center_Quezon city_Manila_201006 2 2" xfId="2343" xr:uid="{00000000-0005-0000-0000-0000C4060000}"/>
    <cellStyle name="_Call Center_Quezon city_Manila_201006 2 2 2" xfId="26732" xr:uid="{00000000-0005-0000-0000-0000C5060000}"/>
    <cellStyle name="_Call Center_Quezon city_Manila_201006 2 2 3" xfId="31706" xr:uid="{00000000-0005-0000-0000-0000C6060000}"/>
    <cellStyle name="_Call Center_Quezon city_Manila_201006 2 3" xfId="2344" xr:uid="{00000000-0005-0000-0000-0000C7060000}"/>
    <cellStyle name="_Call Center_Quezon city_Manila_201006 2 4" xfId="26731" xr:uid="{00000000-0005-0000-0000-0000C8060000}"/>
    <cellStyle name="_Call Center_Quezon city_Manila_201006 2 5" xfId="31707" xr:uid="{00000000-0005-0000-0000-0000C9060000}"/>
    <cellStyle name="_Call Center_Quezon city_Manila_201006 3" xfId="2345" xr:uid="{00000000-0005-0000-0000-0000CA060000}"/>
    <cellStyle name="_Call Center_Quezon city_Manila_201006 3 2" xfId="31704" xr:uid="{00000000-0005-0000-0000-0000CB060000}"/>
    <cellStyle name="_Call Center_Quezon city_Manila_201006 3 3" xfId="26733" xr:uid="{00000000-0005-0000-0000-0000CC060000}"/>
    <cellStyle name="_Call Center_Quezon city_Manila_201006 3 4" xfId="31705" xr:uid="{00000000-0005-0000-0000-0000CD060000}"/>
    <cellStyle name="_Call Center_Quezon city_Manila_201006 4" xfId="2346" xr:uid="{00000000-0005-0000-0000-0000CE060000}"/>
    <cellStyle name="_Call Center_Quezon city_Manila_201006 5" xfId="26730" xr:uid="{00000000-0005-0000-0000-0000CF060000}"/>
    <cellStyle name="_Call Center_Quezon city_Manila_201006 6" xfId="31708" xr:uid="{00000000-0005-0000-0000-0000D0060000}"/>
    <cellStyle name="_Call Center_Quezon city_Manila_201006_e-email" xfId="2347" xr:uid="{00000000-0005-0000-0000-0000D1060000}"/>
    <cellStyle name="_Call Center_Quezon city_Manila_201006_e-email 2" xfId="2348" xr:uid="{00000000-0005-0000-0000-0000D2060000}"/>
    <cellStyle name="_Call Center_Quezon city_Manila_201006_e-email 2 2" xfId="2349" xr:uid="{00000000-0005-0000-0000-0000D3060000}"/>
    <cellStyle name="_Call Center_Quezon city_Manila_201006_e-email 2 2 2" xfId="26736" xr:uid="{00000000-0005-0000-0000-0000D4060000}"/>
    <cellStyle name="_Call Center_Quezon city_Manila_201006_e-email 2 2 3" xfId="31701" xr:uid="{00000000-0005-0000-0000-0000D5060000}"/>
    <cellStyle name="_Call Center_Quezon city_Manila_201006_e-email 2 3" xfId="2350" xr:uid="{00000000-0005-0000-0000-0000D6060000}"/>
    <cellStyle name="_Call Center_Quezon city_Manila_201006_e-email 2 4" xfId="26735" xr:uid="{00000000-0005-0000-0000-0000D7060000}"/>
    <cellStyle name="_Call Center_Quezon city_Manila_201006_e-email 2 5" xfId="31702" xr:uid="{00000000-0005-0000-0000-0000D8060000}"/>
    <cellStyle name="_Call Center_Quezon city_Manila_201006_e-email 3" xfId="2351" xr:uid="{00000000-0005-0000-0000-0000D9060000}"/>
    <cellStyle name="_Call Center_Quezon city_Manila_201006_e-email 3 2" xfId="31699" xr:uid="{00000000-0005-0000-0000-0000DA060000}"/>
    <cellStyle name="_Call Center_Quezon city_Manila_201006_e-email 3 3" xfId="26737" xr:uid="{00000000-0005-0000-0000-0000DB060000}"/>
    <cellStyle name="_Call Center_Quezon city_Manila_201006_e-email 3 4" xfId="31700" xr:uid="{00000000-0005-0000-0000-0000DC060000}"/>
    <cellStyle name="_Call Center_Quezon city_Manila_201006_e-email 4" xfId="2352" xr:uid="{00000000-0005-0000-0000-0000DD060000}"/>
    <cellStyle name="_Call Center_Quezon city_Manila_201006_e-email 5" xfId="26734" xr:uid="{00000000-0005-0000-0000-0000DE060000}"/>
    <cellStyle name="_Call Center_Quezon city_Manila_201006_e-email 6" xfId="31703" xr:uid="{00000000-0005-0000-0000-0000DF060000}"/>
    <cellStyle name="_Cambridge PCS" xfId="2353" xr:uid="{00000000-0005-0000-0000-0000E0060000}"/>
    <cellStyle name="_Cambridge PCS 2" xfId="2354" xr:uid="{00000000-0005-0000-0000-0000E1060000}"/>
    <cellStyle name="_Cambridge PCS 2 2" xfId="2355" xr:uid="{00000000-0005-0000-0000-0000E2060000}"/>
    <cellStyle name="_Cambridge PCS 2 3" xfId="2356" xr:uid="{00000000-0005-0000-0000-0000E3060000}"/>
    <cellStyle name="_Cambridge PCS 3" xfId="2357" xr:uid="{00000000-0005-0000-0000-0000E4060000}"/>
    <cellStyle name="_Cambridge PCS 4" xfId="2358" xr:uid="{00000000-0005-0000-0000-0000E5060000}"/>
    <cellStyle name="_Cap Gemni WK Chennai SEZ Quote R60321" xfId="31698" xr:uid="{00000000-0005-0000-0000-0000E6060000}"/>
    <cellStyle name="_Cap Gemni WK Chennai SEZ Quote R60321 2" xfId="31697" xr:uid="{00000000-0005-0000-0000-0000E7060000}"/>
    <cellStyle name="_Cap Gemni WK Chennai SEZ Quote R60321 2 2" xfId="31696" xr:uid="{00000000-0005-0000-0000-0000E8060000}"/>
    <cellStyle name="_Capgemini cost case ver 2.0" xfId="2359" xr:uid="{00000000-0005-0000-0000-0000E9060000}"/>
    <cellStyle name="_Capgemini cost case ver 2.0 2" xfId="2360" xr:uid="{00000000-0005-0000-0000-0000EA060000}"/>
    <cellStyle name="_Capgemini cost case ver 2.0 3" xfId="2361" xr:uid="{00000000-0005-0000-0000-0000EB060000}"/>
    <cellStyle name="_Capgemini cost case ver 2.0_R2 IO Summary Max Shalimar Bagh" xfId="31695" xr:uid="{00000000-0005-0000-0000-0000EC060000}"/>
    <cellStyle name="_Capita Ph-II-19.01.07-BMS" xfId="2362" xr:uid="{00000000-0005-0000-0000-0000ED060000}"/>
    <cellStyle name="_Capita Ph-II-19.01.07-BMS 2" xfId="2363" xr:uid="{00000000-0005-0000-0000-0000EE060000}"/>
    <cellStyle name="_Capita Ph-II-19.01.07-BMS 2 2" xfId="2364" xr:uid="{00000000-0005-0000-0000-0000EF060000}"/>
    <cellStyle name="_Capita Ph-II-19.01.07-BMS 2 2 2" xfId="26739" xr:uid="{00000000-0005-0000-0000-0000F0060000}"/>
    <cellStyle name="_Capita Ph-II-19.01.07-BMS 2 2 3" xfId="31692" xr:uid="{00000000-0005-0000-0000-0000F1060000}"/>
    <cellStyle name="_Capita Ph-II-19.01.07-BMS 2 3" xfId="2365" xr:uid="{00000000-0005-0000-0000-0000F2060000}"/>
    <cellStyle name="_Capita Ph-II-19.01.07-BMS 2 4" xfId="26738" xr:uid="{00000000-0005-0000-0000-0000F3060000}"/>
    <cellStyle name="_Capita Ph-II-19.01.07-BMS 2 5" xfId="31693" xr:uid="{00000000-0005-0000-0000-0000F4060000}"/>
    <cellStyle name="_Capita Ph-II-19.01.07-BMS 3" xfId="2366" xr:uid="{00000000-0005-0000-0000-0000F5060000}"/>
    <cellStyle name="_Capita Ph-II-19.01.07-BMS 4" xfId="2367" xr:uid="{00000000-0005-0000-0000-0000F6060000}"/>
    <cellStyle name="_Capita Ph-II-19.01.07-BMS 5" xfId="31694" xr:uid="{00000000-0005-0000-0000-0000F7060000}"/>
    <cellStyle name="_Cargo - 08 04 08 Email (2)" xfId="2368" xr:uid="{00000000-0005-0000-0000-0000F8060000}"/>
    <cellStyle name="_Cargo - 08 04 08 Email (2) 2" xfId="2369" xr:uid="{00000000-0005-0000-0000-0000F9060000}"/>
    <cellStyle name="_Cargo - 08 04 08 Email (2) 2 2" xfId="2370" xr:uid="{00000000-0005-0000-0000-0000FA060000}"/>
    <cellStyle name="_Cargo - 08 04 08 Email (2) 2 3" xfId="2371" xr:uid="{00000000-0005-0000-0000-0000FB060000}"/>
    <cellStyle name="_Cargo - 08 04 08 Email (2) 3" xfId="2372" xr:uid="{00000000-0005-0000-0000-0000FC060000}"/>
    <cellStyle name="_Cargo - 08 04 08 Email (2) 4" xfId="2373" xr:uid="{00000000-0005-0000-0000-0000FD060000}"/>
    <cellStyle name="_Catholic Syrian Bank - data cenre - s125 - 20.12.2006" xfId="2374" xr:uid="{00000000-0005-0000-0000-0000FE060000}"/>
    <cellStyle name="_Catholic Syrian Bank - data cenre - s125 - 20.12.2006 2" xfId="2375" xr:uid="{00000000-0005-0000-0000-0000FF060000}"/>
    <cellStyle name="_Catholic Syrian Bank - data cenre - s125 - 20.12.2006 2 2" xfId="2376" xr:uid="{00000000-0005-0000-0000-000000070000}"/>
    <cellStyle name="_Catholic Syrian Bank - data cenre - s125 - 20.12.2006 2 2 2" xfId="29468" xr:uid="{00000000-0005-0000-0000-000001070000}"/>
    <cellStyle name="_Catholic Syrian Bank - data cenre - s125 - 20.12.2006 2 2 3" xfId="31689" xr:uid="{00000000-0005-0000-0000-000002070000}"/>
    <cellStyle name="_Catholic Syrian Bank - data cenre - s125 - 20.12.2006 2 3" xfId="2377" xr:uid="{00000000-0005-0000-0000-000003070000}"/>
    <cellStyle name="_Catholic Syrian Bank - data cenre - s125 - 20.12.2006 2 4" xfId="26741" xr:uid="{00000000-0005-0000-0000-000004070000}"/>
    <cellStyle name="_Catholic Syrian Bank - data cenre - s125 - 20.12.2006 2 5" xfId="31690" xr:uid="{00000000-0005-0000-0000-000005070000}"/>
    <cellStyle name="_Catholic Syrian Bank - data cenre - s125 - 20.12.2006 3" xfId="2378" xr:uid="{00000000-0005-0000-0000-000006070000}"/>
    <cellStyle name="_Catholic Syrian Bank - data cenre - s125 - 20.12.2006 3 2" xfId="31687" xr:uid="{00000000-0005-0000-0000-000007070000}"/>
    <cellStyle name="_Catholic Syrian Bank - data cenre - s125 - 20.12.2006 3 3" xfId="26742" xr:uid="{00000000-0005-0000-0000-000008070000}"/>
    <cellStyle name="_Catholic Syrian Bank - data cenre - s125 - 20.12.2006 3 4" xfId="31688" xr:uid="{00000000-0005-0000-0000-000009070000}"/>
    <cellStyle name="_Catholic Syrian Bank - data cenre - s125 - 20.12.2006 4" xfId="2379" xr:uid="{00000000-0005-0000-0000-00000A070000}"/>
    <cellStyle name="_Catholic Syrian Bank - data cenre - s125 - 20.12.2006 5" xfId="26740" xr:uid="{00000000-0005-0000-0000-00000B070000}"/>
    <cellStyle name="_Catholic Syrian Bank - data cenre - s125 - 20.12.2006 6" xfId="31691" xr:uid="{00000000-0005-0000-0000-00000C070000}"/>
    <cellStyle name="_Catholic Syrian Bank - data cenre - s125 - 26.12.2006" xfId="2380" xr:uid="{00000000-0005-0000-0000-00000D070000}"/>
    <cellStyle name="_Catholic Syrian Bank - data cenre - s125 - 26.12.2006 2" xfId="2381" xr:uid="{00000000-0005-0000-0000-00000E070000}"/>
    <cellStyle name="_Catholic Syrian Bank - data cenre - s125 - 26.12.2006 2 2" xfId="2382" xr:uid="{00000000-0005-0000-0000-00000F070000}"/>
    <cellStyle name="_Catholic Syrian Bank - data cenre - s125 - 26.12.2006 2 3" xfId="2383" xr:uid="{00000000-0005-0000-0000-000010070000}"/>
    <cellStyle name="_Catholic Syrian Bank - data cenre - s125 - 26.12.2006 3" xfId="2384" xr:uid="{00000000-0005-0000-0000-000011070000}"/>
    <cellStyle name="_Catholic Syrian Bank - data cenre - s125 - 26.12.2006 4" xfId="2385" xr:uid="{00000000-0005-0000-0000-000012070000}"/>
    <cellStyle name="_cauvery building - 03.11.05" xfId="2386" xr:uid="{00000000-0005-0000-0000-000013070000}"/>
    <cellStyle name="_cauvery building - 03.11.05 2" xfId="2387" xr:uid="{00000000-0005-0000-0000-000014070000}"/>
    <cellStyle name="_cauvery building - 03.11.05 2 2" xfId="2388" xr:uid="{00000000-0005-0000-0000-000015070000}"/>
    <cellStyle name="_cauvery building - 03.11.05 2 2 2" xfId="26745" xr:uid="{00000000-0005-0000-0000-000016070000}"/>
    <cellStyle name="_cauvery building - 03.11.05 2 2 3" xfId="31684" xr:uid="{00000000-0005-0000-0000-000017070000}"/>
    <cellStyle name="_cauvery building - 03.11.05 2 3" xfId="2389" xr:uid="{00000000-0005-0000-0000-000018070000}"/>
    <cellStyle name="_cauvery building - 03.11.05 2 4" xfId="26744" xr:uid="{00000000-0005-0000-0000-000019070000}"/>
    <cellStyle name="_cauvery building - 03.11.05 2 5" xfId="31685" xr:uid="{00000000-0005-0000-0000-00001A070000}"/>
    <cellStyle name="_cauvery building - 03.11.05 3" xfId="2390" xr:uid="{00000000-0005-0000-0000-00001B070000}"/>
    <cellStyle name="_cauvery building - 03.11.05 3 2" xfId="31682" xr:uid="{00000000-0005-0000-0000-00001C070000}"/>
    <cellStyle name="_cauvery building - 03.11.05 3 3" xfId="26746" xr:uid="{00000000-0005-0000-0000-00001D070000}"/>
    <cellStyle name="_cauvery building - 03.11.05 3 4" xfId="31683" xr:uid="{00000000-0005-0000-0000-00001E070000}"/>
    <cellStyle name="_cauvery building - 03.11.05 4" xfId="2391" xr:uid="{00000000-0005-0000-0000-00001F070000}"/>
    <cellStyle name="_cauvery building - 03.11.05 5" xfId="26743" xr:uid="{00000000-0005-0000-0000-000020070000}"/>
    <cellStyle name="_cauvery building - 03.11.05 6" xfId="31686" xr:uid="{00000000-0005-0000-0000-000021070000}"/>
    <cellStyle name="_CBDT-Rebid MA 091006 ver1" xfId="2392" xr:uid="{00000000-0005-0000-0000-000022070000}"/>
    <cellStyle name="_CBDT-Rebid MA 091006 ver1 2" xfId="31680" xr:uid="{00000000-0005-0000-0000-000023070000}"/>
    <cellStyle name="_CBDT-Rebid MA 091006 ver1 2 2" xfId="31679" xr:uid="{00000000-0005-0000-0000-000024070000}"/>
    <cellStyle name="_CBDT-Rebid MA 091006 ver1 3" xfId="31681" xr:uid="{00000000-0005-0000-0000-000025070000}"/>
    <cellStyle name="_CCTV BOQ" xfId="2393" xr:uid="{00000000-0005-0000-0000-000026070000}"/>
    <cellStyle name="_CCTV BOQ 2" xfId="2394" xr:uid="{00000000-0005-0000-0000-000027070000}"/>
    <cellStyle name="_CCTV BOQ 2 2" xfId="2395" xr:uid="{00000000-0005-0000-0000-000028070000}"/>
    <cellStyle name="_CCTV BOQ 2 2 2" xfId="26748" xr:uid="{00000000-0005-0000-0000-000029070000}"/>
    <cellStyle name="_CCTV BOQ 2 2 3" xfId="31676" xr:uid="{00000000-0005-0000-0000-00002A070000}"/>
    <cellStyle name="_CCTV BOQ 2 3" xfId="2396" xr:uid="{00000000-0005-0000-0000-00002B070000}"/>
    <cellStyle name="_CCTV BOQ 2 4" xfId="26747" xr:uid="{00000000-0005-0000-0000-00002C070000}"/>
    <cellStyle name="_CCTV BOQ 2 5" xfId="31677" xr:uid="{00000000-0005-0000-0000-00002D070000}"/>
    <cellStyle name="_CCTV BOQ 3" xfId="2397" xr:uid="{00000000-0005-0000-0000-00002E070000}"/>
    <cellStyle name="_CCTV BOQ 4" xfId="2398" xr:uid="{00000000-0005-0000-0000-00002F070000}"/>
    <cellStyle name="_CCTV BOQ 5" xfId="31678" xr:uid="{00000000-0005-0000-0000-000030070000}"/>
    <cellStyle name="_CCTV offer chennai 03.02.09" xfId="2399" xr:uid="{00000000-0005-0000-0000-000031070000}"/>
    <cellStyle name="_CCTV offer chennai 03.02.09 2" xfId="2400" xr:uid="{00000000-0005-0000-0000-000032070000}"/>
    <cellStyle name="_CCTV offer chennai 03.02.09 2 2" xfId="2401" xr:uid="{00000000-0005-0000-0000-000033070000}"/>
    <cellStyle name="_CCTV offer chennai 03.02.09 2 3" xfId="2402" xr:uid="{00000000-0005-0000-0000-000034070000}"/>
    <cellStyle name="_CCTV offer chennai 03.02.09 3" xfId="2403" xr:uid="{00000000-0005-0000-0000-000035070000}"/>
    <cellStyle name="_CCTV offer chennai 03.02.09 4" xfId="2404" xr:uid="{00000000-0005-0000-0000-000036070000}"/>
    <cellStyle name="_cctv sample 60606" xfId="2405" xr:uid="{00000000-0005-0000-0000-000037070000}"/>
    <cellStyle name="_cctv sample 60606 2" xfId="2406" xr:uid="{00000000-0005-0000-0000-000038070000}"/>
    <cellStyle name="_cctv sample 60606 2 2" xfId="2407" xr:uid="{00000000-0005-0000-0000-000039070000}"/>
    <cellStyle name="_cctv sample 60606 2 2 2" xfId="26752" xr:uid="{00000000-0005-0000-0000-00003A070000}"/>
    <cellStyle name="_cctv sample 60606 2 2 3" xfId="31673" xr:uid="{00000000-0005-0000-0000-00003B070000}"/>
    <cellStyle name="_cctv sample 60606 2 3" xfId="2408" xr:uid="{00000000-0005-0000-0000-00003C070000}"/>
    <cellStyle name="_cctv sample 60606 2 4" xfId="26750" xr:uid="{00000000-0005-0000-0000-00003D070000}"/>
    <cellStyle name="_cctv sample 60606 2 5" xfId="31674" xr:uid="{00000000-0005-0000-0000-00003E070000}"/>
    <cellStyle name="_cctv sample 60606 3" xfId="2409" xr:uid="{00000000-0005-0000-0000-00003F070000}"/>
    <cellStyle name="_cctv sample 60606 3 2" xfId="31671" xr:uid="{00000000-0005-0000-0000-000040070000}"/>
    <cellStyle name="_cctv sample 60606 3 3" xfId="26751" xr:uid="{00000000-0005-0000-0000-000041070000}"/>
    <cellStyle name="_cctv sample 60606 3 4" xfId="31672" xr:uid="{00000000-0005-0000-0000-000042070000}"/>
    <cellStyle name="_cctv sample 60606 4" xfId="2410" xr:uid="{00000000-0005-0000-0000-000043070000}"/>
    <cellStyle name="_cctv sample 60606 5" xfId="26749" xr:uid="{00000000-0005-0000-0000-000044070000}"/>
    <cellStyle name="_cctv sample 60606 6" xfId="31675" xr:uid="{00000000-0005-0000-0000-000045070000}"/>
    <cellStyle name="_CCTV Works 18.12.08" xfId="2411" xr:uid="{00000000-0005-0000-0000-000046070000}"/>
    <cellStyle name="_CCTV Works 18.12.08 2" xfId="2412" xr:uid="{00000000-0005-0000-0000-000047070000}"/>
    <cellStyle name="_CCTV Works 18.12.08 2 2" xfId="2413" xr:uid="{00000000-0005-0000-0000-000048070000}"/>
    <cellStyle name="_CCTV Works 18.12.08 2 3" xfId="2414" xr:uid="{00000000-0005-0000-0000-000049070000}"/>
    <cellStyle name="_CCTV Works 18.12.08 3" xfId="2415" xr:uid="{00000000-0005-0000-0000-00004A070000}"/>
    <cellStyle name="_CCTV Works 18.12.08 4" xfId="2416" xr:uid="{00000000-0005-0000-0000-00004B070000}"/>
    <cellStyle name="_CCTV works RI" xfId="2417" xr:uid="{00000000-0005-0000-0000-00004C070000}"/>
    <cellStyle name="_CCTV works RI 2" xfId="2418" xr:uid="{00000000-0005-0000-0000-00004D070000}"/>
    <cellStyle name="_CCTV works RI 2 2" xfId="2419" xr:uid="{00000000-0005-0000-0000-00004E070000}"/>
    <cellStyle name="_CCTV works RI 2 2 2" xfId="2420" xr:uid="{00000000-0005-0000-0000-00004F070000}"/>
    <cellStyle name="_CCTV works RI 2 2 2 2" xfId="38480" xr:uid="{00000000-0005-0000-0000-000050070000}"/>
    <cellStyle name="_CCTV works RI 2 2 3" xfId="38479" xr:uid="{00000000-0005-0000-0000-000051070000}"/>
    <cellStyle name="_CCTV works RI 2 3" xfId="2421" xr:uid="{00000000-0005-0000-0000-000052070000}"/>
    <cellStyle name="_CCTV works RI 2 3 2" xfId="38481" xr:uid="{00000000-0005-0000-0000-000053070000}"/>
    <cellStyle name="_CCTV works RI 2 4" xfId="38478" xr:uid="{00000000-0005-0000-0000-000054070000}"/>
    <cellStyle name="_CCTV works RI 3" xfId="2422" xr:uid="{00000000-0005-0000-0000-000055070000}"/>
    <cellStyle name="_CCTV works RI 3 2" xfId="2423" xr:uid="{00000000-0005-0000-0000-000056070000}"/>
    <cellStyle name="_CCTV works RI 3 2 2" xfId="38483" xr:uid="{00000000-0005-0000-0000-000057070000}"/>
    <cellStyle name="_CCTV works RI 3 3" xfId="38482" xr:uid="{00000000-0005-0000-0000-000058070000}"/>
    <cellStyle name="_CCTV works RI 4" xfId="2424" xr:uid="{00000000-0005-0000-0000-000059070000}"/>
    <cellStyle name="_CCTV works RI 4 2" xfId="36265" xr:uid="{00000000-0005-0000-0000-00005A070000}"/>
    <cellStyle name="_CCTV works RI 4 2 2" xfId="45502" xr:uid="{00000000-0005-0000-0000-00005B070000}"/>
    <cellStyle name="_CCTV works RI 4 3" xfId="38484" xr:uid="{00000000-0005-0000-0000-00005C070000}"/>
    <cellStyle name="_CCTV works RI 5" xfId="2425" xr:uid="{00000000-0005-0000-0000-00005D070000}"/>
    <cellStyle name="_CCTV works RI 5 2" xfId="38485" xr:uid="{00000000-0005-0000-0000-00005E070000}"/>
    <cellStyle name="_CCTV works RI 6" xfId="2426" xr:uid="{00000000-0005-0000-0000-00005F070000}"/>
    <cellStyle name="_CCTV works RI 6 2" xfId="36264" xr:uid="{00000000-0005-0000-0000-000060070000}"/>
    <cellStyle name="_CCTV works RI 6 2 2" xfId="45501" xr:uid="{00000000-0005-0000-0000-000061070000}"/>
    <cellStyle name="_CCTV works RI 6 3" xfId="38486" xr:uid="{00000000-0005-0000-0000-000062070000}"/>
    <cellStyle name="_CCTV works RI 7" xfId="36266" xr:uid="{00000000-0005-0000-0000-000063070000}"/>
    <cellStyle name="_CCTV works RI 7 2" xfId="45503" xr:uid="{00000000-0005-0000-0000-000064070000}"/>
    <cellStyle name="_CCTV works RI 8" xfId="38477" xr:uid="{00000000-0005-0000-0000-000065070000}"/>
    <cellStyle name="_Ceebros BOQ-R1-19 10 08" xfId="2427" xr:uid="{00000000-0005-0000-0000-000066070000}"/>
    <cellStyle name="_Ceebros BOQ-R1-19 10 08 2" xfId="2428" xr:uid="{00000000-0005-0000-0000-000067070000}"/>
    <cellStyle name="_Ceebros BOQ-R1-19 10 08 2 2" xfId="2429" xr:uid="{00000000-0005-0000-0000-000068070000}"/>
    <cellStyle name="_Ceebros BOQ-R1-19 10 08 2 3" xfId="2430" xr:uid="{00000000-0005-0000-0000-000069070000}"/>
    <cellStyle name="_Ceebros BOQ-R1-19 10 08 3" xfId="2431" xr:uid="{00000000-0005-0000-0000-00006A070000}"/>
    <cellStyle name="_Ceebros BOQ-R1-19 10 08 4" xfId="2432" xr:uid="{00000000-0005-0000-0000-00006B070000}"/>
    <cellStyle name="_CGSL - Guorgon - Spk - 12.02.08" xfId="2433" xr:uid="{00000000-0005-0000-0000-00006C070000}"/>
    <cellStyle name="_CGSL - Guorgon - Spk - 12.02.08 2" xfId="2434" xr:uid="{00000000-0005-0000-0000-00006D070000}"/>
    <cellStyle name="_CGSL - Guorgon - Spk - 12.02.08 2 2" xfId="2435" xr:uid="{00000000-0005-0000-0000-00006E070000}"/>
    <cellStyle name="_CGSL - Guorgon - Spk - 12.02.08 2 2 2" xfId="2436" xr:uid="{00000000-0005-0000-0000-00006F070000}"/>
    <cellStyle name="_CGSL - Guorgon - Spk - 12.02.08 2 2 2 2" xfId="38490" xr:uid="{00000000-0005-0000-0000-000070070000}"/>
    <cellStyle name="_CGSL - Guorgon - Spk - 12.02.08 2 2 3" xfId="38489" xr:uid="{00000000-0005-0000-0000-000071070000}"/>
    <cellStyle name="_CGSL - Guorgon - Spk - 12.02.08 2 3" xfId="2437" xr:uid="{00000000-0005-0000-0000-000072070000}"/>
    <cellStyle name="_CGSL - Guorgon - Spk - 12.02.08 2 3 2" xfId="38491" xr:uid="{00000000-0005-0000-0000-000073070000}"/>
    <cellStyle name="_CGSL - Guorgon - Spk - 12.02.08 2 4" xfId="38488" xr:uid="{00000000-0005-0000-0000-000074070000}"/>
    <cellStyle name="_CGSL - Guorgon - Spk - 12.02.08 3" xfId="2438" xr:uid="{00000000-0005-0000-0000-000075070000}"/>
    <cellStyle name="_CGSL - Guorgon - Spk - 12.02.08 3 2" xfId="2439" xr:uid="{00000000-0005-0000-0000-000076070000}"/>
    <cellStyle name="_CGSL - Guorgon - Spk - 12.02.08 3 2 2" xfId="38493" xr:uid="{00000000-0005-0000-0000-000077070000}"/>
    <cellStyle name="_CGSL - Guorgon - Spk - 12.02.08 3 3" xfId="38492" xr:uid="{00000000-0005-0000-0000-000078070000}"/>
    <cellStyle name="_CGSL - Guorgon - Spk - 12.02.08 4" xfId="2440" xr:uid="{00000000-0005-0000-0000-000079070000}"/>
    <cellStyle name="_CGSL - Guorgon - Spk - 12.02.08 4 2" xfId="36262" xr:uid="{00000000-0005-0000-0000-00007A070000}"/>
    <cellStyle name="_CGSL - Guorgon - Spk - 12.02.08 4 2 2" xfId="45499" xr:uid="{00000000-0005-0000-0000-00007B070000}"/>
    <cellStyle name="_CGSL - Guorgon - Spk - 12.02.08 4 3" xfId="38494" xr:uid="{00000000-0005-0000-0000-00007C070000}"/>
    <cellStyle name="_CGSL - Guorgon - Spk - 12.02.08 5" xfId="2441" xr:uid="{00000000-0005-0000-0000-00007D070000}"/>
    <cellStyle name="_CGSL - Guorgon - Spk - 12.02.08 5 2" xfId="38495" xr:uid="{00000000-0005-0000-0000-00007E070000}"/>
    <cellStyle name="_CGSL - Guorgon - Spk - 12.02.08 6" xfId="2442" xr:uid="{00000000-0005-0000-0000-00007F070000}"/>
    <cellStyle name="_CGSL - Guorgon - Spk - 12.02.08 6 2" xfId="36261" xr:uid="{00000000-0005-0000-0000-000080070000}"/>
    <cellStyle name="_CGSL - Guorgon - Spk - 12.02.08 6 2 2" xfId="45498" xr:uid="{00000000-0005-0000-0000-000081070000}"/>
    <cellStyle name="_CGSL - Guorgon - Spk - 12.02.08 6 3" xfId="38496" xr:uid="{00000000-0005-0000-0000-000082070000}"/>
    <cellStyle name="_CGSL - Guorgon - Spk - 12.02.08 7" xfId="36263" xr:uid="{00000000-0005-0000-0000-000083070000}"/>
    <cellStyle name="_CGSL - Guorgon - Spk - 12.02.08 7 2" xfId="45500" xr:uid="{00000000-0005-0000-0000-000084070000}"/>
    <cellStyle name="_CGSL - Guorgon - Spk - 12.02.08 8" xfId="38487" xr:uid="{00000000-0005-0000-0000-000085070000}"/>
    <cellStyle name="_Chennai Tech park  -13 02 07" xfId="2443" xr:uid="{00000000-0005-0000-0000-000086070000}"/>
    <cellStyle name="_Chennai Tech park  -13 02 07 2" xfId="2444" xr:uid="{00000000-0005-0000-0000-000087070000}"/>
    <cellStyle name="_Chennai Tech park  -13 02 07 2 2" xfId="2445" xr:uid="{00000000-0005-0000-0000-000088070000}"/>
    <cellStyle name="_Chennai Tech park  -13 02 07 2 3" xfId="2446" xr:uid="{00000000-0005-0000-0000-000089070000}"/>
    <cellStyle name="_Chennai Tech park  -13 02 07 3" xfId="2447" xr:uid="{00000000-0005-0000-0000-00008A070000}"/>
    <cellStyle name="_Chennai Tech park  -13 02 07 4" xfId="2448" xr:uid="{00000000-0005-0000-0000-00008B070000}"/>
    <cellStyle name="_Cholamandalam - 03.10.06" xfId="2449" xr:uid="{00000000-0005-0000-0000-00008C070000}"/>
    <cellStyle name="_Cholamandalam - 03.10.06 2" xfId="2450" xr:uid="{00000000-0005-0000-0000-00008D070000}"/>
    <cellStyle name="_Cholamandalam - 03.10.06 2 2" xfId="2451" xr:uid="{00000000-0005-0000-0000-00008E070000}"/>
    <cellStyle name="_Cholamandalam - 03.10.06 2 3" xfId="2452" xr:uid="{00000000-0005-0000-0000-00008F070000}"/>
    <cellStyle name="_Cholamandalam - 03.10.06 3" xfId="2453" xr:uid="{00000000-0005-0000-0000-000090070000}"/>
    <cellStyle name="_Cholamandalam - 03.10.06 4" xfId="2454" xr:uid="{00000000-0005-0000-0000-000091070000}"/>
    <cellStyle name="_Citigroup BMS 12.09.06" xfId="2455" xr:uid="{00000000-0005-0000-0000-000092070000}"/>
    <cellStyle name="_Citigroup BMS 12.09.06 2" xfId="2456" xr:uid="{00000000-0005-0000-0000-000093070000}"/>
    <cellStyle name="_Citigroup BMS 12.09.06 2 2" xfId="2457" xr:uid="{00000000-0005-0000-0000-000094070000}"/>
    <cellStyle name="_Citigroup BMS 12.09.06 2 2 2" xfId="26754" xr:uid="{00000000-0005-0000-0000-000095070000}"/>
    <cellStyle name="_Citigroup BMS 12.09.06 2 2 3" xfId="31653" xr:uid="{00000000-0005-0000-0000-000096070000}"/>
    <cellStyle name="_Citigroup BMS 12.09.06 2 3" xfId="2458" xr:uid="{00000000-0005-0000-0000-000097070000}"/>
    <cellStyle name="_Citigroup BMS 12.09.06 2 4" xfId="26753" xr:uid="{00000000-0005-0000-0000-000098070000}"/>
    <cellStyle name="_Citigroup BMS 12.09.06 2 5" xfId="31669" xr:uid="{00000000-0005-0000-0000-000099070000}"/>
    <cellStyle name="_Citigroup BMS 12.09.06 3" xfId="2459" xr:uid="{00000000-0005-0000-0000-00009A070000}"/>
    <cellStyle name="_Citigroup BMS 12.09.06 4" xfId="2460" xr:uid="{00000000-0005-0000-0000-00009B070000}"/>
    <cellStyle name="_Citigroup BMS 12.09.06 5" xfId="31670" xr:uid="{00000000-0005-0000-0000-00009C070000}"/>
    <cellStyle name="_Citigroup-PEST-12.09.06" xfId="2461" xr:uid="{00000000-0005-0000-0000-00009D070000}"/>
    <cellStyle name="_Citigroup-PEST-12.09.06 2" xfId="2462" xr:uid="{00000000-0005-0000-0000-00009E070000}"/>
    <cellStyle name="_Citigroup-PEST-12.09.06 2 2" xfId="2463" xr:uid="{00000000-0005-0000-0000-00009F070000}"/>
    <cellStyle name="_Citigroup-PEST-12.09.06 2 2 2" xfId="26756" xr:uid="{00000000-0005-0000-0000-0000A0070000}"/>
    <cellStyle name="_Citigroup-PEST-12.09.06 2 2 3" xfId="31666" xr:uid="{00000000-0005-0000-0000-0000A1070000}"/>
    <cellStyle name="_Citigroup-PEST-12.09.06 2 3" xfId="2464" xr:uid="{00000000-0005-0000-0000-0000A2070000}"/>
    <cellStyle name="_Citigroup-PEST-12.09.06 2 4" xfId="26755" xr:uid="{00000000-0005-0000-0000-0000A3070000}"/>
    <cellStyle name="_Citigroup-PEST-12.09.06 2 5" xfId="31667" xr:uid="{00000000-0005-0000-0000-0000A4070000}"/>
    <cellStyle name="_Citigroup-PEST-12.09.06 3" xfId="2465" xr:uid="{00000000-0005-0000-0000-0000A5070000}"/>
    <cellStyle name="_Citigroup-PEST-12.09.06 3 2" xfId="31664" xr:uid="{00000000-0005-0000-0000-0000A6070000}"/>
    <cellStyle name="_Citigroup-PEST-12.09.06 3 3" xfId="26757" xr:uid="{00000000-0005-0000-0000-0000A7070000}"/>
    <cellStyle name="_Citigroup-PEST-12.09.06 3 4" xfId="31665" xr:uid="{00000000-0005-0000-0000-0000A8070000}"/>
    <cellStyle name="_Citigroup-PEST-12.09.06 4" xfId="2466" xr:uid="{00000000-0005-0000-0000-0000A9070000}"/>
    <cellStyle name="_Citigroup-PEST-12.09.06 5" xfId="26760" xr:uid="{00000000-0005-0000-0000-0000AA070000}"/>
    <cellStyle name="_Citigroup-PEST-12.09.06 6" xfId="31668" xr:uid="{00000000-0005-0000-0000-0000AB070000}"/>
    <cellStyle name="_CITOS - 11.12.07" xfId="2467" xr:uid="{00000000-0005-0000-0000-0000AC070000}"/>
    <cellStyle name="_CITOS - 11.12.07 2" xfId="2468" xr:uid="{00000000-0005-0000-0000-0000AD070000}"/>
    <cellStyle name="_CITOS - 11.12.07 2 2" xfId="2469" xr:uid="{00000000-0005-0000-0000-0000AE070000}"/>
    <cellStyle name="_CITOS - 11.12.07 2 2 2" xfId="26759" xr:uid="{00000000-0005-0000-0000-0000AF070000}"/>
    <cellStyle name="_CITOS - 11.12.07 2 2 3" xfId="31661" xr:uid="{00000000-0005-0000-0000-0000B0070000}"/>
    <cellStyle name="_CITOS - 11.12.07 2 3" xfId="2470" xr:uid="{00000000-0005-0000-0000-0000B1070000}"/>
    <cellStyle name="_CITOS - 11.12.07 2 4" xfId="26758" xr:uid="{00000000-0005-0000-0000-0000B2070000}"/>
    <cellStyle name="_CITOS - 11.12.07 2 5" xfId="31662" xr:uid="{00000000-0005-0000-0000-0000B3070000}"/>
    <cellStyle name="_CITOS - 11.12.07 3" xfId="2471" xr:uid="{00000000-0005-0000-0000-0000B4070000}"/>
    <cellStyle name="_CITOS - 11.12.07 4" xfId="2472" xr:uid="{00000000-0005-0000-0000-0000B5070000}"/>
    <cellStyle name="_CITOS - 11.12.07 5" xfId="31663" xr:uid="{00000000-0005-0000-0000-0000B6070000}"/>
    <cellStyle name="_Cochin Port Trust 70830" xfId="2473" xr:uid="{00000000-0005-0000-0000-0000B7070000}"/>
    <cellStyle name="_Cochin Port Trust 70830 2" xfId="2474" xr:uid="{00000000-0005-0000-0000-0000B8070000}"/>
    <cellStyle name="_Cochin Port Trust 70830 2 2" xfId="2475" xr:uid="{00000000-0005-0000-0000-0000B9070000}"/>
    <cellStyle name="_Cochin Port Trust 70830 2 2 2" xfId="21800" xr:uid="{00000000-0005-0000-0000-0000BA070000}"/>
    <cellStyle name="_Cochin Port Trust 70830 2 2 3" xfId="31658" xr:uid="{00000000-0005-0000-0000-0000BB070000}"/>
    <cellStyle name="_Cochin Port Trust 70830 2 3" xfId="2476" xr:uid="{00000000-0005-0000-0000-0000BC070000}"/>
    <cellStyle name="_Cochin Port Trust 70830 2 4" xfId="29469" xr:uid="{00000000-0005-0000-0000-0000BD070000}"/>
    <cellStyle name="_Cochin Port Trust 70830 2 5" xfId="31659" xr:uid="{00000000-0005-0000-0000-0000BE070000}"/>
    <cellStyle name="_Cochin Port Trust 70830 3" xfId="2477" xr:uid="{00000000-0005-0000-0000-0000BF070000}"/>
    <cellStyle name="_Cochin Port Trust 70830 4" xfId="2478" xr:uid="{00000000-0005-0000-0000-0000C0070000}"/>
    <cellStyle name="_Cochin Port Trust 70830 5" xfId="31660" xr:uid="{00000000-0005-0000-0000-0000C1070000}"/>
    <cellStyle name="_Colombia Asia_30.12.06" xfId="407" xr:uid="{00000000-0005-0000-0000-0000C2070000}"/>
    <cellStyle name="_Colombia Asia_30.12.06 2" xfId="2479" xr:uid="{00000000-0005-0000-0000-0000C3070000}"/>
    <cellStyle name="_Colombia Asia_30.12.06 2 2" xfId="2480" xr:uid="{00000000-0005-0000-0000-0000C4070000}"/>
    <cellStyle name="_Colombia Asia_30.12.06 2 2 2" xfId="26762" xr:uid="{00000000-0005-0000-0000-0000C5070000}"/>
    <cellStyle name="_Colombia Asia_30.12.06 2 2 3" xfId="31655" xr:uid="{00000000-0005-0000-0000-0000C6070000}"/>
    <cellStyle name="_Colombia Asia_30.12.06 2 3" xfId="2481" xr:uid="{00000000-0005-0000-0000-0000C7070000}"/>
    <cellStyle name="_Colombia Asia_30.12.06 2 4" xfId="26761" xr:uid="{00000000-0005-0000-0000-0000C8070000}"/>
    <cellStyle name="_Colombia Asia_30.12.06 2 5" xfId="31656" xr:uid="{00000000-0005-0000-0000-0000C9070000}"/>
    <cellStyle name="_Colombia Asia_30.12.06 3" xfId="2482" xr:uid="{00000000-0005-0000-0000-0000CA070000}"/>
    <cellStyle name="_Colombia Asia_30.12.06 3 2" xfId="29283" xr:uid="{00000000-0005-0000-0000-0000CB070000}"/>
    <cellStyle name="_Colombia Asia_30.12.06 3 3" xfId="21801" xr:uid="{00000000-0005-0000-0000-0000CC070000}"/>
    <cellStyle name="_Colombia Asia_30.12.06 3 4" xfId="31654" xr:uid="{00000000-0005-0000-0000-0000CD070000}"/>
    <cellStyle name="_Colombia Asia_30.12.06 4" xfId="2483" xr:uid="{00000000-0005-0000-0000-0000CE070000}"/>
    <cellStyle name="_Colombia Asia_30.12.06 5" xfId="23555" xr:uid="{00000000-0005-0000-0000-0000CF070000}"/>
    <cellStyle name="_Colombia Asia_30.12.06 6" xfId="31657" xr:uid="{00000000-0005-0000-0000-0000D0070000}"/>
    <cellStyle name="_Columbia - patiyala - FHS - 03.02.07" xfId="408" xr:uid="{00000000-0005-0000-0000-0000D1070000}"/>
    <cellStyle name="_Columbia - patiyala - FHS - 03.02.07 2" xfId="2484" xr:uid="{00000000-0005-0000-0000-0000D2070000}"/>
    <cellStyle name="_Columbia - patiyala - FHS - 03.02.07 2 2" xfId="2485" xr:uid="{00000000-0005-0000-0000-0000D3070000}"/>
    <cellStyle name="_Columbia - patiyala - FHS - 03.02.07 2 2 2" xfId="26764" xr:uid="{00000000-0005-0000-0000-0000D4070000}"/>
    <cellStyle name="_Columbia - patiyala - FHS - 03.02.07 2 2 3" xfId="31650" xr:uid="{00000000-0005-0000-0000-0000D5070000}"/>
    <cellStyle name="_Columbia - patiyala - FHS - 03.02.07 2 3" xfId="2486" xr:uid="{00000000-0005-0000-0000-0000D6070000}"/>
    <cellStyle name="_Columbia - patiyala - FHS - 03.02.07 2 4" xfId="26763" xr:uid="{00000000-0005-0000-0000-0000D7070000}"/>
    <cellStyle name="_Columbia - patiyala - FHS - 03.02.07 2 5" xfId="31651" xr:uid="{00000000-0005-0000-0000-0000D8070000}"/>
    <cellStyle name="_Columbia - patiyala - FHS - 03.02.07 3" xfId="2487" xr:uid="{00000000-0005-0000-0000-0000D9070000}"/>
    <cellStyle name="_Columbia - patiyala - FHS - 03.02.07 3 2" xfId="31648" xr:uid="{00000000-0005-0000-0000-0000DA070000}"/>
    <cellStyle name="_Columbia - patiyala - FHS - 03.02.07 3 3" xfId="26765" xr:uid="{00000000-0005-0000-0000-0000DB070000}"/>
    <cellStyle name="_Columbia - patiyala - FHS - 03.02.07 3 4" xfId="31649" xr:uid="{00000000-0005-0000-0000-0000DC070000}"/>
    <cellStyle name="_Columbia - patiyala - FHS - 03.02.07 4" xfId="2488" xr:uid="{00000000-0005-0000-0000-0000DD070000}"/>
    <cellStyle name="_Columbia - patiyala - FHS - 03.02.07 5" xfId="23556" xr:uid="{00000000-0005-0000-0000-0000DE070000}"/>
    <cellStyle name="_Columbia - patiyala - FHS - 03.02.07 6" xfId="31652" xr:uid="{00000000-0005-0000-0000-0000DF070000}"/>
    <cellStyle name="_Com Ac NTPC" xfId="2489" xr:uid="{00000000-0005-0000-0000-0000E0070000}"/>
    <cellStyle name="_Com Ac NTPC 2" xfId="2490" xr:uid="{00000000-0005-0000-0000-0000E1070000}"/>
    <cellStyle name="_Com Ac RSP_DC-01" xfId="2491" xr:uid="{00000000-0005-0000-0000-0000E2070000}"/>
    <cellStyle name="_Com Ac RSP_DC-01 2" xfId="2492" xr:uid="{00000000-0005-0000-0000-0000E3070000}"/>
    <cellStyle name="_Com Ac RSP_DC-02" xfId="2493" xr:uid="{00000000-0005-0000-0000-0000E4070000}"/>
    <cellStyle name="_Com Ac RSP_DC-02 2" xfId="2494" xr:uid="{00000000-0005-0000-0000-0000E5070000}"/>
    <cellStyle name="_Com Ac Siemens" xfId="2495" xr:uid="{00000000-0005-0000-0000-0000E6070000}"/>
    <cellStyle name="_Com Ac Siemens 2" xfId="2496" xr:uid="{00000000-0005-0000-0000-0000E7070000}"/>
    <cellStyle name="_Complex-wazirpur-09.05.07 " xfId="2497" xr:uid="{00000000-0005-0000-0000-0000E8070000}"/>
    <cellStyle name="_Complex-wazirpur-09.05.07  2" xfId="2498" xr:uid="{00000000-0005-0000-0000-0000E9070000}"/>
    <cellStyle name="_Complex-wazirpur-09.05.07  2 2" xfId="2499" xr:uid="{00000000-0005-0000-0000-0000EA070000}"/>
    <cellStyle name="_Complex-wazirpur-09.05.07  2 2 2" xfId="26768" xr:uid="{00000000-0005-0000-0000-0000EB070000}"/>
    <cellStyle name="_Complex-wazirpur-09.05.07  2 2 3" xfId="31645" xr:uid="{00000000-0005-0000-0000-0000EC070000}"/>
    <cellStyle name="_Complex-wazirpur-09.05.07  2 3" xfId="2500" xr:uid="{00000000-0005-0000-0000-0000ED070000}"/>
    <cellStyle name="_Complex-wazirpur-09.05.07  2 4" xfId="26767" xr:uid="{00000000-0005-0000-0000-0000EE070000}"/>
    <cellStyle name="_Complex-wazirpur-09.05.07  2 5" xfId="31646" xr:uid="{00000000-0005-0000-0000-0000EF070000}"/>
    <cellStyle name="_Complex-wazirpur-09.05.07  3" xfId="2501" xr:uid="{00000000-0005-0000-0000-0000F0070000}"/>
    <cellStyle name="_Complex-wazirpur-09.05.07  3 2" xfId="31643" xr:uid="{00000000-0005-0000-0000-0000F1070000}"/>
    <cellStyle name="_Complex-wazirpur-09.05.07  3 3" xfId="26769" xr:uid="{00000000-0005-0000-0000-0000F2070000}"/>
    <cellStyle name="_Complex-wazirpur-09.05.07  3 4" xfId="31644" xr:uid="{00000000-0005-0000-0000-0000F3070000}"/>
    <cellStyle name="_Complex-wazirpur-09.05.07  4" xfId="2502" xr:uid="{00000000-0005-0000-0000-0000F4070000}"/>
    <cellStyle name="_Complex-wazirpur-09.05.07  5" xfId="26766" xr:uid="{00000000-0005-0000-0000-0000F5070000}"/>
    <cellStyle name="_Complex-wazirpur-09.05.07  6" xfId="31647" xr:uid="{00000000-0005-0000-0000-0000F6070000}"/>
    <cellStyle name="_COMVERSE 13 Apr 07" xfId="2503" xr:uid="{00000000-0005-0000-0000-0000F7070000}"/>
    <cellStyle name="_COMVERSE 13 Apr 07 2" xfId="31641" xr:uid="{00000000-0005-0000-0000-0000F8070000}"/>
    <cellStyle name="_COMVERSE 13 Apr 07 2 2" xfId="31640" xr:uid="{00000000-0005-0000-0000-0000F9070000}"/>
    <cellStyle name="_COMVERSE 13 Apr 07 3" xfId="31642" xr:uid="{00000000-0005-0000-0000-0000FA070000}"/>
    <cellStyle name="_Copy of Cal sheet for Six series datacenter 12 08 2010 (2)" xfId="2504" xr:uid="{00000000-0005-0000-0000-0000FB070000}"/>
    <cellStyle name="_Copy of Cal sheet for Six series datacenter 12 08 2010 (2) 2" xfId="2505" xr:uid="{00000000-0005-0000-0000-0000FC070000}"/>
    <cellStyle name="_Copy of Cal sheet for Six series datacenter 12 08 2010 (2) 2 2" xfId="2506" xr:uid="{00000000-0005-0000-0000-0000FD070000}"/>
    <cellStyle name="_Copy of Cal sheet for Six series datacenter 12 08 2010 (2) 3" xfId="2507" xr:uid="{00000000-0005-0000-0000-0000FE070000}"/>
    <cellStyle name="_Copy of Cal sheet for Six series datacenter 12 08 2010 (2) 4" xfId="2508" xr:uid="{00000000-0005-0000-0000-0000FF070000}"/>
    <cellStyle name="_Copy of ELECTRICAL BOQ" xfId="2509" xr:uid="{00000000-0005-0000-0000-000000080000}"/>
    <cellStyle name="_Copy of ELECTRICAL BOQ 2" xfId="2510" xr:uid="{00000000-0005-0000-0000-000001080000}"/>
    <cellStyle name="_Copy of Goa Facility" xfId="409" xr:uid="{00000000-0005-0000-0000-000002080000}"/>
    <cellStyle name="_Copy of Goa Facility 10" xfId="33767" xr:uid="{00000000-0005-0000-0000-000003080000}"/>
    <cellStyle name="_Copy of Goa Facility 10 2" xfId="43738" xr:uid="{00000000-0005-0000-0000-000004080000}"/>
    <cellStyle name="_Copy of Goa Facility 11" xfId="25680" xr:uid="{00000000-0005-0000-0000-000005080000}"/>
    <cellStyle name="_Copy of Goa Facility 11 2" xfId="37675" xr:uid="{00000000-0005-0000-0000-000006080000}"/>
    <cellStyle name="_Copy of Goa Facility 12" xfId="24462" xr:uid="{00000000-0005-0000-0000-000007080000}"/>
    <cellStyle name="_Copy of Goa Facility 13" xfId="36423" xr:uid="{00000000-0005-0000-0000-000008080000}"/>
    <cellStyle name="_Copy of Goa Facility 14" xfId="23557" xr:uid="{00000000-0005-0000-0000-000009080000}"/>
    <cellStyle name="_Copy of Goa Facility 2" xfId="410" xr:uid="{00000000-0005-0000-0000-00000A080000}"/>
    <cellStyle name="_Copy of Goa Facility 2 10" xfId="25681" xr:uid="{00000000-0005-0000-0000-00000B080000}"/>
    <cellStyle name="_Copy of Goa Facility 2 10 2" xfId="37676" xr:uid="{00000000-0005-0000-0000-00000C080000}"/>
    <cellStyle name="_Copy of Goa Facility 2 11" xfId="24485" xr:uid="{00000000-0005-0000-0000-00000D080000}"/>
    <cellStyle name="_Copy of Goa Facility 2 12" xfId="36424" xr:uid="{00000000-0005-0000-0000-00000E080000}"/>
    <cellStyle name="_Copy of Goa Facility 2 13" xfId="29391" xr:uid="{00000000-0005-0000-0000-00000F080000}"/>
    <cellStyle name="_Copy of Goa Facility 2 2" xfId="411" xr:uid="{00000000-0005-0000-0000-000010080000}"/>
    <cellStyle name="_Copy of Goa Facility 2 2 2" xfId="2513" xr:uid="{00000000-0005-0000-0000-000011080000}"/>
    <cellStyle name="_Copy of Goa Facility 2 2 2 2" xfId="26770" xr:uid="{00000000-0005-0000-0000-000012080000}"/>
    <cellStyle name="_Copy of Goa Facility 2 2 2 2 2" xfId="38499" xr:uid="{00000000-0005-0000-0000-000013080000}"/>
    <cellStyle name="_Copy of Goa Facility 2 2 2 3" xfId="24938" xr:uid="{00000000-0005-0000-0000-000014080000}"/>
    <cellStyle name="_Copy of Goa Facility 2 2 2 4" xfId="36954" xr:uid="{00000000-0005-0000-0000-000015080000}"/>
    <cellStyle name="_Copy of Goa Facility 2 2 2 5" xfId="23921" xr:uid="{00000000-0005-0000-0000-000016080000}"/>
    <cellStyle name="_Copy of Goa Facility 2 2 3" xfId="2514" xr:uid="{00000000-0005-0000-0000-000017080000}"/>
    <cellStyle name="_Copy of Goa Facility 2 2 3 2" xfId="26771" xr:uid="{00000000-0005-0000-0000-000018080000}"/>
    <cellStyle name="_Copy of Goa Facility 2 2 3 3" xfId="38500" xr:uid="{00000000-0005-0000-0000-000019080000}"/>
    <cellStyle name="_Copy of Goa Facility 2 2 3 4" xfId="24189" xr:uid="{00000000-0005-0000-0000-00001A080000}"/>
    <cellStyle name="_Copy of Goa Facility 2 2 4" xfId="2512" xr:uid="{00000000-0005-0000-0000-00001B080000}"/>
    <cellStyle name="_Copy of Goa Facility 2 2 4 2" xfId="38498" xr:uid="{00000000-0005-0000-0000-00001C080000}"/>
    <cellStyle name="_Copy of Goa Facility 2 2 5" xfId="33769" xr:uid="{00000000-0005-0000-0000-00001D080000}"/>
    <cellStyle name="_Copy of Goa Facility 2 2 5 2" xfId="43740" xr:uid="{00000000-0005-0000-0000-00001E080000}"/>
    <cellStyle name="_Copy of Goa Facility 2 2 6" xfId="25682" xr:uid="{00000000-0005-0000-0000-00001F080000}"/>
    <cellStyle name="_Copy of Goa Facility 2 2 6 2" xfId="37677" xr:uid="{00000000-0005-0000-0000-000020080000}"/>
    <cellStyle name="_Copy of Goa Facility 2 2 7" xfId="24463" xr:uid="{00000000-0005-0000-0000-000021080000}"/>
    <cellStyle name="_Copy of Goa Facility 2 2 8" xfId="36425" xr:uid="{00000000-0005-0000-0000-000022080000}"/>
    <cellStyle name="_Copy of Goa Facility 2 3" xfId="2515" xr:uid="{00000000-0005-0000-0000-000023080000}"/>
    <cellStyle name="_Copy of Goa Facility 2 3 2" xfId="2516" xr:uid="{00000000-0005-0000-0000-000024080000}"/>
    <cellStyle name="_Copy of Goa Facility 2 3 2 2" xfId="38502" xr:uid="{00000000-0005-0000-0000-000025080000}"/>
    <cellStyle name="_Copy of Goa Facility 2 3 3" xfId="2517" xr:uid="{00000000-0005-0000-0000-000026080000}"/>
    <cellStyle name="_Copy of Goa Facility 2 3 3 2" xfId="38503" xr:uid="{00000000-0005-0000-0000-000027080000}"/>
    <cellStyle name="_Copy of Goa Facility 2 3 4" xfId="26772" xr:uid="{00000000-0005-0000-0000-000028080000}"/>
    <cellStyle name="_Copy of Goa Facility 2 3 4 2" xfId="38501" xr:uid="{00000000-0005-0000-0000-000029080000}"/>
    <cellStyle name="_Copy of Goa Facility 2 3 5" xfId="24937" xr:uid="{00000000-0005-0000-0000-00002A080000}"/>
    <cellStyle name="_Copy of Goa Facility 2 3 6" xfId="36953" xr:uid="{00000000-0005-0000-0000-00002B080000}"/>
    <cellStyle name="_Copy of Goa Facility 2 4" xfId="2518" xr:uid="{00000000-0005-0000-0000-00002C080000}"/>
    <cellStyle name="_Copy of Goa Facility 2 4 2" xfId="26773" xr:uid="{00000000-0005-0000-0000-00002D080000}"/>
    <cellStyle name="_Copy of Goa Facility 2 4 3" xfId="38504" xr:uid="{00000000-0005-0000-0000-00002E080000}"/>
    <cellStyle name="_Copy of Goa Facility 2 5" xfId="2519" xr:uid="{00000000-0005-0000-0000-00002F080000}"/>
    <cellStyle name="_Copy of Goa Facility 2 5 2" xfId="38505" xr:uid="{00000000-0005-0000-0000-000030080000}"/>
    <cellStyle name="_Copy of Goa Facility 2 6" xfId="2520" xr:uid="{00000000-0005-0000-0000-000031080000}"/>
    <cellStyle name="_Copy of Goa Facility 2 6 2" xfId="38506" xr:uid="{00000000-0005-0000-0000-000032080000}"/>
    <cellStyle name="_Copy of Goa Facility 2 7" xfId="2521" xr:uid="{00000000-0005-0000-0000-000033080000}"/>
    <cellStyle name="_Copy of Goa Facility 2 7 2" xfId="38507" xr:uid="{00000000-0005-0000-0000-000034080000}"/>
    <cellStyle name="_Copy of Goa Facility 2 8" xfId="2522" xr:uid="{00000000-0005-0000-0000-000035080000}"/>
    <cellStyle name="_Copy of Goa Facility 2 8 2" xfId="38508" xr:uid="{00000000-0005-0000-0000-000036080000}"/>
    <cellStyle name="_Copy of Goa Facility 2 9" xfId="33768" xr:uid="{00000000-0005-0000-0000-000037080000}"/>
    <cellStyle name="_Copy of Goa Facility 2 9 2" xfId="43739" xr:uid="{00000000-0005-0000-0000-000038080000}"/>
    <cellStyle name="_Copy of Goa Facility 3" xfId="412" xr:uid="{00000000-0005-0000-0000-000039080000}"/>
    <cellStyle name="_Copy of Goa Facility 3 2" xfId="413" xr:uid="{00000000-0005-0000-0000-00003A080000}"/>
    <cellStyle name="_Copy of Goa Facility 3 2 2" xfId="2523" xr:uid="{00000000-0005-0000-0000-00003B080000}"/>
    <cellStyle name="_Copy of Goa Facility 3 2 2 2" xfId="29470" xr:uid="{00000000-0005-0000-0000-00003C080000}"/>
    <cellStyle name="_Copy of Goa Facility 3 2 2 2 2" xfId="38509" xr:uid="{00000000-0005-0000-0000-00003D080000}"/>
    <cellStyle name="_Copy of Goa Facility 3 2 2 3" xfId="24940" xr:uid="{00000000-0005-0000-0000-00003E080000}"/>
    <cellStyle name="_Copy of Goa Facility 3 2 2 4" xfId="36956" xr:uid="{00000000-0005-0000-0000-00003F080000}"/>
    <cellStyle name="_Copy of Goa Facility 3 2 2 5" xfId="23924" xr:uid="{00000000-0005-0000-0000-000040080000}"/>
    <cellStyle name="_Copy of Goa Facility 3 2 3" xfId="24191" xr:uid="{00000000-0005-0000-0000-000041080000}"/>
    <cellStyle name="_Copy of Goa Facility 3 2 3 2" xfId="33771" xr:uid="{00000000-0005-0000-0000-000042080000}"/>
    <cellStyle name="_Copy of Goa Facility 3 2 3 3" xfId="43742" xr:uid="{00000000-0005-0000-0000-000043080000}"/>
    <cellStyle name="_Copy of Goa Facility 3 2 4" xfId="25684" xr:uid="{00000000-0005-0000-0000-000044080000}"/>
    <cellStyle name="_Copy of Goa Facility 3 2 4 2" xfId="37679" xr:uid="{00000000-0005-0000-0000-000045080000}"/>
    <cellStyle name="_Copy of Goa Facility 3 2 5" xfId="24465" xr:uid="{00000000-0005-0000-0000-000046080000}"/>
    <cellStyle name="_Copy of Goa Facility 3 2 6" xfId="36427" xr:uid="{00000000-0005-0000-0000-000047080000}"/>
    <cellStyle name="_Copy of Goa Facility 3 3" xfId="2524" xr:uid="{00000000-0005-0000-0000-000048080000}"/>
    <cellStyle name="_Copy of Goa Facility 3 3 2" xfId="26774" xr:uid="{00000000-0005-0000-0000-000049080000}"/>
    <cellStyle name="_Copy of Goa Facility 3 3 2 2" xfId="38510" xr:uid="{00000000-0005-0000-0000-00004A080000}"/>
    <cellStyle name="_Copy of Goa Facility 3 3 3" xfId="24939" xr:uid="{00000000-0005-0000-0000-00004B080000}"/>
    <cellStyle name="_Copy of Goa Facility 3 3 4" xfId="36955" xr:uid="{00000000-0005-0000-0000-00004C080000}"/>
    <cellStyle name="_Copy of Goa Facility 3 3 5" xfId="23922" xr:uid="{00000000-0005-0000-0000-00004D080000}"/>
    <cellStyle name="_Copy of Goa Facility 3 4" xfId="24190" xr:uid="{00000000-0005-0000-0000-00004E080000}"/>
    <cellStyle name="_Copy of Goa Facility 3 4 2" xfId="33770" xr:uid="{00000000-0005-0000-0000-00004F080000}"/>
    <cellStyle name="_Copy of Goa Facility 3 4 3" xfId="43741" xr:uid="{00000000-0005-0000-0000-000050080000}"/>
    <cellStyle name="_Copy of Goa Facility 3 5" xfId="25683" xr:uid="{00000000-0005-0000-0000-000051080000}"/>
    <cellStyle name="_Copy of Goa Facility 3 5 2" xfId="37678" xr:uid="{00000000-0005-0000-0000-000052080000}"/>
    <cellStyle name="_Copy of Goa Facility 3 6" xfId="24464" xr:uid="{00000000-0005-0000-0000-000053080000}"/>
    <cellStyle name="_Copy of Goa Facility 3 7" xfId="36426" xr:uid="{00000000-0005-0000-0000-000054080000}"/>
    <cellStyle name="_Copy of Goa Facility 4" xfId="2525" xr:uid="{00000000-0005-0000-0000-000055080000}"/>
    <cellStyle name="_Copy of Goa Facility 4 2" xfId="2526" xr:uid="{00000000-0005-0000-0000-000056080000}"/>
    <cellStyle name="_Copy of Goa Facility 4 2 2" xfId="38512" xr:uid="{00000000-0005-0000-0000-000057080000}"/>
    <cellStyle name="_Copy of Goa Facility 4 3" xfId="26775" xr:uid="{00000000-0005-0000-0000-000058080000}"/>
    <cellStyle name="_Copy of Goa Facility 4 3 2" xfId="38511" xr:uid="{00000000-0005-0000-0000-000059080000}"/>
    <cellStyle name="_Copy of Goa Facility 4 4" xfId="24936" xr:uid="{00000000-0005-0000-0000-00005A080000}"/>
    <cellStyle name="_Copy of Goa Facility 4 5" xfId="36952" xr:uid="{00000000-0005-0000-0000-00005B080000}"/>
    <cellStyle name="_Copy of Goa Facility 5" xfId="2527" xr:uid="{00000000-0005-0000-0000-00005C080000}"/>
    <cellStyle name="_Copy of Goa Facility 5 2" xfId="2528" xr:uid="{00000000-0005-0000-0000-00005D080000}"/>
    <cellStyle name="_Copy of Goa Facility 5 2 2" xfId="38514" xr:uid="{00000000-0005-0000-0000-00005E080000}"/>
    <cellStyle name="_Copy of Goa Facility 5 3" xfId="36260" xr:uid="{00000000-0005-0000-0000-00005F080000}"/>
    <cellStyle name="_Copy of Goa Facility 5 3 2" xfId="45497" xr:uid="{00000000-0005-0000-0000-000060080000}"/>
    <cellStyle name="_Copy of Goa Facility 5 4" xfId="26776" xr:uid="{00000000-0005-0000-0000-000061080000}"/>
    <cellStyle name="_Copy of Goa Facility 5 5" xfId="38513" xr:uid="{00000000-0005-0000-0000-000062080000}"/>
    <cellStyle name="_Copy of Goa Facility 6" xfId="2529" xr:uid="{00000000-0005-0000-0000-000063080000}"/>
    <cellStyle name="_Copy of Goa Facility 6 2" xfId="36259" xr:uid="{00000000-0005-0000-0000-000064080000}"/>
    <cellStyle name="_Copy of Goa Facility 6 2 2" xfId="45496" xr:uid="{00000000-0005-0000-0000-000065080000}"/>
    <cellStyle name="_Copy of Goa Facility 6 3" xfId="38515" xr:uid="{00000000-0005-0000-0000-000066080000}"/>
    <cellStyle name="_Copy of Goa Facility 7" xfId="2530" xr:uid="{00000000-0005-0000-0000-000067080000}"/>
    <cellStyle name="_Copy of Goa Facility 7 2" xfId="36258" xr:uid="{00000000-0005-0000-0000-000068080000}"/>
    <cellStyle name="_Copy of Goa Facility 7 2 2" xfId="45495" xr:uid="{00000000-0005-0000-0000-000069080000}"/>
    <cellStyle name="_Copy of Goa Facility 7 3" xfId="38516" xr:uid="{00000000-0005-0000-0000-00006A080000}"/>
    <cellStyle name="_Copy of Goa Facility 8" xfId="2531" xr:uid="{00000000-0005-0000-0000-00006B080000}"/>
    <cellStyle name="_Copy of Goa Facility 8 2" xfId="36257" xr:uid="{00000000-0005-0000-0000-00006C080000}"/>
    <cellStyle name="_Copy of Goa Facility 8 2 2" xfId="45494" xr:uid="{00000000-0005-0000-0000-00006D080000}"/>
    <cellStyle name="_Copy of Goa Facility 8 3" xfId="38517" xr:uid="{00000000-0005-0000-0000-00006E080000}"/>
    <cellStyle name="_Copy of Goa Facility 9" xfId="2511" xr:uid="{00000000-0005-0000-0000-00006F080000}"/>
    <cellStyle name="_Copy of Goa Facility 9 2" xfId="38497" xr:uid="{00000000-0005-0000-0000-000070080000}"/>
    <cellStyle name="_Copy of Suzlon Pune-R1" xfId="2532" xr:uid="{00000000-0005-0000-0000-000071080000}"/>
    <cellStyle name="_Copy of Suzlon Pune-R1 2" xfId="2533" xr:uid="{00000000-0005-0000-0000-000072080000}"/>
    <cellStyle name="_Copy of Suzlon Pune-R1 2 2" xfId="2534" xr:uid="{00000000-0005-0000-0000-000073080000}"/>
    <cellStyle name="_Copy of Suzlon Pune-R1 2 3" xfId="2535" xr:uid="{00000000-0005-0000-0000-000074080000}"/>
    <cellStyle name="_Copy of Suzlon Pune-R1 3" xfId="2536" xr:uid="{00000000-0005-0000-0000-000075080000}"/>
    <cellStyle name="_Copy of Suzlon Pune-R1 4" xfId="2537" xr:uid="{00000000-0005-0000-0000-000076080000}"/>
    <cellStyle name="_CORE MAHAPE FAS, PA,ACS,CCTV,WLD,BMS 21.09.07" xfId="2538" xr:uid="{00000000-0005-0000-0000-000077080000}"/>
    <cellStyle name="_CORE MAHAPE FAS, PA,ACS,CCTV,WLD,BMS 21.09.07 2" xfId="2539" xr:uid="{00000000-0005-0000-0000-000078080000}"/>
    <cellStyle name="_CORE MAHAPE FAS, PA,ACS,CCTV,WLD,BMS 21.09.07 2 2" xfId="2540" xr:uid="{00000000-0005-0000-0000-000079080000}"/>
    <cellStyle name="_CORE MAHAPE FAS, PA,ACS,CCTV,WLD,BMS 21.09.07 2 3" xfId="2541" xr:uid="{00000000-0005-0000-0000-00007A080000}"/>
    <cellStyle name="_CORE MAHAPE FAS, PA,ACS,CCTV,WLD,BMS 21.09.07 3" xfId="2542" xr:uid="{00000000-0005-0000-0000-00007B080000}"/>
    <cellStyle name="_CORE MAHAPE FAS, PA,ACS,CCTV,WLD,BMS 21.09.07 4" xfId="2543" xr:uid="{00000000-0005-0000-0000-00007C080000}"/>
    <cellStyle name="_Corp Bank - FM - s125 - 20.02.07" xfId="2544" xr:uid="{00000000-0005-0000-0000-00007D080000}"/>
    <cellStyle name="_Corp Bank - FM - s125 - 20.02.07 2" xfId="2545" xr:uid="{00000000-0005-0000-0000-00007E080000}"/>
    <cellStyle name="_Corp Bank - FM - s125 - 20.02.07 2 2" xfId="2546" xr:uid="{00000000-0005-0000-0000-00007F080000}"/>
    <cellStyle name="_Corp Bank - FM - s125 - 20.02.07 2 3" xfId="2547" xr:uid="{00000000-0005-0000-0000-000080080000}"/>
    <cellStyle name="_Corp Bank - FM - s125 - 20.02.07 3" xfId="2548" xr:uid="{00000000-0005-0000-0000-000081080000}"/>
    <cellStyle name="_Corp Bank - FM - s125 - 20.02.07 4" xfId="2549" xr:uid="{00000000-0005-0000-0000-000082080000}"/>
    <cellStyle name="_Cost Case CSB_26Mar07.ver1.2" xfId="2550" xr:uid="{00000000-0005-0000-0000-000083080000}"/>
    <cellStyle name="_Cost Case CSB_26Mar07.ver1.2 2" xfId="2551" xr:uid="{00000000-0005-0000-0000-000084080000}"/>
    <cellStyle name="_Cost Case CSB_26Mar07.ver1.2 2 2" xfId="2552" xr:uid="{00000000-0005-0000-0000-000085080000}"/>
    <cellStyle name="_Cost Case CSB_26Mar07.ver1.2 3" xfId="2553" xr:uid="{00000000-0005-0000-0000-000086080000}"/>
    <cellStyle name="_Cost sheet -ACS,CCTV -S1" xfId="2554" xr:uid="{00000000-0005-0000-0000-000087080000}"/>
    <cellStyle name="_Cost sheet -ACS,CCTV -S1 2" xfId="2555" xr:uid="{00000000-0005-0000-0000-000088080000}"/>
    <cellStyle name="_Cost sheet -ACS,CCTV -S1 2 2" xfId="2556" xr:uid="{00000000-0005-0000-0000-000089080000}"/>
    <cellStyle name="_Cost sheet -ACS,CCTV -S1 2 2 2" xfId="26778" xr:uid="{00000000-0005-0000-0000-00008A080000}"/>
    <cellStyle name="_Cost sheet -ACS,CCTV -S1 2 2 3" xfId="31637" xr:uid="{00000000-0005-0000-0000-00008B080000}"/>
    <cellStyle name="_Cost sheet -ACS,CCTV -S1 2 3" xfId="2557" xr:uid="{00000000-0005-0000-0000-00008C080000}"/>
    <cellStyle name="_Cost sheet -ACS,CCTV -S1 2 4" xfId="26777" xr:uid="{00000000-0005-0000-0000-00008D080000}"/>
    <cellStyle name="_Cost sheet -ACS,CCTV -S1 2 5" xfId="31638" xr:uid="{00000000-0005-0000-0000-00008E080000}"/>
    <cellStyle name="_Cost sheet -ACS,CCTV -S1 3" xfId="2558" xr:uid="{00000000-0005-0000-0000-00008F080000}"/>
    <cellStyle name="_Cost sheet -ACS,CCTV -S1 4" xfId="2559" xr:uid="{00000000-0005-0000-0000-000090080000}"/>
    <cellStyle name="_Cost sheet -ACS,CCTV -S1 5" xfId="31639" xr:uid="{00000000-0005-0000-0000-000091080000}"/>
    <cellStyle name="_Costcase for Alstom - consolidated_v1.1" xfId="2560" xr:uid="{00000000-0005-0000-0000-000092080000}"/>
    <cellStyle name="_costcase_24Aug_final_V1.5" xfId="2561" xr:uid="{00000000-0005-0000-0000-000093080000}"/>
    <cellStyle name="_Costing Glen" xfId="2562" xr:uid="{00000000-0005-0000-0000-000094080000}"/>
    <cellStyle name="_Costing Glen 2" xfId="2563" xr:uid="{00000000-0005-0000-0000-000095080000}"/>
    <cellStyle name="_Costing Glen 2 2" xfId="2564" xr:uid="{00000000-0005-0000-0000-000096080000}"/>
    <cellStyle name="_Costing Glen 3" xfId="2565" xr:uid="{00000000-0005-0000-0000-000097080000}"/>
    <cellStyle name="_Costing Glen 4" xfId="2566" xr:uid="{00000000-0005-0000-0000-000098080000}"/>
    <cellStyle name="_Costing inorbit 10 Oct" xfId="2567" xr:uid="{00000000-0005-0000-0000-000099080000}"/>
    <cellStyle name="_Costing inorbit 10 Oct 2" xfId="2568" xr:uid="{00000000-0005-0000-0000-00009A080000}"/>
    <cellStyle name="_Costing inorbit 10 Oct 2 2" xfId="2569" xr:uid="{00000000-0005-0000-0000-00009B080000}"/>
    <cellStyle name="_Costing inorbit 10 Oct 3" xfId="2570" xr:uid="{00000000-0005-0000-0000-00009C080000}"/>
    <cellStyle name="_Costing proposed_3DPLM_Data Center Project_Rev 02" xfId="2571" xr:uid="{00000000-0005-0000-0000-00009D080000}"/>
    <cellStyle name="_Costing proposed_3DPLM_Data Center Project_Rev 02 2" xfId="2572" xr:uid="{00000000-0005-0000-0000-00009E080000}"/>
    <cellStyle name="_Covansys -REV boq-06.12.06" xfId="2573" xr:uid="{00000000-0005-0000-0000-00009F080000}"/>
    <cellStyle name="_Covansys -REV boq-06.12.06 2" xfId="2574" xr:uid="{00000000-0005-0000-0000-0000A0080000}"/>
    <cellStyle name="_Covansys -REV boq-06.12.06 2 2" xfId="2575" xr:uid="{00000000-0005-0000-0000-0000A1080000}"/>
    <cellStyle name="_Covansys -REV boq-06.12.06 2 3" xfId="2576" xr:uid="{00000000-0005-0000-0000-0000A2080000}"/>
    <cellStyle name="_Covansys -REV boq-06.12.06 3" xfId="2577" xr:uid="{00000000-0005-0000-0000-0000A3080000}"/>
    <cellStyle name="_Covansys -REV boq-06.12.06 4" xfId="2578" xr:uid="{00000000-0005-0000-0000-0000A4080000}"/>
    <cellStyle name="_CRN-BSNL BMS 07.11.06" xfId="2579" xr:uid="{00000000-0005-0000-0000-0000A5080000}"/>
    <cellStyle name="_CRN-BSNL BMS 07.11.06 2" xfId="2580" xr:uid="{00000000-0005-0000-0000-0000A6080000}"/>
    <cellStyle name="_CRN-BSNL BMS 07.11.06 2 2" xfId="2581" xr:uid="{00000000-0005-0000-0000-0000A7080000}"/>
    <cellStyle name="_CRN-BSNL BMS 07.11.06 2 2 2" xfId="29263" xr:uid="{00000000-0005-0000-0000-0000A8080000}"/>
    <cellStyle name="_CRN-BSNL BMS 07.11.06 2 2 3" xfId="31634" xr:uid="{00000000-0005-0000-0000-0000A9080000}"/>
    <cellStyle name="_CRN-BSNL BMS 07.11.06 2 3" xfId="2582" xr:uid="{00000000-0005-0000-0000-0000AA080000}"/>
    <cellStyle name="_CRN-BSNL BMS 07.11.06 2 4" xfId="26779" xr:uid="{00000000-0005-0000-0000-0000AB080000}"/>
    <cellStyle name="_CRN-BSNL BMS 07.11.06 2 5" xfId="31635" xr:uid="{00000000-0005-0000-0000-0000AC080000}"/>
    <cellStyle name="_CRN-BSNL BMS 07.11.06 3" xfId="2583" xr:uid="{00000000-0005-0000-0000-0000AD080000}"/>
    <cellStyle name="_CRN-BSNL BMS 07.11.06 3 2" xfId="31632" xr:uid="{00000000-0005-0000-0000-0000AE080000}"/>
    <cellStyle name="_CRN-BSNL BMS 07.11.06 3 3" xfId="26781" xr:uid="{00000000-0005-0000-0000-0000AF080000}"/>
    <cellStyle name="_CRN-BSNL BMS 07.11.06 3 4" xfId="31633" xr:uid="{00000000-0005-0000-0000-0000B0080000}"/>
    <cellStyle name="_CRN-BSNL BMS 07.11.06 4" xfId="2584" xr:uid="{00000000-0005-0000-0000-0000B1080000}"/>
    <cellStyle name="_CRN-BSNL BMS 07.11.06 5" xfId="26780" xr:uid="{00000000-0005-0000-0000-0000B2080000}"/>
    <cellStyle name="_CRN-BSNL BMS 07.11.06 6" xfId="31636" xr:uid="{00000000-0005-0000-0000-0000B3080000}"/>
    <cellStyle name="_CRN-IBS software - 23 04 07" xfId="2585" xr:uid="{00000000-0005-0000-0000-0000B4080000}"/>
    <cellStyle name="_CRN-IBS software - 23 04 07 2" xfId="2586" xr:uid="{00000000-0005-0000-0000-0000B5080000}"/>
    <cellStyle name="_CRN-IBS software - 23 04 07 2 2" xfId="2587" xr:uid="{00000000-0005-0000-0000-0000B6080000}"/>
    <cellStyle name="_CRN-IBS software - 23 04 07 2 2 2" xfId="26782" xr:uid="{00000000-0005-0000-0000-0000B7080000}"/>
    <cellStyle name="_CRN-IBS software - 23 04 07 2 2 3" xfId="29285" xr:uid="{00000000-0005-0000-0000-0000B8080000}"/>
    <cellStyle name="_CRN-IBS software - 23 04 07 2 3" xfId="2588" xr:uid="{00000000-0005-0000-0000-0000B9080000}"/>
    <cellStyle name="_CRN-IBS software - 23 04 07 2 4" xfId="29471" xr:uid="{00000000-0005-0000-0000-0000BA080000}"/>
    <cellStyle name="_CRN-IBS software - 23 04 07 2 5" xfId="31630" xr:uid="{00000000-0005-0000-0000-0000BB080000}"/>
    <cellStyle name="_CRN-IBS software - 23 04 07 3" xfId="2589" xr:uid="{00000000-0005-0000-0000-0000BC080000}"/>
    <cellStyle name="_CRN-IBS software - 23 04 07 4" xfId="2590" xr:uid="{00000000-0005-0000-0000-0000BD080000}"/>
    <cellStyle name="_CRN-IBS software - 23 04 07 5" xfId="31631" xr:uid="{00000000-0005-0000-0000-0000BE080000}"/>
    <cellStyle name="_Crown - FPS - 19.06.07 - R1" xfId="2591" xr:uid="{00000000-0005-0000-0000-0000BF080000}"/>
    <cellStyle name="_Crown - FPS - 19.06.07 - R1 10" xfId="31629" xr:uid="{00000000-0005-0000-0000-0000C0080000}"/>
    <cellStyle name="_Crown - FPS - 19.06.07 - R1 2" xfId="2592" xr:uid="{00000000-0005-0000-0000-0000C1080000}"/>
    <cellStyle name="_Crown - FPS - 19.06.07 - R1 2 10" xfId="26784" xr:uid="{00000000-0005-0000-0000-0000C2080000}"/>
    <cellStyle name="_Crown - FPS - 19.06.07 - R1 2 2" xfId="2593" xr:uid="{00000000-0005-0000-0000-0000C3080000}"/>
    <cellStyle name="_Crown - FPS - 19.06.07 - R1 2 2 2" xfId="2594" xr:uid="{00000000-0005-0000-0000-0000C4080000}"/>
    <cellStyle name="_Crown - FPS - 19.06.07 - R1 2 2 2 2" xfId="38521" xr:uid="{00000000-0005-0000-0000-0000C5080000}"/>
    <cellStyle name="_Crown - FPS - 19.06.07 - R1 2 2 3" xfId="2595" xr:uid="{00000000-0005-0000-0000-0000C6080000}"/>
    <cellStyle name="_Crown - FPS - 19.06.07 - R1 2 2 3 2" xfId="38522" xr:uid="{00000000-0005-0000-0000-0000C7080000}"/>
    <cellStyle name="_Crown - FPS - 19.06.07 - R1 2 2 4" xfId="38520" xr:uid="{00000000-0005-0000-0000-0000C8080000}"/>
    <cellStyle name="_Crown - FPS - 19.06.07 - R1 2 2 5" xfId="26785" xr:uid="{00000000-0005-0000-0000-0000C9080000}"/>
    <cellStyle name="_Crown - FPS - 19.06.07 - R1 2 3" xfId="2596" xr:uid="{00000000-0005-0000-0000-0000CA080000}"/>
    <cellStyle name="_Crown - FPS - 19.06.07 - R1 2 3 2" xfId="2597" xr:uid="{00000000-0005-0000-0000-0000CB080000}"/>
    <cellStyle name="_Crown - FPS - 19.06.07 - R1 2 3 2 2" xfId="38524" xr:uid="{00000000-0005-0000-0000-0000CC080000}"/>
    <cellStyle name="_Crown - FPS - 19.06.07 - R1 2 3 3" xfId="2598" xr:uid="{00000000-0005-0000-0000-0000CD080000}"/>
    <cellStyle name="_Crown - FPS - 19.06.07 - R1 2 3 3 2" xfId="38525" xr:uid="{00000000-0005-0000-0000-0000CE080000}"/>
    <cellStyle name="_Crown - FPS - 19.06.07 - R1 2 3 4" xfId="38523" xr:uid="{00000000-0005-0000-0000-0000CF080000}"/>
    <cellStyle name="_Crown - FPS - 19.06.07 - R1 2 4" xfId="2599" xr:uid="{00000000-0005-0000-0000-0000D0080000}"/>
    <cellStyle name="_Crown - FPS - 19.06.07 - R1 2 4 2" xfId="2600" xr:uid="{00000000-0005-0000-0000-0000D1080000}"/>
    <cellStyle name="_Crown - FPS - 19.06.07 - R1 2 4 2 2" xfId="38527" xr:uid="{00000000-0005-0000-0000-0000D2080000}"/>
    <cellStyle name="_Crown - FPS - 19.06.07 - R1 2 4 3" xfId="2601" xr:uid="{00000000-0005-0000-0000-0000D3080000}"/>
    <cellStyle name="_Crown - FPS - 19.06.07 - R1 2 4 3 2" xfId="38528" xr:uid="{00000000-0005-0000-0000-0000D4080000}"/>
    <cellStyle name="_Crown - FPS - 19.06.07 - R1 2 4 4" xfId="38526" xr:uid="{00000000-0005-0000-0000-0000D5080000}"/>
    <cellStyle name="_Crown - FPS - 19.06.07 - R1 2 5" xfId="2602" xr:uid="{00000000-0005-0000-0000-0000D6080000}"/>
    <cellStyle name="_Crown - FPS - 19.06.07 - R1 2 5 2" xfId="2603" xr:uid="{00000000-0005-0000-0000-0000D7080000}"/>
    <cellStyle name="_Crown - FPS - 19.06.07 - R1 2 5 2 2" xfId="38530" xr:uid="{00000000-0005-0000-0000-0000D8080000}"/>
    <cellStyle name="_Crown - FPS - 19.06.07 - R1 2 5 3" xfId="2604" xr:uid="{00000000-0005-0000-0000-0000D9080000}"/>
    <cellStyle name="_Crown - FPS - 19.06.07 - R1 2 5 3 2" xfId="38531" xr:uid="{00000000-0005-0000-0000-0000DA080000}"/>
    <cellStyle name="_Crown - FPS - 19.06.07 - R1 2 5 4" xfId="38529" xr:uid="{00000000-0005-0000-0000-0000DB080000}"/>
    <cellStyle name="_Crown - FPS - 19.06.07 - R1 2 6" xfId="2605" xr:uid="{00000000-0005-0000-0000-0000DC080000}"/>
    <cellStyle name="_Crown - FPS - 19.06.07 - R1 2 6 2" xfId="2606" xr:uid="{00000000-0005-0000-0000-0000DD080000}"/>
    <cellStyle name="_Crown - FPS - 19.06.07 - R1 2 6 2 2" xfId="38533" xr:uid="{00000000-0005-0000-0000-0000DE080000}"/>
    <cellStyle name="_Crown - FPS - 19.06.07 - R1 2 6 3" xfId="2607" xr:uid="{00000000-0005-0000-0000-0000DF080000}"/>
    <cellStyle name="_Crown - FPS - 19.06.07 - R1 2 6 3 2" xfId="38534" xr:uid="{00000000-0005-0000-0000-0000E0080000}"/>
    <cellStyle name="_Crown - FPS - 19.06.07 - R1 2 6 4" xfId="38532" xr:uid="{00000000-0005-0000-0000-0000E1080000}"/>
    <cellStyle name="_Crown - FPS - 19.06.07 - R1 2 7" xfId="2608" xr:uid="{00000000-0005-0000-0000-0000E2080000}"/>
    <cellStyle name="_Crown - FPS - 19.06.07 - R1 2 7 2" xfId="38535" xr:uid="{00000000-0005-0000-0000-0000E3080000}"/>
    <cellStyle name="_Crown - FPS - 19.06.07 - R1 2 8" xfId="2609" xr:uid="{00000000-0005-0000-0000-0000E4080000}"/>
    <cellStyle name="_Crown - FPS - 19.06.07 - R1 2 8 2" xfId="38536" xr:uid="{00000000-0005-0000-0000-0000E5080000}"/>
    <cellStyle name="_Crown - FPS - 19.06.07 - R1 2 9" xfId="38519" xr:uid="{00000000-0005-0000-0000-0000E6080000}"/>
    <cellStyle name="_Crown - FPS - 19.06.07 - R1 3" xfId="2610" xr:uid="{00000000-0005-0000-0000-0000E7080000}"/>
    <cellStyle name="_Crown - FPS - 19.06.07 - R1 3 2" xfId="2611" xr:uid="{00000000-0005-0000-0000-0000E8080000}"/>
    <cellStyle name="_Crown - FPS - 19.06.07 - R1 3 2 2" xfId="2612" xr:uid="{00000000-0005-0000-0000-0000E9080000}"/>
    <cellStyle name="_Crown - FPS - 19.06.07 - R1 3 2 2 2" xfId="38539" xr:uid="{00000000-0005-0000-0000-0000EA080000}"/>
    <cellStyle name="_Crown - FPS - 19.06.07 - R1 3 2 3" xfId="2613" xr:uid="{00000000-0005-0000-0000-0000EB080000}"/>
    <cellStyle name="_Crown - FPS - 19.06.07 - R1 3 2 3 2" xfId="38540" xr:uid="{00000000-0005-0000-0000-0000EC080000}"/>
    <cellStyle name="_Crown - FPS - 19.06.07 - R1 3 2 4" xfId="38538" xr:uid="{00000000-0005-0000-0000-0000ED080000}"/>
    <cellStyle name="_Crown - FPS - 19.06.07 - R1 3 3" xfId="2614" xr:uid="{00000000-0005-0000-0000-0000EE080000}"/>
    <cellStyle name="_Crown - FPS - 19.06.07 - R1 3 3 2" xfId="38541" xr:uid="{00000000-0005-0000-0000-0000EF080000}"/>
    <cellStyle name="_Crown - FPS - 19.06.07 - R1 3 4" xfId="2615" xr:uid="{00000000-0005-0000-0000-0000F0080000}"/>
    <cellStyle name="_Crown - FPS - 19.06.07 - R1 3 4 2" xfId="38542" xr:uid="{00000000-0005-0000-0000-0000F1080000}"/>
    <cellStyle name="_Crown - FPS - 19.06.07 - R1 3 5" xfId="38537" xr:uid="{00000000-0005-0000-0000-0000F2080000}"/>
    <cellStyle name="_Crown - FPS - 19.06.07 - R1 4" xfId="2616" xr:uid="{00000000-0005-0000-0000-0000F3080000}"/>
    <cellStyle name="_Crown - FPS - 19.06.07 - R1 4 2" xfId="2617" xr:uid="{00000000-0005-0000-0000-0000F4080000}"/>
    <cellStyle name="_Crown - FPS - 19.06.07 - R1 4 2 2" xfId="38544" xr:uid="{00000000-0005-0000-0000-0000F5080000}"/>
    <cellStyle name="_Crown - FPS - 19.06.07 - R1 4 3" xfId="2618" xr:uid="{00000000-0005-0000-0000-0000F6080000}"/>
    <cellStyle name="_Crown - FPS - 19.06.07 - R1 4 3 2" xfId="38545" xr:uid="{00000000-0005-0000-0000-0000F7080000}"/>
    <cellStyle name="_Crown - FPS - 19.06.07 - R1 4 4" xfId="38543" xr:uid="{00000000-0005-0000-0000-0000F8080000}"/>
    <cellStyle name="_Crown - FPS - 19.06.07 - R1 5" xfId="2619" xr:uid="{00000000-0005-0000-0000-0000F9080000}"/>
    <cellStyle name="_Crown - FPS - 19.06.07 - R1 5 2" xfId="38546" xr:uid="{00000000-0005-0000-0000-0000FA080000}"/>
    <cellStyle name="_Crown - FPS - 19.06.07 - R1 6" xfId="2620" xr:uid="{00000000-0005-0000-0000-0000FB080000}"/>
    <cellStyle name="_Crown - FPS - 19.06.07 - R1 6 2" xfId="36255" xr:uid="{00000000-0005-0000-0000-0000FC080000}"/>
    <cellStyle name="_Crown - FPS - 19.06.07 - R1 6 2 2" xfId="45492" xr:uid="{00000000-0005-0000-0000-0000FD080000}"/>
    <cellStyle name="_Crown - FPS - 19.06.07 - R1 6 3" xfId="38547" xr:uid="{00000000-0005-0000-0000-0000FE080000}"/>
    <cellStyle name="_Crown - FPS - 19.06.07 - R1 7" xfId="36256" xr:uid="{00000000-0005-0000-0000-0000FF080000}"/>
    <cellStyle name="_Crown - FPS - 19.06.07 - R1 7 2" xfId="45493" xr:uid="{00000000-0005-0000-0000-000000090000}"/>
    <cellStyle name="_Crown - FPS - 19.06.07 - R1 8" xfId="38518" xr:uid="{00000000-0005-0000-0000-000001090000}"/>
    <cellStyle name="_Crown - FPS - 19.06.07 - R1 9" xfId="26783" xr:uid="{00000000-0005-0000-0000-000002090000}"/>
    <cellStyle name="_CSC As per Drawing 21.07.06" xfId="2621" xr:uid="{00000000-0005-0000-0000-000003090000}"/>
    <cellStyle name="_CSC As per Drawing 21.07.06 2" xfId="2622" xr:uid="{00000000-0005-0000-0000-000004090000}"/>
    <cellStyle name="_CSC As per Drawing 21.07.06 2 2" xfId="2623" xr:uid="{00000000-0005-0000-0000-000005090000}"/>
    <cellStyle name="_CSC As per Drawing 21.07.06 2 2 2" xfId="26787" xr:uid="{00000000-0005-0000-0000-000006090000}"/>
    <cellStyle name="_CSC As per Drawing 21.07.06 2 2 3" xfId="31626" xr:uid="{00000000-0005-0000-0000-000007090000}"/>
    <cellStyle name="_CSC As per Drawing 21.07.06 2 3" xfId="2624" xr:uid="{00000000-0005-0000-0000-000008090000}"/>
    <cellStyle name="_CSC As per Drawing 21.07.06 2 4" xfId="29472" xr:uid="{00000000-0005-0000-0000-000009090000}"/>
    <cellStyle name="_CSC As per Drawing 21.07.06 2 5" xfId="31627" xr:uid="{00000000-0005-0000-0000-00000A090000}"/>
    <cellStyle name="_CSC As per Drawing 21.07.06 3" xfId="2625" xr:uid="{00000000-0005-0000-0000-00000B090000}"/>
    <cellStyle name="_CSC As per Drawing 21.07.06 3 2" xfId="31624" xr:uid="{00000000-0005-0000-0000-00000C090000}"/>
    <cellStyle name="_CSC As per Drawing 21.07.06 3 3" xfId="26788" xr:uid="{00000000-0005-0000-0000-00000D090000}"/>
    <cellStyle name="_CSC As per Drawing 21.07.06 3 4" xfId="31625" xr:uid="{00000000-0005-0000-0000-00000E090000}"/>
    <cellStyle name="_CSC As per Drawing 21.07.06 4" xfId="2626" xr:uid="{00000000-0005-0000-0000-00000F090000}"/>
    <cellStyle name="_CSC As per Drawing 21.07.06 5" xfId="26786" xr:uid="{00000000-0005-0000-0000-000010090000}"/>
    <cellStyle name="_CSC As per Drawing 21.07.06 6" xfId="31628" xr:uid="{00000000-0005-0000-0000-000011090000}"/>
    <cellStyle name="_CSC Guard Patrol 21.07.06 All For reference" xfId="2627" xr:uid="{00000000-0005-0000-0000-000012090000}"/>
    <cellStyle name="_CSC Guard Patrol 21.07.06 All For reference 2" xfId="2628" xr:uid="{00000000-0005-0000-0000-000013090000}"/>
    <cellStyle name="_CSC Guard Patrol 21.07.06 All For reference 2 2" xfId="2629" xr:uid="{00000000-0005-0000-0000-000014090000}"/>
    <cellStyle name="_CSC Guard Patrol 21.07.06 All For reference 2 2 2" xfId="26790" xr:uid="{00000000-0005-0000-0000-000015090000}"/>
    <cellStyle name="_CSC Guard Patrol 21.07.06 All For reference 2 2 3" xfId="31621" xr:uid="{00000000-0005-0000-0000-000016090000}"/>
    <cellStyle name="_CSC Guard Patrol 21.07.06 All For reference 2 3" xfId="2630" xr:uid="{00000000-0005-0000-0000-000017090000}"/>
    <cellStyle name="_CSC Guard Patrol 21.07.06 All For reference 2 4" xfId="26789" xr:uid="{00000000-0005-0000-0000-000018090000}"/>
    <cellStyle name="_CSC Guard Patrol 21.07.06 All For reference 2 5" xfId="31622" xr:uid="{00000000-0005-0000-0000-000019090000}"/>
    <cellStyle name="_CSC Guard Patrol 21.07.06 All For reference 3" xfId="2631" xr:uid="{00000000-0005-0000-0000-00001A090000}"/>
    <cellStyle name="_CSC Guard Patrol 21.07.06 All For reference 4" xfId="2632" xr:uid="{00000000-0005-0000-0000-00001B090000}"/>
    <cellStyle name="_CSC Guard Patrol 21.07.06 All For reference 5" xfId="31623" xr:uid="{00000000-0005-0000-0000-00001C090000}"/>
    <cellStyle name="_CSC hyd Rev Fm 200 &amp; argogen  -30.05.06 R3 L1" xfId="2633" xr:uid="{00000000-0005-0000-0000-00001D090000}"/>
    <cellStyle name="_CSC hyd Rev Fm 200 &amp; argogen  -30.05.06 R3 L1 2" xfId="2634" xr:uid="{00000000-0005-0000-0000-00001E090000}"/>
    <cellStyle name="_CSC hyd Rev Fm 200 &amp; argogen  -30.05.06 R3 L1 2 2" xfId="2635" xr:uid="{00000000-0005-0000-0000-00001F090000}"/>
    <cellStyle name="_CSC hyd Rev Fm 200 &amp; argogen  -30.05.06 R3 L1 2 2 2" xfId="26792" xr:uid="{00000000-0005-0000-0000-000020090000}"/>
    <cellStyle name="_CSC hyd Rev Fm 200 &amp; argogen  -30.05.06 R3 L1 2 2 3" xfId="31618" xr:uid="{00000000-0005-0000-0000-000021090000}"/>
    <cellStyle name="_CSC hyd Rev Fm 200 &amp; argogen  -30.05.06 R3 L1 2 3" xfId="2636" xr:uid="{00000000-0005-0000-0000-000022090000}"/>
    <cellStyle name="_CSC hyd Rev Fm 200 &amp; argogen  -30.05.06 R3 L1 2 4" xfId="26791" xr:uid="{00000000-0005-0000-0000-000023090000}"/>
    <cellStyle name="_CSC hyd Rev Fm 200 &amp; argogen  -30.05.06 R3 L1 2 5" xfId="31619" xr:uid="{00000000-0005-0000-0000-000024090000}"/>
    <cellStyle name="_CSC hyd Rev Fm 200 &amp; argogen  -30.05.06 R3 L1 3" xfId="2637" xr:uid="{00000000-0005-0000-0000-000025090000}"/>
    <cellStyle name="_CSC hyd Rev Fm 200 &amp; argogen  -30.05.06 R3 L1 4" xfId="2638" xr:uid="{00000000-0005-0000-0000-000026090000}"/>
    <cellStyle name="_CSC hyd Rev Fm 200 &amp; argogen  -30.05.06 R3 L1 5" xfId="31620" xr:uid="{00000000-0005-0000-0000-000027090000}"/>
    <cellStyle name="_CSC Mumbai PI's  06 03 09" xfId="31617" xr:uid="{00000000-0005-0000-0000-000028090000}"/>
    <cellStyle name="_CSC Mumbai PI's  06 03 09 2" xfId="31616" xr:uid="{00000000-0005-0000-0000-000029090000}"/>
    <cellStyle name="_CSC Mumbai PI's  06 03 09 2 2" xfId="31615" xr:uid="{00000000-0005-0000-0000-00002A090000}"/>
    <cellStyle name="_CSC Mumbai PI's  12 03 09" xfId="31614" xr:uid="{00000000-0005-0000-0000-00002B090000}"/>
    <cellStyle name="_CSC Mumbai PI's  12 03 09 2" xfId="31613" xr:uid="{00000000-0005-0000-0000-00002C090000}"/>
    <cellStyle name="_CSC Mumbai PI's  12 03 09 2 2" xfId="31612" xr:uid="{00000000-0005-0000-0000-00002D090000}"/>
    <cellStyle name="_CTS - CDS - 20.09.06" xfId="2639" xr:uid="{00000000-0005-0000-0000-00002E090000}"/>
    <cellStyle name="_CTS - CDS - 20.09.06 2" xfId="2640" xr:uid="{00000000-0005-0000-0000-00002F090000}"/>
    <cellStyle name="_CTS - CDS - 20.09.06 2 2" xfId="2641" xr:uid="{00000000-0005-0000-0000-000030090000}"/>
    <cellStyle name="_CTS - CDS - 20.09.06 2 2 2" xfId="26794" xr:uid="{00000000-0005-0000-0000-000031090000}"/>
    <cellStyle name="_CTS - CDS - 20.09.06 2 2 3" xfId="32742" xr:uid="{00000000-0005-0000-0000-000032090000}"/>
    <cellStyle name="_CTS - CDS - 20.09.06 2 3" xfId="2642" xr:uid="{00000000-0005-0000-0000-000033090000}"/>
    <cellStyle name="_CTS - CDS - 20.09.06 2 4" xfId="26793" xr:uid="{00000000-0005-0000-0000-000034090000}"/>
    <cellStyle name="_CTS - CDS - 20.09.06 2 5" xfId="31610" xr:uid="{00000000-0005-0000-0000-000035090000}"/>
    <cellStyle name="_CTS - CDS - 20.09.06 3" xfId="2643" xr:uid="{00000000-0005-0000-0000-000036090000}"/>
    <cellStyle name="_CTS - CDS - 20.09.06 4" xfId="2644" xr:uid="{00000000-0005-0000-0000-000037090000}"/>
    <cellStyle name="_CTS - CDS - 20.09.06 5" xfId="31611" xr:uid="{00000000-0005-0000-0000-000038090000}"/>
    <cellStyle name="_CTS DLF - QUADRA - 11.06.07" xfId="2645" xr:uid="{00000000-0005-0000-0000-000039090000}"/>
    <cellStyle name="_CTS DLF - QUADRA - 11.06.07 2" xfId="2646" xr:uid="{00000000-0005-0000-0000-00003A090000}"/>
    <cellStyle name="_CTS DLF - QUADRA - 11.06.07 2 2" xfId="2647" xr:uid="{00000000-0005-0000-0000-00003B090000}"/>
    <cellStyle name="_CTS DLF - QUADRA - 11.06.07 2 2 2" xfId="26796" xr:uid="{00000000-0005-0000-0000-00003C090000}"/>
    <cellStyle name="_CTS DLF - QUADRA - 11.06.07 2 2 3" xfId="31607" xr:uid="{00000000-0005-0000-0000-00003D090000}"/>
    <cellStyle name="_CTS DLF - QUADRA - 11.06.07 2 3" xfId="2648" xr:uid="{00000000-0005-0000-0000-00003E090000}"/>
    <cellStyle name="_CTS DLF - QUADRA - 11.06.07 2 4" xfId="26795" xr:uid="{00000000-0005-0000-0000-00003F090000}"/>
    <cellStyle name="_CTS DLF - QUADRA - 11.06.07 2 5" xfId="31608" xr:uid="{00000000-0005-0000-0000-000040090000}"/>
    <cellStyle name="_CTS DLF - QUADRA - 11.06.07 3" xfId="2649" xr:uid="{00000000-0005-0000-0000-000041090000}"/>
    <cellStyle name="_CTS DLF - QUADRA - 11.06.07 4" xfId="2650" xr:uid="{00000000-0005-0000-0000-000042090000}"/>
    <cellStyle name="_CTS DLF - QUADRA - 11.06.07 5" xfId="31609" xr:uid="{00000000-0005-0000-0000-000043090000}"/>
    <cellStyle name="_CTS MEPZ Final - PI" xfId="31606" xr:uid="{00000000-0005-0000-0000-000044090000}"/>
    <cellStyle name="_CTS MEPZ Final - PI 2" xfId="31605" xr:uid="{00000000-0005-0000-0000-000045090000}"/>
    <cellStyle name="_CTS MEPZ Final - PI 2 2" xfId="32559" xr:uid="{00000000-0005-0000-0000-000046090000}"/>
    <cellStyle name="_CTS MEPZ Skirting Final - PI" xfId="32561" xr:uid="{00000000-0005-0000-0000-000047090000}"/>
    <cellStyle name="_CTS MEPZ Skirting Final - PI 2" xfId="31604" xr:uid="{00000000-0005-0000-0000-000048090000}"/>
    <cellStyle name="_CTS MEPZ Skirting Final - PI 2 2" xfId="32560" xr:uid="{00000000-0005-0000-0000-000049090000}"/>
    <cellStyle name="_CTS, Cochin - 25.10.2006" xfId="2651" xr:uid="{00000000-0005-0000-0000-00004A090000}"/>
    <cellStyle name="_CTS, Cochin - 25.10.2006 2" xfId="2652" xr:uid="{00000000-0005-0000-0000-00004B090000}"/>
    <cellStyle name="_CTS, Cochin - 25.10.2006 2 2" xfId="2653" xr:uid="{00000000-0005-0000-0000-00004C090000}"/>
    <cellStyle name="_CTS, Cochin - 25.10.2006 2 2 2" xfId="26799" xr:uid="{00000000-0005-0000-0000-00004D090000}"/>
    <cellStyle name="_CTS, Cochin - 25.10.2006 2 2 3" xfId="31601" xr:uid="{00000000-0005-0000-0000-00004E090000}"/>
    <cellStyle name="_CTS, Cochin - 25.10.2006 2 3" xfId="2654" xr:uid="{00000000-0005-0000-0000-00004F090000}"/>
    <cellStyle name="_CTS, Cochin - 25.10.2006 2 4" xfId="26798" xr:uid="{00000000-0005-0000-0000-000050090000}"/>
    <cellStyle name="_CTS, Cochin - 25.10.2006 2 5" xfId="31602" xr:uid="{00000000-0005-0000-0000-000051090000}"/>
    <cellStyle name="_CTS, Cochin - 25.10.2006 3" xfId="2655" xr:uid="{00000000-0005-0000-0000-000052090000}"/>
    <cellStyle name="_CTS, Cochin - 25.10.2006 3 2" xfId="31599" xr:uid="{00000000-0005-0000-0000-000053090000}"/>
    <cellStyle name="_CTS, Cochin - 25.10.2006 3 3" xfId="26800" xr:uid="{00000000-0005-0000-0000-000054090000}"/>
    <cellStyle name="_CTS, Cochin - 25.10.2006 3 4" xfId="31600" xr:uid="{00000000-0005-0000-0000-000055090000}"/>
    <cellStyle name="_CTS, Cochin - 25.10.2006 4" xfId="2656" xr:uid="{00000000-0005-0000-0000-000056090000}"/>
    <cellStyle name="_CTS, Cochin - 25.10.2006 5" xfId="26797" xr:uid="{00000000-0005-0000-0000-000057090000}"/>
    <cellStyle name="_CTS, Cochin - 25.10.2006 6" xfId="31603" xr:uid="{00000000-0005-0000-0000-000058090000}"/>
    <cellStyle name="_CTS-kraftwrek- s125 - 09.01.2007" xfId="2657" xr:uid="{00000000-0005-0000-0000-000059090000}"/>
    <cellStyle name="_CTS-kraftwrek- s125 - 09.01.2007 2" xfId="2658" xr:uid="{00000000-0005-0000-0000-00005A090000}"/>
    <cellStyle name="_CTS-kraftwrek- s125 - 09.01.2007 2 2" xfId="2659" xr:uid="{00000000-0005-0000-0000-00005B090000}"/>
    <cellStyle name="_CTS-kraftwrek- s125 - 09.01.2007 2 3" xfId="2660" xr:uid="{00000000-0005-0000-0000-00005C090000}"/>
    <cellStyle name="_CTS-kraftwrek- s125 - 09.01.2007 3" xfId="2661" xr:uid="{00000000-0005-0000-0000-00005D090000}"/>
    <cellStyle name="_CTS-kraftwrek- s125 - 09.01.2007 4" xfId="2662" xr:uid="{00000000-0005-0000-0000-00005E090000}"/>
    <cellStyle name="_D.R.GARMENT,PORBANDAR-10.01.07" xfId="2663" xr:uid="{00000000-0005-0000-0000-00005F090000}"/>
    <cellStyle name="_D.R.GARMENT,PORBANDAR-10.01.07 2" xfId="2664" xr:uid="{00000000-0005-0000-0000-000060090000}"/>
    <cellStyle name="_D.R.GARMENT,PORBANDAR-10.01.07 2 2" xfId="2665" xr:uid="{00000000-0005-0000-0000-000061090000}"/>
    <cellStyle name="_D.R.GARMENT,PORBANDAR-10.01.07 2 3" xfId="2666" xr:uid="{00000000-0005-0000-0000-000062090000}"/>
    <cellStyle name="_D.R.GARMENT,PORBANDAR-10.01.07 3" xfId="2667" xr:uid="{00000000-0005-0000-0000-000063090000}"/>
    <cellStyle name="_D.R.GARMENT,PORBANDAR-10.01.07 4" xfId="2668" xr:uid="{00000000-0005-0000-0000-000064090000}"/>
    <cellStyle name="_Dahisar Mall - 17.06.08" xfId="2669" xr:uid="{00000000-0005-0000-0000-000065090000}"/>
    <cellStyle name="_Dahisar Mall - 17.06.08 2" xfId="31597" xr:uid="{00000000-0005-0000-0000-000066090000}"/>
    <cellStyle name="_Dahisar Mall - 17.06.08 2 2" xfId="31596" xr:uid="{00000000-0005-0000-0000-000067090000}"/>
    <cellStyle name="_Dahisar Mall - 17.06.08 3" xfId="32547" xr:uid="{00000000-0005-0000-0000-000068090000}"/>
    <cellStyle name="_Dahisar Mall - 17.06.08 3 2" xfId="32558" xr:uid="{00000000-0005-0000-0000-000069090000}"/>
    <cellStyle name="_Dahisar Mall - 17.06.08 4" xfId="26801" xr:uid="{00000000-0005-0000-0000-00006A090000}"/>
    <cellStyle name="_Dahisar Mall - 17.06.08 5" xfId="31598" xr:uid="{00000000-0005-0000-0000-00006B090000}"/>
    <cellStyle name="_Dalmia - Kadappa-16-07-08" xfId="2670" xr:uid="{00000000-0005-0000-0000-00006C090000}"/>
    <cellStyle name="_Dalmia - Kadappa-16-07-08 2" xfId="2671" xr:uid="{00000000-0005-0000-0000-00006D090000}"/>
    <cellStyle name="_Dalmia - Kadappa-16-07-08 2 2" xfId="2672" xr:uid="{00000000-0005-0000-0000-00006E090000}"/>
    <cellStyle name="_Dalmia - Kadappa-16-07-08 2 3" xfId="2673" xr:uid="{00000000-0005-0000-0000-00006F090000}"/>
    <cellStyle name="_Dalmia - Kadappa-16-07-08 3" xfId="2674" xr:uid="{00000000-0005-0000-0000-000070090000}"/>
    <cellStyle name="_Dalmia - Kadappa-16-07-08 4" xfId="2675" xr:uid="{00000000-0005-0000-0000-000071090000}"/>
    <cellStyle name="_data center" xfId="2676" xr:uid="{00000000-0005-0000-0000-000072090000}"/>
    <cellStyle name="_data center 2" xfId="2677" xr:uid="{00000000-0005-0000-0000-000073090000}"/>
    <cellStyle name="_data center 2 2" xfId="2678" xr:uid="{00000000-0005-0000-0000-000074090000}"/>
    <cellStyle name="_data center 2 2 2" xfId="26803" xr:uid="{00000000-0005-0000-0000-000075090000}"/>
    <cellStyle name="_data center 2 2 3" xfId="32557" xr:uid="{00000000-0005-0000-0000-000076090000}"/>
    <cellStyle name="_data center 2 3" xfId="2679" xr:uid="{00000000-0005-0000-0000-000077090000}"/>
    <cellStyle name="_data center 2 4" xfId="26802" xr:uid="{00000000-0005-0000-0000-000078090000}"/>
    <cellStyle name="_data center 2 5" xfId="32556" xr:uid="{00000000-0005-0000-0000-000079090000}"/>
    <cellStyle name="_data center 3" xfId="2680" xr:uid="{00000000-0005-0000-0000-00007A090000}"/>
    <cellStyle name="_data center 4" xfId="2681" xr:uid="{00000000-0005-0000-0000-00007B090000}"/>
    <cellStyle name="_data center 5" xfId="31595" xr:uid="{00000000-0005-0000-0000-00007C090000}"/>
    <cellStyle name="_data point summary PDC_28-05-08" xfId="2682" xr:uid="{00000000-0005-0000-0000-00007D090000}"/>
    <cellStyle name="_data point summary PDC_28-05-08 2" xfId="2683" xr:uid="{00000000-0005-0000-0000-00007E090000}"/>
    <cellStyle name="_data point summary PDC_28-05-08 2 2" xfId="2684" xr:uid="{00000000-0005-0000-0000-00007F090000}"/>
    <cellStyle name="_data point summary PDC_28-05-08 2 2 2" xfId="21802" xr:uid="{00000000-0005-0000-0000-000080090000}"/>
    <cellStyle name="_data point summary PDC_28-05-08 2 2 3" xfId="32552" xr:uid="{00000000-0005-0000-0000-000081090000}"/>
    <cellStyle name="_data point summary PDC_28-05-08 2 3" xfId="2685" xr:uid="{00000000-0005-0000-0000-000082090000}"/>
    <cellStyle name="_data point summary PDC_28-05-08 2 4" xfId="26804" xr:uid="{00000000-0005-0000-0000-000083090000}"/>
    <cellStyle name="_data point summary PDC_28-05-08 2 5" xfId="31593" xr:uid="{00000000-0005-0000-0000-000084090000}"/>
    <cellStyle name="_data point summary PDC_28-05-08 3" xfId="2686" xr:uid="{00000000-0005-0000-0000-000085090000}"/>
    <cellStyle name="_data point summary PDC_28-05-08 4" xfId="2687" xr:uid="{00000000-0005-0000-0000-000086090000}"/>
    <cellStyle name="_data point summary PDC_28-05-08 5" xfId="31594" xr:uid="{00000000-0005-0000-0000-000087090000}"/>
    <cellStyle name="_DATS CSB Modified (2)" xfId="2688" xr:uid="{00000000-0005-0000-0000-000088090000}"/>
    <cellStyle name="_DATS CSB Modified (2) 2" xfId="2689" xr:uid="{00000000-0005-0000-0000-000089090000}"/>
    <cellStyle name="_DATS CSB Modified (2) 2 2" xfId="2690" xr:uid="{00000000-0005-0000-0000-00008A090000}"/>
    <cellStyle name="_DATS CSB Modified (2) 2 3" xfId="2691" xr:uid="{00000000-0005-0000-0000-00008B090000}"/>
    <cellStyle name="_DATS CSB Modified (2) 3" xfId="2692" xr:uid="{00000000-0005-0000-0000-00008C090000}"/>
    <cellStyle name="_DATS CSB Modified (2) 4" xfId="2693" xr:uid="{00000000-0005-0000-0000-00008D090000}"/>
    <cellStyle name="_DBS14(1)(1).06.05SSEmail" xfId="2694" xr:uid="{00000000-0005-0000-0000-00008E090000}"/>
    <cellStyle name="_DBS14(1)(1).06.05SSEmail 2" xfId="2695" xr:uid="{00000000-0005-0000-0000-00008F090000}"/>
    <cellStyle name="_DBS14(1)(1).06.05SSEmail 2 2" xfId="2696" xr:uid="{00000000-0005-0000-0000-000090090000}"/>
    <cellStyle name="_DBS14(1)(1).06.05SSEmail 2 2 2" xfId="2697" xr:uid="{00000000-0005-0000-0000-000091090000}"/>
    <cellStyle name="_DBS14(1)(1).06.05SSEmail 2 2 2 2" xfId="38551" xr:uid="{00000000-0005-0000-0000-000092090000}"/>
    <cellStyle name="_DBS14(1)(1).06.05SSEmail 2 2 3" xfId="38550" xr:uid="{00000000-0005-0000-0000-000093090000}"/>
    <cellStyle name="_DBS14(1)(1).06.05SSEmail 2 3" xfId="2698" xr:uid="{00000000-0005-0000-0000-000094090000}"/>
    <cellStyle name="_DBS14(1)(1).06.05SSEmail 2 3 2" xfId="38552" xr:uid="{00000000-0005-0000-0000-000095090000}"/>
    <cellStyle name="_DBS14(1)(1).06.05SSEmail 2 4" xfId="38549" xr:uid="{00000000-0005-0000-0000-000096090000}"/>
    <cellStyle name="_DBS14(1)(1).06.05SSEmail 3" xfId="2699" xr:uid="{00000000-0005-0000-0000-000097090000}"/>
    <cellStyle name="_DBS14(1)(1).06.05SSEmail 3 2" xfId="2700" xr:uid="{00000000-0005-0000-0000-000098090000}"/>
    <cellStyle name="_DBS14(1)(1).06.05SSEmail 3 2 2" xfId="38554" xr:uid="{00000000-0005-0000-0000-000099090000}"/>
    <cellStyle name="_DBS14(1)(1).06.05SSEmail 3 3" xfId="38553" xr:uid="{00000000-0005-0000-0000-00009A090000}"/>
    <cellStyle name="_DBS14(1)(1).06.05SSEmail 4" xfId="2701" xr:uid="{00000000-0005-0000-0000-00009B090000}"/>
    <cellStyle name="_DBS14(1)(1).06.05SSEmail 4 2" xfId="36254" xr:uid="{00000000-0005-0000-0000-00009C090000}"/>
    <cellStyle name="_DBS14(1)(1).06.05SSEmail 4 2 2" xfId="45491" xr:uid="{00000000-0005-0000-0000-00009D090000}"/>
    <cellStyle name="_DBS14(1)(1).06.05SSEmail 4 3" xfId="38555" xr:uid="{00000000-0005-0000-0000-00009E090000}"/>
    <cellStyle name="_DBS14(1)(1).06.05SSEmail 5" xfId="2702" xr:uid="{00000000-0005-0000-0000-00009F090000}"/>
    <cellStyle name="_DBS14(1)(1).06.05SSEmail 5 2" xfId="38556" xr:uid="{00000000-0005-0000-0000-0000A0090000}"/>
    <cellStyle name="_DBS14(1)(1).06.05SSEmail 6" xfId="2703" xr:uid="{00000000-0005-0000-0000-0000A1090000}"/>
    <cellStyle name="_DBS14(1)(1).06.05SSEmail 6 2" xfId="36253" xr:uid="{00000000-0005-0000-0000-0000A2090000}"/>
    <cellStyle name="_DBS14(1)(1).06.05SSEmail 6 2 2" xfId="45490" xr:uid="{00000000-0005-0000-0000-0000A3090000}"/>
    <cellStyle name="_DBS14(1)(1).06.05SSEmail 6 3" xfId="38557" xr:uid="{00000000-0005-0000-0000-0000A4090000}"/>
    <cellStyle name="_DBS14(1)(1).06.05SSEmail 7" xfId="34507" xr:uid="{00000000-0005-0000-0000-0000A5090000}"/>
    <cellStyle name="_DBS14(1)(1).06.05SSEmail 7 2" xfId="44551" xr:uid="{00000000-0005-0000-0000-0000A6090000}"/>
    <cellStyle name="_DBS14(1)(1).06.05SSEmail 8" xfId="38548" xr:uid="{00000000-0005-0000-0000-0000A7090000}"/>
    <cellStyle name="_DELL COMPUTERS" xfId="2704" xr:uid="{00000000-0005-0000-0000-0000A8090000}"/>
    <cellStyle name="_DELL COMPUTERS 2" xfId="2705" xr:uid="{00000000-0005-0000-0000-0000A9090000}"/>
    <cellStyle name="_DELL COMPUTERS 2 2" xfId="2706" xr:uid="{00000000-0005-0000-0000-0000AA090000}"/>
    <cellStyle name="_DELL COMPUTERS 2 2 2" xfId="2707" xr:uid="{00000000-0005-0000-0000-0000AB090000}"/>
    <cellStyle name="_DELL COMPUTERS 2 2 2 2" xfId="38561" xr:uid="{00000000-0005-0000-0000-0000AC090000}"/>
    <cellStyle name="_DELL COMPUTERS 2 2 3" xfId="38560" xr:uid="{00000000-0005-0000-0000-0000AD090000}"/>
    <cellStyle name="_DELL COMPUTERS 2 3" xfId="2708" xr:uid="{00000000-0005-0000-0000-0000AE090000}"/>
    <cellStyle name="_DELL COMPUTERS 2 3 2" xfId="38562" xr:uid="{00000000-0005-0000-0000-0000AF090000}"/>
    <cellStyle name="_DELL COMPUTERS 2 4" xfId="38559" xr:uid="{00000000-0005-0000-0000-0000B0090000}"/>
    <cellStyle name="_DELL COMPUTERS 3" xfId="2709" xr:uid="{00000000-0005-0000-0000-0000B1090000}"/>
    <cellStyle name="_DELL COMPUTERS 3 2" xfId="2710" xr:uid="{00000000-0005-0000-0000-0000B2090000}"/>
    <cellStyle name="_DELL COMPUTERS 3 2 2" xfId="38564" xr:uid="{00000000-0005-0000-0000-0000B3090000}"/>
    <cellStyle name="_DELL COMPUTERS 3 3" xfId="38563" xr:uid="{00000000-0005-0000-0000-0000B4090000}"/>
    <cellStyle name="_DELL COMPUTERS 4" xfId="2711" xr:uid="{00000000-0005-0000-0000-0000B5090000}"/>
    <cellStyle name="_DELL COMPUTERS 4 2" xfId="36251" xr:uid="{00000000-0005-0000-0000-0000B6090000}"/>
    <cellStyle name="_DELL COMPUTERS 4 2 2" xfId="45488" xr:uid="{00000000-0005-0000-0000-0000B7090000}"/>
    <cellStyle name="_DELL COMPUTERS 4 3" xfId="38565" xr:uid="{00000000-0005-0000-0000-0000B8090000}"/>
    <cellStyle name="_DELL COMPUTERS 5" xfId="2712" xr:uid="{00000000-0005-0000-0000-0000B9090000}"/>
    <cellStyle name="_DELL COMPUTERS 5 2" xfId="38566" xr:uid="{00000000-0005-0000-0000-0000BA090000}"/>
    <cellStyle name="_DELL COMPUTERS 6" xfId="2713" xr:uid="{00000000-0005-0000-0000-0000BB090000}"/>
    <cellStyle name="_DELL COMPUTERS 6 2" xfId="36250" xr:uid="{00000000-0005-0000-0000-0000BC090000}"/>
    <cellStyle name="_DELL COMPUTERS 6 2 2" xfId="45487" xr:uid="{00000000-0005-0000-0000-0000BD090000}"/>
    <cellStyle name="_DELL COMPUTERS 6 3" xfId="38567" xr:uid="{00000000-0005-0000-0000-0000BE090000}"/>
    <cellStyle name="_DELL COMPUTERS 7" xfId="36252" xr:uid="{00000000-0005-0000-0000-0000BF090000}"/>
    <cellStyle name="_DELL COMPUTERS 7 2" xfId="45489" xr:uid="{00000000-0005-0000-0000-0000C0090000}"/>
    <cellStyle name="_DELL COMPUTERS 8" xfId="38558" xr:uid="{00000000-0005-0000-0000-0000C1090000}"/>
    <cellStyle name="_DELL-PAS-VESDA-12.01.07" xfId="2714" xr:uid="{00000000-0005-0000-0000-0000C2090000}"/>
    <cellStyle name="_DELL-PAS-VESDA-12.01.07 2" xfId="2715" xr:uid="{00000000-0005-0000-0000-0000C3090000}"/>
    <cellStyle name="_DELL-PAS-VESDA-12.01.07 2 2" xfId="2716" xr:uid="{00000000-0005-0000-0000-0000C4090000}"/>
    <cellStyle name="_DELL-PAS-VESDA-12.01.07 2 3" xfId="2717" xr:uid="{00000000-0005-0000-0000-0000C5090000}"/>
    <cellStyle name="_DELL-PAS-VESDA-12.01.07 3" xfId="2718" xr:uid="{00000000-0005-0000-0000-0000C6090000}"/>
    <cellStyle name="_DELL-PAS-VESDA-12.01.07 4" xfId="2719" xr:uid="{00000000-0005-0000-0000-0000C7090000}"/>
    <cellStyle name="_design" xfId="2720" xr:uid="{00000000-0005-0000-0000-0000C8090000}"/>
    <cellStyle name="_design 2" xfId="2721" xr:uid="{00000000-0005-0000-0000-0000C9090000}"/>
    <cellStyle name="_design 2 2" xfId="2722" xr:uid="{00000000-0005-0000-0000-0000CA090000}"/>
    <cellStyle name="_design 2 2 2" xfId="26806" xr:uid="{00000000-0005-0000-0000-0000CB090000}"/>
    <cellStyle name="_design 2 2 3" xfId="32554" xr:uid="{00000000-0005-0000-0000-0000CC090000}"/>
    <cellStyle name="_design 2 3" xfId="2723" xr:uid="{00000000-0005-0000-0000-0000CD090000}"/>
    <cellStyle name="_design 2 4" xfId="26805" xr:uid="{00000000-0005-0000-0000-0000CE090000}"/>
    <cellStyle name="_design 2 5" xfId="31592" xr:uid="{00000000-0005-0000-0000-0000CF090000}"/>
    <cellStyle name="_design 3" xfId="2724" xr:uid="{00000000-0005-0000-0000-0000D0090000}"/>
    <cellStyle name="_design 4" xfId="2725" xr:uid="{00000000-0005-0000-0000-0000D1090000}"/>
    <cellStyle name="_design 5" xfId="32555" xr:uid="{00000000-0005-0000-0000-0000D2090000}"/>
    <cellStyle name="_Div Ph 1" xfId="31591" xr:uid="{00000000-0005-0000-0000-0000D3090000}"/>
    <cellStyle name="_Div Ph 1 2" xfId="32553" xr:uid="{00000000-0005-0000-0000-0000D4090000}"/>
    <cellStyle name="_Div Ph 2" xfId="31590" xr:uid="{00000000-0005-0000-0000-0000D5090000}"/>
    <cellStyle name="_Div Ph 2 2" xfId="31589" xr:uid="{00000000-0005-0000-0000-0000D6090000}"/>
    <cellStyle name="_Divyashree 70215" xfId="2726" xr:uid="{00000000-0005-0000-0000-0000D7090000}"/>
    <cellStyle name="_Divyashree 70215 2" xfId="2727" xr:uid="{00000000-0005-0000-0000-0000D8090000}"/>
    <cellStyle name="_Divyashree 70215 2 2" xfId="2728" xr:uid="{00000000-0005-0000-0000-0000D9090000}"/>
    <cellStyle name="_Divyashree 70215 2 2 2" xfId="26808" xr:uid="{00000000-0005-0000-0000-0000DA090000}"/>
    <cellStyle name="_Divyashree 70215 2 2 3" xfId="31588" xr:uid="{00000000-0005-0000-0000-0000DB090000}"/>
    <cellStyle name="_Divyashree 70215 2 3" xfId="2729" xr:uid="{00000000-0005-0000-0000-0000DC090000}"/>
    <cellStyle name="_Divyashree 70215 2 4" xfId="26807" xr:uid="{00000000-0005-0000-0000-0000DD090000}"/>
    <cellStyle name="_Divyashree 70215 2 5" xfId="32551" xr:uid="{00000000-0005-0000-0000-0000DE090000}"/>
    <cellStyle name="_Divyashree 70215 3" xfId="2730" xr:uid="{00000000-0005-0000-0000-0000DF090000}"/>
    <cellStyle name="_Divyashree 70215 4" xfId="2731" xr:uid="{00000000-0005-0000-0000-0000E0090000}"/>
    <cellStyle name="_Divyashree 70215 5" xfId="32548" xr:uid="{00000000-0005-0000-0000-0000E1090000}"/>
    <cellStyle name="_DIVYASHREE INCU" xfId="32550" xr:uid="{00000000-0005-0000-0000-0000E2090000}"/>
    <cellStyle name="_DLF - Technosoft - Sino, Spk - 05.06.08 - EMAIL" xfId="2732" xr:uid="{00000000-0005-0000-0000-0000E3090000}"/>
    <cellStyle name="_DLF - Technosoft - Sino, Spk - 05.06.08 - EMAIL 2" xfId="2733" xr:uid="{00000000-0005-0000-0000-0000E4090000}"/>
    <cellStyle name="_DLF - Technosoft - Sino, Spk - 05.06.08 - EMAIL 2 2" xfId="2734" xr:uid="{00000000-0005-0000-0000-0000E5090000}"/>
    <cellStyle name="_DLF - Technosoft - Sino, Spk - 05.06.08 - EMAIL 2 3" xfId="2735" xr:uid="{00000000-0005-0000-0000-0000E6090000}"/>
    <cellStyle name="_DLF - Technosoft - Sino, Spk - 05.06.08 - EMAIL 3" xfId="2736" xr:uid="{00000000-0005-0000-0000-0000E7090000}"/>
    <cellStyle name="_DLF - Technosoft - Sino, Spk - 05.06.08 - EMAIL 4" xfId="2737" xr:uid="{00000000-0005-0000-0000-0000E8090000}"/>
    <cellStyle name="_DLF xSeries BoM v 1.0" xfId="2738" xr:uid="{00000000-0005-0000-0000-0000E9090000}"/>
    <cellStyle name="_DLF xSeries BoM v 1.0 2" xfId="32549" xr:uid="{00000000-0005-0000-0000-0000EA090000}"/>
    <cellStyle name="_DLF xSeries BoM v 1.0 2 2" xfId="31586" xr:uid="{00000000-0005-0000-0000-0000EB090000}"/>
    <cellStyle name="_DLF xSeries BoM v 1.0 3" xfId="31585" xr:uid="{00000000-0005-0000-0000-0000EC090000}"/>
    <cellStyle name="_DLF xSeries BoM v 1.0 3 2" xfId="31584" xr:uid="{00000000-0005-0000-0000-0000ED090000}"/>
    <cellStyle name="_DLF xSeries BoM v 1.0 4" xfId="26810" xr:uid="{00000000-0005-0000-0000-0000EE090000}"/>
    <cellStyle name="_DLF xSeries BoM v 1.0 5" xfId="31587" xr:uid="{00000000-0005-0000-0000-0000EF090000}"/>
    <cellStyle name="_DUB  0017 Cap Gemni Chennai  (3)" xfId="29287" xr:uid="{00000000-0005-0000-0000-0000F0090000}"/>
    <cellStyle name="_DUB  0017 Cap Gemni Chennai  (3) 2" xfId="31583" xr:uid="{00000000-0005-0000-0000-0000F1090000}"/>
    <cellStyle name="_DUB  0017 Cap Gemni Chennai  (3) 2 2" xfId="31582" xr:uid="{00000000-0005-0000-0000-0000F2090000}"/>
    <cellStyle name="_DVSR" xfId="2739" xr:uid="{00000000-0005-0000-0000-0000F3090000}"/>
    <cellStyle name="_DVSR 2" xfId="2740" xr:uid="{00000000-0005-0000-0000-0000F4090000}"/>
    <cellStyle name="_DVSR 2 2" xfId="2741" xr:uid="{00000000-0005-0000-0000-0000F5090000}"/>
    <cellStyle name="_DVSR 2 3" xfId="2742" xr:uid="{00000000-0005-0000-0000-0000F6090000}"/>
    <cellStyle name="_DVSR 3" xfId="2743" xr:uid="{00000000-0005-0000-0000-0000F7090000}"/>
    <cellStyle name="_DVSR 4" xfId="2744" xr:uid="{00000000-0005-0000-0000-0000F8090000}"/>
    <cellStyle name="_E &amp; Y Sprk Mod - 05.10.06" xfId="2745" xr:uid="{00000000-0005-0000-0000-0000F9090000}"/>
    <cellStyle name="_E &amp; Y Sprk Mod - 05.10.06 2" xfId="2746" xr:uid="{00000000-0005-0000-0000-0000FA090000}"/>
    <cellStyle name="_E &amp; Y Sprk Mod - 05.10.06 2 2" xfId="2747" xr:uid="{00000000-0005-0000-0000-0000FB090000}"/>
    <cellStyle name="_E &amp; Y Sprk Mod - 05.10.06 2 2 2" xfId="26813" xr:uid="{00000000-0005-0000-0000-0000FC090000}"/>
    <cellStyle name="_E &amp; Y Sprk Mod - 05.10.06 2 2 3" xfId="21944" xr:uid="{00000000-0005-0000-0000-0000FD090000}"/>
    <cellStyle name="_E &amp; Y Sprk Mod - 05.10.06 2 3" xfId="2748" xr:uid="{00000000-0005-0000-0000-0000FE090000}"/>
    <cellStyle name="_E &amp; Y Sprk Mod - 05.10.06 2 4" xfId="26812" xr:uid="{00000000-0005-0000-0000-0000FF090000}"/>
    <cellStyle name="_E &amp; Y Sprk Mod - 05.10.06 2 5" xfId="31580" xr:uid="{00000000-0005-0000-0000-0000000A0000}"/>
    <cellStyle name="_E &amp; Y Sprk Mod - 05.10.06 3" xfId="2749" xr:uid="{00000000-0005-0000-0000-0000010A0000}"/>
    <cellStyle name="_E &amp; Y Sprk Mod - 05.10.06 3 2" xfId="31578" xr:uid="{00000000-0005-0000-0000-0000020A0000}"/>
    <cellStyle name="_E &amp; Y Sprk Mod - 05.10.06 3 3" xfId="26814" xr:uid="{00000000-0005-0000-0000-0000030A0000}"/>
    <cellStyle name="_E &amp; Y Sprk Mod - 05.10.06 3 4" xfId="31579" xr:uid="{00000000-0005-0000-0000-0000040A0000}"/>
    <cellStyle name="_E &amp; Y Sprk Mod - 05.10.06 4" xfId="2750" xr:uid="{00000000-0005-0000-0000-0000050A0000}"/>
    <cellStyle name="_E &amp; Y Sprk Mod - 05.10.06 5" xfId="26811" xr:uid="{00000000-0005-0000-0000-0000060A0000}"/>
    <cellStyle name="_E &amp; Y Sprk Mod - 05.10.06 6" xfId="31581" xr:uid="{00000000-0005-0000-0000-0000070A0000}"/>
    <cellStyle name="_E &amp; Y UB City As per Engg -04.12.06" xfId="2751" xr:uid="{00000000-0005-0000-0000-0000080A0000}"/>
    <cellStyle name="_E &amp; Y UB City As per Engg -04.12.06 2" xfId="2752" xr:uid="{00000000-0005-0000-0000-0000090A0000}"/>
    <cellStyle name="_E &amp; Y UB City As per Engg -04.12.06 2 2" xfId="2753" xr:uid="{00000000-0005-0000-0000-00000A0A0000}"/>
    <cellStyle name="_E &amp; Y UB City As per Engg -04.12.06 2 2 2" xfId="21803" xr:uid="{00000000-0005-0000-0000-00000B0A0000}"/>
    <cellStyle name="_E &amp; Y UB City As per Engg -04.12.06 2 2 3" xfId="31575" xr:uid="{00000000-0005-0000-0000-00000C0A0000}"/>
    <cellStyle name="_E &amp; Y UB City As per Engg -04.12.06 2 3" xfId="2754" xr:uid="{00000000-0005-0000-0000-00000D0A0000}"/>
    <cellStyle name="_E &amp; Y UB City As per Engg -04.12.06 2 4" xfId="26809" xr:uid="{00000000-0005-0000-0000-00000E0A0000}"/>
    <cellStyle name="_E &amp; Y UB City As per Engg -04.12.06 2 5" xfId="31576" xr:uid="{00000000-0005-0000-0000-00000F0A0000}"/>
    <cellStyle name="_E &amp; Y UB City As per Engg -04.12.06 3" xfId="2755" xr:uid="{00000000-0005-0000-0000-0000100A0000}"/>
    <cellStyle name="_E &amp; Y UB City As per Engg -04.12.06 4" xfId="2756" xr:uid="{00000000-0005-0000-0000-0000110A0000}"/>
    <cellStyle name="_E &amp; Y UB City As per Engg -04.12.06 5" xfId="31577" xr:uid="{00000000-0005-0000-0000-0000120A0000}"/>
    <cellStyle name="_Edifice-sutherland" xfId="414" xr:uid="{00000000-0005-0000-0000-0000130A0000}"/>
    <cellStyle name="_Edifice-sutherland 2" xfId="2757" xr:uid="{00000000-0005-0000-0000-0000140A0000}"/>
    <cellStyle name="_Edifice-sutherland 2 2" xfId="2758" xr:uid="{00000000-0005-0000-0000-0000150A0000}"/>
    <cellStyle name="_Edifice-sutherland 2 2 2" xfId="26816" xr:uid="{00000000-0005-0000-0000-0000160A0000}"/>
    <cellStyle name="_Edifice-sutherland 2 2 3" xfId="31573" xr:uid="{00000000-0005-0000-0000-0000170A0000}"/>
    <cellStyle name="_Edifice-sutherland 2 3" xfId="2759" xr:uid="{00000000-0005-0000-0000-0000180A0000}"/>
    <cellStyle name="_Edifice-sutherland 2 4" xfId="26815" xr:uid="{00000000-0005-0000-0000-0000190A0000}"/>
    <cellStyle name="_Edifice-sutherland 2 5" xfId="31574" xr:uid="{00000000-0005-0000-0000-00001A0A0000}"/>
    <cellStyle name="_Edifice-sutherland 3" xfId="2760" xr:uid="{00000000-0005-0000-0000-00001B0A0000}"/>
    <cellStyle name="_Edifice-sutherland 3 2" xfId="31571" xr:uid="{00000000-0005-0000-0000-00001C0A0000}"/>
    <cellStyle name="_Edifice-sutherland 3 3" xfId="26817" xr:uid="{00000000-0005-0000-0000-00001D0A0000}"/>
    <cellStyle name="_Edifice-sutherland 3 4" xfId="31572" xr:uid="{00000000-0005-0000-0000-00001E0A0000}"/>
    <cellStyle name="_Edifice-sutherland 4" xfId="2761" xr:uid="{00000000-0005-0000-0000-00001F0A0000}"/>
    <cellStyle name="_Edifice-sutherland 5" xfId="23558" xr:uid="{00000000-0005-0000-0000-0000200A0000}"/>
    <cellStyle name="_Edifice-sutherland 6" xfId="21945" xr:uid="{00000000-0005-0000-0000-0000210A0000}"/>
    <cellStyle name="_Edifice-sutherland_Marching W Q (2)" xfId="415" xr:uid="{00000000-0005-0000-0000-0000220A0000}"/>
    <cellStyle name="_Edifice-sutherland_Marching W Q (3)" xfId="416" xr:uid="{00000000-0005-0000-0000-0000230A0000}"/>
    <cellStyle name="_EDS - Malad - FM - S125 - 02.02.07" xfId="2762" xr:uid="{00000000-0005-0000-0000-0000240A0000}"/>
    <cellStyle name="_EDS - Malad - FM - S125 - 02.02.07 2" xfId="2763" xr:uid="{00000000-0005-0000-0000-0000250A0000}"/>
    <cellStyle name="_EDS - Malad - FM - S125 - 02.02.07 2 2" xfId="2764" xr:uid="{00000000-0005-0000-0000-0000260A0000}"/>
    <cellStyle name="_EDS - Malad - FM - S125 - 02.02.07 2 3" xfId="2765" xr:uid="{00000000-0005-0000-0000-0000270A0000}"/>
    <cellStyle name="_EDS - Malad - FM - S125 - 02.02.07 3" xfId="2766" xr:uid="{00000000-0005-0000-0000-0000280A0000}"/>
    <cellStyle name="_EDS - Malad - FM - S125 - 02.02.07 4" xfId="2767" xr:uid="{00000000-0005-0000-0000-0000290A0000}"/>
    <cellStyle name="_EDS Malad Due Del 60902" xfId="2768" xr:uid="{00000000-0005-0000-0000-00002A0A0000}"/>
    <cellStyle name="_EDS Malad Due Del 60902 2" xfId="2769" xr:uid="{00000000-0005-0000-0000-00002B0A0000}"/>
    <cellStyle name="_EDS Malad Due Del 60902 2 2" xfId="2770" xr:uid="{00000000-0005-0000-0000-00002C0A0000}"/>
    <cellStyle name="_EDS Malad Due Del 60902 2 2 2" xfId="26819" xr:uid="{00000000-0005-0000-0000-00002D0A0000}"/>
    <cellStyle name="_EDS Malad Due Del 60902 2 2 3" xfId="31561" xr:uid="{00000000-0005-0000-0000-00002E0A0000}"/>
    <cellStyle name="_EDS Malad Due Del 60902 2 3" xfId="2771" xr:uid="{00000000-0005-0000-0000-00002F0A0000}"/>
    <cellStyle name="_EDS Malad Due Del 60902 2 4" xfId="26818" xr:uid="{00000000-0005-0000-0000-0000300A0000}"/>
    <cellStyle name="_EDS Malad Due Del 60902 2 5" xfId="31569" xr:uid="{00000000-0005-0000-0000-0000310A0000}"/>
    <cellStyle name="_EDS Malad Due Del 60902 3" xfId="2772" xr:uid="{00000000-0005-0000-0000-0000320A0000}"/>
    <cellStyle name="_EDS Malad Due Del 60902 4" xfId="2773" xr:uid="{00000000-0005-0000-0000-0000330A0000}"/>
    <cellStyle name="_EDS Malad Due Del 60902 5" xfId="31570" xr:uid="{00000000-0005-0000-0000-0000340A0000}"/>
    <cellStyle name="_Electrical BOQ 03 04" xfId="2774" xr:uid="{00000000-0005-0000-0000-0000350A0000}"/>
    <cellStyle name="_Electrical BOQ 03 04 2" xfId="2775" xr:uid="{00000000-0005-0000-0000-0000360A0000}"/>
    <cellStyle name="_Electrical BOQ 03.04" xfId="2776" xr:uid="{00000000-0005-0000-0000-0000370A0000}"/>
    <cellStyle name="_Electrical BOQ 03.04 2" xfId="2777" xr:uid="{00000000-0005-0000-0000-0000380A0000}"/>
    <cellStyle name="_elpas" xfId="2778" xr:uid="{00000000-0005-0000-0000-0000390A0000}"/>
    <cellStyle name="_elpas 2" xfId="2779" xr:uid="{00000000-0005-0000-0000-00003A0A0000}"/>
    <cellStyle name="_elpas 2 2" xfId="2780" xr:uid="{00000000-0005-0000-0000-00003B0A0000}"/>
    <cellStyle name="_elpas 2 2 2" xfId="26822" xr:uid="{00000000-0005-0000-0000-00003C0A0000}"/>
    <cellStyle name="_elpas 2 2 3" xfId="31566" xr:uid="{00000000-0005-0000-0000-00003D0A0000}"/>
    <cellStyle name="_elpas 2 3" xfId="2781" xr:uid="{00000000-0005-0000-0000-00003E0A0000}"/>
    <cellStyle name="_elpas 2 4" xfId="26821" xr:uid="{00000000-0005-0000-0000-00003F0A0000}"/>
    <cellStyle name="_elpas 2 5" xfId="31567" xr:uid="{00000000-0005-0000-0000-0000400A0000}"/>
    <cellStyle name="_elpas 3" xfId="2782" xr:uid="{00000000-0005-0000-0000-0000410A0000}"/>
    <cellStyle name="_elpas 3 2" xfId="31564" xr:uid="{00000000-0005-0000-0000-0000420A0000}"/>
    <cellStyle name="_elpas 3 3" xfId="26823" xr:uid="{00000000-0005-0000-0000-0000430A0000}"/>
    <cellStyle name="_elpas 3 4" xfId="31565" xr:uid="{00000000-0005-0000-0000-0000440A0000}"/>
    <cellStyle name="_elpas 4" xfId="2783" xr:uid="{00000000-0005-0000-0000-0000450A0000}"/>
    <cellStyle name="_elpas 5" xfId="26820" xr:uid="{00000000-0005-0000-0000-0000460A0000}"/>
    <cellStyle name="_elpas 6" xfId="31568" xr:uid="{00000000-0005-0000-0000-0000470A0000}"/>
    <cellStyle name="_Emerson Prod Costing" xfId="2784" xr:uid="{00000000-0005-0000-0000-0000480A0000}"/>
    <cellStyle name="_Emerson Prod Costing 2" xfId="2785" xr:uid="{00000000-0005-0000-0000-0000490A0000}"/>
    <cellStyle name="_Empee Hilton  Hotels,Chn - 10.9.08 IP" xfId="2786" xr:uid="{00000000-0005-0000-0000-00004A0A0000}"/>
    <cellStyle name="_Empee Hilton  Hotels,Chn - 10.9.08 IP 2" xfId="2787" xr:uid="{00000000-0005-0000-0000-00004B0A0000}"/>
    <cellStyle name="_Empee Hilton  Hotels,Chn - 10.9.08 IP 2 2" xfId="2788" xr:uid="{00000000-0005-0000-0000-00004C0A0000}"/>
    <cellStyle name="_Empee Hilton  Hotels,Chn - 10.9.08 IP 2 2 2" xfId="29473" xr:uid="{00000000-0005-0000-0000-00004D0A0000}"/>
    <cellStyle name="_Empee Hilton  Hotels,Chn - 10.9.08 IP 2 2 3" xfId="21946" xr:uid="{00000000-0005-0000-0000-00004E0A0000}"/>
    <cellStyle name="_Empee Hilton  Hotels,Chn - 10.9.08 IP 2 3" xfId="2789" xr:uid="{00000000-0005-0000-0000-00004F0A0000}"/>
    <cellStyle name="_Empee Hilton  Hotels,Chn - 10.9.08 IP 2 4" xfId="26824" xr:uid="{00000000-0005-0000-0000-0000500A0000}"/>
    <cellStyle name="_Empee Hilton  Hotels,Chn - 10.9.08 IP 2 5" xfId="31562" xr:uid="{00000000-0005-0000-0000-0000510A0000}"/>
    <cellStyle name="_Empee Hilton  Hotels,Chn - 10.9.08 IP 3" xfId="2790" xr:uid="{00000000-0005-0000-0000-0000520A0000}"/>
    <cellStyle name="_Empee Hilton  Hotels,Chn - 10.9.08 IP 4" xfId="2791" xr:uid="{00000000-0005-0000-0000-0000530A0000}"/>
    <cellStyle name="_Empee Hilton  Hotels,Chn - 10.9.08 IP 5" xfId="31563" xr:uid="{00000000-0005-0000-0000-0000540A0000}"/>
    <cellStyle name="_EMPEE Hotel - R2 - 29.10.07" xfId="2792" xr:uid="{00000000-0005-0000-0000-0000550A0000}"/>
    <cellStyle name="_EMPEE Hotel - R2 - 29.10.07 2" xfId="2793" xr:uid="{00000000-0005-0000-0000-0000560A0000}"/>
    <cellStyle name="_EMPEE Hotel - R2 - 29.10.07 2 2" xfId="2794" xr:uid="{00000000-0005-0000-0000-0000570A0000}"/>
    <cellStyle name="_EMPEE Hotel - R2 - 29.10.07 2 2 2" xfId="26827" xr:uid="{00000000-0005-0000-0000-0000580A0000}"/>
    <cellStyle name="_EMPEE Hotel - R2 - 29.10.07 2 2 3" xfId="21947" xr:uid="{00000000-0005-0000-0000-0000590A0000}"/>
    <cellStyle name="_EMPEE Hotel - R2 - 29.10.07 2 3" xfId="2795" xr:uid="{00000000-0005-0000-0000-00005A0A0000}"/>
    <cellStyle name="_EMPEE Hotel - R2 - 29.10.07 2 4" xfId="26826" xr:uid="{00000000-0005-0000-0000-00005B0A0000}"/>
    <cellStyle name="_EMPEE Hotel - R2 - 29.10.07 2 5" xfId="31559" xr:uid="{00000000-0005-0000-0000-00005C0A0000}"/>
    <cellStyle name="_EMPEE Hotel - R2 - 29.10.07 3" xfId="2796" xr:uid="{00000000-0005-0000-0000-00005D0A0000}"/>
    <cellStyle name="_EMPEE Hotel - R2 - 29.10.07 3 2" xfId="31558" xr:uid="{00000000-0005-0000-0000-00005E0A0000}"/>
    <cellStyle name="_EMPEE Hotel - R2 - 29.10.07 3 3" xfId="31999" xr:uid="{00000000-0005-0000-0000-00005F0A0000}"/>
    <cellStyle name="_EMPEE Hotel - R2 - 29.10.07 3 4" xfId="21948" xr:uid="{00000000-0005-0000-0000-0000600A0000}"/>
    <cellStyle name="_EMPEE Hotel - R2 - 29.10.07 4" xfId="2797" xr:uid="{00000000-0005-0000-0000-0000610A0000}"/>
    <cellStyle name="_EMPEE Hotel - R2 - 29.10.07 5" xfId="26825" xr:uid="{00000000-0005-0000-0000-0000620A0000}"/>
    <cellStyle name="_EMPEE Hotel - R2 - 29.10.07 6" xfId="31560" xr:uid="{00000000-0005-0000-0000-0000630A0000}"/>
    <cellStyle name="_Enercon  ACS, CCTV 28.09.06R1" xfId="2798" xr:uid="{00000000-0005-0000-0000-0000640A0000}"/>
    <cellStyle name="_Enercon  ACS, CCTV 28.09.06R1 2" xfId="2799" xr:uid="{00000000-0005-0000-0000-0000650A0000}"/>
    <cellStyle name="_Enercon  ACS, CCTV 28.09.06R1 2 2" xfId="2800" xr:uid="{00000000-0005-0000-0000-0000660A0000}"/>
    <cellStyle name="_Enercon  ACS, CCTV 28.09.06R1 2 2 2" xfId="26828" xr:uid="{00000000-0005-0000-0000-0000670A0000}"/>
    <cellStyle name="_Enercon  ACS, CCTV 28.09.06R1 2 2 3" xfId="31555" xr:uid="{00000000-0005-0000-0000-0000680A0000}"/>
    <cellStyle name="_Enercon  ACS, CCTV 28.09.06R1 2 3" xfId="2801" xr:uid="{00000000-0005-0000-0000-0000690A0000}"/>
    <cellStyle name="_Enercon  ACS, CCTV 28.09.06R1 2 4" xfId="31998" xr:uid="{00000000-0005-0000-0000-00006A0A0000}"/>
    <cellStyle name="_Enercon  ACS, CCTV 28.09.06R1 2 5" xfId="31556" xr:uid="{00000000-0005-0000-0000-00006B0A0000}"/>
    <cellStyle name="_Enercon  ACS, CCTV 28.09.06R1 3" xfId="2802" xr:uid="{00000000-0005-0000-0000-00006C0A0000}"/>
    <cellStyle name="_Enercon  ACS, CCTV 28.09.06R1 3 2" xfId="31554" xr:uid="{00000000-0005-0000-0000-00006D0A0000}"/>
    <cellStyle name="_Enercon  ACS, CCTV 28.09.06R1 3 3" xfId="31996" xr:uid="{00000000-0005-0000-0000-00006E0A0000}"/>
    <cellStyle name="_Enercon  ACS, CCTV 28.09.06R1 3 4" xfId="21949" xr:uid="{00000000-0005-0000-0000-00006F0A0000}"/>
    <cellStyle name="_Enercon  ACS, CCTV 28.09.06R1 4" xfId="2803" xr:uid="{00000000-0005-0000-0000-0000700A0000}"/>
    <cellStyle name="_Enercon  ACS, CCTV 28.09.06R1 5" xfId="31997" xr:uid="{00000000-0005-0000-0000-0000710A0000}"/>
    <cellStyle name="_Enercon  ACS, CCTV 28.09.06R1 6" xfId="31557" xr:uid="{00000000-0005-0000-0000-0000720A0000}"/>
    <cellStyle name="_Enquiry Inergen 24.05.05" xfId="2804" xr:uid="{00000000-0005-0000-0000-0000730A0000}"/>
    <cellStyle name="_Enquiry Inergen 24.05.05 2" xfId="2805" xr:uid="{00000000-0005-0000-0000-0000740A0000}"/>
    <cellStyle name="_Enquiry Inergen 24.05.05 2 2" xfId="2806" xr:uid="{00000000-0005-0000-0000-0000750A0000}"/>
    <cellStyle name="_Enquiry Inergen 24.05.05 2 2 2" xfId="2807" xr:uid="{00000000-0005-0000-0000-0000760A0000}"/>
    <cellStyle name="_Enquiry Inergen 24.05.05 2 2 2 2" xfId="38571" xr:uid="{00000000-0005-0000-0000-0000770A0000}"/>
    <cellStyle name="_Enquiry Inergen 24.05.05 2 2 3" xfId="38570" xr:uid="{00000000-0005-0000-0000-0000780A0000}"/>
    <cellStyle name="_Enquiry Inergen 24.05.05 2 3" xfId="2808" xr:uid="{00000000-0005-0000-0000-0000790A0000}"/>
    <cellStyle name="_Enquiry Inergen 24.05.05 2 3 2" xfId="38572" xr:uid="{00000000-0005-0000-0000-00007A0A0000}"/>
    <cellStyle name="_Enquiry Inergen 24.05.05 2 4" xfId="38569" xr:uid="{00000000-0005-0000-0000-00007B0A0000}"/>
    <cellStyle name="_Enquiry Inergen 24.05.05 3" xfId="2809" xr:uid="{00000000-0005-0000-0000-00007C0A0000}"/>
    <cellStyle name="_Enquiry Inergen 24.05.05 3 2" xfId="2810" xr:uid="{00000000-0005-0000-0000-00007D0A0000}"/>
    <cellStyle name="_Enquiry Inergen 24.05.05 3 2 2" xfId="38574" xr:uid="{00000000-0005-0000-0000-00007E0A0000}"/>
    <cellStyle name="_Enquiry Inergen 24.05.05 3 3" xfId="38573" xr:uid="{00000000-0005-0000-0000-00007F0A0000}"/>
    <cellStyle name="_Enquiry Inergen 24.05.05 4" xfId="2811" xr:uid="{00000000-0005-0000-0000-0000800A0000}"/>
    <cellStyle name="_Enquiry Inergen 24.05.05 4 2" xfId="36249" xr:uid="{00000000-0005-0000-0000-0000810A0000}"/>
    <cellStyle name="_Enquiry Inergen 24.05.05 4 2 2" xfId="45486" xr:uid="{00000000-0005-0000-0000-0000820A0000}"/>
    <cellStyle name="_Enquiry Inergen 24.05.05 4 3" xfId="38575" xr:uid="{00000000-0005-0000-0000-0000830A0000}"/>
    <cellStyle name="_Enquiry Inergen 24.05.05 5" xfId="2812" xr:uid="{00000000-0005-0000-0000-0000840A0000}"/>
    <cellStyle name="_Enquiry Inergen 24.05.05 5 2" xfId="38576" xr:uid="{00000000-0005-0000-0000-0000850A0000}"/>
    <cellStyle name="_Enquiry Inergen 24.05.05 6" xfId="2813" xr:uid="{00000000-0005-0000-0000-0000860A0000}"/>
    <cellStyle name="_Enquiry Inergen 24.05.05 6 2" xfId="36248" xr:uid="{00000000-0005-0000-0000-0000870A0000}"/>
    <cellStyle name="_Enquiry Inergen 24.05.05 6 2 2" xfId="45485" xr:uid="{00000000-0005-0000-0000-0000880A0000}"/>
    <cellStyle name="_Enquiry Inergen 24.05.05 6 3" xfId="38577" xr:uid="{00000000-0005-0000-0000-0000890A0000}"/>
    <cellStyle name="_Enquiry Inergen 24.05.05 7" xfId="34506" xr:uid="{00000000-0005-0000-0000-00008A0A0000}"/>
    <cellStyle name="_Enquiry Inergen 24.05.05 7 2" xfId="44550" xr:uid="{00000000-0005-0000-0000-00008B0A0000}"/>
    <cellStyle name="_Enquiry Inergen 24.05.05 8" xfId="38568" xr:uid="{00000000-0005-0000-0000-00008C0A0000}"/>
    <cellStyle name="_ENY- 12.09.06,e-mail" xfId="2814" xr:uid="{00000000-0005-0000-0000-00008D0A0000}"/>
    <cellStyle name="_ENY- 12.09.06,e-mail 2" xfId="2815" xr:uid="{00000000-0005-0000-0000-00008E0A0000}"/>
    <cellStyle name="_ENY- 12.09.06,e-mail 2 2" xfId="2816" xr:uid="{00000000-0005-0000-0000-00008F0A0000}"/>
    <cellStyle name="_ENY- 12.09.06,e-mail 2 3" xfId="2817" xr:uid="{00000000-0005-0000-0000-0000900A0000}"/>
    <cellStyle name="_ENY- 12.09.06,e-mail 3" xfId="2818" xr:uid="{00000000-0005-0000-0000-0000910A0000}"/>
    <cellStyle name="_ENY- 12.09.06,e-mail 4" xfId="2819" xr:uid="{00000000-0005-0000-0000-0000920A0000}"/>
    <cellStyle name="_Eskayem_Runwal Town - make list" xfId="2820" xr:uid="{00000000-0005-0000-0000-0000930A0000}"/>
    <cellStyle name="_Eskayem_Runwal Town - make list 10" xfId="31553" xr:uid="{00000000-0005-0000-0000-0000940A0000}"/>
    <cellStyle name="_Eskayem_Runwal Town - make list 2" xfId="2821" xr:uid="{00000000-0005-0000-0000-0000950A0000}"/>
    <cellStyle name="_Eskayem_Runwal Town - make list 2 10" xfId="26830" xr:uid="{00000000-0005-0000-0000-0000960A0000}"/>
    <cellStyle name="_Eskayem_Runwal Town - make list 2 2" xfId="2822" xr:uid="{00000000-0005-0000-0000-0000970A0000}"/>
    <cellStyle name="_Eskayem_Runwal Town - make list 2 2 2" xfId="2823" xr:uid="{00000000-0005-0000-0000-0000980A0000}"/>
    <cellStyle name="_Eskayem_Runwal Town - make list 2 2 2 2" xfId="38581" xr:uid="{00000000-0005-0000-0000-0000990A0000}"/>
    <cellStyle name="_Eskayem_Runwal Town - make list 2 2 3" xfId="2824" xr:uid="{00000000-0005-0000-0000-00009A0A0000}"/>
    <cellStyle name="_Eskayem_Runwal Town - make list 2 2 3 2" xfId="38582" xr:uid="{00000000-0005-0000-0000-00009B0A0000}"/>
    <cellStyle name="_Eskayem_Runwal Town - make list 2 2 4" xfId="38580" xr:uid="{00000000-0005-0000-0000-00009C0A0000}"/>
    <cellStyle name="_Eskayem_Runwal Town - make list 2 2 5" xfId="26831" xr:uid="{00000000-0005-0000-0000-00009D0A0000}"/>
    <cellStyle name="_Eskayem_Runwal Town - make list 2 3" xfId="2825" xr:uid="{00000000-0005-0000-0000-00009E0A0000}"/>
    <cellStyle name="_Eskayem_Runwal Town - make list 2 3 2" xfId="2826" xr:uid="{00000000-0005-0000-0000-00009F0A0000}"/>
    <cellStyle name="_Eskayem_Runwal Town - make list 2 3 2 2" xfId="38584" xr:uid="{00000000-0005-0000-0000-0000A00A0000}"/>
    <cellStyle name="_Eskayem_Runwal Town - make list 2 3 3" xfId="2827" xr:uid="{00000000-0005-0000-0000-0000A10A0000}"/>
    <cellStyle name="_Eskayem_Runwal Town - make list 2 3 3 2" xfId="38585" xr:uid="{00000000-0005-0000-0000-0000A20A0000}"/>
    <cellStyle name="_Eskayem_Runwal Town - make list 2 3 4" xfId="38583" xr:uid="{00000000-0005-0000-0000-0000A30A0000}"/>
    <cellStyle name="_Eskayem_Runwal Town - make list 2 4" xfId="2828" xr:uid="{00000000-0005-0000-0000-0000A40A0000}"/>
    <cellStyle name="_Eskayem_Runwal Town - make list 2 4 2" xfId="2829" xr:uid="{00000000-0005-0000-0000-0000A50A0000}"/>
    <cellStyle name="_Eskayem_Runwal Town - make list 2 4 2 2" xfId="38587" xr:uid="{00000000-0005-0000-0000-0000A60A0000}"/>
    <cellStyle name="_Eskayem_Runwal Town - make list 2 4 3" xfId="2830" xr:uid="{00000000-0005-0000-0000-0000A70A0000}"/>
    <cellStyle name="_Eskayem_Runwal Town - make list 2 4 3 2" xfId="38588" xr:uid="{00000000-0005-0000-0000-0000A80A0000}"/>
    <cellStyle name="_Eskayem_Runwal Town - make list 2 4 4" xfId="38586" xr:uid="{00000000-0005-0000-0000-0000A90A0000}"/>
    <cellStyle name="_Eskayem_Runwal Town - make list 2 5" xfId="2831" xr:uid="{00000000-0005-0000-0000-0000AA0A0000}"/>
    <cellStyle name="_Eskayem_Runwal Town - make list 2 5 2" xfId="2832" xr:uid="{00000000-0005-0000-0000-0000AB0A0000}"/>
    <cellStyle name="_Eskayem_Runwal Town - make list 2 5 2 2" xfId="38590" xr:uid="{00000000-0005-0000-0000-0000AC0A0000}"/>
    <cellStyle name="_Eskayem_Runwal Town - make list 2 5 3" xfId="2833" xr:uid="{00000000-0005-0000-0000-0000AD0A0000}"/>
    <cellStyle name="_Eskayem_Runwal Town - make list 2 5 3 2" xfId="38591" xr:uid="{00000000-0005-0000-0000-0000AE0A0000}"/>
    <cellStyle name="_Eskayem_Runwal Town - make list 2 5 4" xfId="38589" xr:uid="{00000000-0005-0000-0000-0000AF0A0000}"/>
    <cellStyle name="_Eskayem_Runwal Town - make list 2 6" xfId="2834" xr:uid="{00000000-0005-0000-0000-0000B00A0000}"/>
    <cellStyle name="_Eskayem_Runwal Town - make list 2 6 2" xfId="2835" xr:uid="{00000000-0005-0000-0000-0000B10A0000}"/>
    <cellStyle name="_Eskayem_Runwal Town - make list 2 6 2 2" xfId="38593" xr:uid="{00000000-0005-0000-0000-0000B20A0000}"/>
    <cellStyle name="_Eskayem_Runwal Town - make list 2 6 3" xfId="2836" xr:uid="{00000000-0005-0000-0000-0000B30A0000}"/>
    <cellStyle name="_Eskayem_Runwal Town - make list 2 6 3 2" xfId="38594" xr:uid="{00000000-0005-0000-0000-0000B40A0000}"/>
    <cellStyle name="_Eskayem_Runwal Town - make list 2 6 4" xfId="38592" xr:uid="{00000000-0005-0000-0000-0000B50A0000}"/>
    <cellStyle name="_Eskayem_Runwal Town - make list 2 7" xfId="2837" xr:uid="{00000000-0005-0000-0000-0000B60A0000}"/>
    <cellStyle name="_Eskayem_Runwal Town - make list 2 7 2" xfId="38595" xr:uid="{00000000-0005-0000-0000-0000B70A0000}"/>
    <cellStyle name="_Eskayem_Runwal Town - make list 2 8" xfId="2838" xr:uid="{00000000-0005-0000-0000-0000B80A0000}"/>
    <cellStyle name="_Eskayem_Runwal Town - make list 2 8 2" xfId="38596" xr:uid="{00000000-0005-0000-0000-0000B90A0000}"/>
    <cellStyle name="_Eskayem_Runwal Town - make list 2 9" xfId="38579" xr:uid="{00000000-0005-0000-0000-0000BA0A0000}"/>
    <cellStyle name="_Eskayem_Runwal Town - make list 3" xfId="2839" xr:uid="{00000000-0005-0000-0000-0000BB0A0000}"/>
    <cellStyle name="_Eskayem_Runwal Town - make list 3 2" xfId="2840" xr:uid="{00000000-0005-0000-0000-0000BC0A0000}"/>
    <cellStyle name="_Eskayem_Runwal Town - make list 3 2 2" xfId="2841" xr:uid="{00000000-0005-0000-0000-0000BD0A0000}"/>
    <cellStyle name="_Eskayem_Runwal Town - make list 3 2 2 2" xfId="38599" xr:uid="{00000000-0005-0000-0000-0000BE0A0000}"/>
    <cellStyle name="_Eskayem_Runwal Town - make list 3 2 3" xfId="2842" xr:uid="{00000000-0005-0000-0000-0000BF0A0000}"/>
    <cellStyle name="_Eskayem_Runwal Town - make list 3 2 3 2" xfId="38600" xr:uid="{00000000-0005-0000-0000-0000C00A0000}"/>
    <cellStyle name="_Eskayem_Runwal Town - make list 3 2 4" xfId="38598" xr:uid="{00000000-0005-0000-0000-0000C10A0000}"/>
    <cellStyle name="_Eskayem_Runwal Town - make list 3 3" xfId="2843" xr:uid="{00000000-0005-0000-0000-0000C20A0000}"/>
    <cellStyle name="_Eskayem_Runwal Town - make list 3 3 2" xfId="38601" xr:uid="{00000000-0005-0000-0000-0000C30A0000}"/>
    <cellStyle name="_Eskayem_Runwal Town - make list 3 4" xfId="2844" xr:uid="{00000000-0005-0000-0000-0000C40A0000}"/>
    <cellStyle name="_Eskayem_Runwal Town - make list 3 4 2" xfId="38602" xr:uid="{00000000-0005-0000-0000-0000C50A0000}"/>
    <cellStyle name="_Eskayem_Runwal Town - make list 3 5" xfId="38597" xr:uid="{00000000-0005-0000-0000-0000C60A0000}"/>
    <cellStyle name="_Eskayem_Runwal Town - make list 4" xfId="2845" xr:uid="{00000000-0005-0000-0000-0000C70A0000}"/>
    <cellStyle name="_Eskayem_Runwal Town - make list 4 2" xfId="2846" xr:uid="{00000000-0005-0000-0000-0000C80A0000}"/>
    <cellStyle name="_Eskayem_Runwal Town - make list 4 2 2" xfId="38604" xr:uid="{00000000-0005-0000-0000-0000C90A0000}"/>
    <cellStyle name="_Eskayem_Runwal Town - make list 4 3" xfId="2847" xr:uid="{00000000-0005-0000-0000-0000CA0A0000}"/>
    <cellStyle name="_Eskayem_Runwal Town - make list 4 3 2" xfId="38605" xr:uid="{00000000-0005-0000-0000-0000CB0A0000}"/>
    <cellStyle name="_Eskayem_Runwal Town - make list 4 4" xfId="38603" xr:uid="{00000000-0005-0000-0000-0000CC0A0000}"/>
    <cellStyle name="_Eskayem_Runwal Town - make list 5" xfId="2848" xr:uid="{00000000-0005-0000-0000-0000CD0A0000}"/>
    <cellStyle name="_Eskayem_Runwal Town - make list 5 2" xfId="38606" xr:uid="{00000000-0005-0000-0000-0000CE0A0000}"/>
    <cellStyle name="_Eskayem_Runwal Town - make list 6" xfId="2849" xr:uid="{00000000-0005-0000-0000-0000CF0A0000}"/>
    <cellStyle name="_Eskayem_Runwal Town - make list 6 2" xfId="36247" xr:uid="{00000000-0005-0000-0000-0000D00A0000}"/>
    <cellStyle name="_Eskayem_Runwal Town - make list 6 2 2" xfId="45484" xr:uid="{00000000-0005-0000-0000-0000D10A0000}"/>
    <cellStyle name="_Eskayem_Runwal Town - make list 6 3" xfId="38607" xr:uid="{00000000-0005-0000-0000-0000D20A0000}"/>
    <cellStyle name="_Eskayem_Runwal Town - make list 7" xfId="26103" xr:uid="{00000000-0005-0000-0000-0000D30A0000}"/>
    <cellStyle name="_Eskayem_Runwal Town - make list 7 2" xfId="38095" xr:uid="{00000000-0005-0000-0000-0000D40A0000}"/>
    <cellStyle name="_Eskayem_Runwal Town - make list 8" xfId="38578" xr:uid="{00000000-0005-0000-0000-0000D50A0000}"/>
    <cellStyle name="_Eskayem_Runwal Town - make list 9" xfId="26829" xr:uid="{00000000-0005-0000-0000-0000D60A0000}"/>
    <cellStyle name="_Eskayem_Runwal Town -fps-19.03.07" xfId="2850" xr:uid="{00000000-0005-0000-0000-0000D70A0000}"/>
    <cellStyle name="_Eskayem_Runwal Town -fps-19.03.07 10" xfId="31552" xr:uid="{00000000-0005-0000-0000-0000D80A0000}"/>
    <cellStyle name="_Eskayem_Runwal Town -fps-19.03.07 2" xfId="2851" xr:uid="{00000000-0005-0000-0000-0000D90A0000}"/>
    <cellStyle name="_Eskayem_Runwal Town -fps-19.03.07 2 10" xfId="26833" xr:uid="{00000000-0005-0000-0000-0000DA0A0000}"/>
    <cellStyle name="_Eskayem_Runwal Town -fps-19.03.07 2 2" xfId="2852" xr:uid="{00000000-0005-0000-0000-0000DB0A0000}"/>
    <cellStyle name="_Eskayem_Runwal Town -fps-19.03.07 2 2 2" xfId="2853" xr:uid="{00000000-0005-0000-0000-0000DC0A0000}"/>
    <cellStyle name="_Eskayem_Runwal Town -fps-19.03.07 2 2 2 2" xfId="38611" xr:uid="{00000000-0005-0000-0000-0000DD0A0000}"/>
    <cellStyle name="_Eskayem_Runwal Town -fps-19.03.07 2 2 3" xfId="2854" xr:uid="{00000000-0005-0000-0000-0000DE0A0000}"/>
    <cellStyle name="_Eskayem_Runwal Town -fps-19.03.07 2 2 3 2" xfId="38612" xr:uid="{00000000-0005-0000-0000-0000DF0A0000}"/>
    <cellStyle name="_Eskayem_Runwal Town -fps-19.03.07 2 2 4" xfId="38610" xr:uid="{00000000-0005-0000-0000-0000E00A0000}"/>
    <cellStyle name="_Eskayem_Runwal Town -fps-19.03.07 2 2 5" xfId="26834" xr:uid="{00000000-0005-0000-0000-0000E10A0000}"/>
    <cellStyle name="_Eskayem_Runwal Town -fps-19.03.07 2 3" xfId="2855" xr:uid="{00000000-0005-0000-0000-0000E20A0000}"/>
    <cellStyle name="_Eskayem_Runwal Town -fps-19.03.07 2 3 2" xfId="2856" xr:uid="{00000000-0005-0000-0000-0000E30A0000}"/>
    <cellStyle name="_Eskayem_Runwal Town -fps-19.03.07 2 3 2 2" xfId="38614" xr:uid="{00000000-0005-0000-0000-0000E40A0000}"/>
    <cellStyle name="_Eskayem_Runwal Town -fps-19.03.07 2 3 3" xfId="2857" xr:uid="{00000000-0005-0000-0000-0000E50A0000}"/>
    <cellStyle name="_Eskayem_Runwal Town -fps-19.03.07 2 3 3 2" xfId="38615" xr:uid="{00000000-0005-0000-0000-0000E60A0000}"/>
    <cellStyle name="_Eskayem_Runwal Town -fps-19.03.07 2 3 4" xfId="38613" xr:uid="{00000000-0005-0000-0000-0000E70A0000}"/>
    <cellStyle name="_Eskayem_Runwal Town -fps-19.03.07 2 4" xfId="2858" xr:uid="{00000000-0005-0000-0000-0000E80A0000}"/>
    <cellStyle name="_Eskayem_Runwal Town -fps-19.03.07 2 4 2" xfId="2859" xr:uid="{00000000-0005-0000-0000-0000E90A0000}"/>
    <cellStyle name="_Eskayem_Runwal Town -fps-19.03.07 2 4 2 2" xfId="38617" xr:uid="{00000000-0005-0000-0000-0000EA0A0000}"/>
    <cellStyle name="_Eskayem_Runwal Town -fps-19.03.07 2 4 3" xfId="2860" xr:uid="{00000000-0005-0000-0000-0000EB0A0000}"/>
    <cellStyle name="_Eskayem_Runwal Town -fps-19.03.07 2 4 3 2" xfId="38618" xr:uid="{00000000-0005-0000-0000-0000EC0A0000}"/>
    <cellStyle name="_Eskayem_Runwal Town -fps-19.03.07 2 4 4" xfId="38616" xr:uid="{00000000-0005-0000-0000-0000ED0A0000}"/>
    <cellStyle name="_Eskayem_Runwal Town -fps-19.03.07 2 5" xfId="2861" xr:uid="{00000000-0005-0000-0000-0000EE0A0000}"/>
    <cellStyle name="_Eskayem_Runwal Town -fps-19.03.07 2 5 2" xfId="2862" xr:uid="{00000000-0005-0000-0000-0000EF0A0000}"/>
    <cellStyle name="_Eskayem_Runwal Town -fps-19.03.07 2 5 2 2" xfId="38620" xr:uid="{00000000-0005-0000-0000-0000F00A0000}"/>
    <cellStyle name="_Eskayem_Runwal Town -fps-19.03.07 2 5 3" xfId="2863" xr:uid="{00000000-0005-0000-0000-0000F10A0000}"/>
    <cellStyle name="_Eskayem_Runwal Town -fps-19.03.07 2 5 3 2" xfId="38621" xr:uid="{00000000-0005-0000-0000-0000F20A0000}"/>
    <cellStyle name="_Eskayem_Runwal Town -fps-19.03.07 2 5 4" xfId="38619" xr:uid="{00000000-0005-0000-0000-0000F30A0000}"/>
    <cellStyle name="_Eskayem_Runwal Town -fps-19.03.07 2 6" xfId="2864" xr:uid="{00000000-0005-0000-0000-0000F40A0000}"/>
    <cellStyle name="_Eskayem_Runwal Town -fps-19.03.07 2 6 2" xfId="2865" xr:uid="{00000000-0005-0000-0000-0000F50A0000}"/>
    <cellStyle name="_Eskayem_Runwal Town -fps-19.03.07 2 6 2 2" xfId="38623" xr:uid="{00000000-0005-0000-0000-0000F60A0000}"/>
    <cellStyle name="_Eskayem_Runwal Town -fps-19.03.07 2 6 3" xfId="2866" xr:uid="{00000000-0005-0000-0000-0000F70A0000}"/>
    <cellStyle name="_Eskayem_Runwal Town -fps-19.03.07 2 6 3 2" xfId="38624" xr:uid="{00000000-0005-0000-0000-0000F80A0000}"/>
    <cellStyle name="_Eskayem_Runwal Town -fps-19.03.07 2 6 4" xfId="38622" xr:uid="{00000000-0005-0000-0000-0000F90A0000}"/>
    <cellStyle name="_Eskayem_Runwal Town -fps-19.03.07 2 7" xfId="2867" xr:uid="{00000000-0005-0000-0000-0000FA0A0000}"/>
    <cellStyle name="_Eskayem_Runwal Town -fps-19.03.07 2 7 2" xfId="38625" xr:uid="{00000000-0005-0000-0000-0000FB0A0000}"/>
    <cellStyle name="_Eskayem_Runwal Town -fps-19.03.07 2 8" xfId="2868" xr:uid="{00000000-0005-0000-0000-0000FC0A0000}"/>
    <cellStyle name="_Eskayem_Runwal Town -fps-19.03.07 2 8 2" xfId="38626" xr:uid="{00000000-0005-0000-0000-0000FD0A0000}"/>
    <cellStyle name="_Eskayem_Runwal Town -fps-19.03.07 2 9" xfId="38609" xr:uid="{00000000-0005-0000-0000-0000FE0A0000}"/>
    <cellStyle name="_Eskayem_Runwal Town -fps-19.03.07 3" xfId="2869" xr:uid="{00000000-0005-0000-0000-0000FF0A0000}"/>
    <cellStyle name="_Eskayem_Runwal Town -fps-19.03.07 3 2" xfId="2870" xr:uid="{00000000-0005-0000-0000-0000000B0000}"/>
    <cellStyle name="_Eskayem_Runwal Town -fps-19.03.07 3 2 2" xfId="2871" xr:uid="{00000000-0005-0000-0000-0000010B0000}"/>
    <cellStyle name="_Eskayem_Runwal Town -fps-19.03.07 3 2 2 2" xfId="38629" xr:uid="{00000000-0005-0000-0000-0000020B0000}"/>
    <cellStyle name="_Eskayem_Runwal Town -fps-19.03.07 3 2 3" xfId="2872" xr:uid="{00000000-0005-0000-0000-0000030B0000}"/>
    <cellStyle name="_Eskayem_Runwal Town -fps-19.03.07 3 2 3 2" xfId="38630" xr:uid="{00000000-0005-0000-0000-0000040B0000}"/>
    <cellStyle name="_Eskayem_Runwal Town -fps-19.03.07 3 2 4" xfId="38628" xr:uid="{00000000-0005-0000-0000-0000050B0000}"/>
    <cellStyle name="_Eskayem_Runwal Town -fps-19.03.07 3 3" xfId="2873" xr:uid="{00000000-0005-0000-0000-0000060B0000}"/>
    <cellStyle name="_Eskayem_Runwal Town -fps-19.03.07 3 3 2" xfId="38631" xr:uid="{00000000-0005-0000-0000-0000070B0000}"/>
    <cellStyle name="_Eskayem_Runwal Town -fps-19.03.07 3 4" xfId="2874" xr:uid="{00000000-0005-0000-0000-0000080B0000}"/>
    <cellStyle name="_Eskayem_Runwal Town -fps-19.03.07 3 4 2" xfId="38632" xr:uid="{00000000-0005-0000-0000-0000090B0000}"/>
    <cellStyle name="_Eskayem_Runwal Town -fps-19.03.07 3 5" xfId="38627" xr:uid="{00000000-0005-0000-0000-00000A0B0000}"/>
    <cellStyle name="_Eskayem_Runwal Town -fps-19.03.07 4" xfId="2875" xr:uid="{00000000-0005-0000-0000-00000B0B0000}"/>
    <cellStyle name="_Eskayem_Runwal Town -fps-19.03.07 4 2" xfId="2876" xr:uid="{00000000-0005-0000-0000-00000C0B0000}"/>
    <cellStyle name="_Eskayem_Runwal Town -fps-19.03.07 4 2 2" xfId="38634" xr:uid="{00000000-0005-0000-0000-00000D0B0000}"/>
    <cellStyle name="_Eskayem_Runwal Town -fps-19.03.07 4 3" xfId="2877" xr:uid="{00000000-0005-0000-0000-00000E0B0000}"/>
    <cellStyle name="_Eskayem_Runwal Town -fps-19.03.07 4 3 2" xfId="38635" xr:uid="{00000000-0005-0000-0000-00000F0B0000}"/>
    <cellStyle name="_Eskayem_Runwal Town -fps-19.03.07 4 4" xfId="38633" xr:uid="{00000000-0005-0000-0000-0000100B0000}"/>
    <cellStyle name="_Eskayem_Runwal Town -fps-19.03.07 5" xfId="2878" xr:uid="{00000000-0005-0000-0000-0000110B0000}"/>
    <cellStyle name="_Eskayem_Runwal Town -fps-19.03.07 5 2" xfId="38636" xr:uid="{00000000-0005-0000-0000-0000120B0000}"/>
    <cellStyle name="_Eskayem_Runwal Town -fps-19.03.07 6" xfId="2879" xr:uid="{00000000-0005-0000-0000-0000130B0000}"/>
    <cellStyle name="_Eskayem_Runwal Town -fps-19.03.07 6 2" xfId="34505" xr:uid="{00000000-0005-0000-0000-0000140B0000}"/>
    <cellStyle name="_Eskayem_Runwal Town -fps-19.03.07 6 2 2" xfId="44549" xr:uid="{00000000-0005-0000-0000-0000150B0000}"/>
    <cellStyle name="_Eskayem_Runwal Town -fps-19.03.07 6 3" xfId="38637" xr:uid="{00000000-0005-0000-0000-0000160B0000}"/>
    <cellStyle name="_Eskayem_Runwal Town -fps-19.03.07 7" xfId="36246" xr:uid="{00000000-0005-0000-0000-0000170B0000}"/>
    <cellStyle name="_Eskayem_Runwal Town -fps-19.03.07 7 2" xfId="45483" xr:uid="{00000000-0005-0000-0000-0000180B0000}"/>
    <cellStyle name="_Eskayem_Runwal Town -fps-19.03.07 8" xfId="38608" xr:uid="{00000000-0005-0000-0000-0000190B0000}"/>
    <cellStyle name="_Eskayem_Runwal Town -fps-19.03.07 9" xfId="26832" xr:uid="{00000000-0005-0000-0000-00001A0B0000}"/>
    <cellStyle name="_ETA Techno Park -  Block 4 - 04.10.06mail" xfId="2880" xr:uid="{00000000-0005-0000-0000-00001B0B0000}"/>
    <cellStyle name="_ETA Techno Park -  Block 4 - 04.10.06mail 2" xfId="2881" xr:uid="{00000000-0005-0000-0000-00001C0B0000}"/>
    <cellStyle name="_ETA Techno Park -  Block 4 - 04.10.06mail 2 2" xfId="2882" xr:uid="{00000000-0005-0000-0000-00001D0B0000}"/>
    <cellStyle name="_ETA Techno Park -  Block 4 - 04.10.06mail 2 2 2" xfId="26837" xr:uid="{00000000-0005-0000-0000-00001E0B0000}"/>
    <cellStyle name="_ETA Techno Park -  Block 4 - 04.10.06mail 2 2 3" xfId="31549" xr:uid="{00000000-0005-0000-0000-00001F0B0000}"/>
    <cellStyle name="_ETA Techno Park -  Block 4 - 04.10.06mail 2 3" xfId="2883" xr:uid="{00000000-0005-0000-0000-0000200B0000}"/>
    <cellStyle name="_ETA Techno Park -  Block 4 - 04.10.06mail 2 4" xfId="26836" xr:uid="{00000000-0005-0000-0000-0000210B0000}"/>
    <cellStyle name="_ETA Techno Park -  Block 4 - 04.10.06mail 2 5" xfId="31550" xr:uid="{00000000-0005-0000-0000-0000220B0000}"/>
    <cellStyle name="_ETA Techno Park -  Block 4 - 04.10.06mail 3" xfId="2884" xr:uid="{00000000-0005-0000-0000-0000230B0000}"/>
    <cellStyle name="_ETA Techno Park -  Block 4 - 04.10.06mail 3 2" xfId="31547" xr:uid="{00000000-0005-0000-0000-0000240B0000}"/>
    <cellStyle name="_ETA Techno Park -  Block 4 - 04.10.06mail 3 3" xfId="26838" xr:uid="{00000000-0005-0000-0000-0000250B0000}"/>
    <cellStyle name="_ETA Techno Park -  Block 4 - 04.10.06mail 3 4" xfId="31548" xr:uid="{00000000-0005-0000-0000-0000260B0000}"/>
    <cellStyle name="_ETA Techno Park -  Block 4 - 04.10.06mail 4" xfId="2885" xr:uid="{00000000-0005-0000-0000-0000270B0000}"/>
    <cellStyle name="_ETA Techno Park -  Block 4 - 04.10.06mail 5" xfId="26835" xr:uid="{00000000-0005-0000-0000-0000280B0000}"/>
    <cellStyle name="_ETA Techno Park -  Block 4 - 04.10.06mail 6" xfId="31551" xr:uid="{00000000-0005-0000-0000-0000290B0000}"/>
    <cellStyle name="_ETA Technopark-R0-11.04.08" xfId="2886" xr:uid="{00000000-0005-0000-0000-00002A0B0000}"/>
    <cellStyle name="_ETA Technopark-R0-11.04.08 2" xfId="2887" xr:uid="{00000000-0005-0000-0000-00002B0B0000}"/>
    <cellStyle name="_ETA Technopark-R0-11.04.08 2 2" xfId="2888" xr:uid="{00000000-0005-0000-0000-00002C0B0000}"/>
    <cellStyle name="_ETA Technopark-R0-11.04.08 2 2 2" xfId="21804" xr:uid="{00000000-0005-0000-0000-00002D0B0000}"/>
    <cellStyle name="_ETA Technopark-R0-11.04.08 2 2 3" xfId="31544" xr:uid="{00000000-0005-0000-0000-00002E0B0000}"/>
    <cellStyle name="_ETA Technopark-R0-11.04.08 2 3" xfId="2889" xr:uid="{00000000-0005-0000-0000-00002F0B0000}"/>
    <cellStyle name="_ETA Technopark-R0-11.04.08 2 4" xfId="26839" xr:uid="{00000000-0005-0000-0000-0000300B0000}"/>
    <cellStyle name="_ETA Technopark-R0-11.04.08 2 5" xfId="31545" xr:uid="{00000000-0005-0000-0000-0000310B0000}"/>
    <cellStyle name="_ETA Technopark-R0-11.04.08 3" xfId="2890" xr:uid="{00000000-0005-0000-0000-0000320B0000}"/>
    <cellStyle name="_ETA Technopark-R0-11.04.08 4" xfId="2891" xr:uid="{00000000-0005-0000-0000-0000330B0000}"/>
    <cellStyle name="_ETA Technopark-R0-11.04.08 5" xfId="31546" xr:uid="{00000000-0005-0000-0000-0000340B0000}"/>
    <cellStyle name="_euronet 60401" xfId="2892" xr:uid="{00000000-0005-0000-0000-0000350B0000}"/>
    <cellStyle name="_euronet 60401 2" xfId="2893" xr:uid="{00000000-0005-0000-0000-0000360B0000}"/>
    <cellStyle name="_euronet 60401 2 2" xfId="2894" xr:uid="{00000000-0005-0000-0000-0000370B0000}"/>
    <cellStyle name="_euronet 60401 2 2 2" xfId="26841" xr:uid="{00000000-0005-0000-0000-0000380B0000}"/>
    <cellStyle name="_euronet 60401 2 2 3" xfId="31541" xr:uid="{00000000-0005-0000-0000-0000390B0000}"/>
    <cellStyle name="_euronet 60401 2 3" xfId="2895" xr:uid="{00000000-0005-0000-0000-00003A0B0000}"/>
    <cellStyle name="_euronet 60401 2 4" xfId="26840" xr:uid="{00000000-0005-0000-0000-00003B0B0000}"/>
    <cellStyle name="_euronet 60401 2 5" xfId="31542" xr:uid="{00000000-0005-0000-0000-00003C0B0000}"/>
    <cellStyle name="_euronet 60401 3" xfId="2896" xr:uid="{00000000-0005-0000-0000-00003D0B0000}"/>
    <cellStyle name="_euronet 60401 4" xfId="2897" xr:uid="{00000000-0005-0000-0000-00003E0B0000}"/>
    <cellStyle name="_euronet 60401 5" xfId="31543" xr:uid="{00000000-0005-0000-0000-00003F0B0000}"/>
    <cellStyle name="_EuroNet Price" xfId="2898" xr:uid="{00000000-0005-0000-0000-0000400B0000}"/>
    <cellStyle name="_EuroNet Price 2" xfId="2899" xr:uid="{00000000-0005-0000-0000-0000410B0000}"/>
    <cellStyle name="_EuroNet Price 2 2" xfId="2900" xr:uid="{00000000-0005-0000-0000-0000420B0000}"/>
    <cellStyle name="_EuroNet Price 2 2 2" xfId="26843" xr:uid="{00000000-0005-0000-0000-0000430B0000}"/>
    <cellStyle name="_EuroNet Price 2 2 3" xfId="31538" xr:uid="{00000000-0005-0000-0000-0000440B0000}"/>
    <cellStyle name="_EuroNet Price 2 3" xfId="2901" xr:uid="{00000000-0005-0000-0000-0000450B0000}"/>
    <cellStyle name="_EuroNet Price 2 4" xfId="26842" xr:uid="{00000000-0005-0000-0000-0000460B0000}"/>
    <cellStyle name="_EuroNet Price 2 5" xfId="31539" xr:uid="{00000000-0005-0000-0000-0000470B0000}"/>
    <cellStyle name="_EuroNet Price 3" xfId="2902" xr:uid="{00000000-0005-0000-0000-0000480B0000}"/>
    <cellStyle name="_EuroNet Price 4" xfId="2903" xr:uid="{00000000-0005-0000-0000-0000490B0000}"/>
    <cellStyle name="_EuroNet Price 5" xfId="31540" xr:uid="{00000000-0005-0000-0000-00004A0B0000}"/>
    <cellStyle name="_EuroNet_List Price Template (1)" xfId="2904" xr:uid="{00000000-0005-0000-0000-00004B0B0000}"/>
    <cellStyle name="_EuroNet_List Price Template (1) 2" xfId="2905" xr:uid="{00000000-0005-0000-0000-00004C0B0000}"/>
    <cellStyle name="_EuroNet_List Price Template (1) 2 2" xfId="2906" xr:uid="{00000000-0005-0000-0000-00004D0B0000}"/>
    <cellStyle name="_EuroNet_List Price Template (1) 2 2 2" xfId="26845" xr:uid="{00000000-0005-0000-0000-00004E0B0000}"/>
    <cellStyle name="_EuroNet_List Price Template (1) 2 2 3" xfId="31535" xr:uid="{00000000-0005-0000-0000-00004F0B0000}"/>
    <cellStyle name="_EuroNet_List Price Template (1) 2 3" xfId="2907" xr:uid="{00000000-0005-0000-0000-0000500B0000}"/>
    <cellStyle name="_EuroNet_List Price Template (1) 2 4" xfId="26844" xr:uid="{00000000-0005-0000-0000-0000510B0000}"/>
    <cellStyle name="_EuroNet_List Price Template (1) 2 5" xfId="31536" xr:uid="{00000000-0005-0000-0000-0000520B0000}"/>
    <cellStyle name="_EuroNet_List Price Template (1) 3" xfId="2908" xr:uid="{00000000-0005-0000-0000-0000530B0000}"/>
    <cellStyle name="_EuroNet_List Price Template (1) 4" xfId="2909" xr:uid="{00000000-0005-0000-0000-0000540B0000}"/>
    <cellStyle name="_EuroNet_List Price Template (1) 5" xfId="31537" xr:uid="{00000000-0005-0000-0000-0000550B0000}"/>
    <cellStyle name="_Express Estates Mall - 16.01.08" xfId="2910" xr:uid="{00000000-0005-0000-0000-0000560B0000}"/>
    <cellStyle name="_Express Estates Mall - 16.01.08 2" xfId="2911" xr:uid="{00000000-0005-0000-0000-0000570B0000}"/>
    <cellStyle name="_Express Estates Mall - 16.01.08 2 2" xfId="2912" xr:uid="{00000000-0005-0000-0000-0000580B0000}"/>
    <cellStyle name="_Express Estates Mall - 16.01.08 2 3" xfId="2913" xr:uid="{00000000-0005-0000-0000-0000590B0000}"/>
    <cellStyle name="_Express Estates Mall - 16.01.08 3" xfId="2914" xr:uid="{00000000-0005-0000-0000-00005A0B0000}"/>
    <cellStyle name="_Express Estates Mall - 16.01.08 4" xfId="2915" xr:uid="{00000000-0005-0000-0000-00005B0B0000}"/>
    <cellStyle name="_External Works BOQ's" xfId="2916" xr:uid="{00000000-0005-0000-0000-00005C0B0000}"/>
    <cellStyle name="_External Works BOQ's 2" xfId="2917" xr:uid="{00000000-0005-0000-0000-00005D0B0000}"/>
    <cellStyle name="_fas sample 61221" xfId="2918" xr:uid="{00000000-0005-0000-0000-00005E0B0000}"/>
    <cellStyle name="_fas sample 61221 2" xfId="2919" xr:uid="{00000000-0005-0000-0000-00005F0B0000}"/>
    <cellStyle name="_fas sample 61221 2 2" xfId="2920" xr:uid="{00000000-0005-0000-0000-0000600B0000}"/>
    <cellStyle name="_fas sample 61221 2 2 2" xfId="26847" xr:uid="{00000000-0005-0000-0000-0000610B0000}"/>
    <cellStyle name="_fas sample 61221 2 2 3" xfId="31532" xr:uid="{00000000-0005-0000-0000-0000620B0000}"/>
    <cellStyle name="_fas sample 61221 2 3" xfId="2921" xr:uid="{00000000-0005-0000-0000-0000630B0000}"/>
    <cellStyle name="_fas sample 61221 2 4" xfId="26846" xr:uid="{00000000-0005-0000-0000-0000640B0000}"/>
    <cellStyle name="_fas sample 61221 2 5" xfId="31533" xr:uid="{00000000-0005-0000-0000-0000650B0000}"/>
    <cellStyle name="_fas sample 61221 3" xfId="2922" xr:uid="{00000000-0005-0000-0000-0000660B0000}"/>
    <cellStyle name="_fas sample 61221 4" xfId="2923" xr:uid="{00000000-0005-0000-0000-0000670B0000}"/>
    <cellStyle name="_fas sample 61221 5" xfId="31534" xr:uid="{00000000-0005-0000-0000-0000680B0000}"/>
    <cellStyle name="_FAS TNQ MEC 60710" xfId="2924" xr:uid="{00000000-0005-0000-0000-0000690B0000}"/>
    <cellStyle name="_FAS TNQ MEC 60710 2" xfId="2925" xr:uid="{00000000-0005-0000-0000-00006A0B0000}"/>
    <cellStyle name="_FAS TNQ MEC 60710 2 2" xfId="2926" xr:uid="{00000000-0005-0000-0000-00006B0B0000}"/>
    <cellStyle name="_FAS TNQ MEC 60710 2 2 2" xfId="26849" xr:uid="{00000000-0005-0000-0000-00006C0B0000}"/>
    <cellStyle name="_FAS TNQ MEC 60710 2 2 3" xfId="31529" xr:uid="{00000000-0005-0000-0000-00006D0B0000}"/>
    <cellStyle name="_FAS TNQ MEC 60710 2 3" xfId="2927" xr:uid="{00000000-0005-0000-0000-00006E0B0000}"/>
    <cellStyle name="_FAS TNQ MEC 60710 2 4" xfId="26848" xr:uid="{00000000-0005-0000-0000-00006F0B0000}"/>
    <cellStyle name="_FAS TNQ MEC 60710 2 5" xfId="31530" xr:uid="{00000000-0005-0000-0000-0000700B0000}"/>
    <cellStyle name="_FAS TNQ MEC 60710 3" xfId="2928" xr:uid="{00000000-0005-0000-0000-0000710B0000}"/>
    <cellStyle name="_FAS TNQ MEC 60710 3 2" xfId="31527" xr:uid="{00000000-0005-0000-0000-0000720B0000}"/>
    <cellStyle name="_FAS TNQ MEC 60710 3 3" xfId="26850" xr:uid="{00000000-0005-0000-0000-0000730B0000}"/>
    <cellStyle name="_FAS TNQ MEC 60710 3 4" xfId="31528" xr:uid="{00000000-0005-0000-0000-0000740B0000}"/>
    <cellStyle name="_FAS TNQ MEC 60710 4" xfId="2929" xr:uid="{00000000-0005-0000-0000-0000750B0000}"/>
    <cellStyle name="_FAS TNQ MEC 60710 5" xfId="21805" xr:uid="{00000000-0005-0000-0000-0000760B0000}"/>
    <cellStyle name="_FAS TNQ MEC 60710 6" xfId="31531" xr:uid="{00000000-0005-0000-0000-0000770B0000}"/>
    <cellStyle name="_FAS-Airport_Ahamedabad PCS" xfId="2930" xr:uid="{00000000-0005-0000-0000-0000780B0000}"/>
    <cellStyle name="_FAS-Airport_Ahamedabad PCS 2" xfId="2931" xr:uid="{00000000-0005-0000-0000-0000790B0000}"/>
    <cellStyle name="_FAS-Airport_Ahamedabad PCS 2 2" xfId="2932" xr:uid="{00000000-0005-0000-0000-00007A0B0000}"/>
    <cellStyle name="_FAS-Airport_Ahamedabad PCS 2 3" xfId="2933" xr:uid="{00000000-0005-0000-0000-00007B0B0000}"/>
    <cellStyle name="_FAS-Airport_Ahamedabad PCS 3" xfId="2934" xr:uid="{00000000-0005-0000-0000-00007C0B0000}"/>
    <cellStyle name="_FAS-Airport_Ahamedabad PCS 4" xfId="2935" xr:uid="{00000000-0005-0000-0000-00007D0B0000}"/>
    <cellStyle name="_FDI Care  - Estimate  - Safety Security- 12 11 08 -Ver C" xfId="2936" xr:uid="{00000000-0005-0000-0000-00007E0B0000}"/>
    <cellStyle name="_FDI Care  - Estimate  - Safety Security- 12 11 08 -Ver C 2" xfId="2937" xr:uid="{00000000-0005-0000-0000-00007F0B0000}"/>
    <cellStyle name="_FDI Care  - Estimate  - Safety Security- 12 11 08 -Ver C 2 2" xfId="2938" xr:uid="{00000000-0005-0000-0000-0000800B0000}"/>
    <cellStyle name="_FDI Care  - Estimate  - Safety Security- 12 11 08 -Ver C 3" xfId="2939" xr:uid="{00000000-0005-0000-0000-0000810B0000}"/>
    <cellStyle name="_FERNHILL DECORS_FIRE &amp; ACCESS_15.05.08" xfId="2940" xr:uid="{00000000-0005-0000-0000-0000820B0000}"/>
    <cellStyle name="_FERNHILL DECORS_FIRE &amp; ACCESS_15.05.08 2" xfId="2941" xr:uid="{00000000-0005-0000-0000-0000830B0000}"/>
    <cellStyle name="_FERNHILL DECORS_FIRE &amp; ACCESS_15.05.08 2 2" xfId="2942" xr:uid="{00000000-0005-0000-0000-0000840B0000}"/>
    <cellStyle name="_FERNHILL DECORS_FIRE &amp; ACCESS_15.05.08 2 3" xfId="2943" xr:uid="{00000000-0005-0000-0000-0000850B0000}"/>
    <cellStyle name="_FERNHILL DECORS_FIRE &amp; ACCESS_15.05.08 3" xfId="2944" xr:uid="{00000000-0005-0000-0000-0000860B0000}"/>
    <cellStyle name="_FERNHILL DECORS_FIRE &amp; ACCESS_15.05.08 4" xfId="2945" xr:uid="{00000000-0005-0000-0000-0000870B0000}"/>
    <cellStyle name="_Fid-TD-BOQ-INERGEN-Addendum" xfId="2946" xr:uid="{00000000-0005-0000-0000-0000880B0000}"/>
    <cellStyle name="_Fid-TD-BOQ-INERGEN-Addendum 2" xfId="2947" xr:uid="{00000000-0005-0000-0000-0000890B0000}"/>
    <cellStyle name="_Fid-TD-BOQ-INERGEN-Addendum 2 2" xfId="2948" xr:uid="{00000000-0005-0000-0000-00008A0B0000}"/>
    <cellStyle name="_Fid-TD-BOQ-INERGEN-Addendum 2 2 2" xfId="30088" xr:uid="{00000000-0005-0000-0000-00008B0B0000}"/>
    <cellStyle name="_Fid-TD-BOQ-INERGEN-Addendum 2 2 3" xfId="31524" xr:uid="{00000000-0005-0000-0000-00008C0B0000}"/>
    <cellStyle name="_Fid-TD-BOQ-INERGEN-Addendum 2 3" xfId="2949" xr:uid="{00000000-0005-0000-0000-00008D0B0000}"/>
    <cellStyle name="_Fid-TD-BOQ-INERGEN-Addendum 2 4" xfId="26851" xr:uid="{00000000-0005-0000-0000-00008E0B0000}"/>
    <cellStyle name="_Fid-TD-BOQ-INERGEN-Addendum 2 5" xfId="31525" xr:uid="{00000000-0005-0000-0000-00008F0B0000}"/>
    <cellStyle name="_Fid-TD-BOQ-INERGEN-Addendum 3" xfId="2950" xr:uid="{00000000-0005-0000-0000-0000900B0000}"/>
    <cellStyle name="_Fid-TD-BOQ-INERGEN-Addendum 3 2" xfId="31522" xr:uid="{00000000-0005-0000-0000-0000910B0000}"/>
    <cellStyle name="_Fid-TD-BOQ-INERGEN-Addendum 3 3" xfId="26853" xr:uid="{00000000-0005-0000-0000-0000920B0000}"/>
    <cellStyle name="_Fid-TD-BOQ-INERGEN-Addendum 3 4" xfId="31523" xr:uid="{00000000-0005-0000-0000-0000930B0000}"/>
    <cellStyle name="_Fid-TD-BOQ-INERGEN-Addendum 4" xfId="2951" xr:uid="{00000000-0005-0000-0000-0000940B0000}"/>
    <cellStyle name="_Fid-TD-BOQ-INERGEN-Addendum 5" xfId="26852" xr:uid="{00000000-0005-0000-0000-0000950B0000}"/>
    <cellStyle name="_Fid-TD-BOQ-INERGEN-Addendum 6" xfId="31526" xr:uid="{00000000-0005-0000-0000-0000960B0000}"/>
    <cellStyle name="_Fid-TD-BOQ-LVSecurity-Basement" xfId="2952" xr:uid="{00000000-0005-0000-0000-0000970B0000}"/>
    <cellStyle name="_Fid-TD-BOQ-LVSecurity-Basement 2" xfId="2953" xr:uid="{00000000-0005-0000-0000-0000980B0000}"/>
    <cellStyle name="_Fid-TD-BOQ-LVSecurity-Basement 2 2" xfId="2954" xr:uid="{00000000-0005-0000-0000-0000990B0000}"/>
    <cellStyle name="_Fid-TD-BOQ-LVSecurity-Basement 2 2 2" xfId="26856" xr:uid="{00000000-0005-0000-0000-00009A0B0000}"/>
    <cellStyle name="_Fid-TD-BOQ-LVSecurity-Basement 2 2 3" xfId="31519" xr:uid="{00000000-0005-0000-0000-00009B0B0000}"/>
    <cellStyle name="_Fid-TD-BOQ-LVSecurity-Basement 2 3" xfId="2955" xr:uid="{00000000-0005-0000-0000-00009C0B0000}"/>
    <cellStyle name="_Fid-TD-BOQ-LVSecurity-Basement 2 4" xfId="26855" xr:uid="{00000000-0005-0000-0000-00009D0B0000}"/>
    <cellStyle name="_Fid-TD-BOQ-LVSecurity-Basement 2 5" xfId="31520" xr:uid="{00000000-0005-0000-0000-00009E0B0000}"/>
    <cellStyle name="_Fid-TD-BOQ-LVSecurity-Basement 3" xfId="2956" xr:uid="{00000000-0005-0000-0000-00009F0B0000}"/>
    <cellStyle name="_Fid-TD-BOQ-LVSecurity-Basement 3 2" xfId="31517" xr:uid="{00000000-0005-0000-0000-0000A00B0000}"/>
    <cellStyle name="_Fid-TD-BOQ-LVSecurity-Basement 3 3" xfId="26857" xr:uid="{00000000-0005-0000-0000-0000A10B0000}"/>
    <cellStyle name="_Fid-TD-BOQ-LVSecurity-Basement 3 4" xfId="31518" xr:uid="{00000000-0005-0000-0000-0000A20B0000}"/>
    <cellStyle name="_Fid-TD-BOQ-LVSecurity-Basement 4" xfId="2957" xr:uid="{00000000-0005-0000-0000-0000A30B0000}"/>
    <cellStyle name="_Fid-TD-BOQ-LVSecurity-Basement 5" xfId="26854" xr:uid="{00000000-0005-0000-0000-0000A40B0000}"/>
    <cellStyle name="_Fid-TD-BOQ-LVSecurity-Basement 6" xfId="31521" xr:uid="{00000000-0005-0000-0000-0000A50B0000}"/>
    <cellStyle name="_Final EDS-Add-Gurgaon" xfId="2958" xr:uid="{00000000-0005-0000-0000-0000A60B0000}"/>
    <cellStyle name="_Final EDS-Add-Gurgaon 2" xfId="2959" xr:uid="{00000000-0005-0000-0000-0000A70B0000}"/>
    <cellStyle name="_Final EDS-Add-Gurgaon 2 2" xfId="2960" xr:uid="{00000000-0005-0000-0000-0000A80B0000}"/>
    <cellStyle name="_Final Offer_ CRISIL" xfId="2961" xr:uid="{00000000-0005-0000-0000-0000A90B0000}"/>
    <cellStyle name="_Final Offer_ CRISIL 2" xfId="2962" xr:uid="{00000000-0005-0000-0000-0000AA0B0000}"/>
    <cellStyle name="_Final Offer_ CRISIL 2 2" xfId="2963" xr:uid="{00000000-0005-0000-0000-0000AB0B0000}"/>
    <cellStyle name="_Final Offer_ CRISIL 2 2 2" xfId="26860" xr:uid="{00000000-0005-0000-0000-0000AC0B0000}"/>
    <cellStyle name="_Final Offer_ CRISIL 2 2 3" xfId="31514" xr:uid="{00000000-0005-0000-0000-0000AD0B0000}"/>
    <cellStyle name="_Final Offer_ CRISIL 2 3" xfId="2964" xr:uid="{00000000-0005-0000-0000-0000AE0B0000}"/>
    <cellStyle name="_Final Offer_ CRISIL 2 4" xfId="26859" xr:uid="{00000000-0005-0000-0000-0000AF0B0000}"/>
    <cellStyle name="_Final Offer_ CRISIL 2 5" xfId="31515" xr:uid="{00000000-0005-0000-0000-0000B00B0000}"/>
    <cellStyle name="_Final Offer_ CRISIL 3" xfId="2965" xr:uid="{00000000-0005-0000-0000-0000B10B0000}"/>
    <cellStyle name="_Final Offer_ CRISIL 3 2" xfId="31512" xr:uid="{00000000-0005-0000-0000-0000B20B0000}"/>
    <cellStyle name="_Final Offer_ CRISIL 3 3" xfId="26861" xr:uid="{00000000-0005-0000-0000-0000B30B0000}"/>
    <cellStyle name="_Final Offer_ CRISIL 3 4" xfId="31513" xr:uid="{00000000-0005-0000-0000-0000B40B0000}"/>
    <cellStyle name="_Final Offer_ CRISIL 4" xfId="2966" xr:uid="{00000000-0005-0000-0000-0000B50B0000}"/>
    <cellStyle name="_Final Offer_ CRISIL 5" xfId="26858" xr:uid="{00000000-0005-0000-0000-0000B60B0000}"/>
    <cellStyle name="_Final Offer_ CRISIL 6" xfId="31516" xr:uid="{00000000-0005-0000-0000-0000B70B0000}"/>
    <cellStyle name="_Final Proposal _Petrofac -FASPASGSS-Chemetron_08.09.08 Final" xfId="2967" xr:uid="{00000000-0005-0000-0000-0000B80B0000}"/>
    <cellStyle name="_Final Proposal _Petrofac -FASPASGSS-Chemetron_08.09.08 Final 2" xfId="2968" xr:uid="{00000000-0005-0000-0000-0000B90B0000}"/>
    <cellStyle name="_Final Proposal _Petrofac -FASPASGSS-Chemetron_08.09.08 Final 2 2" xfId="2969" xr:uid="{00000000-0005-0000-0000-0000BA0B0000}"/>
    <cellStyle name="_Final Proposal _Petrofac -FASPASGSS-Chemetron_08.09.08 Final 2 3" xfId="2970" xr:uid="{00000000-0005-0000-0000-0000BB0B0000}"/>
    <cellStyle name="_Final Proposal _Petrofac -FASPASGSS-Chemetron_08.09.08 Final 3" xfId="2971" xr:uid="{00000000-0005-0000-0000-0000BC0B0000}"/>
    <cellStyle name="_Final Proposal _Petrofac -FASPASGSS-Chemetron_08.09.08 Final 4" xfId="2972" xr:uid="{00000000-0005-0000-0000-0000BD0B0000}"/>
    <cellStyle name="_Fire and security costing for Share Khan at Parel" xfId="2973" xr:uid="{00000000-0005-0000-0000-0000BE0B0000}"/>
    <cellStyle name="_Fire and security costing for Share Khan at Parel 2" xfId="2974" xr:uid="{00000000-0005-0000-0000-0000BF0B0000}"/>
    <cellStyle name="_Fire and security costing for Share Khan at Parel 2 2" xfId="2975" xr:uid="{00000000-0005-0000-0000-0000C00B0000}"/>
    <cellStyle name="_Fire and security costing for Share Khan at Parel 2 2 2" xfId="26863" xr:uid="{00000000-0005-0000-0000-0000C10B0000}"/>
    <cellStyle name="_Fire and security costing for Share Khan at Parel 2 2 3" xfId="31509" xr:uid="{00000000-0005-0000-0000-0000C20B0000}"/>
    <cellStyle name="_Fire and security costing for Share Khan at Parel 2 3" xfId="26862" xr:uid="{00000000-0005-0000-0000-0000C30B0000}"/>
    <cellStyle name="_Fire and security costing for Share Khan at Parel 2 4" xfId="31510" xr:uid="{00000000-0005-0000-0000-0000C40B0000}"/>
    <cellStyle name="_Fire and security costing for Share Khan at Parel 3" xfId="2976" xr:uid="{00000000-0005-0000-0000-0000C50B0000}"/>
    <cellStyle name="_Fire and security costing for Share Khan at Parel 4" xfId="2977" xr:uid="{00000000-0005-0000-0000-0000C60B0000}"/>
    <cellStyle name="_Fire and security costing for Share Khan at Parel 5" xfId="31511" xr:uid="{00000000-0005-0000-0000-0000C70B0000}"/>
    <cellStyle name="_Fire BOQ UTI SECURITIES ONLY FAS AND ACS" xfId="2978" xr:uid="{00000000-0005-0000-0000-0000C80B0000}"/>
    <cellStyle name="_Fire BOQ UTI SECURITIES ONLY FAS AND ACS 2" xfId="2979" xr:uid="{00000000-0005-0000-0000-0000C90B0000}"/>
    <cellStyle name="_Fire BOQ UTI SECURITIES ONLY FAS AND ACS 2 2" xfId="2980" xr:uid="{00000000-0005-0000-0000-0000CA0B0000}"/>
    <cellStyle name="_Fire BOQ UTI SECURITIES ONLY FAS AND ACS 3" xfId="2981" xr:uid="{00000000-0005-0000-0000-0000CB0B0000}"/>
    <cellStyle name="_Fire BOQ UTI SECURITIES ONLY FAS AND ACS 4" xfId="2982" xr:uid="{00000000-0005-0000-0000-0000CC0B0000}"/>
    <cellStyle name="_FLSMIDTH-9.06.08" xfId="2983" xr:uid="{00000000-0005-0000-0000-0000CD0B0000}"/>
    <cellStyle name="_FLSMIDTH-9.06.08 2" xfId="2984" xr:uid="{00000000-0005-0000-0000-0000CE0B0000}"/>
    <cellStyle name="_FLSMIDTH-9.06.08 2 2" xfId="2985" xr:uid="{00000000-0005-0000-0000-0000CF0B0000}"/>
    <cellStyle name="_FLSMIDTH-9.06.08 2 2 2" xfId="29474" xr:uid="{00000000-0005-0000-0000-0000D00B0000}"/>
    <cellStyle name="_FLSMIDTH-9.06.08 2 2 3" xfId="31506" xr:uid="{00000000-0005-0000-0000-0000D10B0000}"/>
    <cellStyle name="_FLSMIDTH-9.06.08 2 3" xfId="2986" xr:uid="{00000000-0005-0000-0000-0000D20B0000}"/>
    <cellStyle name="_FLSMIDTH-9.06.08 2 4" xfId="26865" xr:uid="{00000000-0005-0000-0000-0000D30B0000}"/>
    <cellStyle name="_FLSMIDTH-9.06.08 2 5" xfId="31507" xr:uid="{00000000-0005-0000-0000-0000D40B0000}"/>
    <cellStyle name="_FLSMIDTH-9.06.08 3" xfId="2987" xr:uid="{00000000-0005-0000-0000-0000D50B0000}"/>
    <cellStyle name="_FLSMIDTH-9.06.08 3 2" xfId="31504" xr:uid="{00000000-0005-0000-0000-0000D60B0000}"/>
    <cellStyle name="_FLSMIDTH-9.06.08 3 3" xfId="26866" xr:uid="{00000000-0005-0000-0000-0000D70B0000}"/>
    <cellStyle name="_FLSMIDTH-9.06.08 3 4" xfId="31505" xr:uid="{00000000-0005-0000-0000-0000D80B0000}"/>
    <cellStyle name="_FLSMIDTH-9.06.08 4" xfId="2988" xr:uid="{00000000-0005-0000-0000-0000D90B0000}"/>
    <cellStyle name="_FLSMIDTH-9.06.08 5" xfId="26864" xr:uid="{00000000-0005-0000-0000-0000DA0B0000}"/>
    <cellStyle name="_FLSMIDTH-9.06.08 6" xfId="31508" xr:uid="{00000000-0005-0000-0000-0000DB0B0000}"/>
    <cellStyle name="_FM 200 Requirement (1)" xfId="2989" xr:uid="{00000000-0005-0000-0000-0000DC0B0000}"/>
    <cellStyle name="_FM 200 Requirement (1) 2" xfId="2990" xr:uid="{00000000-0005-0000-0000-0000DD0B0000}"/>
    <cellStyle name="_FM 200 Requirement (1) 2 2" xfId="31501" xr:uid="{00000000-0005-0000-0000-0000DE0B0000}"/>
    <cellStyle name="_FM 200 Requirement (1) 2 3" xfId="26868" xr:uid="{00000000-0005-0000-0000-0000DF0B0000}"/>
    <cellStyle name="_FM 200 Requirement (1) 2 4" xfId="31502" xr:uid="{00000000-0005-0000-0000-0000E00B0000}"/>
    <cellStyle name="_FM 200 Requirement (1) 3" xfId="2991" xr:uid="{00000000-0005-0000-0000-0000E10B0000}"/>
    <cellStyle name="_FM 200 Requirement (1) 3 2" xfId="31499" xr:uid="{00000000-0005-0000-0000-0000E20B0000}"/>
    <cellStyle name="_FM 200 Requirement (1) 3 3" xfId="26869" xr:uid="{00000000-0005-0000-0000-0000E30B0000}"/>
    <cellStyle name="_FM 200 Requirement (1) 3 4" xfId="31500" xr:uid="{00000000-0005-0000-0000-0000E40B0000}"/>
    <cellStyle name="_FM 200 Requirement (1) 4" xfId="26867" xr:uid="{00000000-0005-0000-0000-0000E50B0000}"/>
    <cellStyle name="_FM 200 Requirement (1) 5" xfId="31503" xr:uid="{00000000-0005-0000-0000-0000E60B0000}"/>
    <cellStyle name="_FM 200 Requirement (1)_B2960-04 Broad Com" xfId="2992" xr:uid="{00000000-0005-0000-0000-0000E70B0000}"/>
    <cellStyle name="_FM 200 Requirement (1)_B2960-04 Broad Com 2" xfId="2993" xr:uid="{00000000-0005-0000-0000-0000E80B0000}"/>
    <cellStyle name="_FM 200 Requirement (1)_B2960-04 Broad Com 2 2" xfId="2994" xr:uid="{00000000-0005-0000-0000-0000E90B0000}"/>
    <cellStyle name="_FM 200 Requirement (1)_B2960-04 Broad Com 2 3" xfId="2995" xr:uid="{00000000-0005-0000-0000-0000EA0B0000}"/>
    <cellStyle name="_FM 200 Requirement (1)_B2960-04 Broad Com 3" xfId="2996" xr:uid="{00000000-0005-0000-0000-0000EB0B0000}"/>
    <cellStyle name="_FM 200 Requirement (1)_B2960-04 Broad Com 4" xfId="2997" xr:uid="{00000000-0005-0000-0000-0000EC0B0000}"/>
    <cellStyle name="_FM 200 Requirement (1)_B3257-00 Dairy Classic Icecreams pvt.ltd" xfId="2998" xr:uid="{00000000-0005-0000-0000-0000ED0B0000}"/>
    <cellStyle name="_FM 200 Requirement (1)_B3257-00 Dairy Classic Icecreams pvt.ltd 2" xfId="2999" xr:uid="{00000000-0005-0000-0000-0000EE0B0000}"/>
    <cellStyle name="_FM 200 Requirement (1)_B3257-00 Dairy Classic Icecreams pvt.ltd 2 2" xfId="3000" xr:uid="{00000000-0005-0000-0000-0000EF0B0000}"/>
    <cellStyle name="_FM 200 Requirement (1)_B3257-00 Dairy Classic Icecreams pvt.ltd 3" xfId="3001" xr:uid="{00000000-0005-0000-0000-0000F00B0000}"/>
    <cellStyle name="_FM 200 Requirement (1)_B3257-02 Dairy Classic Icecreams pvt.ltd" xfId="3002" xr:uid="{00000000-0005-0000-0000-0000F10B0000}"/>
    <cellStyle name="_FM 200 Requirement (1)_B3257-02 Dairy Classic Icecreams pvt.ltd 2" xfId="3003" xr:uid="{00000000-0005-0000-0000-0000F20B0000}"/>
    <cellStyle name="_FM 200 Requirement (1)_B3257-02 Dairy Classic Icecreams pvt.ltd 2 2" xfId="3004" xr:uid="{00000000-0005-0000-0000-0000F30B0000}"/>
    <cellStyle name="_FM 200 Requirement (1)_B3257-02 Dairy Classic Icecreams pvt.ltd 3" xfId="3005" xr:uid="{00000000-0005-0000-0000-0000F40B0000}"/>
    <cellStyle name="_FM 200 Requirement (1)_IZ 2025-02 XINDIA-3 (3)" xfId="3006" xr:uid="{00000000-0005-0000-0000-0000F50B0000}"/>
    <cellStyle name="_FM 200 Requirement (1)_IZ 2025-02 XINDIA-3 (3) 2" xfId="3007" xr:uid="{00000000-0005-0000-0000-0000F60B0000}"/>
    <cellStyle name="_FM 200 Requirement (1)_IZ 2025-02 XINDIA-3 (3) 2 2" xfId="3008" xr:uid="{00000000-0005-0000-0000-0000F70B0000}"/>
    <cellStyle name="_FM 200 Requirement (1)_IZ 2025-02 XINDIA-3 (3) 3" xfId="3009" xr:uid="{00000000-0005-0000-0000-0000F80B0000}"/>
    <cellStyle name="_FM 200 Requirement (1)_kpmg (2)" xfId="3010" xr:uid="{00000000-0005-0000-0000-0000F90B0000}"/>
    <cellStyle name="_FM 200 Requirement (1)_kpmg (2) 2" xfId="3011" xr:uid="{00000000-0005-0000-0000-0000FA0B0000}"/>
    <cellStyle name="_FM 200 Requirement (1)_kpmg (2) 2 2" xfId="3012" xr:uid="{00000000-0005-0000-0000-0000FB0B0000}"/>
    <cellStyle name="_FM 200 Requirement (1)_kpmg (2) 3" xfId="3013" xr:uid="{00000000-0005-0000-0000-0000FC0B0000}"/>
    <cellStyle name="_FM-200 BUGETORY QOUTE" xfId="3014" xr:uid="{00000000-0005-0000-0000-0000FD0B0000}"/>
    <cellStyle name="_FM-200 BUGETORY QOUTE 10" xfId="31498" xr:uid="{00000000-0005-0000-0000-0000FE0B0000}"/>
    <cellStyle name="_FM-200 BUGETORY QOUTE 2" xfId="3015" xr:uid="{00000000-0005-0000-0000-0000FF0B0000}"/>
    <cellStyle name="_FM-200 BUGETORY QOUTE 2 10" xfId="26871" xr:uid="{00000000-0005-0000-0000-0000000C0000}"/>
    <cellStyle name="_FM-200 BUGETORY QOUTE 2 2" xfId="3016" xr:uid="{00000000-0005-0000-0000-0000010C0000}"/>
    <cellStyle name="_FM-200 BUGETORY QOUTE 2 2 2" xfId="3017" xr:uid="{00000000-0005-0000-0000-0000020C0000}"/>
    <cellStyle name="_FM-200 BUGETORY QOUTE 2 2 2 2" xfId="38641" xr:uid="{00000000-0005-0000-0000-0000030C0000}"/>
    <cellStyle name="_FM-200 BUGETORY QOUTE 2 2 3" xfId="3018" xr:uid="{00000000-0005-0000-0000-0000040C0000}"/>
    <cellStyle name="_FM-200 BUGETORY QOUTE 2 2 3 2" xfId="38642" xr:uid="{00000000-0005-0000-0000-0000050C0000}"/>
    <cellStyle name="_FM-200 BUGETORY QOUTE 2 2 4" xfId="38640" xr:uid="{00000000-0005-0000-0000-0000060C0000}"/>
    <cellStyle name="_FM-200 BUGETORY QOUTE 2 2 5" xfId="26872" xr:uid="{00000000-0005-0000-0000-0000070C0000}"/>
    <cellStyle name="_FM-200 BUGETORY QOUTE 2 3" xfId="3019" xr:uid="{00000000-0005-0000-0000-0000080C0000}"/>
    <cellStyle name="_FM-200 BUGETORY QOUTE 2 3 2" xfId="3020" xr:uid="{00000000-0005-0000-0000-0000090C0000}"/>
    <cellStyle name="_FM-200 BUGETORY QOUTE 2 3 2 2" xfId="38644" xr:uid="{00000000-0005-0000-0000-00000A0C0000}"/>
    <cellStyle name="_FM-200 BUGETORY QOUTE 2 3 3" xfId="3021" xr:uid="{00000000-0005-0000-0000-00000B0C0000}"/>
    <cellStyle name="_FM-200 BUGETORY QOUTE 2 3 3 2" xfId="38645" xr:uid="{00000000-0005-0000-0000-00000C0C0000}"/>
    <cellStyle name="_FM-200 BUGETORY QOUTE 2 3 4" xfId="38643" xr:uid="{00000000-0005-0000-0000-00000D0C0000}"/>
    <cellStyle name="_FM-200 BUGETORY QOUTE 2 4" xfId="3022" xr:uid="{00000000-0005-0000-0000-00000E0C0000}"/>
    <cellStyle name="_FM-200 BUGETORY QOUTE 2 4 2" xfId="3023" xr:uid="{00000000-0005-0000-0000-00000F0C0000}"/>
    <cellStyle name="_FM-200 BUGETORY QOUTE 2 4 2 2" xfId="38647" xr:uid="{00000000-0005-0000-0000-0000100C0000}"/>
    <cellStyle name="_FM-200 BUGETORY QOUTE 2 4 3" xfId="3024" xr:uid="{00000000-0005-0000-0000-0000110C0000}"/>
    <cellStyle name="_FM-200 BUGETORY QOUTE 2 4 3 2" xfId="38648" xr:uid="{00000000-0005-0000-0000-0000120C0000}"/>
    <cellStyle name="_FM-200 BUGETORY QOUTE 2 4 4" xfId="38646" xr:uid="{00000000-0005-0000-0000-0000130C0000}"/>
    <cellStyle name="_FM-200 BUGETORY QOUTE 2 5" xfId="3025" xr:uid="{00000000-0005-0000-0000-0000140C0000}"/>
    <cellStyle name="_FM-200 BUGETORY QOUTE 2 5 2" xfId="3026" xr:uid="{00000000-0005-0000-0000-0000150C0000}"/>
    <cellStyle name="_FM-200 BUGETORY QOUTE 2 5 2 2" xfId="38650" xr:uid="{00000000-0005-0000-0000-0000160C0000}"/>
    <cellStyle name="_FM-200 BUGETORY QOUTE 2 5 3" xfId="3027" xr:uid="{00000000-0005-0000-0000-0000170C0000}"/>
    <cellStyle name="_FM-200 BUGETORY QOUTE 2 5 3 2" xfId="38651" xr:uid="{00000000-0005-0000-0000-0000180C0000}"/>
    <cellStyle name="_FM-200 BUGETORY QOUTE 2 5 4" xfId="38649" xr:uid="{00000000-0005-0000-0000-0000190C0000}"/>
    <cellStyle name="_FM-200 BUGETORY QOUTE 2 6" xfId="3028" xr:uid="{00000000-0005-0000-0000-00001A0C0000}"/>
    <cellStyle name="_FM-200 BUGETORY QOUTE 2 6 2" xfId="3029" xr:uid="{00000000-0005-0000-0000-00001B0C0000}"/>
    <cellStyle name="_FM-200 BUGETORY QOUTE 2 6 2 2" xfId="38653" xr:uid="{00000000-0005-0000-0000-00001C0C0000}"/>
    <cellStyle name="_FM-200 BUGETORY QOUTE 2 6 3" xfId="3030" xr:uid="{00000000-0005-0000-0000-00001D0C0000}"/>
    <cellStyle name="_FM-200 BUGETORY QOUTE 2 6 3 2" xfId="38654" xr:uid="{00000000-0005-0000-0000-00001E0C0000}"/>
    <cellStyle name="_FM-200 BUGETORY QOUTE 2 6 4" xfId="38652" xr:uid="{00000000-0005-0000-0000-00001F0C0000}"/>
    <cellStyle name="_FM-200 BUGETORY QOUTE 2 7" xfId="3031" xr:uid="{00000000-0005-0000-0000-0000200C0000}"/>
    <cellStyle name="_FM-200 BUGETORY QOUTE 2 7 2" xfId="38655" xr:uid="{00000000-0005-0000-0000-0000210C0000}"/>
    <cellStyle name="_FM-200 BUGETORY QOUTE 2 8" xfId="3032" xr:uid="{00000000-0005-0000-0000-0000220C0000}"/>
    <cellStyle name="_FM-200 BUGETORY QOUTE 2 8 2" xfId="38656" xr:uid="{00000000-0005-0000-0000-0000230C0000}"/>
    <cellStyle name="_FM-200 BUGETORY QOUTE 2 9" xfId="38639" xr:uid="{00000000-0005-0000-0000-0000240C0000}"/>
    <cellStyle name="_FM-200 BUGETORY QOUTE 3" xfId="3033" xr:uid="{00000000-0005-0000-0000-0000250C0000}"/>
    <cellStyle name="_FM-200 BUGETORY QOUTE 3 2" xfId="3034" xr:uid="{00000000-0005-0000-0000-0000260C0000}"/>
    <cellStyle name="_FM-200 BUGETORY QOUTE 3 2 2" xfId="3035" xr:uid="{00000000-0005-0000-0000-0000270C0000}"/>
    <cellStyle name="_FM-200 BUGETORY QOUTE 3 2 2 2" xfId="38659" xr:uid="{00000000-0005-0000-0000-0000280C0000}"/>
    <cellStyle name="_FM-200 BUGETORY QOUTE 3 2 3" xfId="3036" xr:uid="{00000000-0005-0000-0000-0000290C0000}"/>
    <cellStyle name="_FM-200 BUGETORY QOUTE 3 2 3 2" xfId="38660" xr:uid="{00000000-0005-0000-0000-00002A0C0000}"/>
    <cellStyle name="_FM-200 BUGETORY QOUTE 3 2 4" xfId="38658" xr:uid="{00000000-0005-0000-0000-00002B0C0000}"/>
    <cellStyle name="_FM-200 BUGETORY QOUTE 3 3" xfId="3037" xr:uid="{00000000-0005-0000-0000-00002C0C0000}"/>
    <cellStyle name="_FM-200 BUGETORY QOUTE 3 3 2" xfId="38661" xr:uid="{00000000-0005-0000-0000-00002D0C0000}"/>
    <cellStyle name="_FM-200 BUGETORY QOUTE 3 4" xfId="3038" xr:uid="{00000000-0005-0000-0000-00002E0C0000}"/>
    <cellStyle name="_FM-200 BUGETORY QOUTE 3 4 2" xfId="38662" xr:uid="{00000000-0005-0000-0000-00002F0C0000}"/>
    <cellStyle name="_FM-200 BUGETORY QOUTE 3 5" xfId="38657" xr:uid="{00000000-0005-0000-0000-0000300C0000}"/>
    <cellStyle name="_FM-200 BUGETORY QOUTE 4" xfId="3039" xr:uid="{00000000-0005-0000-0000-0000310C0000}"/>
    <cellStyle name="_FM-200 BUGETORY QOUTE 4 2" xfId="3040" xr:uid="{00000000-0005-0000-0000-0000320C0000}"/>
    <cellStyle name="_FM-200 BUGETORY QOUTE 4 2 2" xfId="38664" xr:uid="{00000000-0005-0000-0000-0000330C0000}"/>
    <cellStyle name="_FM-200 BUGETORY QOUTE 4 3" xfId="3041" xr:uid="{00000000-0005-0000-0000-0000340C0000}"/>
    <cellStyle name="_FM-200 BUGETORY QOUTE 4 3 2" xfId="38665" xr:uid="{00000000-0005-0000-0000-0000350C0000}"/>
    <cellStyle name="_FM-200 BUGETORY QOUTE 4 4" xfId="38663" xr:uid="{00000000-0005-0000-0000-0000360C0000}"/>
    <cellStyle name="_FM-200 BUGETORY QOUTE 5" xfId="3042" xr:uid="{00000000-0005-0000-0000-0000370C0000}"/>
    <cellStyle name="_FM-200 BUGETORY QOUTE 5 2" xfId="38666" xr:uid="{00000000-0005-0000-0000-0000380C0000}"/>
    <cellStyle name="_FM-200 BUGETORY QOUTE 6" xfId="3043" xr:uid="{00000000-0005-0000-0000-0000390C0000}"/>
    <cellStyle name="_FM-200 BUGETORY QOUTE 6 2" xfId="36245" xr:uid="{00000000-0005-0000-0000-00003A0C0000}"/>
    <cellStyle name="_FM-200 BUGETORY QOUTE 6 2 2" xfId="45482" xr:uid="{00000000-0005-0000-0000-00003B0C0000}"/>
    <cellStyle name="_FM-200 BUGETORY QOUTE 6 3" xfId="38667" xr:uid="{00000000-0005-0000-0000-00003C0C0000}"/>
    <cellStyle name="_FM-200 BUGETORY QOUTE 7" xfId="36396" xr:uid="{00000000-0005-0000-0000-00003D0C0000}"/>
    <cellStyle name="_FM-200 BUGETORY QOUTE 7 2" xfId="45602" xr:uid="{00000000-0005-0000-0000-00003E0C0000}"/>
    <cellStyle name="_FM-200 BUGETORY QOUTE 8" xfId="38638" xr:uid="{00000000-0005-0000-0000-00003F0C0000}"/>
    <cellStyle name="_FM-200 BUGETORY QOUTE 9" xfId="26870" xr:uid="{00000000-0005-0000-0000-0000400C0000}"/>
    <cellStyle name="_Forum Retail mall (BMS) - 17.03.08" xfId="3044" xr:uid="{00000000-0005-0000-0000-0000410C0000}"/>
    <cellStyle name="_Forum Retail mall (BMS) - 17.03.08 2" xfId="3045" xr:uid="{00000000-0005-0000-0000-0000420C0000}"/>
    <cellStyle name="_Forum Retail mall (BMS) - 17.03.08 2 2" xfId="3046" xr:uid="{00000000-0005-0000-0000-0000430C0000}"/>
    <cellStyle name="_Forum Retail mall (BMS) - 17.03.08 2 2 2" xfId="26873" xr:uid="{00000000-0005-0000-0000-0000440C0000}"/>
    <cellStyle name="_Forum Retail mall (BMS) - 17.03.08 2 2 3" xfId="31495" xr:uid="{00000000-0005-0000-0000-0000450C0000}"/>
    <cellStyle name="_Forum Retail mall (BMS) - 17.03.08 2 3" xfId="3047" xr:uid="{00000000-0005-0000-0000-0000460C0000}"/>
    <cellStyle name="_Forum Retail mall (BMS) - 17.03.08 2 4" xfId="29264" xr:uid="{00000000-0005-0000-0000-0000470C0000}"/>
    <cellStyle name="_Forum Retail mall (BMS) - 17.03.08 2 5" xfId="31496" xr:uid="{00000000-0005-0000-0000-0000480C0000}"/>
    <cellStyle name="_Forum Retail mall (BMS) - 17.03.08 3" xfId="3048" xr:uid="{00000000-0005-0000-0000-0000490C0000}"/>
    <cellStyle name="_Forum Retail mall (BMS) - 17.03.08 4" xfId="3049" xr:uid="{00000000-0005-0000-0000-00004A0C0000}"/>
    <cellStyle name="_Forum Retail mall (BMS) - 17.03.08 5" xfId="31497" xr:uid="{00000000-0005-0000-0000-00004B0C0000}"/>
    <cellStyle name="_Foster and Wheeler" xfId="3050" xr:uid="{00000000-0005-0000-0000-00004C0C0000}"/>
    <cellStyle name="_Foster and Wheeler 2" xfId="3051" xr:uid="{00000000-0005-0000-0000-00004D0C0000}"/>
    <cellStyle name="_Foster and Wheeler 2 2" xfId="3052" xr:uid="{00000000-0005-0000-0000-00004E0C0000}"/>
    <cellStyle name="_Foster and Wheeler 2 3" xfId="3053" xr:uid="{00000000-0005-0000-0000-00004F0C0000}"/>
    <cellStyle name="_Foster and Wheeler 3" xfId="3054" xr:uid="{00000000-0005-0000-0000-0000500C0000}"/>
    <cellStyle name="_Foster and Wheeler 4" xfId="3055" xr:uid="{00000000-0005-0000-0000-0000510C0000}"/>
    <cellStyle name="_FRANKLIN TEMPLETON - CIVIL,INTERIOR AND ALLIED WORKS BOQ REV18052010" xfId="3056" xr:uid="{00000000-0005-0000-0000-0000520C0000}"/>
    <cellStyle name="_FRANKLIN TEMPLETON - CIVIL,INTERIOR AND ALLIED WORKS BOQ REV18052010 2" xfId="3057" xr:uid="{00000000-0005-0000-0000-0000530C0000}"/>
    <cellStyle name="_Garden Reach_Kolkata-22.08.08" xfId="3058" xr:uid="{00000000-0005-0000-0000-0000540C0000}"/>
    <cellStyle name="_Garden Reach_Kolkata-22.08.08 2" xfId="26874" xr:uid="{00000000-0005-0000-0000-0000550C0000}"/>
    <cellStyle name="_Garden Reach_Kolkata-22.08.08 3" xfId="31494" xr:uid="{00000000-0005-0000-0000-0000560C0000}"/>
    <cellStyle name="_Gateway - Pune(BMS)- 17.12.07" xfId="3059" xr:uid="{00000000-0005-0000-0000-0000570C0000}"/>
    <cellStyle name="_Gateway - Pune(BMS)- 17.12.07 2" xfId="3060" xr:uid="{00000000-0005-0000-0000-0000580C0000}"/>
    <cellStyle name="_Gateway - Pune(BMS)- 17.12.07 2 2" xfId="3061" xr:uid="{00000000-0005-0000-0000-0000590C0000}"/>
    <cellStyle name="_Gateway - Pune(BMS)- 17.12.07 2 2 2" xfId="26876" xr:uid="{00000000-0005-0000-0000-00005A0C0000}"/>
    <cellStyle name="_Gateway - Pune(BMS)- 17.12.07 2 2 3" xfId="31491" xr:uid="{00000000-0005-0000-0000-00005B0C0000}"/>
    <cellStyle name="_Gateway - Pune(BMS)- 17.12.07 2 3" xfId="3062" xr:uid="{00000000-0005-0000-0000-00005C0C0000}"/>
    <cellStyle name="_Gateway - Pune(BMS)- 17.12.07 2 4" xfId="26875" xr:uid="{00000000-0005-0000-0000-00005D0C0000}"/>
    <cellStyle name="_Gateway - Pune(BMS)- 17.12.07 2 5" xfId="31492" xr:uid="{00000000-0005-0000-0000-00005E0C0000}"/>
    <cellStyle name="_Gateway - Pune(BMS)- 17.12.07 3" xfId="3063" xr:uid="{00000000-0005-0000-0000-00005F0C0000}"/>
    <cellStyle name="_Gateway - Pune(BMS)- 17.12.07 4" xfId="3064" xr:uid="{00000000-0005-0000-0000-0000600C0000}"/>
    <cellStyle name="_Gateway - Pune(BMS)- 17.12.07 5" xfId="31493" xr:uid="{00000000-0005-0000-0000-0000610C0000}"/>
    <cellStyle name="_Gateway - Pune(BMS)- 23.06.08PCS" xfId="3065" xr:uid="{00000000-0005-0000-0000-0000620C0000}"/>
    <cellStyle name="_Gateway - Pune(BMS)- 23.06.08PCS 2" xfId="3066" xr:uid="{00000000-0005-0000-0000-0000630C0000}"/>
    <cellStyle name="_Gateway - Pune(BMS)- 23.06.08PCS 2 2" xfId="3067" xr:uid="{00000000-0005-0000-0000-0000640C0000}"/>
    <cellStyle name="_Gateway - Pune(BMS)- 23.06.08PCS 2 2 2" xfId="26877" xr:uid="{00000000-0005-0000-0000-0000650C0000}"/>
    <cellStyle name="_Gateway - Pune(BMS)- 23.06.08PCS 2 2 3" xfId="31488" xr:uid="{00000000-0005-0000-0000-0000660C0000}"/>
    <cellStyle name="_Gateway - Pune(BMS)- 23.06.08PCS 2 3" xfId="3068" xr:uid="{00000000-0005-0000-0000-0000670C0000}"/>
    <cellStyle name="_Gateway - Pune(BMS)- 23.06.08PCS 2 4" xfId="21934" xr:uid="{00000000-0005-0000-0000-0000680C0000}"/>
    <cellStyle name="_Gateway - Pune(BMS)- 23.06.08PCS 2 5" xfId="31489" xr:uid="{00000000-0005-0000-0000-0000690C0000}"/>
    <cellStyle name="_Gateway - Pune(BMS)- 23.06.08PCS 3" xfId="3069" xr:uid="{00000000-0005-0000-0000-00006A0C0000}"/>
    <cellStyle name="_Gateway - Pune(BMS)- 23.06.08PCS 4" xfId="3070" xr:uid="{00000000-0005-0000-0000-00006B0C0000}"/>
    <cellStyle name="_Gateway - Pune(BMS)- 23.06.08PCS 5" xfId="31490" xr:uid="{00000000-0005-0000-0000-00006C0C0000}"/>
    <cellStyle name="_Gateway Spectral-Tech" xfId="3071" xr:uid="{00000000-0005-0000-0000-00006D0C0000}"/>
    <cellStyle name="_Gateway Spectral-Tech 10" xfId="31487" xr:uid="{00000000-0005-0000-0000-00006E0C0000}"/>
    <cellStyle name="_Gateway Spectral-Tech 2" xfId="3072" xr:uid="{00000000-0005-0000-0000-00006F0C0000}"/>
    <cellStyle name="_Gateway Spectral-Tech 2 10" xfId="26879" xr:uid="{00000000-0005-0000-0000-0000700C0000}"/>
    <cellStyle name="_Gateway Spectral-Tech 2 2" xfId="3073" xr:uid="{00000000-0005-0000-0000-0000710C0000}"/>
    <cellStyle name="_Gateway Spectral-Tech 2 2 2" xfId="3074" xr:uid="{00000000-0005-0000-0000-0000720C0000}"/>
    <cellStyle name="_Gateway Spectral-Tech 2 2 2 2" xfId="38671" xr:uid="{00000000-0005-0000-0000-0000730C0000}"/>
    <cellStyle name="_Gateway Spectral-Tech 2 2 3" xfId="3075" xr:uid="{00000000-0005-0000-0000-0000740C0000}"/>
    <cellStyle name="_Gateway Spectral-Tech 2 2 3 2" xfId="38672" xr:uid="{00000000-0005-0000-0000-0000750C0000}"/>
    <cellStyle name="_Gateway Spectral-Tech 2 2 4" xfId="38670" xr:uid="{00000000-0005-0000-0000-0000760C0000}"/>
    <cellStyle name="_Gateway Spectral-Tech 2 2 5" xfId="29475" xr:uid="{00000000-0005-0000-0000-0000770C0000}"/>
    <cellStyle name="_Gateway Spectral-Tech 2 3" xfId="3076" xr:uid="{00000000-0005-0000-0000-0000780C0000}"/>
    <cellStyle name="_Gateway Spectral-Tech 2 3 2" xfId="3077" xr:uid="{00000000-0005-0000-0000-0000790C0000}"/>
    <cellStyle name="_Gateway Spectral-Tech 2 3 2 2" xfId="38674" xr:uid="{00000000-0005-0000-0000-00007A0C0000}"/>
    <cellStyle name="_Gateway Spectral-Tech 2 3 3" xfId="3078" xr:uid="{00000000-0005-0000-0000-00007B0C0000}"/>
    <cellStyle name="_Gateway Spectral-Tech 2 3 3 2" xfId="38675" xr:uid="{00000000-0005-0000-0000-00007C0C0000}"/>
    <cellStyle name="_Gateway Spectral-Tech 2 3 4" xfId="38673" xr:uid="{00000000-0005-0000-0000-00007D0C0000}"/>
    <cellStyle name="_Gateway Spectral-Tech 2 4" xfId="3079" xr:uid="{00000000-0005-0000-0000-00007E0C0000}"/>
    <cellStyle name="_Gateway Spectral-Tech 2 4 2" xfId="3080" xr:uid="{00000000-0005-0000-0000-00007F0C0000}"/>
    <cellStyle name="_Gateway Spectral-Tech 2 4 2 2" xfId="38677" xr:uid="{00000000-0005-0000-0000-0000800C0000}"/>
    <cellStyle name="_Gateway Spectral-Tech 2 4 3" xfId="3081" xr:uid="{00000000-0005-0000-0000-0000810C0000}"/>
    <cellStyle name="_Gateway Spectral-Tech 2 4 3 2" xfId="38678" xr:uid="{00000000-0005-0000-0000-0000820C0000}"/>
    <cellStyle name="_Gateway Spectral-Tech 2 4 4" xfId="38676" xr:uid="{00000000-0005-0000-0000-0000830C0000}"/>
    <cellStyle name="_Gateway Spectral-Tech 2 5" xfId="3082" xr:uid="{00000000-0005-0000-0000-0000840C0000}"/>
    <cellStyle name="_Gateway Spectral-Tech 2 5 2" xfId="3083" xr:uid="{00000000-0005-0000-0000-0000850C0000}"/>
    <cellStyle name="_Gateway Spectral-Tech 2 5 2 2" xfId="38680" xr:uid="{00000000-0005-0000-0000-0000860C0000}"/>
    <cellStyle name="_Gateway Spectral-Tech 2 5 3" xfId="3084" xr:uid="{00000000-0005-0000-0000-0000870C0000}"/>
    <cellStyle name="_Gateway Spectral-Tech 2 5 3 2" xfId="38681" xr:uid="{00000000-0005-0000-0000-0000880C0000}"/>
    <cellStyle name="_Gateway Spectral-Tech 2 5 4" xfId="38679" xr:uid="{00000000-0005-0000-0000-0000890C0000}"/>
    <cellStyle name="_Gateway Spectral-Tech 2 6" xfId="3085" xr:uid="{00000000-0005-0000-0000-00008A0C0000}"/>
    <cellStyle name="_Gateway Spectral-Tech 2 6 2" xfId="3086" xr:uid="{00000000-0005-0000-0000-00008B0C0000}"/>
    <cellStyle name="_Gateway Spectral-Tech 2 6 2 2" xfId="38683" xr:uid="{00000000-0005-0000-0000-00008C0C0000}"/>
    <cellStyle name="_Gateway Spectral-Tech 2 6 3" xfId="3087" xr:uid="{00000000-0005-0000-0000-00008D0C0000}"/>
    <cellStyle name="_Gateway Spectral-Tech 2 6 3 2" xfId="38684" xr:uid="{00000000-0005-0000-0000-00008E0C0000}"/>
    <cellStyle name="_Gateway Spectral-Tech 2 6 4" xfId="38682" xr:uid="{00000000-0005-0000-0000-00008F0C0000}"/>
    <cellStyle name="_Gateway Spectral-Tech 2 7" xfId="3088" xr:uid="{00000000-0005-0000-0000-0000900C0000}"/>
    <cellStyle name="_Gateway Spectral-Tech 2 7 2" xfId="38685" xr:uid="{00000000-0005-0000-0000-0000910C0000}"/>
    <cellStyle name="_Gateway Spectral-Tech 2 8" xfId="3089" xr:uid="{00000000-0005-0000-0000-0000920C0000}"/>
    <cellStyle name="_Gateway Spectral-Tech 2 8 2" xfId="38686" xr:uid="{00000000-0005-0000-0000-0000930C0000}"/>
    <cellStyle name="_Gateway Spectral-Tech 2 9" xfId="38669" xr:uid="{00000000-0005-0000-0000-0000940C0000}"/>
    <cellStyle name="_Gateway Spectral-Tech 3" xfId="3090" xr:uid="{00000000-0005-0000-0000-0000950C0000}"/>
    <cellStyle name="_Gateway Spectral-Tech 3 2" xfId="3091" xr:uid="{00000000-0005-0000-0000-0000960C0000}"/>
    <cellStyle name="_Gateway Spectral-Tech 3 2 2" xfId="3092" xr:uid="{00000000-0005-0000-0000-0000970C0000}"/>
    <cellStyle name="_Gateway Spectral-Tech 3 2 2 2" xfId="38689" xr:uid="{00000000-0005-0000-0000-0000980C0000}"/>
    <cellStyle name="_Gateway Spectral-Tech 3 2 3" xfId="3093" xr:uid="{00000000-0005-0000-0000-0000990C0000}"/>
    <cellStyle name="_Gateway Spectral-Tech 3 2 3 2" xfId="38690" xr:uid="{00000000-0005-0000-0000-00009A0C0000}"/>
    <cellStyle name="_Gateway Spectral-Tech 3 2 4" xfId="38688" xr:uid="{00000000-0005-0000-0000-00009B0C0000}"/>
    <cellStyle name="_Gateway Spectral-Tech 3 3" xfId="3094" xr:uid="{00000000-0005-0000-0000-00009C0C0000}"/>
    <cellStyle name="_Gateway Spectral-Tech 3 3 2" xfId="38691" xr:uid="{00000000-0005-0000-0000-00009D0C0000}"/>
    <cellStyle name="_Gateway Spectral-Tech 3 4" xfId="3095" xr:uid="{00000000-0005-0000-0000-00009E0C0000}"/>
    <cellStyle name="_Gateway Spectral-Tech 3 4 2" xfId="38692" xr:uid="{00000000-0005-0000-0000-00009F0C0000}"/>
    <cellStyle name="_Gateway Spectral-Tech 3 5" xfId="38687" xr:uid="{00000000-0005-0000-0000-0000A00C0000}"/>
    <cellStyle name="_Gateway Spectral-Tech 4" xfId="3096" xr:uid="{00000000-0005-0000-0000-0000A10C0000}"/>
    <cellStyle name="_Gateway Spectral-Tech 4 2" xfId="3097" xr:uid="{00000000-0005-0000-0000-0000A20C0000}"/>
    <cellStyle name="_Gateway Spectral-Tech 4 2 2" xfId="38694" xr:uid="{00000000-0005-0000-0000-0000A30C0000}"/>
    <cellStyle name="_Gateway Spectral-Tech 4 3" xfId="3098" xr:uid="{00000000-0005-0000-0000-0000A40C0000}"/>
    <cellStyle name="_Gateway Spectral-Tech 4 3 2" xfId="38695" xr:uid="{00000000-0005-0000-0000-0000A50C0000}"/>
    <cellStyle name="_Gateway Spectral-Tech 4 4" xfId="38693" xr:uid="{00000000-0005-0000-0000-0000A60C0000}"/>
    <cellStyle name="_Gateway Spectral-Tech 5" xfId="3099" xr:uid="{00000000-0005-0000-0000-0000A70C0000}"/>
    <cellStyle name="_Gateway Spectral-Tech 5 2" xfId="38696" xr:uid="{00000000-0005-0000-0000-0000A80C0000}"/>
    <cellStyle name="_Gateway Spectral-Tech 6" xfId="3100" xr:uid="{00000000-0005-0000-0000-0000A90C0000}"/>
    <cellStyle name="_Gateway Spectral-Tech 6 2" xfId="36243" xr:uid="{00000000-0005-0000-0000-0000AA0C0000}"/>
    <cellStyle name="_Gateway Spectral-Tech 6 2 2" xfId="45480" xr:uid="{00000000-0005-0000-0000-0000AB0C0000}"/>
    <cellStyle name="_Gateway Spectral-Tech 6 3" xfId="38697" xr:uid="{00000000-0005-0000-0000-0000AC0C0000}"/>
    <cellStyle name="_Gateway Spectral-Tech 7" xfId="36244" xr:uid="{00000000-0005-0000-0000-0000AD0C0000}"/>
    <cellStyle name="_Gateway Spectral-Tech 7 2" xfId="45481" xr:uid="{00000000-0005-0000-0000-0000AE0C0000}"/>
    <cellStyle name="_Gateway Spectral-Tech 8" xfId="38668" xr:uid="{00000000-0005-0000-0000-0000AF0C0000}"/>
    <cellStyle name="_Gateway Spectral-Tech 9" xfId="26878" xr:uid="{00000000-0005-0000-0000-0000B00C0000}"/>
    <cellStyle name="_Gayatri Park-Hyd-24-12-08" xfId="3101" xr:uid="{00000000-0005-0000-0000-0000B10C0000}"/>
    <cellStyle name="_Gayatri Park-Hyd-24-12-08 2" xfId="3102" xr:uid="{00000000-0005-0000-0000-0000B20C0000}"/>
    <cellStyle name="_Gayatri Park-Hyd-24-12-08 2 2" xfId="3103" xr:uid="{00000000-0005-0000-0000-0000B30C0000}"/>
    <cellStyle name="_Gayatri Park-Hyd-24-12-08 2 3" xfId="3104" xr:uid="{00000000-0005-0000-0000-0000B40C0000}"/>
    <cellStyle name="_Gayatri Park-Hyd-24-12-08 3" xfId="3105" xr:uid="{00000000-0005-0000-0000-0000B50C0000}"/>
    <cellStyle name="_Gayatri Park-Hyd-24-12-08 4" xfId="3106" xr:uid="{00000000-0005-0000-0000-0000B60C0000}"/>
    <cellStyle name="_GBU-Girls Hostel-Type-8.2F-Electrical-Estimate" xfId="3107" xr:uid="{00000000-0005-0000-0000-0000B70C0000}"/>
    <cellStyle name="_GBU-Housing Type-IV (Block-12C(W) Elect-Estimate" xfId="3108" xr:uid="{00000000-0005-0000-0000-0000B80C0000}"/>
    <cellStyle name="_GE Concore 03.01.2006" xfId="3109" xr:uid="{00000000-0005-0000-0000-0000B90C0000}"/>
    <cellStyle name="_GE Concore 03.01.2006 10" xfId="31486" xr:uid="{00000000-0005-0000-0000-0000BA0C0000}"/>
    <cellStyle name="_GE Concore 03.01.2006 2" xfId="3110" xr:uid="{00000000-0005-0000-0000-0000BB0C0000}"/>
    <cellStyle name="_GE Concore 03.01.2006 2 10" xfId="26881" xr:uid="{00000000-0005-0000-0000-0000BC0C0000}"/>
    <cellStyle name="_GE Concore 03.01.2006 2 2" xfId="3111" xr:uid="{00000000-0005-0000-0000-0000BD0C0000}"/>
    <cellStyle name="_GE Concore 03.01.2006 2 2 2" xfId="3112" xr:uid="{00000000-0005-0000-0000-0000BE0C0000}"/>
    <cellStyle name="_GE Concore 03.01.2006 2 2 2 2" xfId="38701" xr:uid="{00000000-0005-0000-0000-0000BF0C0000}"/>
    <cellStyle name="_GE Concore 03.01.2006 2 2 3" xfId="3113" xr:uid="{00000000-0005-0000-0000-0000C00C0000}"/>
    <cellStyle name="_GE Concore 03.01.2006 2 2 3 2" xfId="38702" xr:uid="{00000000-0005-0000-0000-0000C10C0000}"/>
    <cellStyle name="_GE Concore 03.01.2006 2 2 4" xfId="38700" xr:uid="{00000000-0005-0000-0000-0000C20C0000}"/>
    <cellStyle name="_GE Concore 03.01.2006 2 2 5" xfId="26882" xr:uid="{00000000-0005-0000-0000-0000C30C0000}"/>
    <cellStyle name="_GE Concore 03.01.2006 2 3" xfId="3114" xr:uid="{00000000-0005-0000-0000-0000C40C0000}"/>
    <cellStyle name="_GE Concore 03.01.2006 2 3 2" xfId="3115" xr:uid="{00000000-0005-0000-0000-0000C50C0000}"/>
    <cellStyle name="_GE Concore 03.01.2006 2 3 2 2" xfId="38704" xr:uid="{00000000-0005-0000-0000-0000C60C0000}"/>
    <cellStyle name="_GE Concore 03.01.2006 2 3 3" xfId="3116" xr:uid="{00000000-0005-0000-0000-0000C70C0000}"/>
    <cellStyle name="_GE Concore 03.01.2006 2 3 3 2" xfId="38705" xr:uid="{00000000-0005-0000-0000-0000C80C0000}"/>
    <cellStyle name="_GE Concore 03.01.2006 2 3 4" xfId="38703" xr:uid="{00000000-0005-0000-0000-0000C90C0000}"/>
    <cellStyle name="_GE Concore 03.01.2006 2 4" xfId="3117" xr:uid="{00000000-0005-0000-0000-0000CA0C0000}"/>
    <cellStyle name="_GE Concore 03.01.2006 2 4 2" xfId="3118" xr:uid="{00000000-0005-0000-0000-0000CB0C0000}"/>
    <cellStyle name="_GE Concore 03.01.2006 2 4 2 2" xfId="38707" xr:uid="{00000000-0005-0000-0000-0000CC0C0000}"/>
    <cellStyle name="_GE Concore 03.01.2006 2 4 3" xfId="3119" xr:uid="{00000000-0005-0000-0000-0000CD0C0000}"/>
    <cellStyle name="_GE Concore 03.01.2006 2 4 3 2" xfId="38708" xr:uid="{00000000-0005-0000-0000-0000CE0C0000}"/>
    <cellStyle name="_GE Concore 03.01.2006 2 4 4" xfId="38706" xr:uid="{00000000-0005-0000-0000-0000CF0C0000}"/>
    <cellStyle name="_GE Concore 03.01.2006 2 5" xfId="3120" xr:uid="{00000000-0005-0000-0000-0000D00C0000}"/>
    <cellStyle name="_GE Concore 03.01.2006 2 5 2" xfId="3121" xr:uid="{00000000-0005-0000-0000-0000D10C0000}"/>
    <cellStyle name="_GE Concore 03.01.2006 2 5 2 2" xfId="38710" xr:uid="{00000000-0005-0000-0000-0000D20C0000}"/>
    <cellStyle name="_GE Concore 03.01.2006 2 5 3" xfId="3122" xr:uid="{00000000-0005-0000-0000-0000D30C0000}"/>
    <cellStyle name="_GE Concore 03.01.2006 2 5 3 2" xfId="38711" xr:uid="{00000000-0005-0000-0000-0000D40C0000}"/>
    <cellStyle name="_GE Concore 03.01.2006 2 5 4" xfId="38709" xr:uid="{00000000-0005-0000-0000-0000D50C0000}"/>
    <cellStyle name="_GE Concore 03.01.2006 2 6" xfId="3123" xr:uid="{00000000-0005-0000-0000-0000D60C0000}"/>
    <cellStyle name="_GE Concore 03.01.2006 2 6 2" xfId="3124" xr:uid="{00000000-0005-0000-0000-0000D70C0000}"/>
    <cellStyle name="_GE Concore 03.01.2006 2 6 2 2" xfId="38713" xr:uid="{00000000-0005-0000-0000-0000D80C0000}"/>
    <cellStyle name="_GE Concore 03.01.2006 2 6 3" xfId="3125" xr:uid="{00000000-0005-0000-0000-0000D90C0000}"/>
    <cellStyle name="_GE Concore 03.01.2006 2 6 3 2" xfId="38714" xr:uid="{00000000-0005-0000-0000-0000DA0C0000}"/>
    <cellStyle name="_GE Concore 03.01.2006 2 6 4" xfId="38712" xr:uid="{00000000-0005-0000-0000-0000DB0C0000}"/>
    <cellStyle name="_GE Concore 03.01.2006 2 7" xfId="3126" xr:uid="{00000000-0005-0000-0000-0000DC0C0000}"/>
    <cellStyle name="_GE Concore 03.01.2006 2 7 2" xfId="38715" xr:uid="{00000000-0005-0000-0000-0000DD0C0000}"/>
    <cellStyle name="_GE Concore 03.01.2006 2 8" xfId="3127" xr:uid="{00000000-0005-0000-0000-0000DE0C0000}"/>
    <cellStyle name="_GE Concore 03.01.2006 2 8 2" xfId="38716" xr:uid="{00000000-0005-0000-0000-0000DF0C0000}"/>
    <cellStyle name="_GE Concore 03.01.2006 2 9" xfId="38699" xr:uid="{00000000-0005-0000-0000-0000E00C0000}"/>
    <cellStyle name="_GE Concore 03.01.2006 3" xfId="3128" xr:uid="{00000000-0005-0000-0000-0000E10C0000}"/>
    <cellStyle name="_GE Concore 03.01.2006 3 2" xfId="3129" xr:uid="{00000000-0005-0000-0000-0000E20C0000}"/>
    <cellStyle name="_GE Concore 03.01.2006 3 2 2" xfId="3130" xr:uid="{00000000-0005-0000-0000-0000E30C0000}"/>
    <cellStyle name="_GE Concore 03.01.2006 3 2 2 2" xfId="38719" xr:uid="{00000000-0005-0000-0000-0000E40C0000}"/>
    <cellStyle name="_GE Concore 03.01.2006 3 2 3" xfId="3131" xr:uid="{00000000-0005-0000-0000-0000E50C0000}"/>
    <cellStyle name="_GE Concore 03.01.2006 3 2 3 2" xfId="38720" xr:uid="{00000000-0005-0000-0000-0000E60C0000}"/>
    <cellStyle name="_GE Concore 03.01.2006 3 2 4" xfId="38718" xr:uid="{00000000-0005-0000-0000-0000E70C0000}"/>
    <cellStyle name="_GE Concore 03.01.2006 3 3" xfId="3132" xr:uid="{00000000-0005-0000-0000-0000E80C0000}"/>
    <cellStyle name="_GE Concore 03.01.2006 3 3 2" xfId="38721" xr:uid="{00000000-0005-0000-0000-0000E90C0000}"/>
    <cellStyle name="_GE Concore 03.01.2006 3 4" xfId="3133" xr:uid="{00000000-0005-0000-0000-0000EA0C0000}"/>
    <cellStyle name="_GE Concore 03.01.2006 3 4 2" xfId="38722" xr:uid="{00000000-0005-0000-0000-0000EB0C0000}"/>
    <cellStyle name="_GE Concore 03.01.2006 3 5" xfId="38717" xr:uid="{00000000-0005-0000-0000-0000EC0C0000}"/>
    <cellStyle name="_GE Concore 03.01.2006 4" xfId="3134" xr:uid="{00000000-0005-0000-0000-0000ED0C0000}"/>
    <cellStyle name="_GE Concore 03.01.2006 4 2" xfId="3135" xr:uid="{00000000-0005-0000-0000-0000EE0C0000}"/>
    <cellStyle name="_GE Concore 03.01.2006 4 2 2" xfId="38724" xr:uid="{00000000-0005-0000-0000-0000EF0C0000}"/>
    <cellStyle name="_GE Concore 03.01.2006 4 3" xfId="3136" xr:uid="{00000000-0005-0000-0000-0000F00C0000}"/>
    <cellStyle name="_GE Concore 03.01.2006 4 3 2" xfId="38725" xr:uid="{00000000-0005-0000-0000-0000F10C0000}"/>
    <cellStyle name="_GE Concore 03.01.2006 4 4" xfId="38723" xr:uid="{00000000-0005-0000-0000-0000F20C0000}"/>
    <cellStyle name="_GE Concore 03.01.2006 5" xfId="3137" xr:uid="{00000000-0005-0000-0000-0000F30C0000}"/>
    <cellStyle name="_GE Concore 03.01.2006 5 2" xfId="38726" xr:uid="{00000000-0005-0000-0000-0000F40C0000}"/>
    <cellStyle name="_GE Concore 03.01.2006 6" xfId="3138" xr:uid="{00000000-0005-0000-0000-0000F50C0000}"/>
    <cellStyle name="_GE Concore 03.01.2006 6 2" xfId="36241" xr:uid="{00000000-0005-0000-0000-0000F60C0000}"/>
    <cellStyle name="_GE Concore 03.01.2006 6 2 2" xfId="45478" xr:uid="{00000000-0005-0000-0000-0000F70C0000}"/>
    <cellStyle name="_GE Concore 03.01.2006 6 3" xfId="38727" xr:uid="{00000000-0005-0000-0000-0000F80C0000}"/>
    <cellStyle name="_GE Concore 03.01.2006 7" xfId="36242" xr:uid="{00000000-0005-0000-0000-0000F90C0000}"/>
    <cellStyle name="_GE Concore 03.01.2006 7 2" xfId="45479" xr:uid="{00000000-0005-0000-0000-0000FA0C0000}"/>
    <cellStyle name="_GE Concore 03.01.2006 8" xfId="38698" xr:uid="{00000000-0005-0000-0000-0000FB0C0000}"/>
    <cellStyle name="_GE Concore 03.01.2006 9" xfId="26880" xr:uid="{00000000-0005-0000-0000-0000FC0C0000}"/>
    <cellStyle name="_GE Money - RMZ Infinity" xfId="3139" xr:uid="{00000000-0005-0000-0000-0000FD0C0000}"/>
    <cellStyle name="_GE Money - RMZ Infinity 2" xfId="3140" xr:uid="{00000000-0005-0000-0000-0000FE0C0000}"/>
    <cellStyle name="_GE Money - RMZ Infinity 2 2" xfId="3141" xr:uid="{00000000-0005-0000-0000-0000FF0C0000}"/>
    <cellStyle name="_GE Money - RMZ Infinity 2 3" xfId="3142" xr:uid="{00000000-0005-0000-0000-0000000D0000}"/>
    <cellStyle name="_GE Money - RMZ Infinity 2 4" xfId="26884" xr:uid="{00000000-0005-0000-0000-0000010D0000}"/>
    <cellStyle name="_GE Money - RMZ Infinity 2 5" xfId="31484" xr:uid="{00000000-0005-0000-0000-0000020D0000}"/>
    <cellStyle name="_GE Money - RMZ Infinity 3" xfId="3143" xr:uid="{00000000-0005-0000-0000-0000030D0000}"/>
    <cellStyle name="_GE Money - RMZ Infinity 4" xfId="3144" xr:uid="{00000000-0005-0000-0000-0000040D0000}"/>
    <cellStyle name="_GE Money - RMZ Infinity 5" xfId="26883" xr:uid="{00000000-0005-0000-0000-0000050D0000}"/>
    <cellStyle name="_GE Money - RMZ Infinity 6" xfId="31485" xr:uid="{00000000-0005-0000-0000-0000060D0000}"/>
    <cellStyle name="_General BMS" xfId="3145" xr:uid="{00000000-0005-0000-0000-0000070D0000}"/>
    <cellStyle name="_General BMS $" xfId="3146" xr:uid="{00000000-0005-0000-0000-0000080D0000}"/>
    <cellStyle name="_General BMS $ 2" xfId="3147" xr:uid="{00000000-0005-0000-0000-0000090D0000}"/>
    <cellStyle name="_General BMS $ 2 2" xfId="3148" xr:uid="{00000000-0005-0000-0000-00000A0D0000}"/>
    <cellStyle name="_General BMS $ 2 2 2" xfId="26885" xr:uid="{00000000-0005-0000-0000-00000B0D0000}"/>
    <cellStyle name="_General BMS $ 2 2 3" xfId="31480" xr:uid="{00000000-0005-0000-0000-00000C0D0000}"/>
    <cellStyle name="_General BMS $ 2 3" xfId="3149" xr:uid="{00000000-0005-0000-0000-00000D0D0000}"/>
    <cellStyle name="_General BMS $ 2 4" xfId="360" xr:uid="{00000000-0005-0000-0000-00000E0D0000}"/>
    <cellStyle name="_General BMS $ 2 5" xfId="31481" xr:uid="{00000000-0005-0000-0000-00000F0D0000}"/>
    <cellStyle name="_General BMS $ 3" xfId="3150" xr:uid="{00000000-0005-0000-0000-0000100D0000}"/>
    <cellStyle name="_General BMS $ 4" xfId="3151" xr:uid="{00000000-0005-0000-0000-0000110D0000}"/>
    <cellStyle name="_General BMS $ 5" xfId="31482" xr:uid="{00000000-0005-0000-0000-0000120D0000}"/>
    <cellStyle name="_General BMS 07" xfId="3152" xr:uid="{00000000-0005-0000-0000-0000130D0000}"/>
    <cellStyle name="_General BMS 07 2" xfId="3153" xr:uid="{00000000-0005-0000-0000-0000140D0000}"/>
    <cellStyle name="_General BMS 07 2 2" xfId="3154" xr:uid="{00000000-0005-0000-0000-0000150D0000}"/>
    <cellStyle name="_General BMS 07 2 2 2" xfId="26887" xr:uid="{00000000-0005-0000-0000-0000160D0000}"/>
    <cellStyle name="_General BMS 07 2 2 3" xfId="31477" xr:uid="{00000000-0005-0000-0000-0000170D0000}"/>
    <cellStyle name="_General BMS 07 2 3" xfId="3155" xr:uid="{00000000-0005-0000-0000-0000180D0000}"/>
    <cellStyle name="_General BMS 07 2 4" xfId="26886" xr:uid="{00000000-0005-0000-0000-0000190D0000}"/>
    <cellStyle name="_General BMS 07 2 5" xfId="31478" xr:uid="{00000000-0005-0000-0000-00001A0D0000}"/>
    <cellStyle name="_General BMS 07 3" xfId="3156" xr:uid="{00000000-0005-0000-0000-00001B0D0000}"/>
    <cellStyle name="_General BMS 07 4" xfId="3157" xr:uid="{00000000-0005-0000-0000-00001C0D0000}"/>
    <cellStyle name="_General BMS 07 5" xfId="31479" xr:uid="{00000000-0005-0000-0000-00001D0D0000}"/>
    <cellStyle name="_General BMS 10" xfId="3158" xr:uid="{00000000-0005-0000-0000-00001E0D0000}"/>
    <cellStyle name="_General BMS 10 2" xfId="3159" xr:uid="{00000000-0005-0000-0000-00001F0D0000}"/>
    <cellStyle name="_General BMS 11" xfId="3160" xr:uid="{00000000-0005-0000-0000-0000200D0000}"/>
    <cellStyle name="_General BMS 11 2" xfId="3161" xr:uid="{00000000-0005-0000-0000-0000210D0000}"/>
    <cellStyle name="_General BMS 12" xfId="3162" xr:uid="{00000000-0005-0000-0000-0000220D0000}"/>
    <cellStyle name="_General BMS 13" xfId="3163" xr:uid="{00000000-0005-0000-0000-0000230D0000}"/>
    <cellStyle name="_General BMS 14" xfId="3164" xr:uid="{00000000-0005-0000-0000-0000240D0000}"/>
    <cellStyle name="_General BMS 15" xfId="3165" xr:uid="{00000000-0005-0000-0000-0000250D0000}"/>
    <cellStyle name="_General BMS 15 2" xfId="3166" xr:uid="{00000000-0005-0000-0000-0000260D0000}"/>
    <cellStyle name="_General BMS 16" xfId="3167" xr:uid="{00000000-0005-0000-0000-0000270D0000}"/>
    <cellStyle name="_General BMS 17" xfId="21978" xr:uid="{00000000-0005-0000-0000-0000280D0000}"/>
    <cellStyle name="_General BMS 18" xfId="31483" xr:uid="{00000000-0005-0000-0000-0000290D0000}"/>
    <cellStyle name="_General BMS 2" xfId="3168" xr:uid="{00000000-0005-0000-0000-00002A0D0000}"/>
    <cellStyle name="_General BMS 2 2" xfId="3169" xr:uid="{00000000-0005-0000-0000-00002B0D0000}"/>
    <cellStyle name="_General BMS 2 2 2" xfId="26888" xr:uid="{00000000-0005-0000-0000-00002C0D0000}"/>
    <cellStyle name="_General BMS 2 2 3" xfId="31475" xr:uid="{00000000-0005-0000-0000-00002D0D0000}"/>
    <cellStyle name="_General BMS 2 3" xfId="3170" xr:uid="{00000000-0005-0000-0000-00002E0D0000}"/>
    <cellStyle name="_General BMS 2 4" xfId="26889" xr:uid="{00000000-0005-0000-0000-00002F0D0000}"/>
    <cellStyle name="_General BMS 2 5" xfId="31476" xr:uid="{00000000-0005-0000-0000-0000300D0000}"/>
    <cellStyle name="_General BMS 3" xfId="3171" xr:uid="{00000000-0005-0000-0000-0000310D0000}"/>
    <cellStyle name="_General BMS 3 2" xfId="3172" xr:uid="{00000000-0005-0000-0000-0000320D0000}"/>
    <cellStyle name="_General BMS 3 2 2" xfId="21806" xr:uid="{00000000-0005-0000-0000-0000330D0000}"/>
    <cellStyle name="_General BMS 3 2 3" xfId="31473" xr:uid="{00000000-0005-0000-0000-0000340D0000}"/>
    <cellStyle name="_General BMS 3 3" xfId="3173" xr:uid="{00000000-0005-0000-0000-0000350D0000}"/>
    <cellStyle name="_General BMS 3 4" xfId="29476" xr:uid="{00000000-0005-0000-0000-0000360D0000}"/>
    <cellStyle name="_General BMS 3 5" xfId="31474" xr:uid="{00000000-0005-0000-0000-0000370D0000}"/>
    <cellStyle name="_General BMS 4" xfId="3174" xr:uid="{00000000-0005-0000-0000-0000380D0000}"/>
    <cellStyle name="_General BMS 4 2" xfId="3175" xr:uid="{00000000-0005-0000-0000-0000390D0000}"/>
    <cellStyle name="_General BMS 4 3" xfId="3176" xr:uid="{00000000-0005-0000-0000-00003A0D0000}"/>
    <cellStyle name="_General BMS 5" xfId="3177" xr:uid="{00000000-0005-0000-0000-00003B0D0000}"/>
    <cellStyle name="_General BMS 5 2" xfId="3178" xr:uid="{00000000-0005-0000-0000-00003C0D0000}"/>
    <cellStyle name="_General BMS 6" xfId="3179" xr:uid="{00000000-0005-0000-0000-00003D0D0000}"/>
    <cellStyle name="_General BMS 6 2" xfId="3180" xr:uid="{00000000-0005-0000-0000-00003E0D0000}"/>
    <cellStyle name="_General BMS 7" xfId="3181" xr:uid="{00000000-0005-0000-0000-00003F0D0000}"/>
    <cellStyle name="_General BMS 7 2" xfId="3182" xr:uid="{00000000-0005-0000-0000-0000400D0000}"/>
    <cellStyle name="_General BMS 8" xfId="3183" xr:uid="{00000000-0005-0000-0000-0000410D0000}"/>
    <cellStyle name="_General BMS 8 2" xfId="3184" xr:uid="{00000000-0005-0000-0000-0000420D0000}"/>
    <cellStyle name="_General BMS 9" xfId="3185" xr:uid="{00000000-0005-0000-0000-0000430D0000}"/>
    <cellStyle name="_General BMS 9 2" xfId="3186" xr:uid="{00000000-0005-0000-0000-0000440D0000}"/>
    <cellStyle name="_General Rs with sbt sft" xfId="3187" xr:uid="{00000000-0005-0000-0000-0000450D0000}"/>
    <cellStyle name="_General Rs with sbt sft 2" xfId="3188" xr:uid="{00000000-0005-0000-0000-0000460D0000}"/>
    <cellStyle name="_General Rs with sbt sft 2 2" xfId="3189" xr:uid="{00000000-0005-0000-0000-0000470D0000}"/>
    <cellStyle name="_General Rs with sbt sft 2 3" xfId="3190" xr:uid="{00000000-0005-0000-0000-0000480D0000}"/>
    <cellStyle name="_General Rs with sbt sft 3" xfId="3191" xr:uid="{00000000-0005-0000-0000-0000490D0000}"/>
    <cellStyle name="_General Rs with sbt sft 4" xfId="3192" xr:uid="{00000000-0005-0000-0000-00004A0D0000}"/>
    <cellStyle name="_General sheet -Quickstrat" xfId="3193" xr:uid="{00000000-0005-0000-0000-00004B0D0000}"/>
    <cellStyle name="_General sheet -Quickstrat 2" xfId="3194" xr:uid="{00000000-0005-0000-0000-00004C0D0000}"/>
    <cellStyle name="_General sheet -Quickstrat 2 2" xfId="3195" xr:uid="{00000000-0005-0000-0000-00004D0D0000}"/>
    <cellStyle name="_General sheet -Quickstrat 2 2 2" xfId="21808" xr:uid="{00000000-0005-0000-0000-00004E0D0000}"/>
    <cellStyle name="_General sheet -Quickstrat 2 2 3" xfId="31470" xr:uid="{00000000-0005-0000-0000-00004F0D0000}"/>
    <cellStyle name="_General sheet -Quickstrat 2 3" xfId="3196" xr:uid="{00000000-0005-0000-0000-0000500D0000}"/>
    <cellStyle name="_General sheet -Quickstrat 2 4" xfId="29478" xr:uid="{00000000-0005-0000-0000-0000510D0000}"/>
    <cellStyle name="_General sheet -Quickstrat 2 5" xfId="31471" xr:uid="{00000000-0005-0000-0000-0000520D0000}"/>
    <cellStyle name="_General sheet -Quickstrat 3" xfId="3197" xr:uid="{00000000-0005-0000-0000-0000530D0000}"/>
    <cellStyle name="_General sheet -Quickstrat 3 2" xfId="31468" xr:uid="{00000000-0005-0000-0000-0000540D0000}"/>
    <cellStyle name="_General sheet -Quickstrat 3 3" xfId="26890" xr:uid="{00000000-0005-0000-0000-0000550D0000}"/>
    <cellStyle name="_General sheet -Quickstrat 3 4" xfId="31469" xr:uid="{00000000-0005-0000-0000-0000560D0000}"/>
    <cellStyle name="_General sheet -Quickstrat 4" xfId="3198" xr:uid="{00000000-0005-0000-0000-0000570D0000}"/>
    <cellStyle name="_General sheet -Quickstrat 5" xfId="29477" xr:uid="{00000000-0005-0000-0000-0000580D0000}"/>
    <cellStyle name="_General sheet -Quickstrat 6" xfId="31472" xr:uid="{00000000-0005-0000-0000-0000590D0000}"/>
    <cellStyle name="_General WLD" xfId="3199" xr:uid="{00000000-0005-0000-0000-00005A0D0000}"/>
    <cellStyle name="_General WLD 2" xfId="3200" xr:uid="{00000000-0005-0000-0000-00005B0D0000}"/>
    <cellStyle name="_General WLD 2 2" xfId="3201" xr:uid="{00000000-0005-0000-0000-00005C0D0000}"/>
    <cellStyle name="_General WLD 2 2 2" xfId="26892" xr:uid="{00000000-0005-0000-0000-00005D0D0000}"/>
    <cellStyle name="_General WLD 2 2 3" xfId="31465" xr:uid="{00000000-0005-0000-0000-00005E0D0000}"/>
    <cellStyle name="_General WLD 2 3" xfId="3202" xr:uid="{00000000-0005-0000-0000-00005F0D0000}"/>
    <cellStyle name="_General WLD 2 4" xfId="26891" xr:uid="{00000000-0005-0000-0000-0000600D0000}"/>
    <cellStyle name="_General WLD 2 5" xfId="31466" xr:uid="{00000000-0005-0000-0000-0000610D0000}"/>
    <cellStyle name="_General WLD 3" xfId="3203" xr:uid="{00000000-0005-0000-0000-0000620D0000}"/>
    <cellStyle name="_General WLD 4" xfId="3204" xr:uid="{00000000-0005-0000-0000-0000630D0000}"/>
    <cellStyle name="_General WLD 5" xfId="31467" xr:uid="{00000000-0005-0000-0000-0000640D0000}"/>
    <cellStyle name="_Genpact Sector - 30.09.06" xfId="3205" xr:uid="{00000000-0005-0000-0000-0000650D0000}"/>
    <cellStyle name="_Genpact Sector - 30.09.06 2" xfId="3206" xr:uid="{00000000-0005-0000-0000-0000660D0000}"/>
    <cellStyle name="_Genpact Sector - 30.09.06 2 2" xfId="3207" xr:uid="{00000000-0005-0000-0000-0000670D0000}"/>
    <cellStyle name="_Genpact Sector - 30.09.06 2 2 2" xfId="26894" xr:uid="{00000000-0005-0000-0000-0000680D0000}"/>
    <cellStyle name="_Genpact Sector - 30.09.06 2 2 3" xfId="31462" xr:uid="{00000000-0005-0000-0000-0000690D0000}"/>
    <cellStyle name="_Genpact Sector - 30.09.06 2 3" xfId="3208" xr:uid="{00000000-0005-0000-0000-00006A0D0000}"/>
    <cellStyle name="_Genpact Sector - 30.09.06 2 4" xfId="21961" xr:uid="{00000000-0005-0000-0000-00006B0D0000}"/>
    <cellStyle name="_Genpact Sector - 30.09.06 2 5" xfId="31463" xr:uid="{00000000-0005-0000-0000-00006C0D0000}"/>
    <cellStyle name="_Genpact Sector - 30.09.06 3" xfId="3209" xr:uid="{00000000-0005-0000-0000-00006D0D0000}"/>
    <cellStyle name="_Genpact Sector - 30.09.06 3 2" xfId="31460" xr:uid="{00000000-0005-0000-0000-00006E0D0000}"/>
    <cellStyle name="_Genpact Sector - 30.09.06 3 3" xfId="29479" xr:uid="{00000000-0005-0000-0000-00006F0D0000}"/>
    <cellStyle name="_Genpact Sector - 30.09.06 3 4" xfId="31461" xr:uid="{00000000-0005-0000-0000-0000700D0000}"/>
    <cellStyle name="_Genpact Sector - 30.09.06 4" xfId="3210" xr:uid="{00000000-0005-0000-0000-0000710D0000}"/>
    <cellStyle name="_Genpact Sector - 30.09.06 5" xfId="21807" xr:uid="{00000000-0005-0000-0000-0000720D0000}"/>
    <cellStyle name="_Genpact Sector - 30.09.06 6" xfId="31464" xr:uid="{00000000-0005-0000-0000-0000730D0000}"/>
    <cellStyle name="_Genysis AFAS 19.08.06" xfId="3211" xr:uid="{00000000-0005-0000-0000-0000740D0000}"/>
    <cellStyle name="_Genysis AFAS 19.08.06 2" xfId="3212" xr:uid="{00000000-0005-0000-0000-0000750D0000}"/>
    <cellStyle name="_Genysis AFAS 19.08.06 2 2" xfId="3213" xr:uid="{00000000-0005-0000-0000-0000760D0000}"/>
    <cellStyle name="_Genysis AFAS 19.08.06 2 2 2" xfId="26896" xr:uid="{00000000-0005-0000-0000-0000770D0000}"/>
    <cellStyle name="_Genysis AFAS 19.08.06 2 2 3" xfId="31457" xr:uid="{00000000-0005-0000-0000-0000780D0000}"/>
    <cellStyle name="_Genysis AFAS 19.08.06 2 3" xfId="3214" xr:uid="{00000000-0005-0000-0000-0000790D0000}"/>
    <cellStyle name="_Genysis AFAS 19.08.06 2 4" xfId="26895" xr:uid="{00000000-0005-0000-0000-00007A0D0000}"/>
    <cellStyle name="_Genysis AFAS 19.08.06 2 5" xfId="31458" xr:uid="{00000000-0005-0000-0000-00007B0D0000}"/>
    <cellStyle name="_Genysis AFAS 19.08.06 3" xfId="3215" xr:uid="{00000000-0005-0000-0000-00007C0D0000}"/>
    <cellStyle name="_Genysis AFAS 19.08.06 3 2" xfId="31456" xr:uid="{00000000-0005-0000-0000-00007D0D0000}"/>
    <cellStyle name="_Genysis AFAS 19.08.06 3 3" xfId="26897" xr:uid="{00000000-0005-0000-0000-00007E0D0000}"/>
    <cellStyle name="_Genysis AFAS 19.08.06 3 4" xfId="31454" xr:uid="{00000000-0005-0000-0000-00007F0D0000}"/>
    <cellStyle name="_Genysis AFAS 19.08.06 4" xfId="3216" xr:uid="{00000000-0005-0000-0000-0000800D0000}"/>
    <cellStyle name="_Genysis AFAS 19.08.06 5" xfId="26893" xr:uid="{00000000-0005-0000-0000-0000810D0000}"/>
    <cellStyle name="_Genysis AFAS 19.08.06 6" xfId="31459" xr:uid="{00000000-0005-0000-0000-0000820D0000}"/>
    <cellStyle name="_Gherzi east - 24.11.07" xfId="3217" xr:uid="{00000000-0005-0000-0000-0000830D0000}"/>
    <cellStyle name="_Gherzi east - 24.11.07 10" xfId="31455" xr:uid="{00000000-0005-0000-0000-0000840D0000}"/>
    <cellStyle name="_Gherzi east - 24.11.07 2" xfId="3218" xr:uid="{00000000-0005-0000-0000-0000850D0000}"/>
    <cellStyle name="_Gherzi east - 24.11.07 2 2" xfId="3219" xr:uid="{00000000-0005-0000-0000-0000860D0000}"/>
    <cellStyle name="_Gherzi east - 24.11.07 2 2 2" xfId="3220" xr:uid="{00000000-0005-0000-0000-0000870D0000}"/>
    <cellStyle name="_Gherzi east - 24.11.07 2 2 2 2" xfId="38731" xr:uid="{00000000-0005-0000-0000-0000880D0000}"/>
    <cellStyle name="_Gherzi east - 24.11.07 2 2 3" xfId="38730" xr:uid="{00000000-0005-0000-0000-0000890D0000}"/>
    <cellStyle name="_Gherzi east - 24.11.07 2 2 4" xfId="26899" xr:uid="{00000000-0005-0000-0000-00008A0D0000}"/>
    <cellStyle name="_Gherzi east - 24.11.07 2 3" xfId="3221" xr:uid="{00000000-0005-0000-0000-00008B0D0000}"/>
    <cellStyle name="_Gherzi east - 24.11.07 2 3 2" xfId="38732" xr:uid="{00000000-0005-0000-0000-00008C0D0000}"/>
    <cellStyle name="_Gherzi east - 24.11.07 2 4" xfId="38729" xr:uid="{00000000-0005-0000-0000-00008D0D0000}"/>
    <cellStyle name="_Gherzi east - 24.11.07 2 5" xfId="26898" xr:uid="{00000000-0005-0000-0000-00008E0D0000}"/>
    <cellStyle name="_Gherzi east - 24.11.07 3" xfId="3222" xr:uid="{00000000-0005-0000-0000-00008F0D0000}"/>
    <cellStyle name="_Gherzi east - 24.11.07 3 2" xfId="3223" xr:uid="{00000000-0005-0000-0000-0000900D0000}"/>
    <cellStyle name="_Gherzi east - 24.11.07 3 2 2" xfId="38734" xr:uid="{00000000-0005-0000-0000-0000910D0000}"/>
    <cellStyle name="_Gherzi east - 24.11.07 3 3" xfId="38733" xr:uid="{00000000-0005-0000-0000-0000920D0000}"/>
    <cellStyle name="_Gherzi east - 24.11.07 4" xfId="3224" xr:uid="{00000000-0005-0000-0000-0000930D0000}"/>
    <cellStyle name="_Gherzi east - 24.11.07 4 2" xfId="36239" xr:uid="{00000000-0005-0000-0000-0000940D0000}"/>
    <cellStyle name="_Gherzi east - 24.11.07 4 2 2" xfId="45476" xr:uid="{00000000-0005-0000-0000-0000950D0000}"/>
    <cellStyle name="_Gherzi east - 24.11.07 4 3" xfId="38735" xr:uid="{00000000-0005-0000-0000-0000960D0000}"/>
    <cellStyle name="_Gherzi east - 24.11.07 5" xfId="3225" xr:uid="{00000000-0005-0000-0000-0000970D0000}"/>
    <cellStyle name="_Gherzi east - 24.11.07 5 2" xfId="38736" xr:uid="{00000000-0005-0000-0000-0000980D0000}"/>
    <cellStyle name="_Gherzi east - 24.11.07 6" xfId="3226" xr:uid="{00000000-0005-0000-0000-0000990D0000}"/>
    <cellStyle name="_Gherzi east - 24.11.07 6 2" xfId="36238" xr:uid="{00000000-0005-0000-0000-00009A0D0000}"/>
    <cellStyle name="_Gherzi east - 24.11.07 6 2 2" xfId="45475" xr:uid="{00000000-0005-0000-0000-00009B0D0000}"/>
    <cellStyle name="_Gherzi east - 24.11.07 6 3" xfId="38737" xr:uid="{00000000-0005-0000-0000-00009C0D0000}"/>
    <cellStyle name="_Gherzi east - 24.11.07 7" xfId="36240" xr:uid="{00000000-0005-0000-0000-00009D0D0000}"/>
    <cellStyle name="_Gherzi east - 24.11.07 7 2" xfId="45477" xr:uid="{00000000-0005-0000-0000-00009E0D0000}"/>
    <cellStyle name="_Gherzi east - 24.11.07 8" xfId="38728" xr:uid="{00000000-0005-0000-0000-00009F0D0000}"/>
    <cellStyle name="_Gherzi east - 24.11.07 9" xfId="21809" xr:uid="{00000000-0005-0000-0000-0000A00D0000}"/>
    <cellStyle name="_Gherzi Eastern Offer" xfId="3227" xr:uid="{00000000-0005-0000-0000-0000A10D0000}"/>
    <cellStyle name="_Gherzi Eastern Offer 2" xfId="3228" xr:uid="{00000000-0005-0000-0000-0000A20D0000}"/>
    <cellStyle name="_Gherzi Eastern Offer 2 2" xfId="3229" xr:uid="{00000000-0005-0000-0000-0000A30D0000}"/>
    <cellStyle name="_Gherzi Eastern Offer 2 3" xfId="3230" xr:uid="{00000000-0005-0000-0000-0000A40D0000}"/>
    <cellStyle name="_Gherzi Eastern Offer 3" xfId="3231" xr:uid="{00000000-0005-0000-0000-0000A50D0000}"/>
    <cellStyle name="_Gherzi Eastern Offer 4" xfId="3232" xr:uid="{00000000-0005-0000-0000-0000A60D0000}"/>
    <cellStyle name="_Glaxo-Smithkline" xfId="3233" xr:uid="{00000000-0005-0000-0000-0000A70D0000}"/>
    <cellStyle name="_Glaxo-Smithkline 2" xfId="3234" xr:uid="{00000000-0005-0000-0000-0000A80D0000}"/>
    <cellStyle name="_Glaxo-Smithkline 2 2" xfId="3235" xr:uid="{00000000-0005-0000-0000-0000A90D0000}"/>
    <cellStyle name="_Glaxo-Smithkline 2 3" xfId="3236" xr:uid="{00000000-0005-0000-0000-0000AA0D0000}"/>
    <cellStyle name="_Glaxo-Smithkline 2 4" xfId="26900" xr:uid="{00000000-0005-0000-0000-0000AB0D0000}"/>
    <cellStyle name="_Glaxo-Smithkline 2 5" xfId="31448" xr:uid="{00000000-0005-0000-0000-0000AC0D0000}"/>
    <cellStyle name="_Glaxo-Smithkline 3" xfId="3237" xr:uid="{00000000-0005-0000-0000-0000AD0D0000}"/>
    <cellStyle name="_Glaxo-Smithkline 4" xfId="3238" xr:uid="{00000000-0005-0000-0000-0000AE0D0000}"/>
    <cellStyle name="_Glaxo-Smithkline 5" xfId="30085" xr:uid="{00000000-0005-0000-0000-0000AF0D0000}"/>
    <cellStyle name="_Glaxo-Smithkline 6" xfId="21950" xr:uid="{00000000-0005-0000-0000-0000B00D0000}"/>
    <cellStyle name="_Glazing vs Masonary" xfId="3239" xr:uid="{00000000-0005-0000-0000-0000B10D0000}"/>
    <cellStyle name="_Glazing vs Masonary 2" xfId="3240" xr:uid="{00000000-0005-0000-0000-0000B20D0000}"/>
    <cellStyle name="_Glazing vs Masonary 3" xfId="3241" xr:uid="{00000000-0005-0000-0000-0000B30D0000}"/>
    <cellStyle name="_Global (Harayana) 16.11.05" xfId="3242" xr:uid="{00000000-0005-0000-0000-0000B40D0000}"/>
    <cellStyle name="_Global (Harayana) 16.11.05 2" xfId="3243" xr:uid="{00000000-0005-0000-0000-0000B50D0000}"/>
    <cellStyle name="_Global (Harayana) 16.11.05 2 2" xfId="3244" xr:uid="{00000000-0005-0000-0000-0000B60D0000}"/>
    <cellStyle name="_Global (Harayana) 16.11.05 2 2 2" xfId="26903" xr:uid="{00000000-0005-0000-0000-0000B70D0000}"/>
    <cellStyle name="_Global (Harayana) 16.11.05 2 2 3" xfId="31451" xr:uid="{00000000-0005-0000-0000-0000B80D0000}"/>
    <cellStyle name="_Global (Harayana) 16.11.05 2 3" xfId="3245" xr:uid="{00000000-0005-0000-0000-0000B90D0000}"/>
    <cellStyle name="_Global (Harayana) 16.11.05 2 4" xfId="26902" xr:uid="{00000000-0005-0000-0000-0000BA0D0000}"/>
    <cellStyle name="_Global (Harayana) 16.11.05 2 5" xfId="31452" xr:uid="{00000000-0005-0000-0000-0000BB0D0000}"/>
    <cellStyle name="_Global (Harayana) 16.11.05 3" xfId="3246" xr:uid="{00000000-0005-0000-0000-0000BC0D0000}"/>
    <cellStyle name="_Global (Harayana) 16.11.05 3 2" xfId="31449" xr:uid="{00000000-0005-0000-0000-0000BD0D0000}"/>
    <cellStyle name="_Global (Harayana) 16.11.05 3 3" xfId="26904" xr:uid="{00000000-0005-0000-0000-0000BE0D0000}"/>
    <cellStyle name="_Global (Harayana) 16.11.05 3 4" xfId="31450" xr:uid="{00000000-0005-0000-0000-0000BF0D0000}"/>
    <cellStyle name="_Global (Harayana) 16.11.05 4" xfId="3247" xr:uid="{00000000-0005-0000-0000-0000C00D0000}"/>
    <cellStyle name="_Global (Harayana) 16.11.05 5" xfId="26901" xr:uid="{00000000-0005-0000-0000-0000C10D0000}"/>
    <cellStyle name="_Global (Harayana) 16.11.05 6" xfId="31453" xr:uid="{00000000-0005-0000-0000-0000C20D0000}"/>
    <cellStyle name="_Global Hospital  - 16.10.07" xfId="3248" xr:uid="{00000000-0005-0000-0000-0000C30D0000}"/>
    <cellStyle name="_Global Hospital  - 16.10.07 2" xfId="3249" xr:uid="{00000000-0005-0000-0000-0000C40D0000}"/>
    <cellStyle name="_Global Hospital  - 16.10.07 2 2" xfId="3250" xr:uid="{00000000-0005-0000-0000-0000C50D0000}"/>
    <cellStyle name="_Global Hospital  - 16.10.07 2 2 2" xfId="26906" xr:uid="{00000000-0005-0000-0000-0000C60D0000}"/>
    <cellStyle name="_Global Hospital  - 16.10.07 2 2 3" xfId="31446" xr:uid="{00000000-0005-0000-0000-0000C70D0000}"/>
    <cellStyle name="_Global Hospital  - 16.10.07 2 3" xfId="3251" xr:uid="{00000000-0005-0000-0000-0000C80D0000}"/>
    <cellStyle name="_Global Hospital  - 16.10.07 2 4" xfId="26905" xr:uid="{00000000-0005-0000-0000-0000C90D0000}"/>
    <cellStyle name="_Global Hospital  - 16.10.07 2 5" xfId="31447" xr:uid="{00000000-0005-0000-0000-0000CA0D0000}"/>
    <cellStyle name="_Global Hospital  - 16.10.07 3" xfId="3252" xr:uid="{00000000-0005-0000-0000-0000CB0D0000}"/>
    <cellStyle name="_Global Hospital  - 16.10.07 4" xfId="3253" xr:uid="{00000000-0005-0000-0000-0000CC0D0000}"/>
    <cellStyle name="_Global Hospital  - 16.10.07 5" xfId="21951" xr:uid="{00000000-0005-0000-0000-0000CD0D0000}"/>
    <cellStyle name="_GNFC - Vesda - 25.01.07" xfId="3254" xr:uid="{00000000-0005-0000-0000-0000CE0D0000}"/>
    <cellStyle name="_GNFC - Vesda - 25.01.07 2" xfId="3255" xr:uid="{00000000-0005-0000-0000-0000CF0D0000}"/>
    <cellStyle name="_GNFC - Vesda - 25.01.07 2 2" xfId="3256" xr:uid="{00000000-0005-0000-0000-0000D00D0000}"/>
    <cellStyle name="_GNFC - Vesda - 25.01.07 2 2 2" xfId="26909" xr:uid="{00000000-0005-0000-0000-0000D10D0000}"/>
    <cellStyle name="_GNFC - Vesda - 25.01.07 2 2 3" xfId="31443" xr:uid="{00000000-0005-0000-0000-0000D20D0000}"/>
    <cellStyle name="_GNFC - Vesda - 25.01.07 2 3" xfId="3257" xr:uid="{00000000-0005-0000-0000-0000D30D0000}"/>
    <cellStyle name="_GNFC - Vesda - 25.01.07 2 4" xfId="26908" xr:uid="{00000000-0005-0000-0000-0000D40D0000}"/>
    <cellStyle name="_GNFC - Vesda - 25.01.07 2 5" xfId="31444" xr:uid="{00000000-0005-0000-0000-0000D50D0000}"/>
    <cellStyle name="_GNFC - Vesda - 25.01.07 3" xfId="3258" xr:uid="{00000000-0005-0000-0000-0000D60D0000}"/>
    <cellStyle name="_GNFC - Vesda - 25.01.07 3 2" xfId="31441" xr:uid="{00000000-0005-0000-0000-0000D70D0000}"/>
    <cellStyle name="_GNFC - Vesda - 25.01.07 3 3" xfId="26910" xr:uid="{00000000-0005-0000-0000-0000D80D0000}"/>
    <cellStyle name="_GNFC - Vesda - 25.01.07 3 4" xfId="31442" xr:uid="{00000000-0005-0000-0000-0000D90D0000}"/>
    <cellStyle name="_GNFC - Vesda - 25.01.07 4" xfId="3259" xr:uid="{00000000-0005-0000-0000-0000DA0D0000}"/>
    <cellStyle name="_GNFC - Vesda - 25.01.07 5" xfId="26907" xr:uid="{00000000-0005-0000-0000-0000DB0D0000}"/>
    <cellStyle name="_GNFC - Vesda - 25.01.07 6" xfId="31445" xr:uid="{00000000-0005-0000-0000-0000DC0D0000}"/>
    <cellStyle name="_GNFC , Mini datacenter - 17.01.08,e-mail" xfId="3260" xr:uid="{00000000-0005-0000-0000-0000DD0D0000}"/>
    <cellStyle name="_GNFC , Mini datacenter - 17.01.08,e-mail 2" xfId="3261" xr:uid="{00000000-0005-0000-0000-0000DE0D0000}"/>
    <cellStyle name="_GNFC , Mini datacenter - 17.01.08,e-mail 2 2" xfId="3262" xr:uid="{00000000-0005-0000-0000-0000DF0D0000}"/>
    <cellStyle name="_GNFC , Mini datacenter - 17.01.08,e-mail 2 2 2" xfId="342" xr:uid="{00000000-0005-0000-0000-0000E00D0000}"/>
    <cellStyle name="_GNFC , Mini datacenter - 17.01.08,e-mail 2 2 3" xfId="31440" xr:uid="{00000000-0005-0000-0000-0000E10D0000}"/>
    <cellStyle name="_GNFC , Mini datacenter - 17.01.08,e-mail 2 3" xfId="3263" xr:uid="{00000000-0005-0000-0000-0000E20D0000}"/>
    <cellStyle name="_GNFC , Mini datacenter - 17.01.08,e-mail 2 4" xfId="26911" xr:uid="{00000000-0005-0000-0000-0000E30D0000}"/>
    <cellStyle name="_GNFC , Mini datacenter - 17.01.08,e-mail 2 5" xfId="31438" xr:uid="{00000000-0005-0000-0000-0000E40D0000}"/>
    <cellStyle name="_GNFC , Mini datacenter - 17.01.08,e-mail 3" xfId="3264" xr:uid="{00000000-0005-0000-0000-0000E50D0000}"/>
    <cellStyle name="_GNFC , Mini datacenter - 17.01.08,e-mail 4" xfId="3265" xr:uid="{00000000-0005-0000-0000-0000E60D0000}"/>
    <cellStyle name="_GNFC , Mini datacenter - 17.01.08,e-mail 5" xfId="29260" xr:uid="{00000000-0005-0000-0000-0000E70D0000}"/>
    <cellStyle name="_GNFC 4DC 80214 R3" xfId="3266" xr:uid="{00000000-0005-0000-0000-0000E80D0000}"/>
    <cellStyle name="_GNFC 4DC 80214 R3 2" xfId="3267" xr:uid="{00000000-0005-0000-0000-0000E90D0000}"/>
    <cellStyle name="_GNFC 4DC 80214 R3 2 2" xfId="3268" xr:uid="{00000000-0005-0000-0000-0000EA0D0000}"/>
    <cellStyle name="_GNFC 4DC 80214 R3 2 3" xfId="3269" xr:uid="{00000000-0005-0000-0000-0000EB0D0000}"/>
    <cellStyle name="_GNFC 4DC 80214 R3 3" xfId="3270" xr:uid="{00000000-0005-0000-0000-0000EC0D0000}"/>
    <cellStyle name="_GNFC 4DC 80214 R3 4" xfId="3271" xr:uid="{00000000-0005-0000-0000-0000ED0D0000}"/>
    <cellStyle name="_GNFC-RFP-BMS-17.01.08-mail" xfId="3272" xr:uid="{00000000-0005-0000-0000-0000EE0D0000}"/>
    <cellStyle name="_GNFC-RFP-BMS-17.01.08-mail 2" xfId="3273" xr:uid="{00000000-0005-0000-0000-0000EF0D0000}"/>
    <cellStyle name="_GNFC-RFP-BMS-17.01.08-mail 2 2" xfId="3274" xr:uid="{00000000-0005-0000-0000-0000F00D0000}"/>
    <cellStyle name="_GNFC-RFP-BMS-17.01.08-mail 2 2 2" xfId="21810" xr:uid="{00000000-0005-0000-0000-0000F10D0000}"/>
    <cellStyle name="_GNFC-RFP-BMS-17.01.08-mail 2 2 3" xfId="21953" xr:uid="{00000000-0005-0000-0000-0000F20D0000}"/>
    <cellStyle name="_GNFC-RFP-BMS-17.01.08-mail 2 3" xfId="3275" xr:uid="{00000000-0005-0000-0000-0000F30D0000}"/>
    <cellStyle name="_GNFC-RFP-BMS-17.01.08-mail 2 4" xfId="26913" xr:uid="{00000000-0005-0000-0000-0000F40D0000}"/>
    <cellStyle name="_GNFC-RFP-BMS-17.01.08-mail 2 5" xfId="21952" xr:uid="{00000000-0005-0000-0000-0000F50D0000}"/>
    <cellStyle name="_GNFC-RFP-BMS-17.01.08-mail 3" xfId="3276" xr:uid="{00000000-0005-0000-0000-0000F60D0000}"/>
    <cellStyle name="_GNFC-RFP-BMS-17.01.08-mail 3 2" xfId="31436" xr:uid="{00000000-0005-0000-0000-0000F70D0000}"/>
    <cellStyle name="_GNFC-RFP-BMS-17.01.08-mail 3 3" xfId="26915" xr:uid="{00000000-0005-0000-0000-0000F80D0000}"/>
    <cellStyle name="_GNFC-RFP-BMS-17.01.08-mail 3 4" xfId="31437" xr:uid="{00000000-0005-0000-0000-0000F90D0000}"/>
    <cellStyle name="_GNFC-RFP-BMS-17.01.08-mail 4" xfId="3277" xr:uid="{00000000-0005-0000-0000-0000FA0D0000}"/>
    <cellStyle name="_GNFC-RFP-BMS-17.01.08-mail 5" xfId="26914" xr:uid="{00000000-0005-0000-0000-0000FB0D0000}"/>
    <cellStyle name="_GNFC-RFP-BMS-17.01.08-mail 6" xfId="31439" xr:uid="{00000000-0005-0000-0000-0000FC0D0000}"/>
    <cellStyle name="_Godrej - 12.12.07" xfId="3278" xr:uid="{00000000-0005-0000-0000-0000FD0D0000}"/>
    <cellStyle name="_Godrej - 12.12.07 2" xfId="3279" xr:uid="{00000000-0005-0000-0000-0000FE0D0000}"/>
    <cellStyle name="_Godrej - 12.12.07 2 2" xfId="3280" xr:uid="{00000000-0005-0000-0000-0000FF0D0000}"/>
    <cellStyle name="_Godrej - 12.12.07 2 3" xfId="3281" xr:uid="{00000000-0005-0000-0000-0000000E0000}"/>
    <cellStyle name="_Godrej - 12.12.07 3" xfId="3282" xr:uid="{00000000-0005-0000-0000-0000010E0000}"/>
    <cellStyle name="_Godrej - 12.12.07 4" xfId="3283" xr:uid="{00000000-0005-0000-0000-0000020E0000}"/>
    <cellStyle name="_Google" xfId="417" xr:uid="{00000000-0005-0000-0000-0000030E0000}"/>
    <cellStyle name="_Google 2" xfId="3284" xr:uid="{00000000-0005-0000-0000-0000040E0000}"/>
    <cellStyle name="_Google 2 2" xfId="3285" xr:uid="{00000000-0005-0000-0000-0000050E0000}"/>
    <cellStyle name="_Google 2 3" xfId="3286" xr:uid="{00000000-0005-0000-0000-0000060E0000}"/>
    <cellStyle name="_Google 3" xfId="3287" xr:uid="{00000000-0005-0000-0000-0000070E0000}"/>
    <cellStyle name="_Google 4" xfId="3288" xr:uid="{00000000-0005-0000-0000-0000080E0000}"/>
    <cellStyle name="_Google 5" xfId="23559" xr:uid="{00000000-0005-0000-0000-0000090E0000}"/>
    <cellStyle name="_Google 6" xfId="31435" xr:uid="{00000000-0005-0000-0000-00000A0E0000}"/>
    <cellStyle name="_Google_Marching W Q (2)" xfId="418" xr:uid="{00000000-0005-0000-0000-00000B0E0000}"/>
    <cellStyle name="_Google_Marching W Q (3)" xfId="419" xr:uid="{00000000-0005-0000-0000-00000C0E0000}"/>
    <cellStyle name="_Grasim Industries-R0-AFAS-19.01.08" xfId="3289" xr:uid="{00000000-0005-0000-0000-00000D0E0000}"/>
    <cellStyle name="_Grasim Industries-R0-AFAS-19.01.08 2" xfId="3290" xr:uid="{00000000-0005-0000-0000-00000E0E0000}"/>
    <cellStyle name="_Grasim Industries-R0-AFAS-19.01.08 2 2" xfId="3291" xr:uid="{00000000-0005-0000-0000-00000F0E0000}"/>
    <cellStyle name="_Grasim Industries-R0-AFAS-19.01.08 2 2 2" xfId="26912" xr:uid="{00000000-0005-0000-0000-0000100E0000}"/>
    <cellStyle name="_Grasim Industries-R0-AFAS-19.01.08 2 2 3" xfId="21995" xr:uid="{00000000-0005-0000-0000-0000110E0000}"/>
    <cellStyle name="_Grasim Industries-R0-AFAS-19.01.08 2 3" xfId="3292" xr:uid="{00000000-0005-0000-0000-0000120E0000}"/>
    <cellStyle name="_Grasim Industries-R0-AFAS-19.01.08 2 4" xfId="26916" xr:uid="{00000000-0005-0000-0000-0000130E0000}"/>
    <cellStyle name="_Grasim Industries-R0-AFAS-19.01.08 2 5" xfId="22005" xr:uid="{00000000-0005-0000-0000-0000140E0000}"/>
    <cellStyle name="_Grasim Industries-R0-AFAS-19.01.08 3" xfId="3293" xr:uid="{00000000-0005-0000-0000-0000150E0000}"/>
    <cellStyle name="_Grasim Industries-R0-AFAS-19.01.08 4" xfId="3294" xr:uid="{00000000-0005-0000-0000-0000160E0000}"/>
    <cellStyle name="_Grasim Industries-R0-AFAS-19.01.08 5" xfId="22003" xr:uid="{00000000-0005-0000-0000-0000170E0000}"/>
    <cellStyle name="_Green Building - Goa - KRC - 17.01.08" xfId="3295" xr:uid="{00000000-0005-0000-0000-0000180E0000}"/>
    <cellStyle name="_Green Building - Goa - KRC - 17.01.08 2" xfId="3296" xr:uid="{00000000-0005-0000-0000-0000190E0000}"/>
    <cellStyle name="_Green Building - Goa - KRC - 17.01.08 2 2" xfId="3297" xr:uid="{00000000-0005-0000-0000-00001A0E0000}"/>
    <cellStyle name="_Green Building - Goa - KRC - 17.01.08 2 3" xfId="3298" xr:uid="{00000000-0005-0000-0000-00001B0E0000}"/>
    <cellStyle name="_Green Building - Goa - KRC - 17.01.08 3" xfId="3299" xr:uid="{00000000-0005-0000-0000-00001C0E0000}"/>
    <cellStyle name="_Green Building - Goa - KRC - 17.01.08 4" xfId="3300" xr:uid="{00000000-0005-0000-0000-00001D0E0000}"/>
    <cellStyle name="_GRT-TIRUPATHI-acsDSN" xfId="3301" xr:uid="{00000000-0005-0000-0000-00001E0E0000}"/>
    <cellStyle name="_GRT-TIRUPATHI-acsDSN 2" xfId="3302" xr:uid="{00000000-0005-0000-0000-00001F0E0000}"/>
    <cellStyle name="_GRT-TIRUPATHI-acsDSN 2 2" xfId="3303" xr:uid="{00000000-0005-0000-0000-0000200E0000}"/>
    <cellStyle name="_GRT-TIRUPATHI-acsDSN 2 3" xfId="3304" xr:uid="{00000000-0005-0000-0000-0000210E0000}"/>
    <cellStyle name="_GRT-TIRUPATHI-acsDSN 3" xfId="3305" xr:uid="{00000000-0005-0000-0000-0000220E0000}"/>
    <cellStyle name="_GRT-TIRUPATHI-acsDSN 4" xfId="3306" xr:uid="{00000000-0005-0000-0000-0000230E0000}"/>
    <cellStyle name="_H P campus" xfId="3307" xr:uid="{00000000-0005-0000-0000-0000240E0000}"/>
    <cellStyle name="_H P campus 2" xfId="3308" xr:uid="{00000000-0005-0000-0000-0000250E0000}"/>
    <cellStyle name="_H P campus 2 2" xfId="3309" xr:uid="{00000000-0005-0000-0000-0000260E0000}"/>
    <cellStyle name="_H P campus 2 3" xfId="3310" xr:uid="{00000000-0005-0000-0000-0000270E0000}"/>
    <cellStyle name="_H P campus 2 4" xfId="26918" xr:uid="{00000000-0005-0000-0000-0000280E0000}"/>
    <cellStyle name="_H P campus 2 5" xfId="22007" xr:uid="{00000000-0005-0000-0000-0000290E0000}"/>
    <cellStyle name="_H P campus 3" xfId="3311" xr:uid="{00000000-0005-0000-0000-00002A0E0000}"/>
    <cellStyle name="_H P campus 4" xfId="3312" xr:uid="{00000000-0005-0000-0000-00002B0E0000}"/>
    <cellStyle name="_H P campus 5" xfId="26917" xr:uid="{00000000-0005-0000-0000-00002C0E0000}"/>
    <cellStyle name="_H P campus 6" xfId="22006" xr:uid="{00000000-0005-0000-0000-00002D0E0000}"/>
    <cellStyle name="_H.P. - Brigade Hul-Kul-Bills" xfId="420" xr:uid="{00000000-0005-0000-0000-00002E0E0000}"/>
    <cellStyle name="_H.P. - Brigade Hul-Kul-Bills 2" xfId="3313" xr:uid="{00000000-0005-0000-0000-00002F0E0000}"/>
    <cellStyle name="_H.P. - Brigade Hul-Kul-Bills 2 2" xfId="3314" xr:uid="{00000000-0005-0000-0000-0000300E0000}"/>
    <cellStyle name="_H.P. - Brigade Hul-Kul-Bills 3" xfId="3315" xr:uid="{00000000-0005-0000-0000-0000310E0000}"/>
    <cellStyle name="_HALBURTON - S125 - 29.01.07" xfId="3316" xr:uid="{00000000-0005-0000-0000-0000320E0000}"/>
    <cellStyle name="_HALBURTON - S125 - 29.01.07 2" xfId="3317" xr:uid="{00000000-0005-0000-0000-0000330E0000}"/>
    <cellStyle name="_HALBURTON - S125 - 29.01.07 2 2" xfId="3318" xr:uid="{00000000-0005-0000-0000-0000340E0000}"/>
    <cellStyle name="_HALBURTON - S125 - 29.01.07 2 3" xfId="3319" xr:uid="{00000000-0005-0000-0000-0000350E0000}"/>
    <cellStyle name="_HALBURTON - S125 - 29.01.07 3" xfId="3320" xr:uid="{00000000-0005-0000-0000-0000360E0000}"/>
    <cellStyle name="_HALBURTON - S125 - 29.01.07 4" xfId="3321" xr:uid="{00000000-0005-0000-0000-0000370E0000}"/>
    <cellStyle name="_Havells India Ltd_V602569" xfId="3322" xr:uid="{00000000-0005-0000-0000-0000380E0000}"/>
    <cellStyle name="_Havells India Ltd_V602569 2" xfId="29288" xr:uid="{00000000-0005-0000-0000-0000390E0000}"/>
    <cellStyle name="_Havells India Ltd_V602569 2 2" xfId="30054" xr:uid="{00000000-0005-0000-0000-00003A0E0000}"/>
    <cellStyle name="_Havells India Ltd_V602569 3" xfId="392" xr:uid="{00000000-0005-0000-0000-00003B0E0000}"/>
    <cellStyle name="_HCL BOQ-misc-workg file-04.10.08" xfId="3323" xr:uid="{00000000-0005-0000-0000-00003C0E0000}"/>
    <cellStyle name="_HCL BOQ-misc-workg file-04.10.08 2" xfId="3324" xr:uid="{00000000-0005-0000-0000-00003D0E0000}"/>
    <cellStyle name="_HCL BOQ-misc-workg file-04.10.08 2 2" xfId="3325" xr:uid="{00000000-0005-0000-0000-00003E0E0000}"/>
    <cellStyle name="_HCL BOQ-misc-workg file-04.10.08 2 3" xfId="3326" xr:uid="{00000000-0005-0000-0000-00003F0E0000}"/>
    <cellStyle name="_HCL BOQ-misc-workg file-04.10.08 3" xfId="3327" xr:uid="{00000000-0005-0000-0000-0000400E0000}"/>
    <cellStyle name="_HCL BOQ-misc-workg file-04.10.08 4" xfId="3328" xr:uid="{00000000-0005-0000-0000-0000410E0000}"/>
    <cellStyle name="_HCL Infosystems" xfId="3329" xr:uid="{00000000-0005-0000-0000-0000420E0000}"/>
    <cellStyle name="_HCL Infosystems 2" xfId="3330" xr:uid="{00000000-0005-0000-0000-0000430E0000}"/>
    <cellStyle name="_HCL Infosystems 2 2" xfId="3331" xr:uid="{00000000-0005-0000-0000-0000440E0000}"/>
    <cellStyle name="_HCL Infosystems 2 2 2" xfId="26920" xr:uid="{00000000-0005-0000-0000-0000450E0000}"/>
    <cellStyle name="_HCL Infosystems 2 2 3" xfId="21998" xr:uid="{00000000-0005-0000-0000-0000460E0000}"/>
    <cellStyle name="_HCL Infosystems 2 3" xfId="3332" xr:uid="{00000000-0005-0000-0000-0000470E0000}"/>
    <cellStyle name="_HCL Infosystems 2 4" xfId="22000" xr:uid="{00000000-0005-0000-0000-0000480E0000}"/>
    <cellStyle name="_HCL Infosystems 2 5" xfId="21996" xr:uid="{00000000-0005-0000-0000-0000490E0000}"/>
    <cellStyle name="_HCL Infosystems 3" xfId="3333" xr:uid="{00000000-0005-0000-0000-00004A0E0000}"/>
    <cellStyle name="_HCL Infosystems 3 2" xfId="22008" xr:uid="{00000000-0005-0000-0000-00004B0E0000}"/>
    <cellStyle name="_HCL Infosystems 3 3" xfId="26921" xr:uid="{00000000-0005-0000-0000-00004C0E0000}"/>
    <cellStyle name="_HCL Infosystems 3 4" xfId="22004" xr:uid="{00000000-0005-0000-0000-00004D0E0000}"/>
    <cellStyle name="_HCL Infosystems 4" xfId="3334" xr:uid="{00000000-0005-0000-0000-00004E0E0000}"/>
    <cellStyle name="_HCL Infosystems 5" xfId="26919" xr:uid="{00000000-0005-0000-0000-00004F0E0000}"/>
    <cellStyle name="_HCL Infosystems 6" xfId="22001" xr:uid="{00000000-0005-0000-0000-0000500E0000}"/>
    <cellStyle name="_HDD Cacluation Sheet 80103" xfId="3335" xr:uid="{00000000-0005-0000-0000-0000510E0000}"/>
    <cellStyle name="_HDD Cacluation Sheet 80103 2" xfId="3336" xr:uid="{00000000-0005-0000-0000-0000520E0000}"/>
    <cellStyle name="_HDD Cacluation Sheet 80103 2 2" xfId="3337" xr:uid="{00000000-0005-0000-0000-0000530E0000}"/>
    <cellStyle name="_HDD Cacluation Sheet 80103 2 3" xfId="3338" xr:uid="{00000000-0005-0000-0000-0000540E0000}"/>
    <cellStyle name="_HDD Cacluation Sheet 80103 3" xfId="3339" xr:uid="{00000000-0005-0000-0000-0000550E0000}"/>
    <cellStyle name="_HDD Cacluation Sheet 80103 4" xfId="3340" xr:uid="{00000000-0005-0000-0000-0000560E0000}"/>
    <cellStyle name="_HDFC ACS works 09.12.08" xfId="3341" xr:uid="{00000000-0005-0000-0000-0000570E0000}"/>
    <cellStyle name="_HDFC ACS works 09.12.08 2" xfId="3342" xr:uid="{00000000-0005-0000-0000-0000580E0000}"/>
    <cellStyle name="_HDFC ACS works 09.12.08 2 2" xfId="3343" xr:uid="{00000000-0005-0000-0000-0000590E0000}"/>
    <cellStyle name="_HDFC ACS works 09.12.08 2 3" xfId="3344" xr:uid="{00000000-0005-0000-0000-00005A0E0000}"/>
    <cellStyle name="_HDFC ACS works 09.12.08 3" xfId="3345" xr:uid="{00000000-0005-0000-0000-00005B0E0000}"/>
    <cellStyle name="_HDFC ACS works 09.12.08 4" xfId="3346" xr:uid="{00000000-0005-0000-0000-00005C0E0000}"/>
    <cellStyle name="_HDFC CCTV works" xfId="3347" xr:uid="{00000000-0005-0000-0000-00005D0E0000}"/>
    <cellStyle name="_HDFC CCTV works 2" xfId="3348" xr:uid="{00000000-0005-0000-0000-00005E0E0000}"/>
    <cellStyle name="_HDFC CCTV works 2 2" xfId="3349" xr:uid="{00000000-0005-0000-0000-00005F0E0000}"/>
    <cellStyle name="_HDFC CCTV works 2 3" xfId="3350" xr:uid="{00000000-0005-0000-0000-0000600E0000}"/>
    <cellStyle name="_HDFC CCTV works 3" xfId="3351" xr:uid="{00000000-0005-0000-0000-0000610E0000}"/>
    <cellStyle name="_HDFC CCTV works 4" xfId="3352" xr:uid="{00000000-0005-0000-0000-0000620E0000}"/>
    <cellStyle name="_Hello FM _ Chennai_CCTV Offer_18.03.08" xfId="3353" xr:uid="{00000000-0005-0000-0000-0000630E0000}"/>
    <cellStyle name="_Hello FM _ Chennai_CCTV Offer_18.03.08 2" xfId="3354" xr:uid="{00000000-0005-0000-0000-0000640E0000}"/>
    <cellStyle name="_Hello FM _ Chennai_CCTV Offer_18.03.08 2 2" xfId="3355" xr:uid="{00000000-0005-0000-0000-0000650E0000}"/>
    <cellStyle name="_Hello FM _ Chennai_CCTV Offer_18.03.08 2 3" xfId="3356" xr:uid="{00000000-0005-0000-0000-0000660E0000}"/>
    <cellStyle name="_Hello FM _ Chennai_CCTV Offer_18.03.08 3" xfId="3357" xr:uid="{00000000-0005-0000-0000-0000670E0000}"/>
    <cellStyle name="_Hello FM _ Chennai_CCTV Offer_18.03.08 4" xfId="3358" xr:uid="{00000000-0005-0000-0000-0000680E0000}"/>
    <cellStyle name="_HeroITES" xfId="3359" xr:uid="{00000000-0005-0000-0000-0000690E0000}"/>
    <cellStyle name="_HeroITES 2" xfId="3360" xr:uid="{00000000-0005-0000-0000-00006A0E0000}"/>
    <cellStyle name="_HeroITES 2 2" xfId="3361" xr:uid="{00000000-0005-0000-0000-00006B0E0000}"/>
    <cellStyle name="_Hilton Hotel - 14.03.08" xfId="3362" xr:uid="{00000000-0005-0000-0000-00006C0E0000}"/>
    <cellStyle name="_Hilton Hotel - 14.03.08 2" xfId="3363" xr:uid="{00000000-0005-0000-0000-00006D0E0000}"/>
    <cellStyle name="_Hilton Hotel - 14.03.08 2 2" xfId="3364" xr:uid="{00000000-0005-0000-0000-00006E0E0000}"/>
    <cellStyle name="_Hilton Hotel - 14.03.08 2 2 2" xfId="26923" xr:uid="{00000000-0005-0000-0000-00006F0E0000}"/>
    <cellStyle name="_Hilton Hotel - 14.03.08 2 2 3" xfId="22009" xr:uid="{00000000-0005-0000-0000-0000700E0000}"/>
    <cellStyle name="_Hilton Hotel - 14.03.08 2 3" xfId="3365" xr:uid="{00000000-0005-0000-0000-0000710E0000}"/>
    <cellStyle name="_Hilton Hotel - 14.03.08 2 4" xfId="26922" xr:uid="{00000000-0005-0000-0000-0000720E0000}"/>
    <cellStyle name="_Hilton Hotel - 14.03.08 2 5" xfId="29289" xr:uid="{00000000-0005-0000-0000-0000730E0000}"/>
    <cellStyle name="_Hilton Hotel - 14.03.08 3" xfId="3366" xr:uid="{00000000-0005-0000-0000-0000740E0000}"/>
    <cellStyle name="_Hilton Hotel - 14.03.08 3 2" xfId="22011" xr:uid="{00000000-0005-0000-0000-0000750E0000}"/>
    <cellStyle name="_Hilton Hotel - 14.03.08 3 3" xfId="26924" xr:uid="{00000000-0005-0000-0000-0000760E0000}"/>
    <cellStyle name="_Hilton Hotel - 14.03.08 3 4" xfId="22010" xr:uid="{00000000-0005-0000-0000-0000770E0000}"/>
    <cellStyle name="_Hilton Hotel - 14.03.08 4" xfId="3367" xr:uid="{00000000-0005-0000-0000-0000780E0000}"/>
    <cellStyle name="_Hilton Hotel - 14.03.08 5" xfId="26928" xr:uid="{00000000-0005-0000-0000-0000790E0000}"/>
    <cellStyle name="_Hilton Hotel - 14.03.08 6" xfId="21997" xr:uid="{00000000-0005-0000-0000-00007A0E0000}"/>
    <cellStyle name="_Hiranandani Builders (Kensington) - 06.06.07R2" xfId="3368" xr:uid="{00000000-0005-0000-0000-00007B0E0000}"/>
    <cellStyle name="_Hiranandani Builders (Kensington) - 06.06.07R2 2" xfId="3369" xr:uid="{00000000-0005-0000-0000-00007C0E0000}"/>
    <cellStyle name="_Hiranandani Builders (Kensington) - 06.06.07R2 2 2" xfId="3370" xr:uid="{00000000-0005-0000-0000-00007D0E0000}"/>
    <cellStyle name="_Hiranandani Builders (Kensington) - 06.06.07R2 2 2 2" xfId="354" xr:uid="{00000000-0005-0000-0000-00007E0E0000}"/>
    <cellStyle name="_Hiranandani Builders (Kensington) - 06.06.07R2 2 2 3" xfId="29290" xr:uid="{00000000-0005-0000-0000-00007F0E0000}"/>
    <cellStyle name="_Hiranandani Builders (Kensington) - 06.06.07R2 2 3" xfId="3371" xr:uid="{00000000-0005-0000-0000-0000800E0000}"/>
    <cellStyle name="_Hiranandani Builders (Kensington) - 06.06.07R2 2 4" xfId="26926" xr:uid="{00000000-0005-0000-0000-0000810E0000}"/>
    <cellStyle name="_Hiranandani Builders (Kensington) - 06.06.07R2 2 5" xfId="22013" xr:uid="{00000000-0005-0000-0000-0000820E0000}"/>
    <cellStyle name="_Hiranandani Builders (Kensington) - 06.06.07R2 3" xfId="3372" xr:uid="{00000000-0005-0000-0000-0000830E0000}"/>
    <cellStyle name="_Hiranandani Builders (Kensington) - 06.06.07R2 3 2" xfId="22015" xr:uid="{00000000-0005-0000-0000-0000840E0000}"/>
    <cellStyle name="_Hiranandani Builders (Kensington) - 06.06.07R2 3 3" xfId="26927" xr:uid="{00000000-0005-0000-0000-0000850E0000}"/>
    <cellStyle name="_Hiranandani Builders (Kensington) - 06.06.07R2 3 4" xfId="22014" xr:uid="{00000000-0005-0000-0000-0000860E0000}"/>
    <cellStyle name="_Hiranandani Builders (Kensington) - 06.06.07R2 4" xfId="3373" xr:uid="{00000000-0005-0000-0000-0000870E0000}"/>
    <cellStyle name="_Hiranandani Builders (Kensington) - 06.06.07R2 5" xfId="26925" xr:uid="{00000000-0005-0000-0000-0000880E0000}"/>
    <cellStyle name="_Hiranandani Builders (Kensington) - 06.06.07R2 6" xfId="22012" xr:uid="{00000000-0005-0000-0000-0000890E0000}"/>
    <cellStyle name="_HLL-Mumbai-Siemens-04 04 08" xfId="3374" xr:uid="{00000000-0005-0000-0000-00008A0E0000}"/>
    <cellStyle name="_HLL-Mumbai-Siemens-04 04 08 2" xfId="3375" xr:uid="{00000000-0005-0000-0000-00008B0E0000}"/>
    <cellStyle name="_HLL-Mumbai-Siemens-04 04 08 2 2" xfId="3376" xr:uid="{00000000-0005-0000-0000-00008C0E0000}"/>
    <cellStyle name="_HLL-Mumbai-Siemens-04 04 08 2 2 2" xfId="26929" xr:uid="{00000000-0005-0000-0000-00008D0E0000}"/>
    <cellStyle name="_HLL-Mumbai-Siemens-04 04 08 2 2 3" xfId="22018" xr:uid="{00000000-0005-0000-0000-00008E0E0000}"/>
    <cellStyle name="_HLL-Mumbai-Siemens-04 04 08 2 3" xfId="3377" xr:uid="{00000000-0005-0000-0000-00008F0E0000}"/>
    <cellStyle name="_HLL-Mumbai-Siemens-04 04 08 2 4" xfId="26930" xr:uid="{00000000-0005-0000-0000-0000900E0000}"/>
    <cellStyle name="_HLL-Mumbai-Siemens-04 04 08 2 5" xfId="22017" xr:uid="{00000000-0005-0000-0000-0000910E0000}"/>
    <cellStyle name="_HLL-Mumbai-Siemens-04 04 08 3" xfId="3378" xr:uid="{00000000-0005-0000-0000-0000920E0000}"/>
    <cellStyle name="_HLL-Mumbai-Siemens-04 04 08 4" xfId="3379" xr:uid="{00000000-0005-0000-0000-0000930E0000}"/>
    <cellStyle name="_HLL-Mumbai-Siemens-04 04 08 5" xfId="22016" xr:uid="{00000000-0005-0000-0000-0000940E0000}"/>
    <cellStyle name="_HLR- iris-13.06.06" xfId="3380" xr:uid="{00000000-0005-0000-0000-0000950E0000}"/>
    <cellStyle name="_HLR- iris-13.06.06 2" xfId="3381" xr:uid="{00000000-0005-0000-0000-0000960E0000}"/>
    <cellStyle name="_HLR- iris-13.06.06 2 2" xfId="3382" xr:uid="{00000000-0005-0000-0000-0000970E0000}"/>
    <cellStyle name="_HLR- iris-13.06.06 2 3" xfId="3383" xr:uid="{00000000-0005-0000-0000-0000980E0000}"/>
    <cellStyle name="_HLR- iris-13.06.06 3" xfId="3384" xr:uid="{00000000-0005-0000-0000-0000990E0000}"/>
    <cellStyle name="_HLR- iris-13.06.06 4" xfId="3385" xr:uid="{00000000-0005-0000-0000-00009A0E0000}"/>
    <cellStyle name="_Holcim-13.02.07" xfId="3386" xr:uid="{00000000-0005-0000-0000-00009B0E0000}"/>
    <cellStyle name="_Holcim-13.02.07 2" xfId="3387" xr:uid="{00000000-0005-0000-0000-00009C0E0000}"/>
    <cellStyle name="_Holcim-13.02.07 2 2" xfId="3388" xr:uid="{00000000-0005-0000-0000-00009D0E0000}"/>
    <cellStyle name="_Holcim-13.02.07 2 2 2" xfId="26931" xr:uid="{00000000-0005-0000-0000-00009E0E0000}"/>
    <cellStyle name="_Holcim-13.02.07 2 2 3" xfId="22021" xr:uid="{00000000-0005-0000-0000-00009F0E0000}"/>
    <cellStyle name="_Holcim-13.02.07 2 3" xfId="3389" xr:uid="{00000000-0005-0000-0000-0000A00E0000}"/>
    <cellStyle name="_Holcim-13.02.07 2 4" xfId="21811" xr:uid="{00000000-0005-0000-0000-0000A10E0000}"/>
    <cellStyle name="_Holcim-13.02.07 2 5" xfId="22020" xr:uid="{00000000-0005-0000-0000-0000A20E0000}"/>
    <cellStyle name="_Holcim-13.02.07 3" xfId="3390" xr:uid="{00000000-0005-0000-0000-0000A30E0000}"/>
    <cellStyle name="_Holcim-13.02.07 4" xfId="3391" xr:uid="{00000000-0005-0000-0000-0000A40E0000}"/>
    <cellStyle name="_Holcim-13.02.07 5" xfId="22019" xr:uid="{00000000-0005-0000-0000-0000A50E0000}"/>
    <cellStyle name="_HPCL R(1)" xfId="3392" xr:uid="{00000000-0005-0000-0000-0000A60E0000}"/>
    <cellStyle name="_HPCL R(1) 2" xfId="3393" xr:uid="{00000000-0005-0000-0000-0000A70E0000}"/>
    <cellStyle name="_HSBC _ 5.04.07" xfId="3394" xr:uid="{00000000-0005-0000-0000-0000A80E0000}"/>
    <cellStyle name="_HSBC _ 5.04.07 2" xfId="3395" xr:uid="{00000000-0005-0000-0000-0000A90E0000}"/>
    <cellStyle name="_HSBC _ 5.04.07 2 2" xfId="3396" xr:uid="{00000000-0005-0000-0000-0000AA0E0000}"/>
    <cellStyle name="_HSBC _ 5.04.07 2 3" xfId="3397" xr:uid="{00000000-0005-0000-0000-0000AB0E0000}"/>
    <cellStyle name="_HSBC _ 5.04.07 3" xfId="3398" xr:uid="{00000000-0005-0000-0000-0000AC0E0000}"/>
    <cellStyle name="_HSBC _ 5.04.07 4" xfId="3399" xr:uid="{00000000-0005-0000-0000-0000AD0E0000}"/>
    <cellStyle name="_HW-Gantt" xfId="3400" xr:uid="{00000000-0005-0000-0000-0000AE0E0000}"/>
    <cellStyle name="_HW-Gantt 2" xfId="3401" xr:uid="{00000000-0005-0000-0000-0000AF0E0000}"/>
    <cellStyle name="_HW-Gantt 2 2" xfId="3402" xr:uid="{00000000-0005-0000-0000-0000B00E0000}"/>
    <cellStyle name="_IBM Data Center - 15.07.06" xfId="3403" xr:uid="{00000000-0005-0000-0000-0000B10E0000}"/>
    <cellStyle name="_IBM Data Center - 15.07.06 2" xfId="3404" xr:uid="{00000000-0005-0000-0000-0000B20E0000}"/>
    <cellStyle name="_IBM Data Center - 15.07.06 2 2" xfId="3405" xr:uid="{00000000-0005-0000-0000-0000B30E0000}"/>
    <cellStyle name="_IBM Data Center - 15.07.06 2 2 2" xfId="26934" xr:uid="{00000000-0005-0000-0000-0000B40E0000}"/>
    <cellStyle name="_IBM Data Center - 15.07.06 2 2 3" xfId="22024" xr:uid="{00000000-0005-0000-0000-0000B50E0000}"/>
    <cellStyle name="_IBM Data Center - 15.07.06 2 3" xfId="3406" xr:uid="{00000000-0005-0000-0000-0000B60E0000}"/>
    <cellStyle name="_IBM Data Center - 15.07.06 2 4" xfId="29262" xr:uid="{00000000-0005-0000-0000-0000B70E0000}"/>
    <cellStyle name="_IBM Data Center - 15.07.06 2 5" xfId="22023" xr:uid="{00000000-0005-0000-0000-0000B80E0000}"/>
    <cellStyle name="_IBM Data Center - 15.07.06 3" xfId="3407" xr:uid="{00000000-0005-0000-0000-0000B90E0000}"/>
    <cellStyle name="_IBM Data Center - 15.07.06 3 2" xfId="22026" xr:uid="{00000000-0005-0000-0000-0000BA0E0000}"/>
    <cellStyle name="_IBM Data Center - 15.07.06 3 3" xfId="26933" xr:uid="{00000000-0005-0000-0000-0000BB0E0000}"/>
    <cellStyle name="_IBM Data Center - 15.07.06 3 4" xfId="22025" xr:uid="{00000000-0005-0000-0000-0000BC0E0000}"/>
    <cellStyle name="_IBM Data Center - 15.07.06 4" xfId="3408" xr:uid="{00000000-0005-0000-0000-0000BD0E0000}"/>
    <cellStyle name="_IBM Data Center - 15.07.06 5" xfId="26932" xr:uid="{00000000-0005-0000-0000-0000BE0E0000}"/>
    <cellStyle name="_IBM Data Center - 15.07.06 6" xfId="22022" xr:uid="{00000000-0005-0000-0000-0000BF0E0000}"/>
    <cellStyle name="_IBM Data Centre - 27.09.06,e-mail" xfId="3409" xr:uid="{00000000-0005-0000-0000-0000C00E0000}"/>
    <cellStyle name="_IBM Data Centre - 27.09.06,e-mail 2" xfId="3410" xr:uid="{00000000-0005-0000-0000-0000C10E0000}"/>
    <cellStyle name="_IBM Data Centre - 27.09.06,e-mail 2 2" xfId="3411" xr:uid="{00000000-0005-0000-0000-0000C20E0000}"/>
    <cellStyle name="_IBM Data Centre - 27.09.06,e-mail 2 2 2" xfId="21812" xr:uid="{00000000-0005-0000-0000-0000C30E0000}"/>
    <cellStyle name="_IBM Data Centre - 27.09.06,e-mail 2 2 3" xfId="22029" xr:uid="{00000000-0005-0000-0000-0000C40E0000}"/>
    <cellStyle name="_IBM Data Centre - 27.09.06,e-mail 2 3" xfId="3412" xr:uid="{00000000-0005-0000-0000-0000C50E0000}"/>
    <cellStyle name="_IBM Data Centre - 27.09.06,e-mail 2 4" xfId="29271" xr:uid="{00000000-0005-0000-0000-0000C60E0000}"/>
    <cellStyle name="_IBM Data Centre - 27.09.06,e-mail 2 5" xfId="22028" xr:uid="{00000000-0005-0000-0000-0000C70E0000}"/>
    <cellStyle name="_IBM Data Centre - 27.09.06,e-mail 3" xfId="3413" xr:uid="{00000000-0005-0000-0000-0000C80E0000}"/>
    <cellStyle name="_IBM Data Centre - 27.09.06,e-mail 4" xfId="3414" xr:uid="{00000000-0005-0000-0000-0000C90E0000}"/>
    <cellStyle name="_IBM Data Centre - 27.09.06,e-mail 5" xfId="22027" xr:uid="{00000000-0005-0000-0000-0000CA0E0000}"/>
    <cellStyle name="_IBM K Block - Manyatta" xfId="3415" xr:uid="{00000000-0005-0000-0000-0000CB0E0000}"/>
    <cellStyle name="_IBM K Block - Manyatta 2" xfId="3416" xr:uid="{00000000-0005-0000-0000-0000CC0E0000}"/>
    <cellStyle name="_IBM K Block - Manyatta 2 2" xfId="3417" xr:uid="{00000000-0005-0000-0000-0000CD0E0000}"/>
    <cellStyle name="_IBM K Block - Manyatta 2 2 2" xfId="26935" xr:uid="{00000000-0005-0000-0000-0000CE0E0000}"/>
    <cellStyle name="_IBM K Block - Manyatta 2 2 3" xfId="22031" xr:uid="{00000000-0005-0000-0000-0000CF0E0000}"/>
    <cellStyle name="_IBM K Block - Manyatta 2 3" xfId="3418" xr:uid="{00000000-0005-0000-0000-0000D00E0000}"/>
    <cellStyle name="_IBM K Block - Manyatta 2 4" xfId="29273" xr:uid="{00000000-0005-0000-0000-0000D10E0000}"/>
    <cellStyle name="_IBM K Block - Manyatta 2 5" xfId="29291" xr:uid="{00000000-0005-0000-0000-0000D20E0000}"/>
    <cellStyle name="_IBM K Block - Manyatta 3" xfId="3419" xr:uid="{00000000-0005-0000-0000-0000D30E0000}"/>
    <cellStyle name="_IBM K Block - Manyatta 4" xfId="3420" xr:uid="{00000000-0005-0000-0000-0000D40E0000}"/>
    <cellStyle name="_IBM K Block - Manyatta 5" xfId="22030" xr:uid="{00000000-0005-0000-0000-0000D50E0000}"/>
    <cellStyle name="_IBM Manyata 1.4.06" xfId="3421" xr:uid="{00000000-0005-0000-0000-0000D60E0000}"/>
    <cellStyle name="_IBM Manyata 1.4.06 2" xfId="3422" xr:uid="{00000000-0005-0000-0000-0000D70E0000}"/>
    <cellStyle name="_IBM Manyata 1.4.06 2 2" xfId="3423" xr:uid="{00000000-0005-0000-0000-0000D80E0000}"/>
    <cellStyle name="_IBM Manyata 1.4.06 2 2 2" xfId="26937" xr:uid="{00000000-0005-0000-0000-0000D90E0000}"/>
    <cellStyle name="_IBM Manyata 1.4.06 2 2 3" xfId="22034" xr:uid="{00000000-0005-0000-0000-0000DA0E0000}"/>
    <cellStyle name="_IBM Manyata 1.4.06 2 3" xfId="3424" xr:uid="{00000000-0005-0000-0000-0000DB0E0000}"/>
    <cellStyle name="_IBM Manyata 1.4.06 2 4" xfId="21813" xr:uid="{00000000-0005-0000-0000-0000DC0E0000}"/>
    <cellStyle name="_IBM Manyata 1.4.06 2 5" xfId="22033" xr:uid="{00000000-0005-0000-0000-0000DD0E0000}"/>
    <cellStyle name="_IBM Manyata 1.4.06 3" xfId="3425" xr:uid="{00000000-0005-0000-0000-0000DE0E0000}"/>
    <cellStyle name="_IBM Manyata 1.4.06 3 2" xfId="32539" xr:uid="{00000000-0005-0000-0000-0000DF0E0000}"/>
    <cellStyle name="_IBM Manyata 1.4.06 3 3" xfId="26936" xr:uid="{00000000-0005-0000-0000-0000E00E0000}"/>
    <cellStyle name="_IBM Manyata 1.4.06 3 4" xfId="22035" xr:uid="{00000000-0005-0000-0000-0000E10E0000}"/>
    <cellStyle name="_IBM Manyata 1.4.06 4" xfId="3426" xr:uid="{00000000-0005-0000-0000-0000E20E0000}"/>
    <cellStyle name="_IBM Manyata 1.4.06 5" xfId="29480" xr:uid="{00000000-0005-0000-0000-0000E30E0000}"/>
    <cellStyle name="_IBM Manyata 1.4.06 6" xfId="22032" xr:uid="{00000000-0005-0000-0000-0000E40E0000}"/>
    <cellStyle name="_IBM-datacentre-28.09.06" xfId="3427" xr:uid="{00000000-0005-0000-0000-0000E50E0000}"/>
    <cellStyle name="_IBM-datacentre-28.09.06 2" xfId="3428" xr:uid="{00000000-0005-0000-0000-0000E60E0000}"/>
    <cellStyle name="_IBM-datacentre-28.09.06 2 2" xfId="3429" xr:uid="{00000000-0005-0000-0000-0000E70E0000}"/>
    <cellStyle name="_IBM-datacentre-28.09.06 2 2 2" xfId="21980" xr:uid="{00000000-0005-0000-0000-0000E80E0000}"/>
    <cellStyle name="_IBM-datacentre-28.09.06 2 2 3" xfId="22036" xr:uid="{00000000-0005-0000-0000-0000E90E0000}"/>
    <cellStyle name="_IBM-datacentre-28.09.06 2 3" xfId="3430" xr:uid="{00000000-0005-0000-0000-0000EA0E0000}"/>
    <cellStyle name="_IBM-datacentre-28.09.06 2 4" xfId="26939" xr:uid="{00000000-0005-0000-0000-0000EB0E0000}"/>
    <cellStyle name="_IBM-datacentre-28.09.06 2 5" xfId="32546" xr:uid="{00000000-0005-0000-0000-0000EC0E0000}"/>
    <cellStyle name="_IBM-datacentre-28.09.06 3" xfId="3431" xr:uid="{00000000-0005-0000-0000-0000ED0E0000}"/>
    <cellStyle name="_IBM-datacentre-28.09.06 3 2" xfId="32544" xr:uid="{00000000-0005-0000-0000-0000EE0E0000}"/>
    <cellStyle name="_IBM-datacentre-28.09.06 3 3" xfId="26940" xr:uid="{00000000-0005-0000-0000-0000EF0E0000}"/>
    <cellStyle name="_IBM-datacentre-28.09.06 3 4" xfId="22037" xr:uid="{00000000-0005-0000-0000-0000F00E0000}"/>
    <cellStyle name="_IBM-datacentre-28.09.06 4" xfId="3432" xr:uid="{00000000-0005-0000-0000-0000F10E0000}"/>
    <cellStyle name="_IBM-datacentre-28.09.06 5" xfId="26938" xr:uid="{00000000-0005-0000-0000-0000F20E0000}"/>
    <cellStyle name="_IBM-datacentre-28.09.06 6" xfId="32545" xr:uid="{00000000-0005-0000-0000-0000F30E0000}"/>
    <cellStyle name="_IBM-RFP-2008-RD-170,Pune-14.10.08" xfId="3433" xr:uid="{00000000-0005-0000-0000-0000F40E0000}"/>
    <cellStyle name="_IBMS BOM- AHMADABAD DC" xfId="3434" xr:uid="{00000000-0005-0000-0000-0000F50E0000}"/>
    <cellStyle name="_IBMS BOM- AHMADABAD DC 2" xfId="3435" xr:uid="{00000000-0005-0000-0000-0000F60E0000}"/>
    <cellStyle name="_IBMS BOM- AHMADABAD DC 2 2" xfId="3436" xr:uid="{00000000-0005-0000-0000-0000F70E0000}"/>
    <cellStyle name="_IBMS BOM- AHMADABAD DC 3" xfId="3437" xr:uid="{00000000-0005-0000-0000-0000F80E0000}"/>
    <cellStyle name="_IBMS BOM- AHMADABAD DC 4" xfId="3438" xr:uid="{00000000-0005-0000-0000-0000F90E0000}"/>
    <cellStyle name="_IBMS BOM- MUMBAI DC" xfId="3439" xr:uid="{00000000-0005-0000-0000-0000FA0E0000}"/>
    <cellStyle name="_IBMS BOM- MUMBAI DC 2" xfId="3440" xr:uid="{00000000-0005-0000-0000-0000FB0E0000}"/>
    <cellStyle name="_IBMS BOM- MUMBAI DC 2 2" xfId="3441" xr:uid="{00000000-0005-0000-0000-0000FC0E0000}"/>
    <cellStyle name="_IBMS BOM- MUMBAI DC 3" xfId="3442" xr:uid="{00000000-0005-0000-0000-0000FD0E0000}"/>
    <cellStyle name="_IBMS BOM- MUMBAI DC 4" xfId="3443" xr:uid="{00000000-0005-0000-0000-0000FE0E0000}"/>
    <cellStyle name="_IBMS BOQ" xfId="3444" xr:uid="{00000000-0005-0000-0000-0000FF0E0000}"/>
    <cellStyle name="_IBMS BOQ 2" xfId="3445" xr:uid="{00000000-0005-0000-0000-0000000F0000}"/>
    <cellStyle name="_IBMS BOQ 2 2" xfId="3446" xr:uid="{00000000-0005-0000-0000-0000010F0000}"/>
    <cellStyle name="_IBMS BOQ 2 2 2" xfId="26942" xr:uid="{00000000-0005-0000-0000-0000020F0000}"/>
    <cellStyle name="_IBMS BOQ 2 2 3" xfId="32541" xr:uid="{00000000-0005-0000-0000-0000030F0000}"/>
    <cellStyle name="_IBMS BOQ 2 3" xfId="3447" xr:uid="{00000000-0005-0000-0000-0000040F0000}"/>
    <cellStyle name="_IBMS BOQ 2 4" xfId="26941" xr:uid="{00000000-0005-0000-0000-0000050F0000}"/>
    <cellStyle name="_IBMS BOQ 2 5" xfId="22039" xr:uid="{00000000-0005-0000-0000-0000060F0000}"/>
    <cellStyle name="_IBMS BOQ 3" xfId="3448" xr:uid="{00000000-0005-0000-0000-0000070F0000}"/>
    <cellStyle name="_IBMS BOQ 4" xfId="3449" xr:uid="{00000000-0005-0000-0000-0000080F0000}"/>
    <cellStyle name="_IBMS BOQ 5" xfId="22038" xr:uid="{00000000-0005-0000-0000-0000090F0000}"/>
    <cellStyle name="_IBMS IIT Hyhr  _Emerson (2)" xfId="3450" xr:uid="{00000000-0005-0000-0000-00000A0F0000}"/>
    <cellStyle name="_IBMS IIT Hyhr  _Emerson (2) 2" xfId="3451" xr:uid="{00000000-0005-0000-0000-00000B0F0000}"/>
    <cellStyle name="_IBMS IIT Hyhr  _Emerson (2) 2 2" xfId="3452" xr:uid="{00000000-0005-0000-0000-00000C0F0000}"/>
    <cellStyle name="_IBMS IIT Hyhr  _Emerson (2) 3" xfId="3453" xr:uid="{00000000-0005-0000-0000-00000D0F0000}"/>
    <cellStyle name="_IBMS IIT Hyhr  _Emerson (2) 4" xfId="3454" xr:uid="{00000000-0005-0000-0000-00000E0F0000}"/>
    <cellStyle name="_IDC chennai - 30.03.06" xfId="3455" xr:uid="{00000000-0005-0000-0000-00000F0F0000}"/>
    <cellStyle name="_IDC chennai - 30.03.06 2" xfId="3456" xr:uid="{00000000-0005-0000-0000-0000100F0000}"/>
    <cellStyle name="_IDC chennai - 30.03.06 2 2" xfId="32542" xr:uid="{00000000-0005-0000-0000-0000110F0000}"/>
    <cellStyle name="_IDC chennai - 30.03.06 2 3" xfId="26944" xr:uid="{00000000-0005-0000-0000-0000120F0000}"/>
    <cellStyle name="_IDC chennai - 30.03.06 2 4" xfId="22040" xr:uid="{00000000-0005-0000-0000-0000130F0000}"/>
    <cellStyle name="_IDC chennai - 30.03.06 3" xfId="22041" xr:uid="{00000000-0005-0000-0000-0000140F0000}"/>
    <cellStyle name="_IDC chennai - 30.03.06 3 2" xfId="22042" xr:uid="{00000000-0005-0000-0000-0000150F0000}"/>
    <cellStyle name="_IDC chennai - 30.03.06 4" xfId="26943" xr:uid="{00000000-0005-0000-0000-0000160F0000}"/>
    <cellStyle name="_IDC chennai - 30.03.06 5" xfId="32543" xr:uid="{00000000-0005-0000-0000-0000170F0000}"/>
    <cellStyle name="_Idea Cellular -SecurA + - 31.12.07" xfId="3457" xr:uid="{00000000-0005-0000-0000-0000180F0000}"/>
    <cellStyle name="_Idea Cellular -SecurA + - 31.12.07 2" xfId="3458" xr:uid="{00000000-0005-0000-0000-0000190F0000}"/>
    <cellStyle name="_Idea Cellular -SecurA + - 31.12.07 2 2" xfId="3459" xr:uid="{00000000-0005-0000-0000-00001A0F0000}"/>
    <cellStyle name="_Idea Cellular -SecurA + - 31.12.07 2 3" xfId="3460" xr:uid="{00000000-0005-0000-0000-00001B0F0000}"/>
    <cellStyle name="_Idea Cellular -SecurA + - 31.12.07 3" xfId="3461" xr:uid="{00000000-0005-0000-0000-00001C0F0000}"/>
    <cellStyle name="_Idea Cellular -SecurA + - 31.12.07 4" xfId="3462" xr:uid="{00000000-0005-0000-0000-00001D0F0000}"/>
    <cellStyle name="_IISCO-Argogen-Breakup-14.03.08" xfId="3463" xr:uid="{00000000-0005-0000-0000-00001E0F0000}"/>
    <cellStyle name="_IISCO-Argogen-Breakup-14.03.08 10" xfId="32540" xr:uid="{00000000-0005-0000-0000-00001F0F0000}"/>
    <cellStyle name="_IISCO-Argogen-Breakup-14.03.08 2" xfId="3464" xr:uid="{00000000-0005-0000-0000-0000200F0000}"/>
    <cellStyle name="_IISCO-Argogen-Breakup-14.03.08 2 2" xfId="3465" xr:uid="{00000000-0005-0000-0000-0000210F0000}"/>
    <cellStyle name="_IISCO-Argogen-Breakup-14.03.08 2 2 2" xfId="3466" xr:uid="{00000000-0005-0000-0000-0000220F0000}"/>
    <cellStyle name="_IISCO-Argogen-Breakup-14.03.08 2 2 2 2" xfId="38741" xr:uid="{00000000-0005-0000-0000-0000230F0000}"/>
    <cellStyle name="_IISCO-Argogen-Breakup-14.03.08 2 2 3" xfId="38740" xr:uid="{00000000-0005-0000-0000-0000240F0000}"/>
    <cellStyle name="_IISCO-Argogen-Breakup-14.03.08 2 2 4" xfId="26945" xr:uid="{00000000-0005-0000-0000-0000250F0000}"/>
    <cellStyle name="_IISCO-Argogen-Breakup-14.03.08 2 3" xfId="3467" xr:uid="{00000000-0005-0000-0000-0000260F0000}"/>
    <cellStyle name="_IISCO-Argogen-Breakup-14.03.08 2 3 2" xfId="38742" xr:uid="{00000000-0005-0000-0000-0000270F0000}"/>
    <cellStyle name="_IISCO-Argogen-Breakup-14.03.08 2 4" xfId="38739" xr:uid="{00000000-0005-0000-0000-0000280F0000}"/>
    <cellStyle name="_IISCO-Argogen-Breakup-14.03.08 2 5" xfId="21815" xr:uid="{00000000-0005-0000-0000-0000290F0000}"/>
    <cellStyle name="_IISCO-Argogen-Breakup-14.03.08 3" xfId="3468" xr:uid="{00000000-0005-0000-0000-00002A0F0000}"/>
    <cellStyle name="_IISCO-Argogen-Breakup-14.03.08 3 2" xfId="3469" xr:uid="{00000000-0005-0000-0000-00002B0F0000}"/>
    <cellStyle name="_IISCO-Argogen-Breakup-14.03.08 3 2 2" xfId="38744" xr:uid="{00000000-0005-0000-0000-00002C0F0000}"/>
    <cellStyle name="_IISCO-Argogen-Breakup-14.03.08 3 3" xfId="38743" xr:uid="{00000000-0005-0000-0000-00002D0F0000}"/>
    <cellStyle name="_IISCO-Argogen-Breakup-14.03.08 4" xfId="3470" xr:uid="{00000000-0005-0000-0000-00002E0F0000}"/>
    <cellStyle name="_IISCO-Argogen-Breakup-14.03.08 4 2" xfId="36236" xr:uid="{00000000-0005-0000-0000-00002F0F0000}"/>
    <cellStyle name="_IISCO-Argogen-Breakup-14.03.08 4 2 2" xfId="45473" xr:uid="{00000000-0005-0000-0000-0000300F0000}"/>
    <cellStyle name="_IISCO-Argogen-Breakup-14.03.08 4 3" xfId="38745" xr:uid="{00000000-0005-0000-0000-0000310F0000}"/>
    <cellStyle name="_IISCO-Argogen-Breakup-14.03.08 5" xfId="3471" xr:uid="{00000000-0005-0000-0000-0000320F0000}"/>
    <cellStyle name="_IISCO-Argogen-Breakup-14.03.08 5 2" xfId="38746" xr:uid="{00000000-0005-0000-0000-0000330F0000}"/>
    <cellStyle name="_IISCO-Argogen-Breakup-14.03.08 6" xfId="3472" xr:uid="{00000000-0005-0000-0000-0000340F0000}"/>
    <cellStyle name="_IISCO-Argogen-Breakup-14.03.08 6 2" xfId="36235" xr:uid="{00000000-0005-0000-0000-0000350F0000}"/>
    <cellStyle name="_IISCO-Argogen-Breakup-14.03.08 6 2 2" xfId="45472" xr:uid="{00000000-0005-0000-0000-0000360F0000}"/>
    <cellStyle name="_IISCO-Argogen-Breakup-14.03.08 6 3" xfId="38747" xr:uid="{00000000-0005-0000-0000-0000370F0000}"/>
    <cellStyle name="_IISCO-Argogen-Breakup-14.03.08 7" xfId="36237" xr:uid="{00000000-0005-0000-0000-0000380F0000}"/>
    <cellStyle name="_IISCO-Argogen-Breakup-14.03.08 7 2" xfId="45474" xr:uid="{00000000-0005-0000-0000-0000390F0000}"/>
    <cellStyle name="_IISCO-Argogen-Breakup-14.03.08 8" xfId="38738" xr:uid="{00000000-0005-0000-0000-00003A0F0000}"/>
    <cellStyle name="_IISCO-Argogen-Breakup-14.03.08 9" xfId="21814" xr:uid="{00000000-0005-0000-0000-00003B0F0000}"/>
    <cellStyle name="_ILMS Cost Case v1.1" xfId="3473" xr:uid="{00000000-0005-0000-0000-00003C0F0000}"/>
    <cellStyle name="_ILMS cost case-MA" xfId="3474" xr:uid="{00000000-0005-0000-0000-00003D0F0000}"/>
    <cellStyle name="_ILMS_Consolidated2806" xfId="3475" xr:uid="{00000000-0005-0000-0000-00003E0F0000}"/>
    <cellStyle name="_ILMS_Consolidated2806 2" xfId="22044" xr:uid="{00000000-0005-0000-0000-00003F0F0000}"/>
    <cellStyle name="_ILMS_Consolidated2806 2 2" xfId="32529" xr:uid="{00000000-0005-0000-0000-0000400F0000}"/>
    <cellStyle name="_ILMS_Consolidated2806 3" xfId="22043" xr:uid="{00000000-0005-0000-0000-0000410F0000}"/>
    <cellStyle name="_Incubation Center for Muthoot,Kochi-28.04.06" xfId="3476" xr:uid="{00000000-0005-0000-0000-0000420F0000}"/>
    <cellStyle name="_Incubation Center for Muthoot,Kochi-28.04.06 2" xfId="3477" xr:uid="{00000000-0005-0000-0000-0000430F0000}"/>
    <cellStyle name="_Incubation Center for Muthoot,Kochi-28.04.06 2 2" xfId="3478" xr:uid="{00000000-0005-0000-0000-0000440F0000}"/>
    <cellStyle name="_Incubation Center for Muthoot,Kochi-28.04.06 2 2 2" xfId="26949" xr:uid="{00000000-0005-0000-0000-0000450F0000}"/>
    <cellStyle name="_Incubation Center for Muthoot,Kochi-28.04.06 2 2 3" xfId="22045" xr:uid="{00000000-0005-0000-0000-0000460F0000}"/>
    <cellStyle name="_Incubation Center for Muthoot,Kochi-28.04.06 2 3" xfId="3479" xr:uid="{00000000-0005-0000-0000-0000470F0000}"/>
    <cellStyle name="_Incubation Center for Muthoot,Kochi-28.04.06 2 4" xfId="29481" xr:uid="{00000000-0005-0000-0000-0000480F0000}"/>
    <cellStyle name="_Incubation Center for Muthoot,Kochi-28.04.06 2 5" xfId="32538" xr:uid="{00000000-0005-0000-0000-0000490F0000}"/>
    <cellStyle name="_Incubation Center for Muthoot,Kochi-28.04.06 3" xfId="3480" xr:uid="{00000000-0005-0000-0000-00004A0F0000}"/>
    <cellStyle name="_Incubation Center for Muthoot,Kochi-28.04.06 4" xfId="3481" xr:uid="{00000000-0005-0000-0000-00004B0F0000}"/>
    <cellStyle name="_Incubation Center for Muthoot,Kochi-28.04.06 5" xfId="32537" xr:uid="{00000000-0005-0000-0000-00004C0F0000}"/>
    <cellStyle name="_incubation div- Payment Trackers - 05.06.07" xfId="22046" xr:uid="{00000000-0005-0000-0000-00004D0F0000}"/>
    <cellStyle name="_incubation div- Payment Trackers - 05.06.07 2" xfId="32535" xr:uid="{00000000-0005-0000-0000-00004E0F0000}"/>
    <cellStyle name="_India Bulls,R1 - 8.05.08 EST ED" xfId="3482" xr:uid="{00000000-0005-0000-0000-00004F0F0000}"/>
    <cellStyle name="_India Bulls,R1 - 8.05.08 EST ED 2" xfId="3483" xr:uid="{00000000-0005-0000-0000-0000500F0000}"/>
    <cellStyle name="_India Bulls,R1 - 8.05.08 EST ED 2 2" xfId="3484" xr:uid="{00000000-0005-0000-0000-0000510F0000}"/>
    <cellStyle name="_India Bulls,R1 - 8.05.08 EST ED 2 2 2" xfId="21816" xr:uid="{00000000-0005-0000-0000-0000520F0000}"/>
    <cellStyle name="_India Bulls,R1 - 8.05.08 EST ED 2 2 3" xfId="22048" xr:uid="{00000000-0005-0000-0000-0000530F0000}"/>
    <cellStyle name="_India Bulls,R1 - 8.05.08 EST ED 2 3" xfId="3485" xr:uid="{00000000-0005-0000-0000-0000540F0000}"/>
    <cellStyle name="_India Bulls,R1 - 8.05.08 EST ED 2 4" xfId="26946" xr:uid="{00000000-0005-0000-0000-0000550F0000}"/>
    <cellStyle name="_India Bulls,R1 - 8.05.08 EST ED 2 5" xfId="22047" xr:uid="{00000000-0005-0000-0000-0000560F0000}"/>
    <cellStyle name="_India Bulls,R1 - 8.05.08 EST ED 3" xfId="3486" xr:uid="{00000000-0005-0000-0000-0000570F0000}"/>
    <cellStyle name="_India Bulls,R1 - 8.05.08 EST ED 4" xfId="3487" xr:uid="{00000000-0005-0000-0000-0000580F0000}"/>
    <cellStyle name="_India Bulls,R1 - 8.05.08 EST ED 5" xfId="32536" xr:uid="{00000000-0005-0000-0000-0000590F0000}"/>
    <cellStyle name="_India Cements CCTV System 70918 m" xfId="3488" xr:uid="{00000000-0005-0000-0000-00005A0F0000}"/>
    <cellStyle name="_India Cements CCTV System 70918 m 2" xfId="3489" xr:uid="{00000000-0005-0000-0000-00005B0F0000}"/>
    <cellStyle name="_India Cements CCTV System 70918 m 2 2" xfId="3490" xr:uid="{00000000-0005-0000-0000-00005C0F0000}"/>
    <cellStyle name="_India Cements CCTV System 70918 m 2 3" xfId="3491" xr:uid="{00000000-0005-0000-0000-00005D0F0000}"/>
    <cellStyle name="_India Cements CCTV System 70918 m 3" xfId="3492" xr:uid="{00000000-0005-0000-0000-00005E0F0000}"/>
    <cellStyle name="_India Cements CCTV System 70918 m 4" xfId="3493" xr:uid="{00000000-0005-0000-0000-00005F0F0000}"/>
    <cellStyle name="_India Infoline - Spk - 01.04.08" xfId="3494" xr:uid="{00000000-0005-0000-0000-0000600F0000}"/>
    <cellStyle name="_India Infoline - Spk - 01.04.08 10" xfId="32533" xr:uid="{00000000-0005-0000-0000-0000610F0000}"/>
    <cellStyle name="_India Infoline - Spk - 01.04.08 2" xfId="3495" xr:uid="{00000000-0005-0000-0000-0000620F0000}"/>
    <cellStyle name="_India Infoline - Spk - 01.04.08 2 2" xfId="3496" xr:uid="{00000000-0005-0000-0000-0000630F0000}"/>
    <cellStyle name="_India Infoline - Spk - 01.04.08 2 2 2" xfId="3497" xr:uid="{00000000-0005-0000-0000-0000640F0000}"/>
    <cellStyle name="_India Infoline - Spk - 01.04.08 2 2 2 2" xfId="38751" xr:uid="{00000000-0005-0000-0000-0000650F0000}"/>
    <cellStyle name="_India Infoline - Spk - 01.04.08 2 2 3" xfId="38750" xr:uid="{00000000-0005-0000-0000-0000660F0000}"/>
    <cellStyle name="_India Infoline - Spk - 01.04.08 2 2 4" xfId="26948" xr:uid="{00000000-0005-0000-0000-0000670F0000}"/>
    <cellStyle name="_India Infoline - Spk - 01.04.08 2 3" xfId="3498" xr:uid="{00000000-0005-0000-0000-0000680F0000}"/>
    <cellStyle name="_India Infoline - Spk - 01.04.08 2 3 2" xfId="38752" xr:uid="{00000000-0005-0000-0000-0000690F0000}"/>
    <cellStyle name="_India Infoline - Spk - 01.04.08 2 4" xfId="38749" xr:uid="{00000000-0005-0000-0000-00006A0F0000}"/>
    <cellStyle name="_India Infoline - Spk - 01.04.08 2 5" xfId="26947" xr:uid="{00000000-0005-0000-0000-00006B0F0000}"/>
    <cellStyle name="_India Infoline - Spk - 01.04.08 3" xfId="3499" xr:uid="{00000000-0005-0000-0000-00006C0F0000}"/>
    <cellStyle name="_India Infoline - Spk - 01.04.08 3 2" xfId="3500" xr:uid="{00000000-0005-0000-0000-00006D0F0000}"/>
    <cellStyle name="_India Infoline - Spk - 01.04.08 3 2 2" xfId="38754" xr:uid="{00000000-0005-0000-0000-00006E0F0000}"/>
    <cellStyle name="_India Infoline - Spk - 01.04.08 3 3" xfId="38753" xr:uid="{00000000-0005-0000-0000-00006F0F0000}"/>
    <cellStyle name="_India Infoline - Spk - 01.04.08 4" xfId="3501" xr:uid="{00000000-0005-0000-0000-0000700F0000}"/>
    <cellStyle name="_India Infoline - Spk - 01.04.08 4 2" xfId="36233" xr:uid="{00000000-0005-0000-0000-0000710F0000}"/>
    <cellStyle name="_India Infoline - Spk - 01.04.08 4 2 2" xfId="45470" xr:uid="{00000000-0005-0000-0000-0000720F0000}"/>
    <cellStyle name="_India Infoline - Spk - 01.04.08 4 3" xfId="38755" xr:uid="{00000000-0005-0000-0000-0000730F0000}"/>
    <cellStyle name="_India Infoline - Spk - 01.04.08 5" xfId="3502" xr:uid="{00000000-0005-0000-0000-0000740F0000}"/>
    <cellStyle name="_India Infoline - Spk - 01.04.08 5 2" xfId="38756" xr:uid="{00000000-0005-0000-0000-0000750F0000}"/>
    <cellStyle name="_India Infoline - Spk - 01.04.08 6" xfId="3503" xr:uid="{00000000-0005-0000-0000-0000760F0000}"/>
    <cellStyle name="_India Infoline - Spk - 01.04.08 6 2" xfId="34504" xr:uid="{00000000-0005-0000-0000-0000770F0000}"/>
    <cellStyle name="_India Infoline - Spk - 01.04.08 6 2 2" xfId="44548" xr:uid="{00000000-0005-0000-0000-0000780F0000}"/>
    <cellStyle name="_India Infoline - Spk - 01.04.08 6 3" xfId="38757" xr:uid="{00000000-0005-0000-0000-0000790F0000}"/>
    <cellStyle name="_India Infoline - Spk - 01.04.08 7" xfId="36234" xr:uid="{00000000-0005-0000-0000-00007A0F0000}"/>
    <cellStyle name="_India Infoline - Spk - 01.04.08 7 2" xfId="45471" xr:uid="{00000000-0005-0000-0000-00007B0F0000}"/>
    <cellStyle name="_India Infoline - Spk - 01.04.08 8" xfId="38748" xr:uid="{00000000-0005-0000-0000-00007C0F0000}"/>
    <cellStyle name="_India Infoline - Spk - 01.04.08 9" xfId="21817" xr:uid="{00000000-0005-0000-0000-00007D0F0000}"/>
    <cellStyle name="_India Mumbai Project - NetSolRev1" xfId="3504" xr:uid="{00000000-0005-0000-0000-00007E0F0000}"/>
    <cellStyle name="_Indu Corp office - 11.12.07" xfId="3505" xr:uid="{00000000-0005-0000-0000-00007F0F0000}"/>
    <cellStyle name="_Indu Corp office - 11.12.07 2" xfId="3506" xr:uid="{00000000-0005-0000-0000-0000800F0000}"/>
    <cellStyle name="_Indu Corp office - 11.12.07 2 2" xfId="3507" xr:uid="{00000000-0005-0000-0000-0000810F0000}"/>
    <cellStyle name="_Indu Corp office - 11.12.07 2 3" xfId="3508" xr:uid="{00000000-0005-0000-0000-0000820F0000}"/>
    <cellStyle name="_Indu Corp office - 11.12.07 3" xfId="3509" xr:uid="{00000000-0005-0000-0000-0000830F0000}"/>
    <cellStyle name="_Indu Corp office - 11.12.07 4" xfId="3510" xr:uid="{00000000-0005-0000-0000-0000840F0000}"/>
    <cellStyle name="_Inorbit mall Io List" xfId="3511" xr:uid="{00000000-0005-0000-0000-0000850F0000}"/>
    <cellStyle name="_Inorbit mall Io List 2" xfId="3512" xr:uid="{00000000-0005-0000-0000-0000860F0000}"/>
    <cellStyle name="_Inorbit mall Io List 2 2" xfId="3513" xr:uid="{00000000-0005-0000-0000-0000870F0000}"/>
    <cellStyle name="_Inorbit mall Io List 2 3" xfId="3514" xr:uid="{00000000-0005-0000-0000-0000880F0000}"/>
    <cellStyle name="_Inorbit mall Io List 3" xfId="3515" xr:uid="{00000000-0005-0000-0000-0000890F0000}"/>
    <cellStyle name="_Inorbit mall Io List 4" xfId="3516" xr:uid="{00000000-0005-0000-0000-00008A0F0000}"/>
    <cellStyle name="_Insulation" xfId="3517" xr:uid="{00000000-0005-0000-0000-00008B0F0000}"/>
    <cellStyle name="_Insulation 2" xfId="3518" xr:uid="{00000000-0005-0000-0000-00008C0F0000}"/>
    <cellStyle name="_Insulation 2 2" xfId="3519" xr:uid="{00000000-0005-0000-0000-00008D0F0000}"/>
    <cellStyle name="_Insulation 3" xfId="3520" xr:uid="{00000000-0005-0000-0000-00008E0F0000}"/>
    <cellStyle name="_Insulation 4" xfId="3521" xr:uid="{00000000-0005-0000-0000-00008F0F0000}"/>
    <cellStyle name="_Integra T 28.12.05 " xfId="3522" xr:uid="{00000000-0005-0000-0000-0000900F0000}"/>
    <cellStyle name="_Integra T 28.12.05  2" xfId="3523" xr:uid="{00000000-0005-0000-0000-0000910F0000}"/>
    <cellStyle name="_Integra T 28.12.05  2 2" xfId="3524" xr:uid="{00000000-0005-0000-0000-0000920F0000}"/>
    <cellStyle name="_Integra T 28.12.05  2 2 2" xfId="21985" xr:uid="{00000000-0005-0000-0000-0000930F0000}"/>
    <cellStyle name="_Integra T 28.12.05  2 2 3" xfId="22050" xr:uid="{00000000-0005-0000-0000-0000940F0000}"/>
    <cellStyle name="_Integra T 28.12.05  2 3" xfId="3525" xr:uid="{00000000-0005-0000-0000-0000950F0000}"/>
    <cellStyle name="_Integra T 28.12.05  2 4" xfId="26950" xr:uid="{00000000-0005-0000-0000-0000960F0000}"/>
    <cellStyle name="_Integra T 28.12.05  2 5" xfId="22049" xr:uid="{00000000-0005-0000-0000-0000970F0000}"/>
    <cellStyle name="_Integra T 28.12.05  3" xfId="3526" xr:uid="{00000000-0005-0000-0000-0000980F0000}"/>
    <cellStyle name="_Integra T 28.12.05  3 2" xfId="32532" xr:uid="{00000000-0005-0000-0000-0000990F0000}"/>
    <cellStyle name="_Integra T 28.12.05  3 3" xfId="26952" xr:uid="{00000000-0005-0000-0000-00009A0F0000}"/>
    <cellStyle name="_Integra T 28.12.05  3 4" xfId="32530" xr:uid="{00000000-0005-0000-0000-00009B0F0000}"/>
    <cellStyle name="_Integra T 28.12.05  4" xfId="3527" xr:uid="{00000000-0005-0000-0000-00009C0F0000}"/>
    <cellStyle name="_Integra T 28.12.05  5" xfId="26951" xr:uid="{00000000-0005-0000-0000-00009D0F0000}"/>
    <cellStyle name="_Integra T 28.12.05  6" xfId="32534" xr:uid="{00000000-0005-0000-0000-00009E0F0000}"/>
    <cellStyle name="_Intelenet - 4th Floor RRP 05.01.07" xfId="3528" xr:uid="{00000000-0005-0000-0000-00009F0F0000}"/>
    <cellStyle name="_Intelenet - 4th Floor RRP 05.01.07 2" xfId="3529" xr:uid="{00000000-0005-0000-0000-0000A00F0000}"/>
    <cellStyle name="_Intelenet - 4th Floor RRP 05.01.07 2 2" xfId="3530" xr:uid="{00000000-0005-0000-0000-0000A10F0000}"/>
    <cellStyle name="_Intelenet - 4th Floor RRP 05.01.07 2 2 2" xfId="26953" xr:uid="{00000000-0005-0000-0000-0000A20F0000}"/>
    <cellStyle name="_Intelenet - 4th Floor RRP 05.01.07 2 2 3" xfId="22052" xr:uid="{00000000-0005-0000-0000-0000A30F0000}"/>
    <cellStyle name="_Intelenet - 4th Floor RRP 05.01.07 2 3" xfId="3531" xr:uid="{00000000-0005-0000-0000-0000A40F0000}"/>
    <cellStyle name="_Intelenet - 4th Floor RRP 05.01.07 2 4" xfId="21979" xr:uid="{00000000-0005-0000-0000-0000A50F0000}"/>
    <cellStyle name="_Intelenet - 4th Floor RRP 05.01.07 2 5" xfId="32531" xr:uid="{00000000-0005-0000-0000-0000A60F0000}"/>
    <cellStyle name="_Intelenet - 4th Floor RRP 05.01.07 3" xfId="3532" xr:uid="{00000000-0005-0000-0000-0000A70F0000}"/>
    <cellStyle name="_Intelenet - 4th Floor RRP 05.01.07 4" xfId="3533" xr:uid="{00000000-0005-0000-0000-0000A80F0000}"/>
    <cellStyle name="_Intelenet - 4th Floor RRP 05.01.07 5" xfId="22051" xr:uid="{00000000-0005-0000-0000-0000A90F0000}"/>
    <cellStyle name="_Intelenet - 4th Floor RRP 29.12.06" xfId="3534" xr:uid="{00000000-0005-0000-0000-0000AA0F0000}"/>
    <cellStyle name="_Intelenet - 4th Floor RRP 29.12.06 2" xfId="3535" xr:uid="{00000000-0005-0000-0000-0000AB0F0000}"/>
    <cellStyle name="_Intelenet - 4th Floor RRP 29.12.06 2 2" xfId="3536" xr:uid="{00000000-0005-0000-0000-0000AC0F0000}"/>
    <cellStyle name="_Intelenet - 4th Floor RRP 29.12.06 2 3" xfId="3537" xr:uid="{00000000-0005-0000-0000-0000AD0F0000}"/>
    <cellStyle name="_Intelenet - 4th Floor RRP 29.12.06 3" xfId="3538" xr:uid="{00000000-0005-0000-0000-0000AE0F0000}"/>
    <cellStyle name="_Intelenet - 4th Floor RRP 29.12.06 4" xfId="3539" xr:uid="{00000000-0005-0000-0000-0000AF0F0000}"/>
    <cellStyle name="_Intelenet, FM 200 - 20.07.06 R1,e-mail" xfId="3540" xr:uid="{00000000-0005-0000-0000-0000B00F0000}"/>
    <cellStyle name="_Intelenet, FM 200 - 20.07.06 R1,e-mail 2" xfId="3541" xr:uid="{00000000-0005-0000-0000-0000B10F0000}"/>
    <cellStyle name="_Intelenet, FM 200 - 20.07.06 R1,e-mail 2 2" xfId="3542" xr:uid="{00000000-0005-0000-0000-0000B20F0000}"/>
    <cellStyle name="_Intelenet, FM 200 - 20.07.06 R1,e-mail 2 3" xfId="3543" xr:uid="{00000000-0005-0000-0000-0000B30F0000}"/>
    <cellStyle name="_Intelenet, FM 200 - 20.07.06 R1,e-mail 3" xfId="3544" xr:uid="{00000000-0005-0000-0000-0000B40F0000}"/>
    <cellStyle name="_Intelenet, FM 200 - 20.07.06 R1,e-mail 4" xfId="3545" xr:uid="{00000000-0005-0000-0000-0000B50F0000}"/>
    <cellStyle name="_Intelenet-Spk - 01.08.06.R2(Increase 10%)" xfId="421" xr:uid="{00000000-0005-0000-0000-0000B60F0000}"/>
    <cellStyle name="_Intelenet-Spk - 01.08.06.R2(Increase 10%) 2" xfId="3546" xr:uid="{00000000-0005-0000-0000-0000B70F0000}"/>
    <cellStyle name="_Intelenet-Spk - 01.08.06.R2(Increase 10%) 2 2" xfId="3547" xr:uid="{00000000-0005-0000-0000-0000B80F0000}"/>
    <cellStyle name="_Intelenet-Spk - 01.08.06.R2(Increase 10%) 2 2 2" xfId="26955" xr:uid="{00000000-0005-0000-0000-0000B90F0000}"/>
    <cellStyle name="_Intelenet-Spk - 01.08.06.R2(Increase 10%) 2 2 3" xfId="22055" xr:uid="{00000000-0005-0000-0000-0000BA0F0000}"/>
    <cellStyle name="_Intelenet-Spk - 01.08.06.R2(Increase 10%) 2 3" xfId="3548" xr:uid="{00000000-0005-0000-0000-0000BB0F0000}"/>
    <cellStyle name="_Intelenet-Spk - 01.08.06.R2(Increase 10%) 2 4" xfId="26954" xr:uid="{00000000-0005-0000-0000-0000BC0F0000}"/>
    <cellStyle name="_Intelenet-Spk - 01.08.06.R2(Increase 10%) 2 5" xfId="22054" xr:uid="{00000000-0005-0000-0000-0000BD0F0000}"/>
    <cellStyle name="_Intelenet-Spk - 01.08.06.R2(Increase 10%) 3" xfId="3549" xr:uid="{00000000-0005-0000-0000-0000BE0F0000}"/>
    <cellStyle name="_Intelenet-Spk - 01.08.06.R2(Increase 10%) 3 2" xfId="22057" xr:uid="{00000000-0005-0000-0000-0000BF0F0000}"/>
    <cellStyle name="_Intelenet-Spk - 01.08.06.R2(Increase 10%) 3 3" xfId="26956" xr:uid="{00000000-0005-0000-0000-0000C00F0000}"/>
    <cellStyle name="_Intelenet-Spk - 01.08.06.R2(Increase 10%) 3 4" xfId="22056" xr:uid="{00000000-0005-0000-0000-0000C10F0000}"/>
    <cellStyle name="_Intelenet-Spk - 01.08.06.R2(Increase 10%) 4" xfId="3550" xr:uid="{00000000-0005-0000-0000-0000C20F0000}"/>
    <cellStyle name="_Intelenet-Spk - 01.08.06.R2(Increase 10%) 5" xfId="23560" xr:uid="{00000000-0005-0000-0000-0000C30F0000}"/>
    <cellStyle name="_Intelenet-Spk - 01.08.06.R2(Increase 10%) 6" xfId="22053" xr:uid="{00000000-0005-0000-0000-0000C40F0000}"/>
    <cellStyle name="_Intellivate-16.09.06" xfId="3551" xr:uid="{00000000-0005-0000-0000-0000C50F0000}"/>
    <cellStyle name="_Intellivate-16.09.06 2" xfId="3552" xr:uid="{00000000-0005-0000-0000-0000C60F0000}"/>
    <cellStyle name="_Intellivate-16.09.06 2 2" xfId="3553" xr:uid="{00000000-0005-0000-0000-0000C70F0000}"/>
    <cellStyle name="_Intellivate-16.09.06 2 2 2" xfId="26959" xr:uid="{00000000-0005-0000-0000-0000C80F0000}"/>
    <cellStyle name="_Intellivate-16.09.06 2 2 3" xfId="22060" xr:uid="{00000000-0005-0000-0000-0000C90F0000}"/>
    <cellStyle name="_Intellivate-16.09.06 2 3" xfId="3554" xr:uid="{00000000-0005-0000-0000-0000CA0F0000}"/>
    <cellStyle name="_Intellivate-16.09.06 2 4" xfId="26958" xr:uid="{00000000-0005-0000-0000-0000CB0F0000}"/>
    <cellStyle name="_Intellivate-16.09.06 2 5" xfId="22059" xr:uid="{00000000-0005-0000-0000-0000CC0F0000}"/>
    <cellStyle name="_Intellivate-16.09.06 3" xfId="3555" xr:uid="{00000000-0005-0000-0000-0000CD0F0000}"/>
    <cellStyle name="_Intellivate-16.09.06 3 2" xfId="22062" xr:uid="{00000000-0005-0000-0000-0000CE0F0000}"/>
    <cellStyle name="_Intellivate-16.09.06 3 3" xfId="26960" xr:uid="{00000000-0005-0000-0000-0000CF0F0000}"/>
    <cellStyle name="_Intellivate-16.09.06 3 4" xfId="22061" xr:uid="{00000000-0005-0000-0000-0000D00F0000}"/>
    <cellStyle name="_Intellivate-16.09.06 4" xfId="3556" xr:uid="{00000000-0005-0000-0000-0000D10F0000}"/>
    <cellStyle name="_Intellivate-16.09.06 5" xfId="26957" xr:uid="{00000000-0005-0000-0000-0000D20F0000}"/>
    <cellStyle name="_Intellivate-16.09.06 6" xfId="22058" xr:uid="{00000000-0005-0000-0000-0000D30F0000}"/>
    <cellStyle name="_Intercontinental, New Delhi BMS Costing" xfId="3557" xr:uid="{00000000-0005-0000-0000-0000D40F0000}"/>
    <cellStyle name="_Intercontinental, New Delhi BMS Costing 2" xfId="3558" xr:uid="{00000000-0005-0000-0000-0000D50F0000}"/>
    <cellStyle name="_Intercontinental, New Delhi BMS Costing 2 2" xfId="3559" xr:uid="{00000000-0005-0000-0000-0000D60F0000}"/>
    <cellStyle name="_Intercontinental, New Delhi BMS Costing 2 3" xfId="3560" xr:uid="{00000000-0005-0000-0000-0000D70F0000}"/>
    <cellStyle name="_Intercontinental, New Delhi BMS Costing 3" xfId="3561" xr:uid="{00000000-0005-0000-0000-0000D80F0000}"/>
    <cellStyle name="_Intercontinental, New Delhi BMS Costing 4" xfId="3562" xr:uid="{00000000-0005-0000-0000-0000D90F0000}"/>
    <cellStyle name="_Interiors" xfId="3563" xr:uid="{00000000-0005-0000-0000-0000DA0F0000}"/>
    <cellStyle name="_Interiors 2" xfId="22064" xr:uid="{00000000-0005-0000-0000-0000DB0F0000}"/>
    <cellStyle name="_Interiors 2 2" xfId="22065" xr:uid="{00000000-0005-0000-0000-0000DC0F0000}"/>
    <cellStyle name="_Interiors 3" xfId="22066" xr:uid="{00000000-0005-0000-0000-0000DD0F0000}"/>
    <cellStyle name="_Interiors 3 2" xfId="32518" xr:uid="{00000000-0005-0000-0000-0000DE0F0000}"/>
    <cellStyle name="_Interiors 4" xfId="21818" xr:uid="{00000000-0005-0000-0000-0000DF0F0000}"/>
    <cellStyle name="_Interiors 5" xfId="22063" xr:uid="{00000000-0005-0000-0000-0000E00F0000}"/>
    <cellStyle name="_Internal BOQ-22.07.09" xfId="3564" xr:uid="{00000000-0005-0000-0000-0000E10F0000}"/>
    <cellStyle name="_Invoice -15TH ON BOARD for fuego" xfId="3565" xr:uid="{00000000-0005-0000-0000-0000E20F0000}"/>
    <cellStyle name="_Invoice -15TH ON BOARD for fuego 2" xfId="3566" xr:uid="{00000000-0005-0000-0000-0000E30F0000}"/>
    <cellStyle name="_Invoice -15TH ON BOARD for fuego 2 2" xfId="3567" xr:uid="{00000000-0005-0000-0000-0000E40F0000}"/>
    <cellStyle name="_Invoice -15TH ON BOARD for fuego 3" xfId="3568" xr:uid="{00000000-0005-0000-0000-0000E50F0000}"/>
    <cellStyle name="_Invoices pending for certification" xfId="32527" xr:uid="{00000000-0005-0000-0000-0000E60F0000}"/>
    <cellStyle name="_Invoices pending for certification 2" xfId="32528" xr:uid="{00000000-0005-0000-0000-0000E70F0000}"/>
    <cellStyle name="_IO List" xfId="3569" xr:uid="{00000000-0005-0000-0000-0000E80F0000}"/>
    <cellStyle name="_IO List &amp; Contoller" xfId="3570" xr:uid="{00000000-0005-0000-0000-0000E90F0000}"/>
    <cellStyle name="_IO List &amp; Contoller 2" xfId="3571" xr:uid="{00000000-0005-0000-0000-0000EA0F0000}"/>
    <cellStyle name="_IO List &amp; Contoller 2 2" xfId="3572" xr:uid="{00000000-0005-0000-0000-0000EB0F0000}"/>
    <cellStyle name="_IO List &amp; Contoller 2 2 2" xfId="26962" xr:uid="{00000000-0005-0000-0000-0000EC0F0000}"/>
    <cellStyle name="_IO List &amp; Contoller 2 2 3" xfId="32526" xr:uid="{00000000-0005-0000-0000-0000ED0F0000}"/>
    <cellStyle name="_IO List &amp; Contoller 2 3" xfId="3573" xr:uid="{00000000-0005-0000-0000-0000EE0F0000}"/>
    <cellStyle name="_IO List &amp; Contoller 2 4" xfId="26963" xr:uid="{00000000-0005-0000-0000-0000EF0F0000}"/>
    <cellStyle name="_IO List &amp; Contoller 2 5" xfId="32525" xr:uid="{00000000-0005-0000-0000-0000F00F0000}"/>
    <cellStyle name="_IO List &amp; Contoller 3" xfId="3574" xr:uid="{00000000-0005-0000-0000-0000F10F0000}"/>
    <cellStyle name="_IO List &amp; Contoller 4" xfId="3575" xr:uid="{00000000-0005-0000-0000-0000F20F0000}"/>
    <cellStyle name="_IO List &amp; Contoller 5" xfId="22068" xr:uid="{00000000-0005-0000-0000-0000F30F0000}"/>
    <cellStyle name="_IO List 10" xfId="3576" xr:uid="{00000000-0005-0000-0000-0000F40F0000}"/>
    <cellStyle name="_IO List 10 2" xfId="3577" xr:uid="{00000000-0005-0000-0000-0000F50F0000}"/>
    <cellStyle name="_IO List 11" xfId="3578" xr:uid="{00000000-0005-0000-0000-0000F60F0000}"/>
    <cellStyle name="_IO List 11 2" xfId="3579" xr:uid="{00000000-0005-0000-0000-0000F70F0000}"/>
    <cellStyle name="_IO List 12" xfId="3580" xr:uid="{00000000-0005-0000-0000-0000F80F0000}"/>
    <cellStyle name="_IO List 13" xfId="3581" xr:uid="{00000000-0005-0000-0000-0000F90F0000}"/>
    <cellStyle name="_IO List 14" xfId="3582" xr:uid="{00000000-0005-0000-0000-0000FA0F0000}"/>
    <cellStyle name="_IO List 15" xfId="3583" xr:uid="{00000000-0005-0000-0000-0000FB0F0000}"/>
    <cellStyle name="_IO List 15 2" xfId="3584" xr:uid="{00000000-0005-0000-0000-0000FC0F0000}"/>
    <cellStyle name="_IO List 16" xfId="3585" xr:uid="{00000000-0005-0000-0000-0000FD0F0000}"/>
    <cellStyle name="_IO List 17" xfId="26961" xr:uid="{00000000-0005-0000-0000-0000FE0F0000}"/>
    <cellStyle name="_IO List 18" xfId="22067" xr:uid="{00000000-0005-0000-0000-0000FF0F0000}"/>
    <cellStyle name="_IO List 2" xfId="3586" xr:uid="{00000000-0005-0000-0000-000000100000}"/>
    <cellStyle name="_IO List 2 2" xfId="3587" xr:uid="{00000000-0005-0000-0000-000001100000}"/>
    <cellStyle name="_IO List 2 2 2" xfId="29483" xr:uid="{00000000-0005-0000-0000-000002100000}"/>
    <cellStyle name="_IO List 2 2 3" xfId="22070" xr:uid="{00000000-0005-0000-0000-000003100000}"/>
    <cellStyle name="_IO List 2 3" xfId="3588" xr:uid="{00000000-0005-0000-0000-000004100000}"/>
    <cellStyle name="_IO List 2 4" xfId="29482" xr:uid="{00000000-0005-0000-0000-000005100000}"/>
    <cellStyle name="_IO List 2 5" xfId="22069" xr:uid="{00000000-0005-0000-0000-000006100000}"/>
    <cellStyle name="_IO List 3" xfId="3589" xr:uid="{00000000-0005-0000-0000-000007100000}"/>
    <cellStyle name="_IO List 3 2" xfId="3590" xr:uid="{00000000-0005-0000-0000-000008100000}"/>
    <cellStyle name="_IO List 3 2 2" xfId="26964" xr:uid="{00000000-0005-0000-0000-000009100000}"/>
    <cellStyle name="_IO List 3 2 3" xfId="32524" xr:uid="{00000000-0005-0000-0000-00000A100000}"/>
    <cellStyle name="_IO List 3 3" xfId="3591" xr:uid="{00000000-0005-0000-0000-00000B100000}"/>
    <cellStyle name="_IO List 3 4" xfId="26965" xr:uid="{00000000-0005-0000-0000-00000C100000}"/>
    <cellStyle name="_IO List 3 5" xfId="32522" xr:uid="{00000000-0005-0000-0000-00000D100000}"/>
    <cellStyle name="_IO List 4" xfId="3592" xr:uid="{00000000-0005-0000-0000-00000E100000}"/>
    <cellStyle name="_IO List 4 2" xfId="3593" xr:uid="{00000000-0005-0000-0000-00000F100000}"/>
    <cellStyle name="_IO List 4 3" xfId="3594" xr:uid="{00000000-0005-0000-0000-000010100000}"/>
    <cellStyle name="_IO List 5" xfId="3595" xr:uid="{00000000-0005-0000-0000-000011100000}"/>
    <cellStyle name="_IO List 5 2" xfId="3596" xr:uid="{00000000-0005-0000-0000-000012100000}"/>
    <cellStyle name="_IO List 6" xfId="3597" xr:uid="{00000000-0005-0000-0000-000013100000}"/>
    <cellStyle name="_IO List 6 2" xfId="3598" xr:uid="{00000000-0005-0000-0000-000014100000}"/>
    <cellStyle name="_IO List 7" xfId="3599" xr:uid="{00000000-0005-0000-0000-000015100000}"/>
    <cellStyle name="_IO List 7 2" xfId="3600" xr:uid="{00000000-0005-0000-0000-000016100000}"/>
    <cellStyle name="_IO List 8" xfId="3601" xr:uid="{00000000-0005-0000-0000-000017100000}"/>
    <cellStyle name="_IO List 8 2" xfId="3602" xr:uid="{00000000-0005-0000-0000-000018100000}"/>
    <cellStyle name="_IO List 9" xfId="3603" xr:uid="{00000000-0005-0000-0000-000019100000}"/>
    <cellStyle name="_IO List 9 2" xfId="3604" xr:uid="{00000000-0005-0000-0000-00001A100000}"/>
    <cellStyle name="_IO- List price" xfId="3605" xr:uid="{00000000-0005-0000-0000-00001B100000}"/>
    <cellStyle name="_IO- List price 2" xfId="3606" xr:uid="{00000000-0005-0000-0000-00001C100000}"/>
    <cellStyle name="_IO- List price 2 2" xfId="3607" xr:uid="{00000000-0005-0000-0000-00001D100000}"/>
    <cellStyle name="_IO- List price 2 2 2" xfId="21962" xr:uid="{00000000-0005-0000-0000-00001E100000}"/>
    <cellStyle name="_IO- List price 2 2 3" xfId="22072" xr:uid="{00000000-0005-0000-0000-00001F100000}"/>
    <cellStyle name="_IO- List price 2 3" xfId="3608" xr:uid="{00000000-0005-0000-0000-000020100000}"/>
    <cellStyle name="_IO- List price 2 4" xfId="29484" xr:uid="{00000000-0005-0000-0000-000021100000}"/>
    <cellStyle name="_IO- List price 2 5" xfId="32523" xr:uid="{00000000-0005-0000-0000-000022100000}"/>
    <cellStyle name="_IO- List price 3" xfId="3609" xr:uid="{00000000-0005-0000-0000-000023100000}"/>
    <cellStyle name="_IO- List price 4" xfId="3610" xr:uid="{00000000-0005-0000-0000-000024100000}"/>
    <cellStyle name="_IO- List price 5" xfId="22071" xr:uid="{00000000-0005-0000-0000-000025100000}"/>
    <cellStyle name="_IO Summary" xfId="3611" xr:uid="{00000000-0005-0000-0000-000026100000}"/>
    <cellStyle name="_IO Summary 2" xfId="3612" xr:uid="{00000000-0005-0000-0000-000027100000}"/>
    <cellStyle name="_IO Summary 2 2" xfId="3613" xr:uid="{00000000-0005-0000-0000-000028100000}"/>
    <cellStyle name="_IO Summary 2 3" xfId="3614" xr:uid="{00000000-0005-0000-0000-000029100000}"/>
    <cellStyle name="_IO Summary 2 4" xfId="30087" xr:uid="{00000000-0005-0000-0000-00002A100000}"/>
    <cellStyle name="_IO Summary 2 5" xfId="32519" xr:uid="{00000000-0005-0000-0000-00002B100000}"/>
    <cellStyle name="_IO Summary 3" xfId="3615" xr:uid="{00000000-0005-0000-0000-00002C100000}"/>
    <cellStyle name="_IO Summary 4" xfId="3616" xr:uid="{00000000-0005-0000-0000-00002D100000}"/>
    <cellStyle name="_IO Summary 5" xfId="21819" xr:uid="{00000000-0005-0000-0000-00002E100000}"/>
    <cellStyle name="_IO Summary 6" xfId="22073" xr:uid="{00000000-0005-0000-0000-00002F100000}"/>
    <cellStyle name="_ISRO-Bhopal- 30.05.06" xfId="3617" xr:uid="{00000000-0005-0000-0000-000030100000}"/>
    <cellStyle name="_ISRO-Bhopal- 30.05.06 2" xfId="3618" xr:uid="{00000000-0005-0000-0000-000031100000}"/>
    <cellStyle name="_ISRO-Bhopal- 30.05.06 2 2" xfId="3619" xr:uid="{00000000-0005-0000-0000-000032100000}"/>
    <cellStyle name="_ISRO-Bhopal- 30.05.06 2 2 2" xfId="26966" xr:uid="{00000000-0005-0000-0000-000033100000}"/>
    <cellStyle name="_ISRO-Bhopal- 30.05.06 2 2 3" xfId="32520" xr:uid="{00000000-0005-0000-0000-000034100000}"/>
    <cellStyle name="_ISRO-Bhopal- 30.05.06 2 3" xfId="3620" xr:uid="{00000000-0005-0000-0000-000035100000}"/>
    <cellStyle name="_ISRO-Bhopal- 30.05.06 2 4" xfId="21820" xr:uid="{00000000-0005-0000-0000-000036100000}"/>
    <cellStyle name="_ISRO-Bhopal- 30.05.06 2 5" xfId="22074" xr:uid="{00000000-0005-0000-0000-000037100000}"/>
    <cellStyle name="_ISRO-Bhopal- 30.05.06 3" xfId="3621" xr:uid="{00000000-0005-0000-0000-000038100000}"/>
    <cellStyle name="_ISRO-Bhopal- 30.05.06 4" xfId="3622" xr:uid="{00000000-0005-0000-0000-000039100000}"/>
    <cellStyle name="_ISRO-Bhopal- 30.05.06 5" xfId="32521" xr:uid="{00000000-0005-0000-0000-00003A100000}"/>
    <cellStyle name="_ITC Limited -26.6.07" xfId="3623" xr:uid="{00000000-0005-0000-0000-00003B100000}"/>
    <cellStyle name="_ITC Limited -26.6.07 2" xfId="3624" xr:uid="{00000000-0005-0000-0000-00003C100000}"/>
    <cellStyle name="_ITC Limited -26.6.07 2 2" xfId="3625" xr:uid="{00000000-0005-0000-0000-00003D100000}"/>
    <cellStyle name="_ITC Limited -26.6.07 2 3" xfId="3626" xr:uid="{00000000-0005-0000-0000-00003E100000}"/>
    <cellStyle name="_ITC Limited -26.6.07 3" xfId="3627" xr:uid="{00000000-0005-0000-0000-00003F100000}"/>
    <cellStyle name="_ITC Limited -26.6.07 4" xfId="3628" xr:uid="{00000000-0005-0000-0000-000040100000}"/>
    <cellStyle name="_ITC Windsor Manor - 23.05.07" xfId="3629" xr:uid="{00000000-0005-0000-0000-000041100000}"/>
    <cellStyle name="_ITC Windsor Manor - 23.05.07 2" xfId="3630" xr:uid="{00000000-0005-0000-0000-000042100000}"/>
    <cellStyle name="_ITC Windsor Manor - 23.05.07 2 2" xfId="3631" xr:uid="{00000000-0005-0000-0000-000043100000}"/>
    <cellStyle name="_ITC Windsor Manor - 23.05.07 2 2 2" xfId="29485" xr:uid="{00000000-0005-0000-0000-000044100000}"/>
    <cellStyle name="_ITC Windsor Manor - 23.05.07 2 2 3" xfId="22077" xr:uid="{00000000-0005-0000-0000-000045100000}"/>
    <cellStyle name="_ITC Windsor Manor - 23.05.07 2 3" xfId="3632" xr:uid="{00000000-0005-0000-0000-000046100000}"/>
    <cellStyle name="_ITC Windsor Manor - 23.05.07 2 4" xfId="26967" xr:uid="{00000000-0005-0000-0000-000047100000}"/>
    <cellStyle name="_ITC Windsor Manor - 23.05.07 2 5" xfId="22076" xr:uid="{00000000-0005-0000-0000-000048100000}"/>
    <cellStyle name="_ITC Windsor Manor - 23.05.07 3" xfId="3633" xr:uid="{00000000-0005-0000-0000-000049100000}"/>
    <cellStyle name="_ITC Windsor Manor - 23.05.07 3 2" xfId="32516" xr:uid="{00000000-0005-0000-0000-00004A100000}"/>
    <cellStyle name="_ITC Windsor Manor - 23.05.07 3 3" xfId="21976" xr:uid="{00000000-0005-0000-0000-00004B100000}"/>
    <cellStyle name="_ITC Windsor Manor - 23.05.07 3 4" xfId="32507" xr:uid="{00000000-0005-0000-0000-00004C100000}"/>
    <cellStyle name="_ITC Windsor Manor - 23.05.07 4" xfId="3634" xr:uid="{00000000-0005-0000-0000-00004D100000}"/>
    <cellStyle name="_ITC Windsor Manor - 23.05.07 5" xfId="26968" xr:uid="{00000000-0005-0000-0000-00004E100000}"/>
    <cellStyle name="_ITC Windsor Manor - 23.05.07 6" xfId="22075" xr:uid="{00000000-0005-0000-0000-00004F100000}"/>
    <cellStyle name="_IVY Comptech FAS,PAS,ACS,CCTV,RRS 11.07.06" xfId="3635" xr:uid="{00000000-0005-0000-0000-000050100000}"/>
    <cellStyle name="_IVY Comptech FAS,PAS,ACS,CCTV,RRS 11.07.06 2" xfId="3636" xr:uid="{00000000-0005-0000-0000-000051100000}"/>
    <cellStyle name="_IVY Comptech FAS,PAS,ACS,CCTV,RRS 11.07.06 2 2" xfId="3637" xr:uid="{00000000-0005-0000-0000-000052100000}"/>
    <cellStyle name="_IVY Comptech FAS,PAS,ACS,CCTV,RRS 11.07.06 2 2 2" xfId="30024" xr:uid="{00000000-0005-0000-0000-000053100000}"/>
    <cellStyle name="_IVY Comptech FAS,PAS,ACS,CCTV,RRS 11.07.06 2 2 3" xfId="22079" xr:uid="{00000000-0005-0000-0000-000054100000}"/>
    <cellStyle name="_IVY Comptech FAS,PAS,ACS,CCTV,RRS 11.07.06 2 3" xfId="3638" xr:uid="{00000000-0005-0000-0000-000055100000}"/>
    <cellStyle name="_IVY Comptech FAS,PAS,ACS,CCTV,RRS 11.07.06 2 4" xfId="21999" xr:uid="{00000000-0005-0000-0000-000056100000}"/>
    <cellStyle name="_IVY Comptech FAS,PAS,ACS,CCTV,RRS 11.07.06 2 5" xfId="22078" xr:uid="{00000000-0005-0000-0000-000057100000}"/>
    <cellStyle name="_IVY Comptech FAS,PAS,ACS,CCTV,RRS 11.07.06 3" xfId="3639" xr:uid="{00000000-0005-0000-0000-000058100000}"/>
    <cellStyle name="_IVY Comptech FAS,PAS,ACS,CCTV,RRS 11.07.06 4" xfId="3640" xr:uid="{00000000-0005-0000-0000-000059100000}"/>
    <cellStyle name="_IVY Comptech FAS,PAS,ACS,CCTV,RRS 11.07.06 5" xfId="32517" xr:uid="{00000000-0005-0000-0000-00005A100000}"/>
    <cellStyle name="_Jet Airways BOQ (2)" xfId="3641" xr:uid="{00000000-0005-0000-0000-00005B100000}"/>
    <cellStyle name="_Jet Airways BOQ (2) 2" xfId="3642" xr:uid="{00000000-0005-0000-0000-00005C100000}"/>
    <cellStyle name="_Jet airways PAC Break up" xfId="3643" xr:uid="{00000000-0005-0000-0000-00005D100000}"/>
    <cellStyle name="_Jet airways PAC Break up 2" xfId="3644" xr:uid="{00000000-0005-0000-0000-00005E100000}"/>
    <cellStyle name="_JEWELEX INDIA PVT LTD-29.07.08" xfId="3645" xr:uid="{00000000-0005-0000-0000-00005F100000}"/>
    <cellStyle name="_JEWELEX INDIA PVT LTD-29.07.08 2" xfId="32515" xr:uid="{00000000-0005-0000-0000-000060100000}"/>
    <cellStyle name="_JEWELEX INDIA PVT LTD-29.07.08 2 2" xfId="22080" xr:uid="{00000000-0005-0000-0000-000061100000}"/>
    <cellStyle name="_JEWELEX INDIA PVT LTD-29.07.08 3" xfId="22081" xr:uid="{00000000-0005-0000-0000-000062100000}"/>
    <cellStyle name="_JEWELEX INDIA PVT LTD-29.07.08 3 2" xfId="32511" xr:uid="{00000000-0005-0000-0000-000063100000}"/>
    <cellStyle name="_JEWELEX INDIA PVT LTD-29.07.08 4" xfId="26969" xr:uid="{00000000-0005-0000-0000-000064100000}"/>
    <cellStyle name="_JEWELEX INDIA PVT LTD-29.07.08 5" xfId="32514" xr:uid="{00000000-0005-0000-0000-000065100000}"/>
    <cellStyle name="_JOINERY AND CIVIL" xfId="3646" xr:uid="{00000000-0005-0000-0000-000066100000}"/>
    <cellStyle name="_JOINERY AND CIVIL 2" xfId="3647" xr:uid="{00000000-0005-0000-0000-000067100000}"/>
    <cellStyle name="_JOINERY AND CIVIL 2 2" xfId="38759" xr:uid="{00000000-0005-0000-0000-000068100000}"/>
    <cellStyle name="_JOINERY AND CIVIL 3" xfId="38758" xr:uid="{00000000-0005-0000-0000-000069100000}"/>
    <cellStyle name="_JW Mariott BMS costing" xfId="3648" xr:uid="{00000000-0005-0000-0000-00006A100000}"/>
    <cellStyle name="_JW Mariott BMS costing 2" xfId="3649" xr:uid="{00000000-0005-0000-0000-00006B100000}"/>
    <cellStyle name="_JW Mariott BMS costing 2 2" xfId="3650" xr:uid="{00000000-0005-0000-0000-00006C100000}"/>
    <cellStyle name="_JW Mariott BMS costing 2 3" xfId="3651" xr:uid="{00000000-0005-0000-0000-00006D100000}"/>
    <cellStyle name="_JW Mariott BMS costing 3" xfId="3652" xr:uid="{00000000-0005-0000-0000-00006E100000}"/>
    <cellStyle name="_JW Mariott BMS costing 4" xfId="3653" xr:uid="{00000000-0005-0000-0000-00006F100000}"/>
    <cellStyle name="_JW Marriot-BTP-14.08.08" xfId="3654" xr:uid="{00000000-0005-0000-0000-000070100000}"/>
    <cellStyle name="_JW Marriot-BTP-14.08.08 2" xfId="3655" xr:uid="{00000000-0005-0000-0000-000071100000}"/>
    <cellStyle name="_JW Marriot-BTP-14.08.08 2 2" xfId="3656" xr:uid="{00000000-0005-0000-0000-000072100000}"/>
    <cellStyle name="_JW Marriot-BTP-14.08.08 2 3" xfId="3657" xr:uid="{00000000-0005-0000-0000-000073100000}"/>
    <cellStyle name="_JW Marriot-BTP-14.08.08 3" xfId="3658" xr:uid="{00000000-0005-0000-0000-000074100000}"/>
    <cellStyle name="_JW Marriot-BTP-14.08.08 4" xfId="3659" xr:uid="{00000000-0005-0000-0000-000075100000}"/>
    <cellStyle name="_JW Marriot-Integrated Voice-Opt1-19.08.08" xfId="3660" xr:uid="{00000000-0005-0000-0000-000076100000}"/>
    <cellStyle name="_JW Marriot-Integrated Voice-Opt1-19.08.08 2" xfId="3661" xr:uid="{00000000-0005-0000-0000-000077100000}"/>
    <cellStyle name="_JW Marriot-Integrated Voice-Opt1-19.08.08 2 2" xfId="3662" xr:uid="{00000000-0005-0000-0000-000078100000}"/>
    <cellStyle name="_JW Marriot-Integrated Voice-Opt1-19.08.08 2 3" xfId="3663" xr:uid="{00000000-0005-0000-0000-000079100000}"/>
    <cellStyle name="_JW Marriot-Integrated Voice-Opt1-19.08.08 3" xfId="3664" xr:uid="{00000000-0005-0000-0000-00007A100000}"/>
    <cellStyle name="_JW Marriot-Integrated Voice-Opt1-19.08.08 4" xfId="3665" xr:uid="{00000000-0005-0000-0000-00007B100000}"/>
    <cellStyle name="_KAIGA -IP Based CCTV (Bosch Option) -7.7.08" xfId="3666" xr:uid="{00000000-0005-0000-0000-00007C100000}"/>
    <cellStyle name="_KAIGA -IP Based CCTV (Bosch Option) -7.7.08 2" xfId="3667" xr:uid="{00000000-0005-0000-0000-00007D100000}"/>
    <cellStyle name="_KAIGA -IP Based CCTV (Bosch Option) -7.7.08 2 2" xfId="3668" xr:uid="{00000000-0005-0000-0000-00007E100000}"/>
    <cellStyle name="_KAIGA -IP Based CCTV (Bosch Option) -7.7.08 2 2 2" xfId="26971" xr:uid="{00000000-0005-0000-0000-00007F100000}"/>
    <cellStyle name="_KAIGA -IP Based CCTV (Bosch Option) -7.7.08 2 2 3" xfId="32512" xr:uid="{00000000-0005-0000-0000-000080100000}"/>
    <cellStyle name="_KAIGA -IP Based CCTV (Bosch Option) -7.7.08 2 3" xfId="3669" xr:uid="{00000000-0005-0000-0000-000081100000}"/>
    <cellStyle name="_KAIGA -IP Based CCTV (Bosch Option) -7.7.08 2 4" xfId="26970" xr:uid="{00000000-0005-0000-0000-000082100000}"/>
    <cellStyle name="_KAIGA -IP Based CCTV (Bosch Option) -7.7.08 2 5" xfId="22082" xr:uid="{00000000-0005-0000-0000-000083100000}"/>
    <cellStyle name="_KAIGA -IP Based CCTV (Bosch Option) -7.7.08 3" xfId="3670" xr:uid="{00000000-0005-0000-0000-000084100000}"/>
    <cellStyle name="_KAIGA -IP Based CCTV (Bosch Option) -7.7.08 4" xfId="3671" xr:uid="{00000000-0005-0000-0000-000085100000}"/>
    <cellStyle name="_KAIGA -IP Based CCTV (Bosch Option) -7.7.08 5" xfId="32513" xr:uid="{00000000-0005-0000-0000-000086100000}"/>
    <cellStyle name="_KAIGA -IP Based CCTV -28.4.08" xfId="3672" xr:uid="{00000000-0005-0000-0000-000087100000}"/>
    <cellStyle name="_KAIGA -IP Based CCTV -28.4.08 2" xfId="3673" xr:uid="{00000000-0005-0000-0000-000088100000}"/>
    <cellStyle name="_KAIGA -IP Based CCTV -28.4.08 2 2" xfId="3674" xr:uid="{00000000-0005-0000-0000-000089100000}"/>
    <cellStyle name="_KAIGA -IP Based CCTV -28.4.08 2 3" xfId="3675" xr:uid="{00000000-0005-0000-0000-00008A100000}"/>
    <cellStyle name="_KAIGA -IP Based CCTV -28.4.08 3" xfId="3676" xr:uid="{00000000-0005-0000-0000-00008B100000}"/>
    <cellStyle name="_KAIGA -IP Based CCTV -28.4.08 4" xfId="3677" xr:uid="{00000000-0005-0000-0000-00008C100000}"/>
    <cellStyle name="_Karan Construction-10.08.06-rev" xfId="3678" xr:uid="{00000000-0005-0000-0000-00008D100000}"/>
    <cellStyle name="_Karan Construction-10.08.06-rev 2" xfId="3679" xr:uid="{00000000-0005-0000-0000-00008E100000}"/>
    <cellStyle name="_Karan Construction-10.08.06-rev 2 2" xfId="3680" xr:uid="{00000000-0005-0000-0000-00008F100000}"/>
    <cellStyle name="_Karan Construction-10.08.06-rev 2 2 2" xfId="26973" xr:uid="{00000000-0005-0000-0000-000090100000}"/>
    <cellStyle name="_Karan Construction-10.08.06-rev 2 2 3" xfId="32508" xr:uid="{00000000-0005-0000-0000-000091100000}"/>
    <cellStyle name="_Karan Construction-10.08.06-rev 2 3" xfId="3681" xr:uid="{00000000-0005-0000-0000-000092100000}"/>
    <cellStyle name="_Karan Construction-10.08.06-rev 2 4" xfId="26972" xr:uid="{00000000-0005-0000-0000-000093100000}"/>
    <cellStyle name="_Karan Construction-10.08.06-rev 2 5" xfId="22084" xr:uid="{00000000-0005-0000-0000-000094100000}"/>
    <cellStyle name="_Karan Construction-10.08.06-rev 3" xfId="3682" xr:uid="{00000000-0005-0000-0000-000095100000}"/>
    <cellStyle name="_Karan Construction-10.08.06-rev 4" xfId="3683" xr:uid="{00000000-0005-0000-0000-000096100000}"/>
    <cellStyle name="_Karan Construction-10.08.06-rev 5" xfId="22083" xr:uid="{00000000-0005-0000-0000-000097100000}"/>
    <cellStyle name="_KBL-27-06-08" xfId="3684" xr:uid="{00000000-0005-0000-0000-000098100000}"/>
    <cellStyle name="_KBL-27-06-08 2" xfId="3685" xr:uid="{00000000-0005-0000-0000-000099100000}"/>
    <cellStyle name="_KBL-27-06-08 2 2" xfId="3686" xr:uid="{00000000-0005-0000-0000-00009A100000}"/>
    <cellStyle name="_KBL-27-06-08 2 2 2" xfId="26974" xr:uid="{00000000-0005-0000-0000-00009B100000}"/>
    <cellStyle name="_KBL-27-06-08 2 2 3" xfId="32509" xr:uid="{00000000-0005-0000-0000-00009C100000}"/>
    <cellStyle name="_KBL-27-06-08 2 3" xfId="3687" xr:uid="{00000000-0005-0000-0000-00009D100000}"/>
    <cellStyle name="_KBL-27-06-08 2 4" xfId="21821" xr:uid="{00000000-0005-0000-0000-00009E100000}"/>
    <cellStyle name="_KBL-27-06-08 2 5" xfId="22085" xr:uid="{00000000-0005-0000-0000-00009F100000}"/>
    <cellStyle name="_KBL-27-06-08 3" xfId="3688" xr:uid="{00000000-0005-0000-0000-0000A0100000}"/>
    <cellStyle name="_KBL-27-06-08 3 2" xfId="22087" xr:uid="{00000000-0005-0000-0000-0000A1100000}"/>
    <cellStyle name="_KBL-27-06-08 3 3" xfId="26975" xr:uid="{00000000-0005-0000-0000-0000A2100000}"/>
    <cellStyle name="_KBL-27-06-08 3 4" xfId="22086" xr:uid="{00000000-0005-0000-0000-0000A3100000}"/>
    <cellStyle name="_KBL-27-06-08 4" xfId="3689" xr:uid="{00000000-0005-0000-0000-0000A4100000}"/>
    <cellStyle name="_KBL-27-06-08 5" xfId="29486" xr:uid="{00000000-0005-0000-0000-0000A5100000}"/>
    <cellStyle name="_KBL-27-06-08 6" xfId="32510" xr:uid="{00000000-0005-0000-0000-0000A6100000}"/>
    <cellStyle name="_KG 360 - Qpro 6.6.06 r1" xfId="3690" xr:uid="{00000000-0005-0000-0000-0000A7100000}"/>
    <cellStyle name="_KG 360 - Qpro 6.6.06 r1 2" xfId="3691" xr:uid="{00000000-0005-0000-0000-0000A8100000}"/>
    <cellStyle name="_KG 360 - Qpro 6.6.06 r1 2 2" xfId="3692" xr:uid="{00000000-0005-0000-0000-0000A9100000}"/>
    <cellStyle name="_KG 360 - Qpro 6.6.06 r1 2 2 2" xfId="26978" xr:uid="{00000000-0005-0000-0000-0000AA100000}"/>
    <cellStyle name="_KG 360 - Qpro 6.6.06 r1 2 2 3" xfId="32505" xr:uid="{00000000-0005-0000-0000-0000AB100000}"/>
    <cellStyle name="_KG 360 - Qpro 6.6.06 r1 2 3" xfId="3693" xr:uid="{00000000-0005-0000-0000-0000AC100000}"/>
    <cellStyle name="_KG 360 - Qpro 6.6.06 r1 2 4" xfId="26977" xr:uid="{00000000-0005-0000-0000-0000AD100000}"/>
    <cellStyle name="_KG 360 - Qpro 6.6.06 r1 2 5" xfId="32499" xr:uid="{00000000-0005-0000-0000-0000AE100000}"/>
    <cellStyle name="_KG 360 - Qpro 6.6.06 r1 3" xfId="3694" xr:uid="{00000000-0005-0000-0000-0000AF100000}"/>
    <cellStyle name="_KG 360 - Qpro 6.6.06 r1 3 2" xfId="22089" xr:uid="{00000000-0005-0000-0000-0000B0100000}"/>
    <cellStyle name="_KG 360 - Qpro 6.6.06 r1 3 3" xfId="26979" xr:uid="{00000000-0005-0000-0000-0000B1100000}"/>
    <cellStyle name="_KG 360 - Qpro 6.6.06 r1 3 4" xfId="32506" xr:uid="{00000000-0005-0000-0000-0000B2100000}"/>
    <cellStyle name="_KG 360 - Qpro 6.6.06 r1 4" xfId="3695" xr:uid="{00000000-0005-0000-0000-0000B3100000}"/>
    <cellStyle name="_KG 360 - Qpro 6.6.06 r1 5" xfId="26976" xr:uid="{00000000-0005-0000-0000-0000B4100000}"/>
    <cellStyle name="_KG 360 - Qpro 6.6.06 r1 6" xfId="22088" xr:uid="{00000000-0005-0000-0000-0000B5100000}"/>
    <cellStyle name="_KLJ house - prithvi sound_18 05 07" xfId="3696" xr:uid="{00000000-0005-0000-0000-0000B6100000}"/>
    <cellStyle name="_KLJ house - prithvi sound_18 05 07 10" xfId="22090" xr:uid="{00000000-0005-0000-0000-0000B7100000}"/>
    <cellStyle name="_KLJ house - prithvi sound_18 05 07 2" xfId="3697" xr:uid="{00000000-0005-0000-0000-0000B8100000}"/>
    <cellStyle name="_KLJ house - prithvi sound_18 05 07 2 10" xfId="26981" xr:uid="{00000000-0005-0000-0000-0000B9100000}"/>
    <cellStyle name="_KLJ house - prithvi sound_18 05 07 2 2" xfId="3698" xr:uid="{00000000-0005-0000-0000-0000BA100000}"/>
    <cellStyle name="_KLJ house - prithvi sound_18 05 07 2 2 2" xfId="3699" xr:uid="{00000000-0005-0000-0000-0000BB100000}"/>
    <cellStyle name="_KLJ house - prithvi sound_18 05 07 2 2 2 2" xfId="38763" xr:uid="{00000000-0005-0000-0000-0000BC100000}"/>
    <cellStyle name="_KLJ house - prithvi sound_18 05 07 2 2 3" xfId="3700" xr:uid="{00000000-0005-0000-0000-0000BD100000}"/>
    <cellStyle name="_KLJ house - prithvi sound_18 05 07 2 2 3 2" xfId="38764" xr:uid="{00000000-0005-0000-0000-0000BE100000}"/>
    <cellStyle name="_KLJ house - prithvi sound_18 05 07 2 2 4" xfId="38762" xr:uid="{00000000-0005-0000-0000-0000BF100000}"/>
    <cellStyle name="_KLJ house - prithvi sound_18 05 07 2 2 5" xfId="26982" xr:uid="{00000000-0005-0000-0000-0000C0100000}"/>
    <cellStyle name="_KLJ house - prithvi sound_18 05 07 2 3" xfId="3701" xr:uid="{00000000-0005-0000-0000-0000C1100000}"/>
    <cellStyle name="_KLJ house - prithvi sound_18 05 07 2 3 2" xfId="3702" xr:uid="{00000000-0005-0000-0000-0000C2100000}"/>
    <cellStyle name="_KLJ house - prithvi sound_18 05 07 2 3 2 2" xfId="38766" xr:uid="{00000000-0005-0000-0000-0000C3100000}"/>
    <cellStyle name="_KLJ house - prithvi sound_18 05 07 2 3 3" xfId="3703" xr:uid="{00000000-0005-0000-0000-0000C4100000}"/>
    <cellStyle name="_KLJ house - prithvi sound_18 05 07 2 3 3 2" xfId="38767" xr:uid="{00000000-0005-0000-0000-0000C5100000}"/>
    <cellStyle name="_KLJ house - prithvi sound_18 05 07 2 3 4" xfId="38765" xr:uid="{00000000-0005-0000-0000-0000C6100000}"/>
    <cellStyle name="_KLJ house - prithvi sound_18 05 07 2 4" xfId="3704" xr:uid="{00000000-0005-0000-0000-0000C7100000}"/>
    <cellStyle name="_KLJ house - prithvi sound_18 05 07 2 4 2" xfId="3705" xr:uid="{00000000-0005-0000-0000-0000C8100000}"/>
    <cellStyle name="_KLJ house - prithvi sound_18 05 07 2 4 2 2" xfId="38769" xr:uid="{00000000-0005-0000-0000-0000C9100000}"/>
    <cellStyle name="_KLJ house - prithvi sound_18 05 07 2 4 3" xfId="3706" xr:uid="{00000000-0005-0000-0000-0000CA100000}"/>
    <cellStyle name="_KLJ house - prithvi sound_18 05 07 2 4 3 2" xfId="38770" xr:uid="{00000000-0005-0000-0000-0000CB100000}"/>
    <cellStyle name="_KLJ house - prithvi sound_18 05 07 2 4 4" xfId="38768" xr:uid="{00000000-0005-0000-0000-0000CC100000}"/>
    <cellStyle name="_KLJ house - prithvi sound_18 05 07 2 5" xfId="3707" xr:uid="{00000000-0005-0000-0000-0000CD100000}"/>
    <cellStyle name="_KLJ house - prithvi sound_18 05 07 2 5 2" xfId="3708" xr:uid="{00000000-0005-0000-0000-0000CE100000}"/>
    <cellStyle name="_KLJ house - prithvi sound_18 05 07 2 5 2 2" xfId="38772" xr:uid="{00000000-0005-0000-0000-0000CF100000}"/>
    <cellStyle name="_KLJ house - prithvi sound_18 05 07 2 5 3" xfId="3709" xr:uid="{00000000-0005-0000-0000-0000D0100000}"/>
    <cellStyle name="_KLJ house - prithvi sound_18 05 07 2 5 3 2" xfId="38773" xr:uid="{00000000-0005-0000-0000-0000D1100000}"/>
    <cellStyle name="_KLJ house - prithvi sound_18 05 07 2 5 4" xfId="38771" xr:uid="{00000000-0005-0000-0000-0000D2100000}"/>
    <cellStyle name="_KLJ house - prithvi sound_18 05 07 2 6" xfId="3710" xr:uid="{00000000-0005-0000-0000-0000D3100000}"/>
    <cellStyle name="_KLJ house - prithvi sound_18 05 07 2 6 2" xfId="3711" xr:uid="{00000000-0005-0000-0000-0000D4100000}"/>
    <cellStyle name="_KLJ house - prithvi sound_18 05 07 2 6 2 2" xfId="38775" xr:uid="{00000000-0005-0000-0000-0000D5100000}"/>
    <cellStyle name="_KLJ house - prithvi sound_18 05 07 2 6 3" xfId="3712" xr:uid="{00000000-0005-0000-0000-0000D6100000}"/>
    <cellStyle name="_KLJ house - prithvi sound_18 05 07 2 6 3 2" xfId="38776" xr:uid="{00000000-0005-0000-0000-0000D7100000}"/>
    <cellStyle name="_KLJ house - prithvi sound_18 05 07 2 6 4" xfId="38774" xr:uid="{00000000-0005-0000-0000-0000D8100000}"/>
    <cellStyle name="_KLJ house - prithvi sound_18 05 07 2 7" xfId="3713" xr:uid="{00000000-0005-0000-0000-0000D9100000}"/>
    <cellStyle name="_KLJ house - prithvi sound_18 05 07 2 7 2" xfId="38777" xr:uid="{00000000-0005-0000-0000-0000DA100000}"/>
    <cellStyle name="_KLJ house - prithvi sound_18 05 07 2 8" xfId="3714" xr:uid="{00000000-0005-0000-0000-0000DB100000}"/>
    <cellStyle name="_KLJ house - prithvi sound_18 05 07 2 8 2" xfId="38778" xr:uid="{00000000-0005-0000-0000-0000DC100000}"/>
    <cellStyle name="_KLJ house - prithvi sound_18 05 07 2 9" xfId="38761" xr:uid="{00000000-0005-0000-0000-0000DD100000}"/>
    <cellStyle name="_KLJ house - prithvi sound_18 05 07 3" xfId="3715" xr:uid="{00000000-0005-0000-0000-0000DE100000}"/>
    <cellStyle name="_KLJ house - prithvi sound_18 05 07 3 2" xfId="3716" xr:uid="{00000000-0005-0000-0000-0000DF100000}"/>
    <cellStyle name="_KLJ house - prithvi sound_18 05 07 3 2 2" xfId="3717" xr:uid="{00000000-0005-0000-0000-0000E0100000}"/>
    <cellStyle name="_KLJ house - prithvi sound_18 05 07 3 2 2 2" xfId="38781" xr:uid="{00000000-0005-0000-0000-0000E1100000}"/>
    <cellStyle name="_KLJ house - prithvi sound_18 05 07 3 2 3" xfId="3718" xr:uid="{00000000-0005-0000-0000-0000E2100000}"/>
    <cellStyle name="_KLJ house - prithvi sound_18 05 07 3 2 3 2" xfId="38782" xr:uid="{00000000-0005-0000-0000-0000E3100000}"/>
    <cellStyle name="_KLJ house - prithvi sound_18 05 07 3 2 4" xfId="38780" xr:uid="{00000000-0005-0000-0000-0000E4100000}"/>
    <cellStyle name="_KLJ house - prithvi sound_18 05 07 3 3" xfId="3719" xr:uid="{00000000-0005-0000-0000-0000E5100000}"/>
    <cellStyle name="_KLJ house - prithvi sound_18 05 07 3 3 2" xfId="38783" xr:uid="{00000000-0005-0000-0000-0000E6100000}"/>
    <cellStyle name="_KLJ house - prithvi sound_18 05 07 3 4" xfId="3720" xr:uid="{00000000-0005-0000-0000-0000E7100000}"/>
    <cellStyle name="_KLJ house - prithvi sound_18 05 07 3 4 2" xfId="38784" xr:uid="{00000000-0005-0000-0000-0000E8100000}"/>
    <cellStyle name="_KLJ house - prithvi sound_18 05 07 3 5" xfId="38779" xr:uid="{00000000-0005-0000-0000-0000E9100000}"/>
    <cellStyle name="_KLJ house - prithvi sound_18 05 07 4" xfId="3721" xr:uid="{00000000-0005-0000-0000-0000EA100000}"/>
    <cellStyle name="_KLJ house - prithvi sound_18 05 07 4 2" xfId="3722" xr:uid="{00000000-0005-0000-0000-0000EB100000}"/>
    <cellStyle name="_KLJ house - prithvi sound_18 05 07 4 2 2" xfId="38786" xr:uid="{00000000-0005-0000-0000-0000EC100000}"/>
    <cellStyle name="_KLJ house - prithvi sound_18 05 07 4 3" xfId="3723" xr:uid="{00000000-0005-0000-0000-0000ED100000}"/>
    <cellStyle name="_KLJ house - prithvi sound_18 05 07 4 3 2" xfId="38787" xr:uid="{00000000-0005-0000-0000-0000EE100000}"/>
    <cellStyle name="_KLJ house - prithvi sound_18 05 07 4 4" xfId="38785" xr:uid="{00000000-0005-0000-0000-0000EF100000}"/>
    <cellStyle name="_KLJ house - prithvi sound_18 05 07 5" xfId="3724" xr:uid="{00000000-0005-0000-0000-0000F0100000}"/>
    <cellStyle name="_KLJ house - prithvi sound_18 05 07 5 2" xfId="38788" xr:uid="{00000000-0005-0000-0000-0000F1100000}"/>
    <cellStyle name="_KLJ house - prithvi sound_18 05 07 6" xfId="3725" xr:uid="{00000000-0005-0000-0000-0000F2100000}"/>
    <cellStyle name="_KLJ house - prithvi sound_18 05 07 6 2" xfId="36231" xr:uid="{00000000-0005-0000-0000-0000F3100000}"/>
    <cellStyle name="_KLJ house - prithvi sound_18 05 07 6 2 2" xfId="45468" xr:uid="{00000000-0005-0000-0000-0000F4100000}"/>
    <cellStyle name="_KLJ house - prithvi sound_18 05 07 6 3" xfId="38789" xr:uid="{00000000-0005-0000-0000-0000F5100000}"/>
    <cellStyle name="_KLJ house - prithvi sound_18 05 07 7" xfId="36232" xr:uid="{00000000-0005-0000-0000-0000F6100000}"/>
    <cellStyle name="_KLJ house - prithvi sound_18 05 07 7 2" xfId="45469" xr:uid="{00000000-0005-0000-0000-0000F7100000}"/>
    <cellStyle name="_KLJ house - prithvi sound_18 05 07 8" xfId="38760" xr:uid="{00000000-0005-0000-0000-0000F8100000}"/>
    <cellStyle name="_KLJ house - prithvi sound_18 05 07 9" xfId="26980" xr:uid="{00000000-0005-0000-0000-0000F9100000}"/>
    <cellStyle name="_KLJ house -prithvi sound_31 05 07- R5 - opt1" xfId="3726" xr:uid="{00000000-0005-0000-0000-0000FA100000}"/>
    <cellStyle name="_KLJ house -prithvi sound_31 05 07- R5 - opt1 10" xfId="22091" xr:uid="{00000000-0005-0000-0000-0000FB100000}"/>
    <cellStyle name="_KLJ house -prithvi sound_31 05 07- R5 - opt1 2" xfId="3727" xr:uid="{00000000-0005-0000-0000-0000FC100000}"/>
    <cellStyle name="_KLJ house -prithvi sound_31 05 07- R5 - opt1 2 10" xfId="26984" xr:uid="{00000000-0005-0000-0000-0000FD100000}"/>
    <cellStyle name="_KLJ house -prithvi sound_31 05 07- R5 - opt1 2 2" xfId="3728" xr:uid="{00000000-0005-0000-0000-0000FE100000}"/>
    <cellStyle name="_KLJ house -prithvi sound_31 05 07- R5 - opt1 2 2 2" xfId="3729" xr:uid="{00000000-0005-0000-0000-0000FF100000}"/>
    <cellStyle name="_KLJ house -prithvi sound_31 05 07- R5 - opt1 2 2 2 2" xfId="38793" xr:uid="{00000000-0005-0000-0000-000000110000}"/>
    <cellStyle name="_KLJ house -prithvi sound_31 05 07- R5 - opt1 2 2 3" xfId="3730" xr:uid="{00000000-0005-0000-0000-000001110000}"/>
    <cellStyle name="_KLJ house -prithvi sound_31 05 07- R5 - opt1 2 2 3 2" xfId="38794" xr:uid="{00000000-0005-0000-0000-000002110000}"/>
    <cellStyle name="_KLJ house -prithvi sound_31 05 07- R5 - opt1 2 2 4" xfId="38792" xr:uid="{00000000-0005-0000-0000-000003110000}"/>
    <cellStyle name="_KLJ house -prithvi sound_31 05 07- R5 - opt1 2 2 5" xfId="26985" xr:uid="{00000000-0005-0000-0000-000004110000}"/>
    <cellStyle name="_KLJ house -prithvi sound_31 05 07- R5 - opt1 2 3" xfId="3731" xr:uid="{00000000-0005-0000-0000-000005110000}"/>
    <cellStyle name="_KLJ house -prithvi sound_31 05 07- R5 - opt1 2 3 2" xfId="3732" xr:uid="{00000000-0005-0000-0000-000006110000}"/>
    <cellStyle name="_KLJ house -prithvi sound_31 05 07- R5 - opt1 2 3 2 2" xfId="38796" xr:uid="{00000000-0005-0000-0000-000007110000}"/>
    <cellStyle name="_KLJ house -prithvi sound_31 05 07- R5 - opt1 2 3 3" xfId="3733" xr:uid="{00000000-0005-0000-0000-000008110000}"/>
    <cellStyle name="_KLJ house -prithvi sound_31 05 07- R5 - opt1 2 3 3 2" xfId="38797" xr:uid="{00000000-0005-0000-0000-000009110000}"/>
    <cellStyle name="_KLJ house -prithvi sound_31 05 07- R5 - opt1 2 3 4" xfId="38795" xr:uid="{00000000-0005-0000-0000-00000A110000}"/>
    <cellStyle name="_KLJ house -prithvi sound_31 05 07- R5 - opt1 2 4" xfId="3734" xr:uid="{00000000-0005-0000-0000-00000B110000}"/>
    <cellStyle name="_KLJ house -prithvi sound_31 05 07- R5 - opt1 2 4 2" xfId="3735" xr:uid="{00000000-0005-0000-0000-00000C110000}"/>
    <cellStyle name="_KLJ house -prithvi sound_31 05 07- R5 - opt1 2 4 2 2" xfId="38799" xr:uid="{00000000-0005-0000-0000-00000D110000}"/>
    <cellStyle name="_KLJ house -prithvi sound_31 05 07- R5 - opt1 2 4 3" xfId="3736" xr:uid="{00000000-0005-0000-0000-00000E110000}"/>
    <cellStyle name="_KLJ house -prithvi sound_31 05 07- R5 - opt1 2 4 3 2" xfId="38800" xr:uid="{00000000-0005-0000-0000-00000F110000}"/>
    <cellStyle name="_KLJ house -prithvi sound_31 05 07- R5 - opt1 2 4 4" xfId="38798" xr:uid="{00000000-0005-0000-0000-000010110000}"/>
    <cellStyle name="_KLJ house -prithvi sound_31 05 07- R5 - opt1 2 5" xfId="3737" xr:uid="{00000000-0005-0000-0000-000011110000}"/>
    <cellStyle name="_KLJ house -prithvi sound_31 05 07- R5 - opt1 2 5 2" xfId="3738" xr:uid="{00000000-0005-0000-0000-000012110000}"/>
    <cellStyle name="_KLJ house -prithvi sound_31 05 07- R5 - opt1 2 5 2 2" xfId="38802" xr:uid="{00000000-0005-0000-0000-000013110000}"/>
    <cellStyle name="_KLJ house -prithvi sound_31 05 07- R5 - opt1 2 5 3" xfId="3739" xr:uid="{00000000-0005-0000-0000-000014110000}"/>
    <cellStyle name="_KLJ house -prithvi sound_31 05 07- R5 - opt1 2 5 3 2" xfId="38803" xr:uid="{00000000-0005-0000-0000-000015110000}"/>
    <cellStyle name="_KLJ house -prithvi sound_31 05 07- R5 - opt1 2 5 4" xfId="38801" xr:uid="{00000000-0005-0000-0000-000016110000}"/>
    <cellStyle name="_KLJ house -prithvi sound_31 05 07- R5 - opt1 2 6" xfId="3740" xr:uid="{00000000-0005-0000-0000-000017110000}"/>
    <cellStyle name="_KLJ house -prithvi sound_31 05 07- R5 - opt1 2 6 2" xfId="3741" xr:uid="{00000000-0005-0000-0000-000018110000}"/>
    <cellStyle name="_KLJ house -prithvi sound_31 05 07- R5 - opt1 2 6 2 2" xfId="38805" xr:uid="{00000000-0005-0000-0000-000019110000}"/>
    <cellStyle name="_KLJ house -prithvi sound_31 05 07- R5 - opt1 2 6 3" xfId="3742" xr:uid="{00000000-0005-0000-0000-00001A110000}"/>
    <cellStyle name="_KLJ house -prithvi sound_31 05 07- R5 - opt1 2 6 3 2" xfId="38806" xr:uid="{00000000-0005-0000-0000-00001B110000}"/>
    <cellStyle name="_KLJ house -prithvi sound_31 05 07- R5 - opt1 2 6 4" xfId="38804" xr:uid="{00000000-0005-0000-0000-00001C110000}"/>
    <cellStyle name="_KLJ house -prithvi sound_31 05 07- R5 - opt1 2 7" xfId="3743" xr:uid="{00000000-0005-0000-0000-00001D110000}"/>
    <cellStyle name="_KLJ house -prithvi sound_31 05 07- R5 - opt1 2 7 2" xfId="38807" xr:uid="{00000000-0005-0000-0000-00001E110000}"/>
    <cellStyle name="_KLJ house -prithvi sound_31 05 07- R5 - opt1 2 8" xfId="3744" xr:uid="{00000000-0005-0000-0000-00001F110000}"/>
    <cellStyle name="_KLJ house -prithvi sound_31 05 07- R5 - opt1 2 8 2" xfId="38808" xr:uid="{00000000-0005-0000-0000-000020110000}"/>
    <cellStyle name="_KLJ house -prithvi sound_31 05 07- R5 - opt1 2 9" xfId="38791" xr:uid="{00000000-0005-0000-0000-000021110000}"/>
    <cellStyle name="_KLJ house -prithvi sound_31 05 07- R5 - opt1 3" xfId="3745" xr:uid="{00000000-0005-0000-0000-000022110000}"/>
    <cellStyle name="_KLJ house -prithvi sound_31 05 07- R5 - opt1 3 2" xfId="3746" xr:uid="{00000000-0005-0000-0000-000023110000}"/>
    <cellStyle name="_KLJ house -prithvi sound_31 05 07- R5 - opt1 3 2 2" xfId="3747" xr:uid="{00000000-0005-0000-0000-000024110000}"/>
    <cellStyle name="_KLJ house -prithvi sound_31 05 07- R5 - opt1 3 2 2 2" xfId="38811" xr:uid="{00000000-0005-0000-0000-000025110000}"/>
    <cellStyle name="_KLJ house -prithvi sound_31 05 07- R5 - opt1 3 2 3" xfId="3748" xr:uid="{00000000-0005-0000-0000-000026110000}"/>
    <cellStyle name="_KLJ house -prithvi sound_31 05 07- R5 - opt1 3 2 3 2" xfId="38812" xr:uid="{00000000-0005-0000-0000-000027110000}"/>
    <cellStyle name="_KLJ house -prithvi sound_31 05 07- R5 - opt1 3 2 4" xfId="38810" xr:uid="{00000000-0005-0000-0000-000028110000}"/>
    <cellStyle name="_KLJ house -prithvi sound_31 05 07- R5 - opt1 3 3" xfId="3749" xr:uid="{00000000-0005-0000-0000-000029110000}"/>
    <cellStyle name="_KLJ house -prithvi sound_31 05 07- R5 - opt1 3 3 2" xfId="38813" xr:uid="{00000000-0005-0000-0000-00002A110000}"/>
    <cellStyle name="_KLJ house -prithvi sound_31 05 07- R5 - opt1 3 4" xfId="3750" xr:uid="{00000000-0005-0000-0000-00002B110000}"/>
    <cellStyle name="_KLJ house -prithvi sound_31 05 07- R5 - opt1 3 4 2" xfId="38814" xr:uid="{00000000-0005-0000-0000-00002C110000}"/>
    <cellStyle name="_KLJ house -prithvi sound_31 05 07- R5 - opt1 3 5" xfId="38809" xr:uid="{00000000-0005-0000-0000-00002D110000}"/>
    <cellStyle name="_KLJ house -prithvi sound_31 05 07- R5 - opt1 4" xfId="3751" xr:uid="{00000000-0005-0000-0000-00002E110000}"/>
    <cellStyle name="_KLJ house -prithvi sound_31 05 07- R5 - opt1 4 2" xfId="3752" xr:uid="{00000000-0005-0000-0000-00002F110000}"/>
    <cellStyle name="_KLJ house -prithvi sound_31 05 07- R5 - opt1 4 2 2" xfId="38816" xr:uid="{00000000-0005-0000-0000-000030110000}"/>
    <cellStyle name="_KLJ house -prithvi sound_31 05 07- R5 - opt1 4 3" xfId="3753" xr:uid="{00000000-0005-0000-0000-000031110000}"/>
    <cellStyle name="_KLJ house -prithvi sound_31 05 07- R5 - opt1 4 3 2" xfId="38817" xr:uid="{00000000-0005-0000-0000-000032110000}"/>
    <cellStyle name="_KLJ house -prithvi sound_31 05 07- R5 - opt1 4 4" xfId="38815" xr:uid="{00000000-0005-0000-0000-000033110000}"/>
    <cellStyle name="_KLJ house -prithvi sound_31 05 07- R5 - opt1 5" xfId="3754" xr:uid="{00000000-0005-0000-0000-000034110000}"/>
    <cellStyle name="_KLJ house -prithvi sound_31 05 07- R5 - opt1 5 2" xfId="38818" xr:uid="{00000000-0005-0000-0000-000035110000}"/>
    <cellStyle name="_KLJ house -prithvi sound_31 05 07- R5 - opt1 6" xfId="3755" xr:uid="{00000000-0005-0000-0000-000036110000}"/>
    <cellStyle name="_KLJ house -prithvi sound_31 05 07- R5 - opt1 6 2" xfId="36229" xr:uid="{00000000-0005-0000-0000-000037110000}"/>
    <cellStyle name="_KLJ house -prithvi sound_31 05 07- R5 - opt1 6 2 2" xfId="45466" xr:uid="{00000000-0005-0000-0000-000038110000}"/>
    <cellStyle name="_KLJ house -prithvi sound_31 05 07- R5 - opt1 6 3" xfId="38819" xr:uid="{00000000-0005-0000-0000-000039110000}"/>
    <cellStyle name="_KLJ house -prithvi sound_31 05 07- R5 - opt1 7" xfId="36230" xr:uid="{00000000-0005-0000-0000-00003A110000}"/>
    <cellStyle name="_KLJ house -prithvi sound_31 05 07- R5 - opt1 7 2" xfId="45467" xr:uid="{00000000-0005-0000-0000-00003B110000}"/>
    <cellStyle name="_KLJ house -prithvi sound_31 05 07- R5 - opt1 8" xfId="38790" xr:uid="{00000000-0005-0000-0000-00003C110000}"/>
    <cellStyle name="_KLJ house -prithvi sound_31 05 07- R5 - opt1 9" xfId="26983" xr:uid="{00000000-0005-0000-0000-00003D110000}"/>
    <cellStyle name="_KMC 23 Oct 06" xfId="3756" xr:uid="{00000000-0005-0000-0000-00003E110000}"/>
    <cellStyle name="_KMC 23 Oct 06 2" xfId="22092" xr:uid="{00000000-0005-0000-0000-00003F110000}"/>
    <cellStyle name="_KMC 23 Oct 06 2 2" xfId="32503" xr:uid="{00000000-0005-0000-0000-000040110000}"/>
    <cellStyle name="_KMC 23 Oct 06 3" xfId="32504" xr:uid="{00000000-0005-0000-0000-000041110000}"/>
    <cellStyle name="_Kodiak Networks" xfId="22093" xr:uid="{00000000-0005-0000-0000-000042110000}"/>
    <cellStyle name="_KPR Mills, Coimbatore - 24.04.07" xfId="3757" xr:uid="{00000000-0005-0000-0000-000043110000}"/>
    <cellStyle name="_KPR Mills, Coimbatore - 24.04.07 2" xfId="3758" xr:uid="{00000000-0005-0000-0000-000044110000}"/>
    <cellStyle name="_KPR Mills, Coimbatore - 24.04.07 2 2" xfId="3759" xr:uid="{00000000-0005-0000-0000-000045110000}"/>
    <cellStyle name="_KPR Mills, Coimbatore - 24.04.07 2 3" xfId="3760" xr:uid="{00000000-0005-0000-0000-000046110000}"/>
    <cellStyle name="_KPR Mills, Coimbatore - 24.04.07 3" xfId="3761" xr:uid="{00000000-0005-0000-0000-000047110000}"/>
    <cellStyle name="_KPR Mills, Coimbatore - 24.04.07 4" xfId="3762" xr:uid="{00000000-0005-0000-0000-000048110000}"/>
    <cellStyle name="_Kraftwerk-21.5.07" xfId="3763" xr:uid="{00000000-0005-0000-0000-000049110000}"/>
    <cellStyle name="_Kraftwerk-21.5.07 2" xfId="3764" xr:uid="{00000000-0005-0000-0000-00004A110000}"/>
    <cellStyle name="_Kraftwerk-21.5.07 2 2" xfId="3765" xr:uid="{00000000-0005-0000-0000-00004B110000}"/>
    <cellStyle name="_Kraftwerk-21.5.07 2 2 2" xfId="26988" xr:uid="{00000000-0005-0000-0000-00004C110000}"/>
    <cellStyle name="_Kraftwerk-21.5.07 2 2 3" xfId="32502" xr:uid="{00000000-0005-0000-0000-00004D110000}"/>
    <cellStyle name="_Kraftwerk-21.5.07 2 3" xfId="3766" xr:uid="{00000000-0005-0000-0000-00004E110000}"/>
    <cellStyle name="_Kraftwerk-21.5.07 2 4" xfId="26987" xr:uid="{00000000-0005-0000-0000-00004F110000}"/>
    <cellStyle name="_Kraftwerk-21.5.07 2 5" xfId="32500" xr:uid="{00000000-0005-0000-0000-000050110000}"/>
    <cellStyle name="_Kraftwerk-21.5.07 3" xfId="3767" xr:uid="{00000000-0005-0000-0000-000051110000}"/>
    <cellStyle name="_Kraftwerk-21.5.07 3 2" xfId="32501" xr:uid="{00000000-0005-0000-0000-000052110000}"/>
    <cellStyle name="_Kraftwerk-21.5.07 3 3" xfId="26989" xr:uid="{00000000-0005-0000-0000-000053110000}"/>
    <cellStyle name="_Kraftwerk-21.5.07 3 4" xfId="22095" xr:uid="{00000000-0005-0000-0000-000054110000}"/>
    <cellStyle name="_Kraftwerk-21.5.07 4" xfId="3768" xr:uid="{00000000-0005-0000-0000-000055110000}"/>
    <cellStyle name="_Kraftwerk-21.5.07 5" xfId="26986" xr:uid="{00000000-0005-0000-0000-000056110000}"/>
    <cellStyle name="_Kraftwerk-21.5.07 6" xfId="22094" xr:uid="{00000000-0005-0000-0000-000057110000}"/>
    <cellStyle name="_KRCD ACS 25.09.06 option-2" xfId="3769" xr:uid="{00000000-0005-0000-0000-000058110000}"/>
    <cellStyle name="_KRCD ACS 25.09.06 option-2 2" xfId="3770" xr:uid="{00000000-0005-0000-0000-000059110000}"/>
    <cellStyle name="_KRCD ACS 25.09.06 option-2 2 2" xfId="3771" xr:uid="{00000000-0005-0000-0000-00005A110000}"/>
    <cellStyle name="_KRCD ACS 25.09.06 option-2 2 2 2" xfId="21988" xr:uid="{00000000-0005-0000-0000-00005B110000}"/>
    <cellStyle name="_KRCD ACS 25.09.06 option-2 2 2 3" xfId="22098" xr:uid="{00000000-0005-0000-0000-00005C110000}"/>
    <cellStyle name="_KRCD ACS 25.09.06 option-2 2 3" xfId="3772" xr:uid="{00000000-0005-0000-0000-00005D110000}"/>
    <cellStyle name="_KRCD ACS 25.09.06 option-2 2 4" xfId="21987" xr:uid="{00000000-0005-0000-0000-00005E110000}"/>
    <cellStyle name="_KRCD ACS 25.09.06 option-2 2 5" xfId="22097" xr:uid="{00000000-0005-0000-0000-00005F110000}"/>
    <cellStyle name="_KRCD ACS 25.09.06 option-2 3" xfId="3773" xr:uid="{00000000-0005-0000-0000-000060110000}"/>
    <cellStyle name="_KRCD ACS 25.09.06 option-2 3 2" xfId="32497" xr:uid="{00000000-0005-0000-0000-000061110000}"/>
    <cellStyle name="_KRCD ACS 25.09.06 option-2 3 3" xfId="26991" xr:uid="{00000000-0005-0000-0000-000062110000}"/>
    <cellStyle name="_KRCD ACS 25.09.06 option-2 3 4" xfId="32489" xr:uid="{00000000-0005-0000-0000-000063110000}"/>
    <cellStyle name="_KRCD ACS 25.09.06 option-2 4" xfId="3774" xr:uid="{00000000-0005-0000-0000-000064110000}"/>
    <cellStyle name="_KRCD ACS 25.09.06 option-2 5" xfId="21974" xr:uid="{00000000-0005-0000-0000-000065110000}"/>
    <cellStyle name="_KRCD ACS 25.09.06 option-2 6" xfId="22096" xr:uid="{00000000-0005-0000-0000-000066110000}"/>
    <cellStyle name="_Kris 60331 m" xfId="3775" xr:uid="{00000000-0005-0000-0000-000067110000}"/>
    <cellStyle name="_Kris 60331 m 2" xfId="3776" xr:uid="{00000000-0005-0000-0000-000068110000}"/>
    <cellStyle name="_Kris 60331 m 2 2" xfId="22100" xr:uid="{00000000-0005-0000-0000-000069110000}"/>
    <cellStyle name="_Kris 60331 m 2 3" xfId="26990" xr:uid="{00000000-0005-0000-0000-00006A110000}"/>
    <cellStyle name="_Kris 60331 m 2 4" xfId="22099" xr:uid="{00000000-0005-0000-0000-00006B110000}"/>
    <cellStyle name="_Kris 60331 m 3" xfId="32495" xr:uid="{00000000-0005-0000-0000-00006C110000}"/>
    <cellStyle name="_Kris 60331 m 3 2" xfId="32496" xr:uid="{00000000-0005-0000-0000-00006D110000}"/>
    <cellStyle name="_Kris 60331 m 4" xfId="21990" xr:uid="{00000000-0005-0000-0000-00006E110000}"/>
    <cellStyle name="_Kris 60331 m 5" xfId="32498" xr:uid="{00000000-0005-0000-0000-00006F110000}"/>
    <cellStyle name="_Kryptos - hyd - DC - 28.09.2007 - R1 - email" xfId="3777" xr:uid="{00000000-0005-0000-0000-000070110000}"/>
    <cellStyle name="_Kryptos - hyd - DC - 28.09.2007 - R1 - email 2" xfId="3778" xr:uid="{00000000-0005-0000-0000-000071110000}"/>
    <cellStyle name="_Kryptos - hyd - DC - 28.09.2007 - R1 - email 2 2" xfId="3779" xr:uid="{00000000-0005-0000-0000-000072110000}"/>
    <cellStyle name="_Kryptos - hyd - DC - 28.09.2007 - R1 - email 2 2 2" xfId="3780" xr:uid="{00000000-0005-0000-0000-000073110000}"/>
    <cellStyle name="_Kryptos - hyd - DC - 28.09.2007 - R1 - email 2 2 2 2" xfId="38823" xr:uid="{00000000-0005-0000-0000-000074110000}"/>
    <cellStyle name="_Kryptos - hyd - DC - 28.09.2007 - R1 - email 2 2 3" xfId="38822" xr:uid="{00000000-0005-0000-0000-000075110000}"/>
    <cellStyle name="_Kryptos - hyd - DC - 28.09.2007 - R1 - email 2 3" xfId="3781" xr:uid="{00000000-0005-0000-0000-000076110000}"/>
    <cellStyle name="_Kryptos - hyd - DC - 28.09.2007 - R1 - email 2 3 2" xfId="38824" xr:uid="{00000000-0005-0000-0000-000077110000}"/>
    <cellStyle name="_Kryptos - hyd - DC - 28.09.2007 - R1 - email 2 4" xfId="38821" xr:uid="{00000000-0005-0000-0000-000078110000}"/>
    <cellStyle name="_Kryptos - hyd - DC - 28.09.2007 - R1 - email 3" xfId="3782" xr:uid="{00000000-0005-0000-0000-000079110000}"/>
    <cellStyle name="_Kryptos - hyd - DC - 28.09.2007 - R1 - email 3 2" xfId="3783" xr:uid="{00000000-0005-0000-0000-00007A110000}"/>
    <cellStyle name="_Kryptos - hyd - DC - 28.09.2007 - R1 - email 3 2 2" xfId="38826" xr:uid="{00000000-0005-0000-0000-00007B110000}"/>
    <cellStyle name="_Kryptos - hyd - DC - 28.09.2007 - R1 - email 3 3" xfId="38825" xr:uid="{00000000-0005-0000-0000-00007C110000}"/>
    <cellStyle name="_Kryptos - hyd - DC - 28.09.2007 - R1 - email 4" xfId="3784" xr:uid="{00000000-0005-0000-0000-00007D110000}"/>
    <cellStyle name="_Kryptos - hyd - DC - 28.09.2007 - R1 - email 4 2" xfId="36227" xr:uid="{00000000-0005-0000-0000-00007E110000}"/>
    <cellStyle name="_Kryptos - hyd - DC - 28.09.2007 - R1 - email 4 2 2" xfId="45464" xr:uid="{00000000-0005-0000-0000-00007F110000}"/>
    <cellStyle name="_Kryptos - hyd - DC - 28.09.2007 - R1 - email 4 3" xfId="38827" xr:uid="{00000000-0005-0000-0000-000080110000}"/>
    <cellStyle name="_Kryptos - hyd - DC - 28.09.2007 - R1 - email 5" xfId="3785" xr:uid="{00000000-0005-0000-0000-000081110000}"/>
    <cellStyle name="_Kryptos - hyd - DC - 28.09.2007 - R1 - email 5 2" xfId="38828" xr:uid="{00000000-0005-0000-0000-000082110000}"/>
    <cellStyle name="_Kryptos - hyd - DC - 28.09.2007 - R1 - email 6" xfId="3786" xr:uid="{00000000-0005-0000-0000-000083110000}"/>
    <cellStyle name="_Kryptos - hyd - DC - 28.09.2007 - R1 - email 6 2" xfId="36226" xr:uid="{00000000-0005-0000-0000-000084110000}"/>
    <cellStyle name="_Kryptos - hyd - DC - 28.09.2007 - R1 - email 6 2 2" xfId="45463" xr:uid="{00000000-0005-0000-0000-000085110000}"/>
    <cellStyle name="_Kryptos - hyd - DC - 28.09.2007 - R1 - email 6 3" xfId="38829" xr:uid="{00000000-0005-0000-0000-000086110000}"/>
    <cellStyle name="_Kryptos - hyd - DC - 28.09.2007 - R1 - email 7" xfId="36228" xr:uid="{00000000-0005-0000-0000-000087110000}"/>
    <cellStyle name="_Kryptos - hyd - DC - 28.09.2007 - R1 - email 7 2" xfId="45465" xr:uid="{00000000-0005-0000-0000-000088110000}"/>
    <cellStyle name="_Kryptos - hyd - DC - 28.09.2007 - R1 - email 8" xfId="38820" xr:uid="{00000000-0005-0000-0000-000089110000}"/>
    <cellStyle name="_Kryptos - hyd - DC - 28.09.2007 - R2- email" xfId="3787" xr:uid="{00000000-0005-0000-0000-00008A110000}"/>
    <cellStyle name="_Kryptos - hyd - DC - 28.09.2007 - R2- email 2" xfId="3788" xr:uid="{00000000-0005-0000-0000-00008B110000}"/>
    <cellStyle name="_Kryptos - hyd - DC - 28.09.2007 - R2- email 2 2" xfId="3789" xr:uid="{00000000-0005-0000-0000-00008C110000}"/>
    <cellStyle name="_Kryptos - hyd - DC - 28.09.2007 - R2- email 2 2 2" xfId="3790" xr:uid="{00000000-0005-0000-0000-00008D110000}"/>
    <cellStyle name="_Kryptos - hyd - DC - 28.09.2007 - R2- email 2 2 2 2" xfId="38833" xr:uid="{00000000-0005-0000-0000-00008E110000}"/>
    <cellStyle name="_Kryptos - hyd - DC - 28.09.2007 - R2- email 2 2 3" xfId="38832" xr:uid="{00000000-0005-0000-0000-00008F110000}"/>
    <cellStyle name="_Kryptos - hyd - DC - 28.09.2007 - R2- email 2 3" xfId="3791" xr:uid="{00000000-0005-0000-0000-000090110000}"/>
    <cellStyle name="_Kryptos - hyd - DC - 28.09.2007 - R2- email 2 3 2" xfId="38834" xr:uid="{00000000-0005-0000-0000-000091110000}"/>
    <cellStyle name="_Kryptos - hyd - DC - 28.09.2007 - R2- email 2 4" xfId="38831" xr:uid="{00000000-0005-0000-0000-000092110000}"/>
    <cellStyle name="_Kryptos - hyd - DC - 28.09.2007 - R2- email 3" xfId="3792" xr:uid="{00000000-0005-0000-0000-000093110000}"/>
    <cellStyle name="_Kryptos - hyd - DC - 28.09.2007 - R2- email 3 2" xfId="3793" xr:uid="{00000000-0005-0000-0000-000094110000}"/>
    <cellStyle name="_Kryptos - hyd - DC - 28.09.2007 - R2- email 3 2 2" xfId="38836" xr:uid="{00000000-0005-0000-0000-000095110000}"/>
    <cellStyle name="_Kryptos - hyd - DC - 28.09.2007 - R2- email 3 3" xfId="38835" xr:uid="{00000000-0005-0000-0000-000096110000}"/>
    <cellStyle name="_Kryptos - hyd - DC - 28.09.2007 - R2- email 4" xfId="3794" xr:uid="{00000000-0005-0000-0000-000097110000}"/>
    <cellStyle name="_Kryptos - hyd - DC - 28.09.2007 - R2- email 4 2" xfId="36224" xr:uid="{00000000-0005-0000-0000-000098110000}"/>
    <cellStyle name="_Kryptos - hyd - DC - 28.09.2007 - R2- email 4 2 2" xfId="45461" xr:uid="{00000000-0005-0000-0000-000099110000}"/>
    <cellStyle name="_Kryptos - hyd - DC - 28.09.2007 - R2- email 4 3" xfId="38837" xr:uid="{00000000-0005-0000-0000-00009A110000}"/>
    <cellStyle name="_Kryptos - hyd - DC - 28.09.2007 - R2- email 5" xfId="3795" xr:uid="{00000000-0005-0000-0000-00009B110000}"/>
    <cellStyle name="_Kryptos - hyd - DC - 28.09.2007 - R2- email 5 2" xfId="38838" xr:uid="{00000000-0005-0000-0000-00009C110000}"/>
    <cellStyle name="_Kryptos - hyd - DC - 28.09.2007 - R2- email 6" xfId="3796" xr:uid="{00000000-0005-0000-0000-00009D110000}"/>
    <cellStyle name="_Kryptos - hyd - DC - 28.09.2007 - R2- email 6 2" xfId="36223" xr:uid="{00000000-0005-0000-0000-00009E110000}"/>
    <cellStyle name="_Kryptos - hyd - DC - 28.09.2007 - R2- email 6 2 2" xfId="45460" xr:uid="{00000000-0005-0000-0000-00009F110000}"/>
    <cellStyle name="_Kryptos - hyd - DC - 28.09.2007 - R2- email 6 3" xfId="38839" xr:uid="{00000000-0005-0000-0000-0000A0110000}"/>
    <cellStyle name="_Kryptos - hyd - DC - 28.09.2007 - R2- email 7" xfId="36225" xr:uid="{00000000-0005-0000-0000-0000A1110000}"/>
    <cellStyle name="_Kryptos - hyd - DC - 28.09.2007 - R2- email 7 2" xfId="45462" xr:uid="{00000000-0005-0000-0000-0000A2110000}"/>
    <cellStyle name="_Kryptos - hyd - DC - 28.09.2007 - R2- email 8" xfId="38830" xr:uid="{00000000-0005-0000-0000-0000A3110000}"/>
    <cellStyle name="_KTPL-BMS(ETA)-28.02.08" xfId="3797" xr:uid="{00000000-0005-0000-0000-0000A4110000}"/>
    <cellStyle name="_KTPL-BMS(ETA)-28.02.08 2" xfId="3798" xr:uid="{00000000-0005-0000-0000-0000A5110000}"/>
    <cellStyle name="_KTPL-BMS(ETA)-28.02.08 2 2" xfId="3799" xr:uid="{00000000-0005-0000-0000-0000A6110000}"/>
    <cellStyle name="_KTPL-BMS(ETA)-28.02.08 2 2 2" xfId="3800" xr:uid="{00000000-0005-0000-0000-0000A7110000}"/>
    <cellStyle name="_KTPL-BMS(ETA)-28.02.08 2 2 2 2" xfId="38843" xr:uid="{00000000-0005-0000-0000-0000A8110000}"/>
    <cellStyle name="_KTPL-BMS(ETA)-28.02.08 2 2 3" xfId="38842" xr:uid="{00000000-0005-0000-0000-0000A9110000}"/>
    <cellStyle name="_KTPL-BMS(ETA)-28.02.08 2 3" xfId="3801" xr:uid="{00000000-0005-0000-0000-0000AA110000}"/>
    <cellStyle name="_KTPL-BMS(ETA)-28.02.08 2 3 2" xfId="38844" xr:uid="{00000000-0005-0000-0000-0000AB110000}"/>
    <cellStyle name="_KTPL-BMS(ETA)-28.02.08 2 4" xfId="38841" xr:uid="{00000000-0005-0000-0000-0000AC110000}"/>
    <cellStyle name="_KTPL-BMS(ETA)-28.02.08 3" xfId="3802" xr:uid="{00000000-0005-0000-0000-0000AD110000}"/>
    <cellStyle name="_KTPL-BMS(ETA)-28.02.08 3 2" xfId="3803" xr:uid="{00000000-0005-0000-0000-0000AE110000}"/>
    <cellStyle name="_KTPL-BMS(ETA)-28.02.08 3 2 2" xfId="38846" xr:uid="{00000000-0005-0000-0000-0000AF110000}"/>
    <cellStyle name="_KTPL-BMS(ETA)-28.02.08 3 3" xfId="38845" xr:uid="{00000000-0005-0000-0000-0000B0110000}"/>
    <cellStyle name="_KTPL-BMS(ETA)-28.02.08 4" xfId="3804" xr:uid="{00000000-0005-0000-0000-0000B1110000}"/>
    <cellStyle name="_KTPL-BMS(ETA)-28.02.08 4 2" xfId="36221" xr:uid="{00000000-0005-0000-0000-0000B2110000}"/>
    <cellStyle name="_KTPL-BMS(ETA)-28.02.08 4 2 2" xfId="45458" xr:uid="{00000000-0005-0000-0000-0000B3110000}"/>
    <cellStyle name="_KTPL-BMS(ETA)-28.02.08 4 3" xfId="38847" xr:uid="{00000000-0005-0000-0000-0000B4110000}"/>
    <cellStyle name="_KTPL-BMS(ETA)-28.02.08 5" xfId="3805" xr:uid="{00000000-0005-0000-0000-0000B5110000}"/>
    <cellStyle name="_KTPL-BMS(ETA)-28.02.08 5 2" xfId="38848" xr:uid="{00000000-0005-0000-0000-0000B6110000}"/>
    <cellStyle name="_KTPL-BMS(ETA)-28.02.08 6" xfId="3806" xr:uid="{00000000-0005-0000-0000-0000B7110000}"/>
    <cellStyle name="_KTPL-BMS(ETA)-28.02.08 6 2" xfId="36220" xr:uid="{00000000-0005-0000-0000-0000B8110000}"/>
    <cellStyle name="_KTPL-BMS(ETA)-28.02.08 6 2 2" xfId="45457" xr:uid="{00000000-0005-0000-0000-0000B9110000}"/>
    <cellStyle name="_KTPL-BMS(ETA)-28.02.08 6 3" xfId="38849" xr:uid="{00000000-0005-0000-0000-0000BA110000}"/>
    <cellStyle name="_KTPL-BMS(ETA)-28.02.08 7" xfId="36222" xr:uid="{00000000-0005-0000-0000-0000BB110000}"/>
    <cellStyle name="_KTPL-BMS(ETA)-28.02.08 7 2" xfId="45459" xr:uid="{00000000-0005-0000-0000-0000BC110000}"/>
    <cellStyle name="_KTPL-BMS(ETA)-28.02.08 8" xfId="38840" xr:uid="{00000000-0005-0000-0000-0000BD110000}"/>
    <cellStyle name="_KVB-Tidel Park-06.06.07" xfId="3807" xr:uid="{00000000-0005-0000-0000-0000BE110000}"/>
    <cellStyle name="_KVB-Tidel Park-06.06.07 2" xfId="3808" xr:uid="{00000000-0005-0000-0000-0000BF110000}"/>
    <cellStyle name="_KVB-Tidel Park-06.06.07 2 2" xfId="3809" xr:uid="{00000000-0005-0000-0000-0000C0110000}"/>
    <cellStyle name="_KVB-Tidel Park-06.06.07 2 2 2" xfId="3810" xr:uid="{00000000-0005-0000-0000-0000C1110000}"/>
    <cellStyle name="_KVB-Tidel Park-06.06.07 2 2 2 2" xfId="38853" xr:uid="{00000000-0005-0000-0000-0000C2110000}"/>
    <cellStyle name="_KVB-Tidel Park-06.06.07 2 2 3" xfId="38852" xr:uid="{00000000-0005-0000-0000-0000C3110000}"/>
    <cellStyle name="_KVB-Tidel Park-06.06.07 2 3" xfId="3811" xr:uid="{00000000-0005-0000-0000-0000C4110000}"/>
    <cellStyle name="_KVB-Tidel Park-06.06.07 2 3 2" xfId="38854" xr:uid="{00000000-0005-0000-0000-0000C5110000}"/>
    <cellStyle name="_KVB-Tidel Park-06.06.07 2 4" xfId="38851" xr:uid="{00000000-0005-0000-0000-0000C6110000}"/>
    <cellStyle name="_KVB-Tidel Park-06.06.07 3" xfId="3812" xr:uid="{00000000-0005-0000-0000-0000C7110000}"/>
    <cellStyle name="_KVB-Tidel Park-06.06.07 3 2" xfId="3813" xr:uid="{00000000-0005-0000-0000-0000C8110000}"/>
    <cellStyle name="_KVB-Tidel Park-06.06.07 3 2 2" xfId="38856" xr:uid="{00000000-0005-0000-0000-0000C9110000}"/>
    <cellStyle name="_KVB-Tidel Park-06.06.07 3 3" xfId="38855" xr:uid="{00000000-0005-0000-0000-0000CA110000}"/>
    <cellStyle name="_KVB-Tidel Park-06.06.07 4" xfId="3814" xr:uid="{00000000-0005-0000-0000-0000CB110000}"/>
    <cellStyle name="_KVB-Tidel Park-06.06.07 4 2" xfId="36218" xr:uid="{00000000-0005-0000-0000-0000CC110000}"/>
    <cellStyle name="_KVB-Tidel Park-06.06.07 4 2 2" xfId="45455" xr:uid="{00000000-0005-0000-0000-0000CD110000}"/>
    <cellStyle name="_KVB-Tidel Park-06.06.07 4 3" xfId="38857" xr:uid="{00000000-0005-0000-0000-0000CE110000}"/>
    <cellStyle name="_KVB-Tidel Park-06.06.07 5" xfId="3815" xr:uid="{00000000-0005-0000-0000-0000CF110000}"/>
    <cellStyle name="_KVB-Tidel Park-06.06.07 5 2" xfId="38858" xr:uid="{00000000-0005-0000-0000-0000D0110000}"/>
    <cellStyle name="_KVB-Tidel Park-06.06.07 6" xfId="3816" xr:uid="{00000000-0005-0000-0000-0000D1110000}"/>
    <cellStyle name="_KVB-Tidel Park-06.06.07 6 2" xfId="36217" xr:uid="{00000000-0005-0000-0000-0000D2110000}"/>
    <cellStyle name="_KVB-Tidel Park-06.06.07 6 2 2" xfId="45454" xr:uid="{00000000-0005-0000-0000-0000D3110000}"/>
    <cellStyle name="_KVB-Tidel Park-06.06.07 6 3" xfId="38859" xr:uid="{00000000-0005-0000-0000-0000D4110000}"/>
    <cellStyle name="_KVB-Tidel Park-06.06.07 7" xfId="36219" xr:uid="{00000000-0005-0000-0000-0000D5110000}"/>
    <cellStyle name="_KVB-Tidel Park-06.06.07 7 2" xfId="45456" xr:uid="{00000000-0005-0000-0000-0000D6110000}"/>
    <cellStyle name="_KVB-Tidel Park-06.06.07 8" xfId="38850" xr:uid="{00000000-0005-0000-0000-0000D7110000}"/>
    <cellStyle name="_L&amp;T Mumbai" xfId="3817" xr:uid="{00000000-0005-0000-0000-0000D8110000}"/>
    <cellStyle name="_L&amp;T Mumbai 2" xfId="3818" xr:uid="{00000000-0005-0000-0000-0000D9110000}"/>
    <cellStyle name="_L&amp;T Mumbai 2 2" xfId="3819" xr:uid="{00000000-0005-0000-0000-0000DA110000}"/>
    <cellStyle name="_L&amp;T Mumbai 2 2 2" xfId="3820" xr:uid="{00000000-0005-0000-0000-0000DB110000}"/>
    <cellStyle name="_L&amp;T Mumbai 2 2 2 2" xfId="38863" xr:uid="{00000000-0005-0000-0000-0000DC110000}"/>
    <cellStyle name="_L&amp;T Mumbai 2 2 3" xfId="38862" xr:uid="{00000000-0005-0000-0000-0000DD110000}"/>
    <cellStyle name="_L&amp;T Mumbai 2 3" xfId="3821" xr:uid="{00000000-0005-0000-0000-0000DE110000}"/>
    <cellStyle name="_L&amp;T Mumbai 2 3 2" xfId="38864" xr:uid="{00000000-0005-0000-0000-0000DF110000}"/>
    <cellStyle name="_L&amp;T Mumbai 2 4" xfId="38861" xr:uid="{00000000-0005-0000-0000-0000E0110000}"/>
    <cellStyle name="_L&amp;T Mumbai 3" xfId="3822" xr:uid="{00000000-0005-0000-0000-0000E1110000}"/>
    <cellStyle name="_L&amp;T Mumbai 3 2" xfId="3823" xr:uid="{00000000-0005-0000-0000-0000E2110000}"/>
    <cellStyle name="_L&amp;T Mumbai 3 2 2" xfId="38866" xr:uid="{00000000-0005-0000-0000-0000E3110000}"/>
    <cellStyle name="_L&amp;T Mumbai 3 3" xfId="38865" xr:uid="{00000000-0005-0000-0000-0000E4110000}"/>
    <cellStyle name="_L&amp;T Mumbai 4" xfId="3824" xr:uid="{00000000-0005-0000-0000-0000E5110000}"/>
    <cellStyle name="_L&amp;T Mumbai 4 2" xfId="36215" xr:uid="{00000000-0005-0000-0000-0000E6110000}"/>
    <cellStyle name="_L&amp;T Mumbai 4 2 2" xfId="45452" xr:uid="{00000000-0005-0000-0000-0000E7110000}"/>
    <cellStyle name="_L&amp;T Mumbai 4 3" xfId="38867" xr:uid="{00000000-0005-0000-0000-0000E8110000}"/>
    <cellStyle name="_L&amp;T Mumbai 5" xfId="3825" xr:uid="{00000000-0005-0000-0000-0000E9110000}"/>
    <cellStyle name="_L&amp;T Mumbai 5 2" xfId="38868" xr:uid="{00000000-0005-0000-0000-0000EA110000}"/>
    <cellStyle name="_L&amp;T Mumbai 6" xfId="3826" xr:uid="{00000000-0005-0000-0000-0000EB110000}"/>
    <cellStyle name="_L&amp;T Mumbai 6 2" xfId="36214" xr:uid="{00000000-0005-0000-0000-0000EC110000}"/>
    <cellStyle name="_L&amp;T Mumbai 6 2 2" xfId="45451" xr:uid="{00000000-0005-0000-0000-0000ED110000}"/>
    <cellStyle name="_L&amp;T Mumbai 6 3" xfId="38869" xr:uid="{00000000-0005-0000-0000-0000EE110000}"/>
    <cellStyle name="_L&amp;T Mumbai 7" xfId="36216" xr:uid="{00000000-0005-0000-0000-0000EF110000}"/>
    <cellStyle name="_L&amp;T Mumbai 7 2" xfId="45453" xr:uid="{00000000-0005-0000-0000-0000F0110000}"/>
    <cellStyle name="_L&amp;T Mumbai 8" xfId="38860" xr:uid="{00000000-0005-0000-0000-0000F1110000}"/>
    <cellStyle name="_Lakshmi Textiles - 17.01.08" xfId="3827" xr:uid="{00000000-0005-0000-0000-0000F2110000}"/>
    <cellStyle name="_Lakshmi Textiles - 17.01.08 10" xfId="22101" xr:uid="{00000000-0005-0000-0000-0000F3110000}"/>
    <cellStyle name="_Lakshmi Textiles - 17.01.08 2" xfId="3828" xr:uid="{00000000-0005-0000-0000-0000F4110000}"/>
    <cellStyle name="_Lakshmi Textiles - 17.01.08 2 10" xfId="29487" xr:uid="{00000000-0005-0000-0000-0000F5110000}"/>
    <cellStyle name="_Lakshmi Textiles - 17.01.08 2 2" xfId="3829" xr:uid="{00000000-0005-0000-0000-0000F6110000}"/>
    <cellStyle name="_Lakshmi Textiles - 17.01.08 2 2 2" xfId="3830" xr:uid="{00000000-0005-0000-0000-0000F7110000}"/>
    <cellStyle name="_Lakshmi Textiles - 17.01.08 2 2 2 2" xfId="38873" xr:uid="{00000000-0005-0000-0000-0000F8110000}"/>
    <cellStyle name="_Lakshmi Textiles - 17.01.08 2 2 3" xfId="3831" xr:uid="{00000000-0005-0000-0000-0000F9110000}"/>
    <cellStyle name="_Lakshmi Textiles - 17.01.08 2 2 3 2" xfId="38874" xr:uid="{00000000-0005-0000-0000-0000FA110000}"/>
    <cellStyle name="_Lakshmi Textiles - 17.01.08 2 2 4" xfId="38872" xr:uid="{00000000-0005-0000-0000-0000FB110000}"/>
    <cellStyle name="_Lakshmi Textiles - 17.01.08 2 2 5" xfId="29488" xr:uid="{00000000-0005-0000-0000-0000FC110000}"/>
    <cellStyle name="_Lakshmi Textiles - 17.01.08 2 3" xfId="3832" xr:uid="{00000000-0005-0000-0000-0000FD110000}"/>
    <cellStyle name="_Lakshmi Textiles - 17.01.08 2 3 2" xfId="3833" xr:uid="{00000000-0005-0000-0000-0000FE110000}"/>
    <cellStyle name="_Lakshmi Textiles - 17.01.08 2 3 2 2" xfId="38876" xr:uid="{00000000-0005-0000-0000-0000FF110000}"/>
    <cellStyle name="_Lakshmi Textiles - 17.01.08 2 3 3" xfId="3834" xr:uid="{00000000-0005-0000-0000-000000120000}"/>
    <cellStyle name="_Lakshmi Textiles - 17.01.08 2 3 3 2" xfId="38877" xr:uid="{00000000-0005-0000-0000-000001120000}"/>
    <cellStyle name="_Lakshmi Textiles - 17.01.08 2 3 4" xfId="38875" xr:uid="{00000000-0005-0000-0000-000002120000}"/>
    <cellStyle name="_Lakshmi Textiles - 17.01.08 2 4" xfId="3835" xr:uid="{00000000-0005-0000-0000-000003120000}"/>
    <cellStyle name="_Lakshmi Textiles - 17.01.08 2 4 2" xfId="3836" xr:uid="{00000000-0005-0000-0000-000004120000}"/>
    <cellStyle name="_Lakshmi Textiles - 17.01.08 2 4 2 2" xfId="38879" xr:uid="{00000000-0005-0000-0000-000005120000}"/>
    <cellStyle name="_Lakshmi Textiles - 17.01.08 2 4 3" xfId="3837" xr:uid="{00000000-0005-0000-0000-000006120000}"/>
    <cellStyle name="_Lakshmi Textiles - 17.01.08 2 4 3 2" xfId="38880" xr:uid="{00000000-0005-0000-0000-000007120000}"/>
    <cellStyle name="_Lakshmi Textiles - 17.01.08 2 4 4" xfId="38878" xr:uid="{00000000-0005-0000-0000-000008120000}"/>
    <cellStyle name="_Lakshmi Textiles - 17.01.08 2 5" xfId="3838" xr:uid="{00000000-0005-0000-0000-000009120000}"/>
    <cellStyle name="_Lakshmi Textiles - 17.01.08 2 5 2" xfId="3839" xr:uid="{00000000-0005-0000-0000-00000A120000}"/>
    <cellStyle name="_Lakshmi Textiles - 17.01.08 2 5 2 2" xfId="38882" xr:uid="{00000000-0005-0000-0000-00000B120000}"/>
    <cellStyle name="_Lakshmi Textiles - 17.01.08 2 5 3" xfId="3840" xr:uid="{00000000-0005-0000-0000-00000C120000}"/>
    <cellStyle name="_Lakshmi Textiles - 17.01.08 2 5 3 2" xfId="38883" xr:uid="{00000000-0005-0000-0000-00000D120000}"/>
    <cellStyle name="_Lakshmi Textiles - 17.01.08 2 5 4" xfId="38881" xr:uid="{00000000-0005-0000-0000-00000E120000}"/>
    <cellStyle name="_Lakshmi Textiles - 17.01.08 2 6" xfId="3841" xr:uid="{00000000-0005-0000-0000-00000F120000}"/>
    <cellStyle name="_Lakshmi Textiles - 17.01.08 2 6 2" xfId="3842" xr:uid="{00000000-0005-0000-0000-000010120000}"/>
    <cellStyle name="_Lakshmi Textiles - 17.01.08 2 6 2 2" xfId="38885" xr:uid="{00000000-0005-0000-0000-000011120000}"/>
    <cellStyle name="_Lakshmi Textiles - 17.01.08 2 6 3" xfId="3843" xr:uid="{00000000-0005-0000-0000-000012120000}"/>
    <cellStyle name="_Lakshmi Textiles - 17.01.08 2 6 3 2" xfId="38886" xr:uid="{00000000-0005-0000-0000-000013120000}"/>
    <cellStyle name="_Lakshmi Textiles - 17.01.08 2 6 4" xfId="38884" xr:uid="{00000000-0005-0000-0000-000014120000}"/>
    <cellStyle name="_Lakshmi Textiles - 17.01.08 2 7" xfId="3844" xr:uid="{00000000-0005-0000-0000-000015120000}"/>
    <cellStyle name="_Lakshmi Textiles - 17.01.08 2 7 2" xfId="38887" xr:uid="{00000000-0005-0000-0000-000016120000}"/>
    <cellStyle name="_Lakshmi Textiles - 17.01.08 2 8" xfId="3845" xr:uid="{00000000-0005-0000-0000-000017120000}"/>
    <cellStyle name="_Lakshmi Textiles - 17.01.08 2 8 2" xfId="38888" xr:uid="{00000000-0005-0000-0000-000018120000}"/>
    <cellStyle name="_Lakshmi Textiles - 17.01.08 2 9" xfId="38871" xr:uid="{00000000-0005-0000-0000-000019120000}"/>
    <cellStyle name="_Lakshmi Textiles - 17.01.08 3" xfId="3846" xr:uid="{00000000-0005-0000-0000-00001A120000}"/>
    <cellStyle name="_Lakshmi Textiles - 17.01.08 3 2" xfId="3847" xr:uid="{00000000-0005-0000-0000-00001B120000}"/>
    <cellStyle name="_Lakshmi Textiles - 17.01.08 3 2 2" xfId="3848" xr:uid="{00000000-0005-0000-0000-00001C120000}"/>
    <cellStyle name="_Lakshmi Textiles - 17.01.08 3 2 2 2" xfId="38891" xr:uid="{00000000-0005-0000-0000-00001D120000}"/>
    <cellStyle name="_Lakshmi Textiles - 17.01.08 3 2 3" xfId="3849" xr:uid="{00000000-0005-0000-0000-00001E120000}"/>
    <cellStyle name="_Lakshmi Textiles - 17.01.08 3 2 3 2" xfId="38892" xr:uid="{00000000-0005-0000-0000-00001F120000}"/>
    <cellStyle name="_Lakshmi Textiles - 17.01.08 3 2 4" xfId="38890" xr:uid="{00000000-0005-0000-0000-000020120000}"/>
    <cellStyle name="_Lakshmi Textiles - 17.01.08 3 3" xfId="3850" xr:uid="{00000000-0005-0000-0000-000021120000}"/>
    <cellStyle name="_Lakshmi Textiles - 17.01.08 3 3 2" xfId="38893" xr:uid="{00000000-0005-0000-0000-000022120000}"/>
    <cellStyle name="_Lakshmi Textiles - 17.01.08 3 4" xfId="3851" xr:uid="{00000000-0005-0000-0000-000023120000}"/>
    <cellStyle name="_Lakshmi Textiles - 17.01.08 3 4 2" xfId="38894" xr:uid="{00000000-0005-0000-0000-000024120000}"/>
    <cellStyle name="_Lakshmi Textiles - 17.01.08 3 5" xfId="38889" xr:uid="{00000000-0005-0000-0000-000025120000}"/>
    <cellStyle name="_Lakshmi Textiles - 17.01.08 4" xfId="3852" xr:uid="{00000000-0005-0000-0000-000026120000}"/>
    <cellStyle name="_Lakshmi Textiles - 17.01.08 4 2" xfId="3853" xr:uid="{00000000-0005-0000-0000-000027120000}"/>
    <cellStyle name="_Lakshmi Textiles - 17.01.08 4 2 2" xfId="38896" xr:uid="{00000000-0005-0000-0000-000028120000}"/>
    <cellStyle name="_Lakshmi Textiles - 17.01.08 4 3" xfId="3854" xr:uid="{00000000-0005-0000-0000-000029120000}"/>
    <cellStyle name="_Lakshmi Textiles - 17.01.08 4 3 2" xfId="38897" xr:uid="{00000000-0005-0000-0000-00002A120000}"/>
    <cellStyle name="_Lakshmi Textiles - 17.01.08 4 4" xfId="38895" xr:uid="{00000000-0005-0000-0000-00002B120000}"/>
    <cellStyle name="_Lakshmi Textiles - 17.01.08 5" xfId="3855" xr:uid="{00000000-0005-0000-0000-00002C120000}"/>
    <cellStyle name="_Lakshmi Textiles - 17.01.08 5 2" xfId="38898" xr:uid="{00000000-0005-0000-0000-00002D120000}"/>
    <cellStyle name="_Lakshmi Textiles - 17.01.08 6" xfId="3856" xr:uid="{00000000-0005-0000-0000-00002E120000}"/>
    <cellStyle name="_Lakshmi Textiles - 17.01.08 6 2" xfId="36212" xr:uid="{00000000-0005-0000-0000-00002F120000}"/>
    <cellStyle name="_Lakshmi Textiles - 17.01.08 6 2 2" xfId="45449" xr:uid="{00000000-0005-0000-0000-000030120000}"/>
    <cellStyle name="_Lakshmi Textiles - 17.01.08 6 3" xfId="38899" xr:uid="{00000000-0005-0000-0000-000031120000}"/>
    <cellStyle name="_Lakshmi Textiles - 17.01.08 7" xfId="36213" xr:uid="{00000000-0005-0000-0000-000032120000}"/>
    <cellStyle name="_Lakshmi Textiles - 17.01.08 7 2" xfId="45450" xr:uid="{00000000-0005-0000-0000-000033120000}"/>
    <cellStyle name="_Lakshmi Textiles - 17.01.08 8" xfId="38870" xr:uid="{00000000-0005-0000-0000-000034120000}"/>
    <cellStyle name="_Lakshmi Textiles - 17.01.08 9" xfId="21822" xr:uid="{00000000-0005-0000-0000-000035120000}"/>
    <cellStyle name="_LAURUS LABS LIMITED" xfId="3857" xr:uid="{00000000-0005-0000-0000-000036120000}"/>
    <cellStyle name="_LAURUS LABS LIMITED 2" xfId="3858" xr:uid="{00000000-0005-0000-0000-000037120000}"/>
    <cellStyle name="_LAURUS LABS LIMITED 2 2" xfId="3859" xr:uid="{00000000-0005-0000-0000-000038120000}"/>
    <cellStyle name="_LAURUS LABS LIMITED 2 2 2" xfId="26994" xr:uid="{00000000-0005-0000-0000-000039120000}"/>
    <cellStyle name="_LAURUS LABS LIMITED 2 2 3" xfId="32493" xr:uid="{00000000-0005-0000-0000-00003A120000}"/>
    <cellStyle name="_LAURUS LABS LIMITED 2 3" xfId="3860" xr:uid="{00000000-0005-0000-0000-00003B120000}"/>
    <cellStyle name="_LAURUS LABS LIMITED 2 4" xfId="26993" xr:uid="{00000000-0005-0000-0000-00003C120000}"/>
    <cellStyle name="_LAURUS LABS LIMITED 2 5" xfId="22102" xr:uid="{00000000-0005-0000-0000-00003D120000}"/>
    <cellStyle name="_LAURUS LABS LIMITED 3" xfId="3861" xr:uid="{00000000-0005-0000-0000-00003E120000}"/>
    <cellStyle name="_LAURUS LABS LIMITED 3 2" xfId="22104" xr:uid="{00000000-0005-0000-0000-00003F120000}"/>
    <cellStyle name="_LAURUS LABS LIMITED 3 3" xfId="26995" xr:uid="{00000000-0005-0000-0000-000040120000}"/>
    <cellStyle name="_LAURUS LABS LIMITED 3 4" xfId="22103" xr:uid="{00000000-0005-0000-0000-000041120000}"/>
    <cellStyle name="_LAURUS LABS LIMITED 4" xfId="3862" xr:uid="{00000000-0005-0000-0000-000042120000}"/>
    <cellStyle name="_LAURUS LABS LIMITED 5" xfId="21823" xr:uid="{00000000-0005-0000-0000-000043120000}"/>
    <cellStyle name="_LAURUS LABS LIMITED 6" xfId="32494" xr:uid="{00000000-0005-0000-0000-000044120000}"/>
    <cellStyle name="_Lodha Costing" xfId="3863" xr:uid="{00000000-0005-0000-0000-000045120000}"/>
    <cellStyle name="_Lodha Costing 2" xfId="3864" xr:uid="{00000000-0005-0000-0000-000046120000}"/>
    <cellStyle name="_Lodha Costing 2 2" xfId="3865" xr:uid="{00000000-0005-0000-0000-000047120000}"/>
    <cellStyle name="_Lodha Costing 3" xfId="3866" xr:uid="{00000000-0005-0000-0000-000048120000}"/>
    <cellStyle name="_Logica - 10.04.08" xfId="3867" xr:uid="{00000000-0005-0000-0000-000049120000}"/>
    <cellStyle name="_Logica - 10.04.08 2" xfId="3868" xr:uid="{00000000-0005-0000-0000-00004A120000}"/>
    <cellStyle name="_Logica - 10.04.08 2 2" xfId="3869" xr:uid="{00000000-0005-0000-0000-00004B120000}"/>
    <cellStyle name="_Logica - 10.04.08 2 2 2" xfId="26998" xr:uid="{00000000-0005-0000-0000-00004C120000}"/>
    <cellStyle name="_Logica - 10.04.08 2 2 3" xfId="22105" xr:uid="{00000000-0005-0000-0000-00004D120000}"/>
    <cellStyle name="_Logica - 10.04.08 2 3" xfId="3870" xr:uid="{00000000-0005-0000-0000-00004E120000}"/>
    <cellStyle name="_Logica - 10.04.08 2 4" xfId="26997" xr:uid="{00000000-0005-0000-0000-00004F120000}"/>
    <cellStyle name="_Logica - 10.04.08 2 5" xfId="32492" xr:uid="{00000000-0005-0000-0000-000050120000}"/>
    <cellStyle name="_Logica - 10.04.08 3" xfId="3871" xr:uid="{00000000-0005-0000-0000-000051120000}"/>
    <cellStyle name="_Logica - 10.04.08 3 2" xfId="22106" xr:uid="{00000000-0005-0000-0000-000052120000}"/>
    <cellStyle name="_Logica - 10.04.08 3 3" xfId="26999" xr:uid="{00000000-0005-0000-0000-000053120000}"/>
    <cellStyle name="_Logica - 10.04.08 3 4" xfId="32491" xr:uid="{00000000-0005-0000-0000-000054120000}"/>
    <cellStyle name="_Logica - 10.04.08 4" xfId="3872" xr:uid="{00000000-0005-0000-0000-000055120000}"/>
    <cellStyle name="_Logica - 10.04.08 5" xfId="26996" xr:uid="{00000000-0005-0000-0000-000056120000}"/>
    <cellStyle name="_Logica - 10.04.08 6" xfId="32490" xr:uid="{00000000-0005-0000-0000-000057120000}"/>
    <cellStyle name="_Logitechpark-12.09.05.xls-MAIL" xfId="3873" xr:uid="{00000000-0005-0000-0000-000058120000}"/>
    <cellStyle name="_Logitechpark-12.09.05.xls-MAIL 2" xfId="3874" xr:uid="{00000000-0005-0000-0000-000059120000}"/>
    <cellStyle name="_Logitechpark-12.09.05.xls-MAIL 2 2" xfId="3875" xr:uid="{00000000-0005-0000-0000-00005A120000}"/>
    <cellStyle name="_Logitechpark-12.09.05.xls-MAIL 2 2 2" xfId="29523" xr:uid="{00000000-0005-0000-0000-00005B120000}"/>
    <cellStyle name="_Logitechpark-12.09.05.xls-MAIL 2 2 3" xfId="32478" xr:uid="{00000000-0005-0000-0000-00005C120000}"/>
    <cellStyle name="_Logitechpark-12.09.05.xls-MAIL 2 3" xfId="3876" xr:uid="{00000000-0005-0000-0000-00005D120000}"/>
    <cellStyle name="_Logitechpark-12.09.05.xls-MAIL 2 4" xfId="29522" xr:uid="{00000000-0005-0000-0000-00005E120000}"/>
    <cellStyle name="_Logitechpark-12.09.05.xls-MAIL 2 5" xfId="22107" xr:uid="{00000000-0005-0000-0000-00005F120000}"/>
    <cellStyle name="_Logitechpark-12.09.05.xls-MAIL 3" xfId="3877" xr:uid="{00000000-0005-0000-0000-000060120000}"/>
    <cellStyle name="_Logitechpark-12.09.05.xls-MAIL 3 2" xfId="32488" xr:uid="{00000000-0005-0000-0000-000061120000}"/>
    <cellStyle name="_Logitechpark-12.09.05.xls-MAIL 3 3" xfId="27007" xr:uid="{00000000-0005-0000-0000-000062120000}"/>
    <cellStyle name="_Logitechpark-12.09.05.xls-MAIL 3 4" xfId="32487" xr:uid="{00000000-0005-0000-0000-000063120000}"/>
    <cellStyle name="_Logitechpark-12.09.05.xls-MAIL 4" xfId="3878" xr:uid="{00000000-0005-0000-0000-000064120000}"/>
    <cellStyle name="_Logitechpark-12.09.05.xls-MAIL 5" xfId="27000" xr:uid="{00000000-0005-0000-0000-000065120000}"/>
    <cellStyle name="_Logitechpark-12.09.05.xls-MAIL 6" xfId="21718" xr:uid="{00000000-0005-0000-0000-000066120000}"/>
    <cellStyle name="_Lonavla Biyani 80205 pps crown" xfId="3879" xr:uid="{00000000-0005-0000-0000-000067120000}"/>
    <cellStyle name="_Lonavla Biyani 80205 pps crown 2" xfId="3880" xr:uid="{00000000-0005-0000-0000-000068120000}"/>
    <cellStyle name="_Lonavla Biyani 80205 pps crown 2 2" xfId="3881" xr:uid="{00000000-0005-0000-0000-000069120000}"/>
    <cellStyle name="_Lonavla Biyani 80205 pps crown 2 2 2" xfId="27002" xr:uid="{00000000-0005-0000-0000-00006A120000}"/>
    <cellStyle name="_Lonavla Biyani 80205 pps crown 2 2 3" xfId="32485" xr:uid="{00000000-0005-0000-0000-00006B120000}"/>
    <cellStyle name="_Lonavla Biyani 80205 pps crown 2 3" xfId="3882" xr:uid="{00000000-0005-0000-0000-00006C120000}"/>
    <cellStyle name="_Lonavla Biyani 80205 pps crown 2 4" xfId="27001" xr:uid="{00000000-0005-0000-0000-00006D120000}"/>
    <cellStyle name="_Lonavla Biyani 80205 pps crown 2 5" xfId="22109" xr:uid="{00000000-0005-0000-0000-00006E120000}"/>
    <cellStyle name="_Lonavla Biyani 80205 pps crown 3" xfId="3883" xr:uid="{00000000-0005-0000-0000-00006F120000}"/>
    <cellStyle name="_Lonavla Biyani 80205 pps crown 4" xfId="3884" xr:uid="{00000000-0005-0000-0000-000070120000}"/>
    <cellStyle name="_Lonavla Biyani 80205 pps crown 5" xfId="22108" xr:uid="{00000000-0005-0000-0000-000071120000}"/>
    <cellStyle name="_lowside works (2)" xfId="3885" xr:uid="{00000000-0005-0000-0000-000072120000}"/>
    <cellStyle name="_lowside works (2) 2" xfId="3886" xr:uid="{00000000-0005-0000-0000-000073120000}"/>
    <cellStyle name="_Lucas 60919 VDP wct" xfId="3887" xr:uid="{00000000-0005-0000-0000-000074120000}"/>
    <cellStyle name="_Lucas 60919 VDP wct 2" xfId="3888" xr:uid="{00000000-0005-0000-0000-000075120000}"/>
    <cellStyle name="_Lucas 60919 VDP wct 2 2" xfId="3889" xr:uid="{00000000-0005-0000-0000-000076120000}"/>
    <cellStyle name="_Lucas 60919 VDP wct 2 2 2" xfId="29525" xr:uid="{00000000-0005-0000-0000-000077120000}"/>
    <cellStyle name="_Lucas 60919 VDP wct 2 2 3" xfId="22111" xr:uid="{00000000-0005-0000-0000-000078120000}"/>
    <cellStyle name="_Lucas 60919 VDP wct 2 3" xfId="3890" xr:uid="{00000000-0005-0000-0000-000079120000}"/>
    <cellStyle name="_Lucas 60919 VDP wct 2 4" xfId="29524" xr:uid="{00000000-0005-0000-0000-00007A120000}"/>
    <cellStyle name="_Lucas 60919 VDP wct 2 5" xfId="22110" xr:uid="{00000000-0005-0000-0000-00007B120000}"/>
    <cellStyle name="_Lucas 60919 VDP wct 3" xfId="3891" xr:uid="{00000000-0005-0000-0000-00007C120000}"/>
    <cellStyle name="_Lucas 60919 VDP wct 3 2" xfId="32484" xr:uid="{00000000-0005-0000-0000-00007D120000}"/>
    <cellStyle name="_Lucas 60919 VDP wct 3 3" xfId="26992" xr:uid="{00000000-0005-0000-0000-00007E120000}"/>
    <cellStyle name="_Lucas 60919 VDP wct 3 4" xfId="32482" xr:uid="{00000000-0005-0000-0000-00007F120000}"/>
    <cellStyle name="_Lucas 60919 VDP wct 4" xfId="3892" xr:uid="{00000000-0005-0000-0000-000080120000}"/>
    <cellStyle name="_Lucas 60919 VDP wct 5" xfId="27003" xr:uid="{00000000-0005-0000-0000-000081120000}"/>
    <cellStyle name="_Lucas 60919 VDP wct 6" xfId="32486" xr:uid="{00000000-0005-0000-0000-000082120000}"/>
    <cellStyle name="_Lulu Hotel &amp; shop (BMS) - 12.12.07" xfId="3893" xr:uid="{00000000-0005-0000-0000-000083120000}"/>
    <cellStyle name="_Lulu Hotel &amp; shop (BMS) - 12.12.07 2" xfId="3894" xr:uid="{00000000-0005-0000-0000-000084120000}"/>
    <cellStyle name="_Lulu Hotel &amp; shop (BMS) - 12.12.07 2 2" xfId="3895" xr:uid="{00000000-0005-0000-0000-000085120000}"/>
    <cellStyle name="_Lulu Hotel &amp; shop (BMS) - 12.12.07 2 2 2" xfId="27006" xr:uid="{00000000-0005-0000-0000-000086120000}"/>
    <cellStyle name="_Lulu Hotel &amp; shop (BMS) - 12.12.07 2 2 3" xfId="22113" xr:uid="{00000000-0005-0000-0000-000087120000}"/>
    <cellStyle name="_Lulu Hotel &amp; shop (BMS) - 12.12.07 2 3" xfId="3896" xr:uid="{00000000-0005-0000-0000-000088120000}"/>
    <cellStyle name="_Lulu Hotel &amp; shop (BMS) - 12.12.07 2 4" xfId="27005" xr:uid="{00000000-0005-0000-0000-000089120000}"/>
    <cellStyle name="_Lulu Hotel &amp; shop (BMS) - 12.12.07 2 5" xfId="32483" xr:uid="{00000000-0005-0000-0000-00008A120000}"/>
    <cellStyle name="_Lulu Hotel &amp; shop (BMS) - 12.12.07 3" xfId="3897" xr:uid="{00000000-0005-0000-0000-00008B120000}"/>
    <cellStyle name="_Lulu Hotel &amp; shop (BMS) - 12.12.07 3 2" xfId="32479" xr:uid="{00000000-0005-0000-0000-00008C120000}"/>
    <cellStyle name="_Lulu Hotel &amp; shop (BMS) - 12.12.07 3 3" xfId="29559" xr:uid="{00000000-0005-0000-0000-00008D120000}"/>
    <cellStyle name="_Lulu Hotel &amp; shop (BMS) - 12.12.07 3 4" xfId="22114" xr:uid="{00000000-0005-0000-0000-00008E120000}"/>
    <cellStyle name="_Lulu Hotel &amp; shop (BMS) - 12.12.07 4" xfId="3898" xr:uid="{00000000-0005-0000-0000-00008F120000}"/>
    <cellStyle name="_Lulu Hotel &amp; shop (BMS) - 12.12.07 5" xfId="27004" xr:uid="{00000000-0005-0000-0000-000090120000}"/>
    <cellStyle name="_Lulu Hotel &amp; shop (BMS) - 12.12.07 6" xfId="22112" xr:uid="{00000000-0005-0000-0000-000091120000}"/>
    <cellStyle name="_Lulu mall - 30.11.07" xfId="3899" xr:uid="{00000000-0005-0000-0000-000092120000}"/>
    <cellStyle name="_Lulu mall - 30.11.07 2" xfId="3900" xr:uid="{00000000-0005-0000-0000-000093120000}"/>
    <cellStyle name="_Lulu mall - 30.11.07 2 2" xfId="3901" xr:uid="{00000000-0005-0000-0000-000094120000}"/>
    <cellStyle name="_Lulu mall - 30.11.07 2 2 2" xfId="27008" xr:uid="{00000000-0005-0000-0000-000095120000}"/>
    <cellStyle name="_Lulu mall - 30.11.07 2 2 3" xfId="32480" xr:uid="{00000000-0005-0000-0000-000096120000}"/>
    <cellStyle name="_Lulu mall - 30.11.07 2 3" xfId="3902" xr:uid="{00000000-0005-0000-0000-000097120000}"/>
    <cellStyle name="_Lulu mall - 30.11.07 2 4" xfId="29560" xr:uid="{00000000-0005-0000-0000-000098120000}"/>
    <cellStyle name="_Lulu mall - 30.11.07 2 5" xfId="22115" xr:uid="{00000000-0005-0000-0000-000099120000}"/>
    <cellStyle name="_Lulu mall - 30.11.07 3" xfId="3903" xr:uid="{00000000-0005-0000-0000-00009A120000}"/>
    <cellStyle name="_Lulu mall - 30.11.07 4" xfId="3904" xr:uid="{00000000-0005-0000-0000-00009B120000}"/>
    <cellStyle name="_Lulu mall - 30.11.07 5" xfId="32481" xr:uid="{00000000-0005-0000-0000-00009C120000}"/>
    <cellStyle name="_Lupin  pharma , Ankleshwar-04-08-08" xfId="3905" xr:uid="{00000000-0005-0000-0000-00009D120000}"/>
    <cellStyle name="_Lupin  pharma , Ankleshwar-04-08-08 2" xfId="3906" xr:uid="{00000000-0005-0000-0000-00009E120000}"/>
    <cellStyle name="_Lupin  pharma , Ankleshwar-04-08-08 2 2" xfId="3907" xr:uid="{00000000-0005-0000-0000-00009F120000}"/>
    <cellStyle name="_Lupin  pharma , Ankleshwar-04-08-08 3" xfId="3908" xr:uid="{00000000-0005-0000-0000-0000A0120000}"/>
    <cellStyle name="_Lupin Ltd,Ankleshwar Design rev- 29 1 08" xfId="3909" xr:uid="{00000000-0005-0000-0000-0000A1120000}"/>
    <cellStyle name="_Lupin Ltd,Ankleshwar Design rev- 29 1 08 2" xfId="3910" xr:uid="{00000000-0005-0000-0000-0000A2120000}"/>
    <cellStyle name="_Lupin Ltd,Ankleshwar Design rev- 29 1 08 2 2" xfId="3911" xr:uid="{00000000-0005-0000-0000-0000A3120000}"/>
    <cellStyle name="_Lupin Ltd,Ankleshwar Design rev- 29 1 08 2 2 2" xfId="27009" xr:uid="{00000000-0005-0000-0000-0000A4120000}"/>
    <cellStyle name="_Lupin Ltd,Ankleshwar Design rev- 29 1 08 2 2 3" xfId="32469" xr:uid="{00000000-0005-0000-0000-0000A5120000}"/>
    <cellStyle name="_Lupin Ltd,Ankleshwar Design rev- 29 1 08 2 3" xfId="3912" xr:uid="{00000000-0005-0000-0000-0000A6120000}"/>
    <cellStyle name="_Lupin Ltd,Ankleshwar Design rev- 29 1 08 2 4" xfId="21824" xr:uid="{00000000-0005-0000-0000-0000A7120000}"/>
    <cellStyle name="_Lupin Ltd,Ankleshwar Design rev- 29 1 08 2 5" xfId="22117" xr:uid="{00000000-0005-0000-0000-0000A8120000}"/>
    <cellStyle name="_Lupin Ltd,Ankleshwar Design rev- 29 1 08 3" xfId="3913" xr:uid="{00000000-0005-0000-0000-0000A9120000}"/>
    <cellStyle name="_Lupin Ltd,Ankleshwar Design rev- 29 1 08 4" xfId="3914" xr:uid="{00000000-0005-0000-0000-0000AA120000}"/>
    <cellStyle name="_Lupin Ltd,Ankleshwar Design rev- 29 1 08 5" xfId="22116" xr:uid="{00000000-0005-0000-0000-0000AB120000}"/>
    <cellStyle name="_Lupin Pharma Ankleshwar Ware house-23-04-08" xfId="3915" xr:uid="{00000000-0005-0000-0000-0000AC120000}"/>
    <cellStyle name="_Lupin Pharma Ankleshwar Ware house-23-04-08 2" xfId="3916" xr:uid="{00000000-0005-0000-0000-0000AD120000}"/>
    <cellStyle name="_Lupin Pharma Ankleshwar Ware house-23-04-08 2 2" xfId="3917" xr:uid="{00000000-0005-0000-0000-0000AE120000}"/>
    <cellStyle name="_Lupin Pharma Ankleshwar Ware house-23-04-08 3" xfId="3918" xr:uid="{00000000-0005-0000-0000-0000AF120000}"/>
    <cellStyle name="_M5E1" xfId="3919" xr:uid="{00000000-0005-0000-0000-0000B0120000}"/>
    <cellStyle name="_M5E1 2" xfId="3920" xr:uid="{00000000-0005-0000-0000-0000B1120000}"/>
    <cellStyle name="_M5E1 2 2" xfId="3921" xr:uid="{00000000-0005-0000-0000-0000B2120000}"/>
    <cellStyle name="_M5E1 2 2 2" xfId="27012" xr:uid="{00000000-0005-0000-0000-0000B3120000}"/>
    <cellStyle name="_M5E1 2 2 3" xfId="22119" xr:uid="{00000000-0005-0000-0000-0000B4120000}"/>
    <cellStyle name="_M5E1 2 3" xfId="3922" xr:uid="{00000000-0005-0000-0000-0000B5120000}"/>
    <cellStyle name="_M5E1 2 4" xfId="27011" xr:uid="{00000000-0005-0000-0000-0000B6120000}"/>
    <cellStyle name="_M5E1 2 5" xfId="22118" xr:uid="{00000000-0005-0000-0000-0000B7120000}"/>
    <cellStyle name="_M5E1 3" xfId="3923" xr:uid="{00000000-0005-0000-0000-0000B8120000}"/>
    <cellStyle name="_M5E1 3 2" xfId="32476" xr:uid="{00000000-0005-0000-0000-0000B9120000}"/>
    <cellStyle name="_M5E1 3 3" xfId="29594" xr:uid="{00000000-0005-0000-0000-0000BA120000}"/>
    <cellStyle name="_M5E1 3 4" xfId="32475" xr:uid="{00000000-0005-0000-0000-0000BB120000}"/>
    <cellStyle name="_M5E1 4" xfId="3924" xr:uid="{00000000-0005-0000-0000-0000BC120000}"/>
    <cellStyle name="_M5E1 5" xfId="27010" xr:uid="{00000000-0005-0000-0000-0000BD120000}"/>
    <cellStyle name="_M5E1 6" xfId="32477" xr:uid="{00000000-0005-0000-0000-0000BE120000}"/>
    <cellStyle name="_Mahalingam Associates M 080313" xfId="3925" xr:uid="{00000000-0005-0000-0000-0000BF120000}"/>
    <cellStyle name="_Mahalingam Associates M 080313 2" xfId="3926" xr:uid="{00000000-0005-0000-0000-0000C0120000}"/>
    <cellStyle name="_Mahalingam Associates M 080313 2 2" xfId="3927" xr:uid="{00000000-0005-0000-0000-0000C1120000}"/>
    <cellStyle name="_Mahalingam Associates M 080313 2 2 2" xfId="27014" xr:uid="{00000000-0005-0000-0000-0000C2120000}"/>
    <cellStyle name="_Mahalingam Associates M 080313 2 2 3" xfId="32472" xr:uid="{00000000-0005-0000-0000-0000C3120000}"/>
    <cellStyle name="_Mahalingam Associates M 080313 2 3" xfId="3928" xr:uid="{00000000-0005-0000-0000-0000C4120000}"/>
    <cellStyle name="_Mahalingam Associates M 080313 2 4" xfId="27013" xr:uid="{00000000-0005-0000-0000-0000C5120000}"/>
    <cellStyle name="_Mahalingam Associates M 080313 2 5" xfId="22121" xr:uid="{00000000-0005-0000-0000-0000C6120000}"/>
    <cellStyle name="_Mahalingam Associates M 080313 3" xfId="3929" xr:uid="{00000000-0005-0000-0000-0000C7120000}"/>
    <cellStyle name="_Mahalingam Associates M 080313 3 2" xfId="22122" xr:uid="{00000000-0005-0000-0000-0000C8120000}"/>
    <cellStyle name="_Mahalingam Associates M 080313 3 3" xfId="27015" xr:uid="{00000000-0005-0000-0000-0000C9120000}"/>
    <cellStyle name="_Mahalingam Associates M 080313 3 4" xfId="32474" xr:uid="{00000000-0005-0000-0000-0000CA120000}"/>
    <cellStyle name="_Mahalingam Associates M 080313 4" xfId="3930" xr:uid="{00000000-0005-0000-0000-0000CB120000}"/>
    <cellStyle name="_Mahalingam Associates M 080313 5" xfId="29595" xr:uid="{00000000-0005-0000-0000-0000CC120000}"/>
    <cellStyle name="_Mahalingam Associates M 080313 6" xfId="22120" xr:uid="{00000000-0005-0000-0000-0000CD120000}"/>
    <cellStyle name="_Mahe Project (BMS) - 28.01.08" xfId="3931" xr:uid="{00000000-0005-0000-0000-0000CE120000}"/>
    <cellStyle name="_Mahe Project (BMS) - 28.01.08 2" xfId="3932" xr:uid="{00000000-0005-0000-0000-0000CF120000}"/>
    <cellStyle name="_Mahe Project (BMS) - 28.01.08 2 2" xfId="3933" xr:uid="{00000000-0005-0000-0000-0000D0120000}"/>
    <cellStyle name="_Mahe Project (BMS) - 28.01.08 2 2 2" xfId="27018" xr:uid="{00000000-0005-0000-0000-0000D1120000}"/>
    <cellStyle name="_Mahe Project (BMS) - 28.01.08 2 2 3" xfId="22124" xr:uid="{00000000-0005-0000-0000-0000D2120000}"/>
    <cellStyle name="_Mahe Project (BMS) - 28.01.08 2 3" xfId="3934" xr:uid="{00000000-0005-0000-0000-0000D3120000}"/>
    <cellStyle name="_Mahe Project (BMS) - 28.01.08 2 4" xfId="27017" xr:uid="{00000000-0005-0000-0000-0000D4120000}"/>
    <cellStyle name="_Mahe Project (BMS) - 28.01.08 2 5" xfId="22123" xr:uid="{00000000-0005-0000-0000-0000D5120000}"/>
    <cellStyle name="_Mahe Project (BMS) - 28.01.08 3" xfId="3935" xr:uid="{00000000-0005-0000-0000-0000D6120000}"/>
    <cellStyle name="_Mahe Project (BMS) - 28.01.08 3 2" xfId="32471" xr:uid="{00000000-0005-0000-0000-0000D7120000}"/>
    <cellStyle name="_Mahe Project (BMS) - 28.01.08 3 3" xfId="27019" xr:uid="{00000000-0005-0000-0000-0000D8120000}"/>
    <cellStyle name="_Mahe Project (BMS) - 28.01.08 3 4" xfId="32470" xr:uid="{00000000-0005-0000-0000-0000D9120000}"/>
    <cellStyle name="_Mahe Project (BMS) - 28.01.08 4" xfId="3936" xr:uid="{00000000-0005-0000-0000-0000DA120000}"/>
    <cellStyle name="_Mahe Project (BMS) - 28.01.08 5" xfId="27016" xr:uid="{00000000-0005-0000-0000-0000DB120000}"/>
    <cellStyle name="_Mahe Project (BMS) - 28.01.08 6" xfId="32473" xr:uid="{00000000-0005-0000-0000-0000DC120000}"/>
    <cellStyle name="_Mantri - Revised" xfId="422" xr:uid="{00000000-0005-0000-0000-0000DD120000}"/>
    <cellStyle name="_Mantri - Revised 2" xfId="3937" xr:uid="{00000000-0005-0000-0000-0000DE120000}"/>
    <cellStyle name="_Mantri - Revised 2 2" xfId="3938" xr:uid="{00000000-0005-0000-0000-0000DF120000}"/>
    <cellStyle name="_Mantri - Revised 3" xfId="3939" xr:uid="{00000000-0005-0000-0000-0000E0120000}"/>
    <cellStyle name="_Mantri - Revised Bill" xfId="423" xr:uid="{00000000-0005-0000-0000-0000E1120000}"/>
    <cellStyle name="_Mantri - Revised Bill 2" xfId="3940" xr:uid="{00000000-0005-0000-0000-0000E2120000}"/>
    <cellStyle name="_Mantri - Revised Bill 2 2" xfId="3941" xr:uid="{00000000-0005-0000-0000-0000E3120000}"/>
    <cellStyle name="_Mantri - Revised Bill 3" xfId="3942" xr:uid="{00000000-0005-0000-0000-0000E4120000}"/>
    <cellStyle name="_Mariott Pune costing R1" xfId="3943" xr:uid="{00000000-0005-0000-0000-0000E5120000}"/>
    <cellStyle name="_Mariott Pune costing R1 2" xfId="3944" xr:uid="{00000000-0005-0000-0000-0000E6120000}"/>
    <cellStyle name="_Mariott Pune costing R1 2 2" xfId="3945" xr:uid="{00000000-0005-0000-0000-0000E7120000}"/>
    <cellStyle name="_Mariott Pune costing R1 2 3" xfId="3946" xr:uid="{00000000-0005-0000-0000-0000E8120000}"/>
    <cellStyle name="_Mariott Pune costing R1 3" xfId="3947" xr:uid="{00000000-0005-0000-0000-0000E9120000}"/>
    <cellStyle name="_Mariott Pune costing R1 4" xfId="3948" xr:uid="{00000000-0005-0000-0000-0000EA120000}"/>
    <cellStyle name="_MAS Active-03.10.06" xfId="3949" xr:uid="{00000000-0005-0000-0000-0000EB120000}"/>
    <cellStyle name="_MAS Active-03.10.06 2" xfId="3950" xr:uid="{00000000-0005-0000-0000-0000EC120000}"/>
    <cellStyle name="_MAS Active-03.10.06 2 2" xfId="3951" xr:uid="{00000000-0005-0000-0000-0000ED120000}"/>
    <cellStyle name="_MAS Active-03.10.06 2 2 2" xfId="29630" xr:uid="{00000000-0005-0000-0000-0000EE120000}"/>
    <cellStyle name="_MAS Active-03.10.06 2 2 3" xfId="22127" xr:uid="{00000000-0005-0000-0000-0000EF120000}"/>
    <cellStyle name="_MAS Active-03.10.06 2 3" xfId="3952" xr:uid="{00000000-0005-0000-0000-0000F0120000}"/>
    <cellStyle name="_MAS Active-03.10.06 2 4" xfId="29629" xr:uid="{00000000-0005-0000-0000-0000F1120000}"/>
    <cellStyle name="_MAS Active-03.10.06 2 5" xfId="22126" xr:uid="{00000000-0005-0000-0000-0000F2120000}"/>
    <cellStyle name="_MAS Active-03.10.06 3" xfId="3953" xr:uid="{00000000-0005-0000-0000-0000F3120000}"/>
    <cellStyle name="_MAS Active-03.10.06 3 2" xfId="22129" xr:uid="{00000000-0005-0000-0000-0000F4120000}"/>
    <cellStyle name="_MAS Active-03.10.06 3 3" xfId="29631" xr:uid="{00000000-0005-0000-0000-0000F5120000}"/>
    <cellStyle name="_MAS Active-03.10.06 3 4" xfId="22128" xr:uid="{00000000-0005-0000-0000-0000F6120000}"/>
    <cellStyle name="_MAS Active-03.10.06 4" xfId="3954" xr:uid="{00000000-0005-0000-0000-0000F7120000}"/>
    <cellStyle name="_MAS Active-03.10.06 5" xfId="21983" xr:uid="{00000000-0005-0000-0000-0000F8120000}"/>
    <cellStyle name="_MAS Active-03.10.06 6" xfId="22125" xr:uid="{00000000-0005-0000-0000-0000F9120000}"/>
    <cellStyle name="_Mastek Mahape -09.05.06" xfId="3955" xr:uid="{00000000-0005-0000-0000-0000FA120000}"/>
    <cellStyle name="_Mastek Mahape -09.05.06 2" xfId="3956" xr:uid="{00000000-0005-0000-0000-0000FB120000}"/>
    <cellStyle name="_Mastek Mahape -09.05.06 2 2" xfId="3957" xr:uid="{00000000-0005-0000-0000-0000FC120000}"/>
    <cellStyle name="_Mastek Mahape -09.05.06 2 2 2" xfId="27022" xr:uid="{00000000-0005-0000-0000-0000FD120000}"/>
    <cellStyle name="_Mastek Mahape -09.05.06 2 2 3" xfId="22132" xr:uid="{00000000-0005-0000-0000-0000FE120000}"/>
    <cellStyle name="_Mastek Mahape -09.05.06 2 3" xfId="3958" xr:uid="{00000000-0005-0000-0000-0000FF120000}"/>
    <cellStyle name="_Mastek Mahape -09.05.06 2 4" xfId="27021" xr:uid="{00000000-0005-0000-0000-000000130000}"/>
    <cellStyle name="_Mastek Mahape -09.05.06 2 5" xfId="22131" xr:uid="{00000000-0005-0000-0000-000001130000}"/>
    <cellStyle name="_Mastek Mahape -09.05.06 3" xfId="3959" xr:uid="{00000000-0005-0000-0000-000002130000}"/>
    <cellStyle name="_Mastek Mahape -09.05.06 3 2" xfId="22134" xr:uid="{00000000-0005-0000-0000-000003130000}"/>
    <cellStyle name="_Mastek Mahape -09.05.06 3 3" xfId="27023" xr:uid="{00000000-0005-0000-0000-000004130000}"/>
    <cellStyle name="_Mastek Mahape -09.05.06 3 4" xfId="22133" xr:uid="{00000000-0005-0000-0000-000005130000}"/>
    <cellStyle name="_Mastek Mahape -09.05.06 4" xfId="3960" xr:uid="{00000000-0005-0000-0000-000006130000}"/>
    <cellStyle name="_Mastek Mahape -09.05.06 5" xfId="27020" xr:uid="{00000000-0005-0000-0000-000007130000}"/>
    <cellStyle name="_Mastek Mahape -09.05.06 6" xfId="22130" xr:uid="{00000000-0005-0000-0000-000008130000}"/>
    <cellStyle name="_Menzies Aviation for CCCL 61229" xfId="3961" xr:uid="{00000000-0005-0000-0000-000009130000}"/>
    <cellStyle name="_Menzies Aviation for CCCL 61229 2" xfId="3962" xr:uid="{00000000-0005-0000-0000-00000A130000}"/>
    <cellStyle name="_Menzies Aviation for CCCL 61229 2 2" xfId="3963" xr:uid="{00000000-0005-0000-0000-00000B130000}"/>
    <cellStyle name="_Menzies Aviation for CCCL 61229 2 2 2" xfId="27026" xr:uid="{00000000-0005-0000-0000-00000C130000}"/>
    <cellStyle name="_Menzies Aviation for CCCL 61229 2 2 3" xfId="22137" xr:uid="{00000000-0005-0000-0000-00000D130000}"/>
    <cellStyle name="_Menzies Aviation for CCCL 61229 2 3" xfId="3964" xr:uid="{00000000-0005-0000-0000-00000E130000}"/>
    <cellStyle name="_Menzies Aviation for CCCL 61229 2 4" xfId="27025" xr:uid="{00000000-0005-0000-0000-00000F130000}"/>
    <cellStyle name="_Menzies Aviation for CCCL 61229 2 5" xfId="22136" xr:uid="{00000000-0005-0000-0000-000010130000}"/>
    <cellStyle name="_Menzies Aviation for CCCL 61229 3" xfId="3965" xr:uid="{00000000-0005-0000-0000-000011130000}"/>
    <cellStyle name="_Menzies Aviation for CCCL 61229 3 2" xfId="22139" xr:uid="{00000000-0005-0000-0000-000012130000}"/>
    <cellStyle name="_Menzies Aviation for CCCL 61229 3 3" xfId="27027" xr:uid="{00000000-0005-0000-0000-000013130000}"/>
    <cellStyle name="_Menzies Aviation for CCCL 61229 3 4" xfId="22138" xr:uid="{00000000-0005-0000-0000-000014130000}"/>
    <cellStyle name="_Menzies Aviation for CCCL 61229 4" xfId="3966" xr:uid="{00000000-0005-0000-0000-000015130000}"/>
    <cellStyle name="_Menzies Aviation for CCCL 61229 5" xfId="27024" xr:uid="{00000000-0005-0000-0000-000016130000}"/>
    <cellStyle name="_Menzies Aviation for CCCL 61229 6" xfId="22135" xr:uid="{00000000-0005-0000-0000-000017130000}"/>
    <cellStyle name="_Meter Board AOR" xfId="3967" xr:uid="{00000000-0005-0000-0000-000018130000}"/>
    <cellStyle name="_MIN 646-647 (2)" xfId="3968" xr:uid="{00000000-0005-0000-0000-000019130000}"/>
    <cellStyle name="_MIN 646-647 (2) 2" xfId="3969" xr:uid="{00000000-0005-0000-0000-00001A130000}"/>
    <cellStyle name="_MIN 646-647 (2) 2 2" xfId="3970" xr:uid="{00000000-0005-0000-0000-00001B130000}"/>
    <cellStyle name="_MIN 646-647 (2) 2 3" xfId="3971" xr:uid="{00000000-0005-0000-0000-00001C130000}"/>
    <cellStyle name="_MIN 646-647 (2) 3" xfId="3972" xr:uid="{00000000-0005-0000-0000-00001D130000}"/>
    <cellStyle name="_MIN 646-647 (2) 4" xfId="3973" xr:uid="{00000000-0005-0000-0000-00001E130000}"/>
    <cellStyle name="_MMR Vaccine Facility - 26.11.07" xfId="3974" xr:uid="{00000000-0005-0000-0000-00001F130000}"/>
    <cellStyle name="_MMR Vaccine Facility - 26.11.07 2" xfId="3975" xr:uid="{00000000-0005-0000-0000-000020130000}"/>
    <cellStyle name="_MMR Vaccine Facility - 26.11.07 2 2" xfId="3976" xr:uid="{00000000-0005-0000-0000-000021130000}"/>
    <cellStyle name="_MMR Vaccine Facility - 26.11.07 2 2 2" xfId="27029" xr:uid="{00000000-0005-0000-0000-000022130000}"/>
    <cellStyle name="_MMR Vaccine Facility - 26.11.07 2 2 3" xfId="32468" xr:uid="{00000000-0005-0000-0000-000023130000}"/>
    <cellStyle name="_MMR Vaccine Facility - 26.11.07 2 3" xfId="3977" xr:uid="{00000000-0005-0000-0000-000024130000}"/>
    <cellStyle name="_MMR Vaccine Facility - 26.11.07 2 4" xfId="27028" xr:uid="{00000000-0005-0000-0000-000025130000}"/>
    <cellStyle name="_MMR Vaccine Facility - 26.11.07 2 5" xfId="32467" xr:uid="{00000000-0005-0000-0000-000026130000}"/>
    <cellStyle name="_MMR Vaccine Facility - 26.11.07 3" xfId="3978" xr:uid="{00000000-0005-0000-0000-000027130000}"/>
    <cellStyle name="_MMR Vaccine Facility - 26.11.07 4" xfId="3979" xr:uid="{00000000-0005-0000-0000-000028130000}"/>
    <cellStyle name="_MMR Vaccine Facility - 26.11.07 5" xfId="32458" xr:uid="{00000000-0005-0000-0000-000029130000}"/>
    <cellStyle name="_Modrarchs _ Raj Waterscape office @ T-Nagar_ Offer_26.03.08" xfId="3980" xr:uid="{00000000-0005-0000-0000-00002A130000}"/>
    <cellStyle name="_Modrarchs _ Raj Waterscape office @ T-Nagar_ Offer_26.03.08 2" xfId="3981" xr:uid="{00000000-0005-0000-0000-00002B130000}"/>
    <cellStyle name="_Modrarchs _ Raj Waterscape office @ T-Nagar_ Offer_26.03.08 2 2" xfId="3982" xr:uid="{00000000-0005-0000-0000-00002C130000}"/>
    <cellStyle name="_Modrarchs _ Raj Waterscape office @ T-Nagar_ Offer_26.03.08 2 3" xfId="3983" xr:uid="{00000000-0005-0000-0000-00002D130000}"/>
    <cellStyle name="_Modrarchs _ Raj Waterscape office @ T-Nagar_ Offer_26.03.08 3" xfId="3984" xr:uid="{00000000-0005-0000-0000-00002E130000}"/>
    <cellStyle name="_Modrarchs _ Raj Waterscape office @ T-Nagar_ Offer_26.03.08 4" xfId="3985" xr:uid="{00000000-0005-0000-0000-00002F130000}"/>
    <cellStyle name="_Moolchand Hospital- s125 - 05.01.2007" xfId="3986" xr:uid="{00000000-0005-0000-0000-000030130000}"/>
    <cellStyle name="_Moolchand Hospital- s125 - 05.01.2007 2" xfId="3987" xr:uid="{00000000-0005-0000-0000-000031130000}"/>
    <cellStyle name="_Moolchand Hospital- s125 - 05.01.2007 2 2" xfId="3988" xr:uid="{00000000-0005-0000-0000-000032130000}"/>
    <cellStyle name="_Moolchand Hospital- s125 - 05.01.2007 2 2 2" xfId="29634" xr:uid="{00000000-0005-0000-0000-000033130000}"/>
    <cellStyle name="_Moolchand Hospital- s125 - 05.01.2007 2 2 3" xfId="32465" xr:uid="{00000000-0005-0000-0000-000034130000}"/>
    <cellStyle name="_Moolchand Hospital- s125 - 05.01.2007 2 3" xfId="3989" xr:uid="{00000000-0005-0000-0000-000035130000}"/>
    <cellStyle name="_Moolchand Hospital- s125 - 05.01.2007 2 4" xfId="29633" xr:uid="{00000000-0005-0000-0000-000036130000}"/>
    <cellStyle name="_Moolchand Hospital- s125 - 05.01.2007 2 5" xfId="22141" xr:uid="{00000000-0005-0000-0000-000037130000}"/>
    <cellStyle name="_Moolchand Hospital- s125 - 05.01.2007 3" xfId="3990" xr:uid="{00000000-0005-0000-0000-000038130000}"/>
    <cellStyle name="_Moolchand Hospital- s125 - 05.01.2007 3 2" xfId="22142" xr:uid="{00000000-0005-0000-0000-000039130000}"/>
    <cellStyle name="_Moolchand Hospital- s125 - 05.01.2007 3 3" xfId="27030" xr:uid="{00000000-0005-0000-0000-00003A130000}"/>
    <cellStyle name="_Moolchand Hospital- s125 - 05.01.2007 3 4" xfId="32466" xr:uid="{00000000-0005-0000-0000-00003B130000}"/>
    <cellStyle name="_Moolchand Hospital- s125 - 05.01.2007 4" xfId="3991" xr:uid="{00000000-0005-0000-0000-00003C130000}"/>
    <cellStyle name="_Moolchand Hospital- s125 - 05.01.2007 5" xfId="29632" xr:uid="{00000000-0005-0000-0000-00003D130000}"/>
    <cellStyle name="_Moolchand Hospital- s125 - 05.01.2007 6" xfId="22140" xr:uid="{00000000-0005-0000-0000-00003E130000}"/>
    <cellStyle name="_MPHASIS - ACS,CCTV - Chn - 8.4.08 (GE $)" xfId="3992" xr:uid="{00000000-0005-0000-0000-00003F130000}"/>
    <cellStyle name="_MPHASIS - ACS,CCTV - Chn - 8.4.08 (GE $) 2" xfId="3993" xr:uid="{00000000-0005-0000-0000-000040130000}"/>
    <cellStyle name="_MPHASIS - ACS,CCTV - Chn - 8.4.08 (GE $) 2 2" xfId="3994" xr:uid="{00000000-0005-0000-0000-000041130000}"/>
    <cellStyle name="_MPHASIS - ACS,CCTV - Chn - 8.4.08 (GE $) 2 2 2" xfId="27032" xr:uid="{00000000-0005-0000-0000-000042130000}"/>
    <cellStyle name="_MPHASIS - ACS,CCTV - Chn - 8.4.08 (GE $) 2 2 3" xfId="32464" xr:uid="{00000000-0005-0000-0000-000043130000}"/>
    <cellStyle name="_MPHASIS - ACS,CCTV - Chn - 8.4.08 (GE $) 2 3" xfId="3995" xr:uid="{00000000-0005-0000-0000-000044130000}"/>
    <cellStyle name="_MPHASIS - ACS,CCTV - Chn - 8.4.08 (GE $) 2 4" xfId="27031" xr:uid="{00000000-0005-0000-0000-000045130000}"/>
    <cellStyle name="_MPHASIS - ACS,CCTV - Chn - 8.4.08 (GE $) 2 5" xfId="32462" xr:uid="{00000000-0005-0000-0000-000046130000}"/>
    <cellStyle name="_MPHASIS - ACS,CCTV - Chn - 8.4.08 (GE $) 3" xfId="3996" xr:uid="{00000000-0005-0000-0000-000047130000}"/>
    <cellStyle name="_MPHASIS - ACS,CCTV - Chn - 8.4.08 (GE $) 4" xfId="3997" xr:uid="{00000000-0005-0000-0000-000048130000}"/>
    <cellStyle name="_MPHASIS - ACS,CCTV - Chn - 8.4.08 (GE $) 5" xfId="22143" xr:uid="{00000000-0005-0000-0000-000049130000}"/>
    <cellStyle name="_mphasis- 1.04.08" xfId="3998" xr:uid="{00000000-0005-0000-0000-00004A130000}"/>
    <cellStyle name="_mphasis- 1.04.08 2" xfId="3999" xr:uid="{00000000-0005-0000-0000-00004B130000}"/>
    <cellStyle name="_mphasis- 1.04.08 2 2" xfId="4000" xr:uid="{00000000-0005-0000-0000-00004C130000}"/>
    <cellStyle name="_mphasis- 1.04.08 2 2 2" xfId="29635" xr:uid="{00000000-0005-0000-0000-00004D130000}"/>
    <cellStyle name="_mphasis- 1.04.08 2 2 3" xfId="22145" xr:uid="{00000000-0005-0000-0000-00004E130000}"/>
    <cellStyle name="_mphasis- 1.04.08 2 3" xfId="4001" xr:uid="{00000000-0005-0000-0000-00004F130000}"/>
    <cellStyle name="_mphasis- 1.04.08 2 4" xfId="27034" xr:uid="{00000000-0005-0000-0000-000050130000}"/>
    <cellStyle name="_mphasis- 1.04.08 2 5" xfId="32463" xr:uid="{00000000-0005-0000-0000-000051130000}"/>
    <cellStyle name="_mphasis- 1.04.08 3" xfId="4002" xr:uid="{00000000-0005-0000-0000-000052130000}"/>
    <cellStyle name="_mphasis- 1.04.08 3 2" xfId="32459" xr:uid="{00000000-0005-0000-0000-000053130000}"/>
    <cellStyle name="_mphasis- 1.04.08 3 3" xfId="27035" xr:uid="{00000000-0005-0000-0000-000054130000}"/>
    <cellStyle name="_mphasis- 1.04.08 3 4" xfId="22146" xr:uid="{00000000-0005-0000-0000-000055130000}"/>
    <cellStyle name="_mphasis- 1.04.08 4" xfId="4003" xr:uid="{00000000-0005-0000-0000-000056130000}"/>
    <cellStyle name="_mphasis- 1.04.08 5" xfId="27033" xr:uid="{00000000-0005-0000-0000-000057130000}"/>
    <cellStyle name="_mphasis- 1.04.08 6" xfId="22144" xr:uid="{00000000-0005-0000-0000-000058130000}"/>
    <cellStyle name="_MPL PCS" xfId="4004" xr:uid="{00000000-0005-0000-0000-000059130000}"/>
    <cellStyle name="_MPL PCS 2" xfId="4005" xr:uid="{00000000-0005-0000-0000-00005A130000}"/>
    <cellStyle name="_MPL PCS 2 2" xfId="4006" xr:uid="{00000000-0005-0000-0000-00005B130000}"/>
    <cellStyle name="_MPL PCS 2 3" xfId="4007" xr:uid="{00000000-0005-0000-0000-00005C130000}"/>
    <cellStyle name="_MPL PCS 3" xfId="4008" xr:uid="{00000000-0005-0000-0000-00005D130000}"/>
    <cellStyle name="_MPL PCS 4" xfId="4009" xr:uid="{00000000-0005-0000-0000-00005E130000}"/>
    <cellStyle name="_MTNL, Reliance - 27.03.08" xfId="4010" xr:uid="{00000000-0005-0000-0000-00005F130000}"/>
    <cellStyle name="_MTNL, Reliance - 27.03.08 2" xfId="4011" xr:uid="{00000000-0005-0000-0000-000060130000}"/>
    <cellStyle name="_MTNL, Reliance - 27.03.08 2 2" xfId="4012" xr:uid="{00000000-0005-0000-0000-000061130000}"/>
    <cellStyle name="_MTNL, Reliance - 27.03.08 2 3" xfId="4013" xr:uid="{00000000-0005-0000-0000-000062130000}"/>
    <cellStyle name="_MTNL, Reliance - 27.03.08 3" xfId="4014" xr:uid="{00000000-0005-0000-0000-000063130000}"/>
    <cellStyle name="_MTNL, Reliance - 27.03.08 4" xfId="4015" xr:uid="{00000000-0005-0000-0000-000064130000}"/>
    <cellStyle name="_MTNL-GNFC-27.03.08" xfId="4016" xr:uid="{00000000-0005-0000-0000-000065130000}"/>
    <cellStyle name="_MTNL-GNFC-27.03.08 2" xfId="4017" xr:uid="{00000000-0005-0000-0000-000066130000}"/>
    <cellStyle name="_MTNL-GNFC-27.03.08 2 2" xfId="4018" xr:uid="{00000000-0005-0000-0000-000067130000}"/>
    <cellStyle name="_MTNL-GNFC-27.03.08 2 3" xfId="4019" xr:uid="{00000000-0005-0000-0000-000068130000}"/>
    <cellStyle name="_MTNL-GNFC-27.03.08 3" xfId="4020" xr:uid="{00000000-0005-0000-0000-000069130000}"/>
    <cellStyle name="_MTNL-GNFC-27.03.08 4" xfId="4021" xr:uid="{00000000-0005-0000-0000-00006A130000}"/>
    <cellStyle name="_MTNL-Wipro-R3-works-19.09.08" xfId="4022" xr:uid="{00000000-0005-0000-0000-00006B130000}"/>
    <cellStyle name="_MTNL-Wipro-R3-works-19.09.08 2" xfId="4023" xr:uid="{00000000-0005-0000-0000-00006C130000}"/>
    <cellStyle name="_MTNL-Wipro-R3-works-19.09.08 2 2" xfId="4024" xr:uid="{00000000-0005-0000-0000-00006D130000}"/>
    <cellStyle name="_MTNL-Wipro-R3-works-19.09.08 2 3" xfId="4025" xr:uid="{00000000-0005-0000-0000-00006E130000}"/>
    <cellStyle name="_MTNL-Wipro-R3-works-19.09.08 3" xfId="4026" xr:uid="{00000000-0005-0000-0000-00006F130000}"/>
    <cellStyle name="_MTNL-Wipro-R3-works-19.09.08 4" xfId="4027" xr:uid="{00000000-0005-0000-0000-000070130000}"/>
    <cellStyle name="_Mundra Commercial Airport-10-06-08" xfId="4028" xr:uid="{00000000-0005-0000-0000-000071130000}"/>
    <cellStyle name="_Mundra Commercial Airport-10-06-08 2" xfId="22147" xr:uid="{00000000-0005-0000-0000-000072130000}"/>
    <cellStyle name="_Mundra Commercial Airport-10-06-08 2 2" xfId="32460" xr:uid="{00000000-0005-0000-0000-000073130000}"/>
    <cellStyle name="_Mundra Commercial Airport-10-06-08 3" xfId="32461" xr:uid="{00000000-0005-0000-0000-000074130000}"/>
    <cellStyle name="_Mysore gurada-05-05-08" xfId="4029" xr:uid="{00000000-0005-0000-0000-000075130000}"/>
    <cellStyle name="_Mysore gurada-05-05-08 2" xfId="4030" xr:uid="{00000000-0005-0000-0000-000076130000}"/>
    <cellStyle name="_Mysore gurada-05-05-08 2 2" xfId="4031" xr:uid="{00000000-0005-0000-0000-000077130000}"/>
    <cellStyle name="_Mysore gurada-05-05-08 2 2 2" xfId="27037" xr:uid="{00000000-0005-0000-0000-000078130000}"/>
    <cellStyle name="_Mysore gurada-05-05-08 2 2 3" xfId="22150" xr:uid="{00000000-0005-0000-0000-000079130000}"/>
    <cellStyle name="_Mysore gurada-05-05-08 2 3" xfId="4032" xr:uid="{00000000-0005-0000-0000-00007A130000}"/>
    <cellStyle name="_Mysore gurada-05-05-08 2 4" xfId="27036" xr:uid="{00000000-0005-0000-0000-00007B130000}"/>
    <cellStyle name="_Mysore gurada-05-05-08 2 5" xfId="22149" xr:uid="{00000000-0005-0000-0000-00007C130000}"/>
    <cellStyle name="_Mysore gurada-05-05-08 3" xfId="4033" xr:uid="{00000000-0005-0000-0000-00007D130000}"/>
    <cellStyle name="_Mysore gurada-05-05-08 4" xfId="4034" xr:uid="{00000000-0005-0000-0000-00007E130000}"/>
    <cellStyle name="_Mysore gurada-05-05-08 5" xfId="22148" xr:uid="{00000000-0005-0000-0000-00007F130000}"/>
    <cellStyle name="_Naval Aircraft 70726" xfId="4035" xr:uid="{00000000-0005-0000-0000-000080130000}"/>
    <cellStyle name="_Naval Aircraft 70726 2" xfId="4036" xr:uid="{00000000-0005-0000-0000-000081130000}"/>
    <cellStyle name="_Naval Aircraft 70726 2 2" xfId="4037" xr:uid="{00000000-0005-0000-0000-000082130000}"/>
    <cellStyle name="_Naval Aircraft 70726 2 2 2" xfId="29636" xr:uid="{00000000-0005-0000-0000-000083130000}"/>
    <cellStyle name="_Naval Aircraft 70726 2 2 3" xfId="22153" xr:uid="{00000000-0005-0000-0000-000084130000}"/>
    <cellStyle name="_Naval Aircraft 70726 2 3" xfId="4038" xr:uid="{00000000-0005-0000-0000-000085130000}"/>
    <cellStyle name="_Naval Aircraft 70726 2 4" xfId="27038" xr:uid="{00000000-0005-0000-0000-000086130000}"/>
    <cellStyle name="_Naval Aircraft 70726 2 5" xfId="22152" xr:uid="{00000000-0005-0000-0000-000087130000}"/>
    <cellStyle name="_Naval Aircraft 70726 3" xfId="4039" xr:uid="{00000000-0005-0000-0000-000088130000}"/>
    <cellStyle name="_Naval Aircraft 70726 4" xfId="4040" xr:uid="{00000000-0005-0000-0000-000089130000}"/>
    <cellStyle name="_Naval Aircraft 70726 5" xfId="22151" xr:uid="{00000000-0005-0000-0000-00008A130000}"/>
    <cellStyle name="_New India Assurance 60724" xfId="4041" xr:uid="{00000000-0005-0000-0000-00008B130000}"/>
    <cellStyle name="_New India Assurance 60724 2" xfId="4042" xr:uid="{00000000-0005-0000-0000-00008C130000}"/>
    <cellStyle name="_New India Assurance 60724 2 2" xfId="4043" xr:uid="{00000000-0005-0000-0000-00008D130000}"/>
    <cellStyle name="_New India Assurance 60724 2 2 2" xfId="27040" xr:uid="{00000000-0005-0000-0000-00008E130000}"/>
    <cellStyle name="_New India Assurance 60724 2 2 3" xfId="22156" xr:uid="{00000000-0005-0000-0000-00008F130000}"/>
    <cellStyle name="_New India Assurance 60724 2 3" xfId="4044" xr:uid="{00000000-0005-0000-0000-000090130000}"/>
    <cellStyle name="_New India Assurance 60724 2 4" xfId="27039" xr:uid="{00000000-0005-0000-0000-000091130000}"/>
    <cellStyle name="_New India Assurance 60724 2 5" xfId="22155" xr:uid="{00000000-0005-0000-0000-000092130000}"/>
    <cellStyle name="_New India Assurance 60724 3" xfId="4045" xr:uid="{00000000-0005-0000-0000-000093130000}"/>
    <cellStyle name="_New India Assurance 60724 4" xfId="4046" xr:uid="{00000000-0005-0000-0000-000094130000}"/>
    <cellStyle name="_New India Assurance 60724 5" xfId="22154" xr:uid="{00000000-0005-0000-0000-000095130000}"/>
    <cellStyle name="_x0004__New Quotation Alum Extrusions (Hong Kong) 2009.08.17" xfId="22157" xr:uid="{00000000-0005-0000-0000-000096130000}"/>
    <cellStyle name="_x0004__New Quotation Alum Extrusions (Shanghai) 2009.08.17" xfId="22158" xr:uid="{00000000-0005-0000-0000-000097130000}"/>
    <cellStyle name="_NIC_Storage_Aug06" xfId="4047" xr:uid="{00000000-0005-0000-0000-000098130000}"/>
    <cellStyle name="_NIC_Storage_Aug06 2" xfId="22160" xr:uid="{00000000-0005-0000-0000-000099130000}"/>
    <cellStyle name="_NIC_Storage_Aug06 2 2" xfId="22161" xr:uid="{00000000-0005-0000-0000-00009A130000}"/>
    <cellStyle name="_NIC_Storage_Aug06 3" xfId="22159" xr:uid="{00000000-0005-0000-0000-00009B130000}"/>
    <cellStyle name="_Nirlon Knowledge Park - Full working File" xfId="4048" xr:uid="{00000000-0005-0000-0000-00009C130000}"/>
    <cellStyle name="_Nirlon Knowledge Park - Full working File 2" xfId="4049" xr:uid="{00000000-0005-0000-0000-00009D130000}"/>
    <cellStyle name="_Nirlon Knowledge Park - Full working File 2 2" xfId="4050" xr:uid="{00000000-0005-0000-0000-00009E130000}"/>
    <cellStyle name="_Nirlon Knowledge Park - Full working File 2 2 2" xfId="27042" xr:uid="{00000000-0005-0000-0000-00009F130000}"/>
    <cellStyle name="_Nirlon Knowledge Park - Full working File 2 2 3" xfId="22164" xr:uid="{00000000-0005-0000-0000-0000A0130000}"/>
    <cellStyle name="_Nirlon Knowledge Park - Full working File 2 3" xfId="4051" xr:uid="{00000000-0005-0000-0000-0000A1130000}"/>
    <cellStyle name="_Nirlon Knowledge Park - Full working File 2 4" xfId="27041" xr:uid="{00000000-0005-0000-0000-0000A2130000}"/>
    <cellStyle name="_Nirlon Knowledge Park - Full working File 2 5" xfId="22163" xr:uid="{00000000-0005-0000-0000-0000A3130000}"/>
    <cellStyle name="_Nirlon Knowledge Park - Full working File 3" xfId="4052" xr:uid="{00000000-0005-0000-0000-0000A4130000}"/>
    <cellStyle name="_Nirlon Knowledge Park - Full working File 4" xfId="4053" xr:uid="{00000000-0005-0000-0000-0000A5130000}"/>
    <cellStyle name="_Nirlon Knowledge Park - Full working File 5" xfId="22162" xr:uid="{00000000-0005-0000-0000-0000A6130000}"/>
    <cellStyle name="_Nokia- Chennai 16.09.06" xfId="4054" xr:uid="{00000000-0005-0000-0000-0000A7130000}"/>
    <cellStyle name="_Nokia- Chennai 16.09.06 2" xfId="4055" xr:uid="{00000000-0005-0000-0000-0000A8130000}"/>
    <cellStyle name="_Nokia- Chennai 16.09.06 2 2" xfId="4056" xr:uid="{00000000-0005-0000-0000-0000A9130000}"/>
    <cellStyle name="_Nokia- Chennai 16.09.06 2 3" xfId="4057" xr:uid="{00000000-0005-0000-0000-0000AA130000}"/>
    <cellStyle name="_Nokia- Chennai 16.09.06 3" xfId="4058" xr:uid="{00000000-0005-0000-0000-0000AB130000}"/>
    <cellStyle name="_Nokia- Chennai 16.09.06 4" xfId="4059" xr:uid="{00000000-0005-0000-0000-0000AC130000}"/>
    <cellStyle name="_Nokia Foxconn Ph II - IBMS - 13.03.07 R1" xfId="4060" xr:uid="{00000000-0005-0000-0000-0000AD130000}"/>
    <cellStyle name="_Nokia Foxconn Ph II - IBMS - 13.03.07 R1 2" xfId="4061" xr:uid="{00000000-0005-0000-0000-0000AE130000}"/>
    <cellStyle name="_Nokia Foxconn Ph II - IBMS - 13.03.07 R1 2 2" xfId="4062" xr:uid="{00000000-0005-0000-0000-0000AF130000}"/>
    <cellStyle name="_Nokia Foxconn Ph II - IBMS - 13.03.07 R1 2 2 2" xfId="27044" xr:uid="{00000000-0005-0000-0000-0000B0130000}"/>
    <cellStyle name="_Nokia Foxconn Ph II - IBMS - 13.03.07 R1 2 2 3" xfId="22167" xr:uid="{00000000-0005-0000-0000-0000B1130000}"/>
    <cellStyle name="_Nokia Foxconn Ph II - IBMS - 13.03.07 R1 2 3" xfId="4063" xr:uid="{00000000-0005-0000-0000-0000B2130000}"/>
    <cellStyle name="_Nokia Foxconn Ph II - IBMS - 13.03.07 R1 2 4" xfId="27043" xr:uid="{00000000-0005-0000-0000-0000B3130000}"/>
    <cellStyle name="_Nokia Foxconn Ph II - IBMS - 13.03.07 R1 2 5" xfId="22166" xr:uid="{00000000-0005-0000-0000-0000B4130000}"/>
    <cellStyle name="_Nokia Foxconn Ph II - IBMS - 13.03.07 R1 3" xfId="4064" xr:uid="{00000000-0005-0000-0000-0000B5130000}"/>
    <cellStyle name="_Nokia Foxconn Ph II - IBMS - 13.03.07 R1 4" xfId="4065" xr:uid="{00000000-0005-0000-0000-0000B6130000}"/>
    <cellStyle name="_Nokia Foxconn Ph II - IBMS - 13.03.07 R1 5" xfId="22165" xr:uid="{00000000-0005-0000-0000-0000B7130000}"/>
    <cellStyle name="_Nokia Siemens BMS 27.09.07" xfId="4066" xr:uid="{00000000-0005-0000-0000-0000B8130000}"/>
    <cellStyle name="_Nokia Siemens BMS 27.09.07 2" xfId="4067" xr:uid="{00000000-0005-0000-0000-0000B9130000}"/>
    <cellStyle name="_Nokia Siemens BMS 27.09.07 2 2" xfId="4068" xr:uid="{00000000-0005-0000-0000-0000BA130000}"/>
    <cellStyle name="_Nokia Siemens BMS 27.09.07 2 2 2" xfId="27046" xr:uid="{00000000-0005-0000-0000-0000BB130000}"/>
    <cellStyle name="_Nokia Siemens BMS 27.09.07 2 2 3" xfId="22170" xr:uid="{00000000-0005-0000-0000-0000BC130000}"/>
    <cellStyle name="_Nokia Siemens BMS 27.09.07 2 3" xfId="4069" xr:uid="{00000000-0005-0000-0000-0000BD130000}"/>
    <cellStyle name="_Nokia Siemens BMS 27.09.07 2 4" xfId="27045" xr:uid="{00000000-0005-0000-0000-0000BE130000}"/>
    <cellStyle name="_Nokia Siemens BMS 27.09.07 2 5" xfId="22169" xr:uid="{00000000-0005-0000-0000-0000BF130000}"/>
    <cellStyle name="_Nokia Siemens BMS 27.09.07 3" xfId="4070" xr:uid="{00000000-0005-0000-0000-0000C0130000}"/>
    <cellStyle name="_Nokia Siemens BMS 27.09.07 3 2" xfId="22172" xr:uid="{00000000-0005-0000-0000-0000C1130000}"/>
    <cellStyle name="_Nokia Siemens BMS 27.09.07 3 3" xfId="27047" xr:uid="{00000000-0005-0000-0000-0000C2130000}"/>
    <cellStyle name="_Nokia Siemens BMS 27.09.07 3 4" xfId="22171" xr:uid="{00000000-0005-0000-0000-0000C3130000}"/>
    <cellStyle name="_Nokia Siemens BMS 27.09.07 4" xfId="4071" xr:uid="{00000000-0005-0000-0000-0000C4130000}"/>
    <cellStyle name="_Nokia Siemens BMS 27.09.07 5" xfId="29637" xr:uid="{00000000-0005-0000-0000-0000C5130000}"/>
    <cellStyle name="_Nokia Siemens BMS 27.09.07 6" xfId="22168" xr:uid="{00000000-0005-0000-0000-0000C6130000}"/>
    <cellStyle name="_Nokia siemens networks 29-04-08" xfId="4072" xr:uid="{00000000-0005-0000-0000-0000C7130000}"/>
    <cellStyle name="_Nokia siemens networks 29-04-08 2" xfId="4073" xr:uid="{00000000-0005-0000-0000-0000C8130000}"/>
    <cellStyle name="_Nokia siemens networks 29-04-08 2 2" xfId="4074" xr:uid="{00000000-0005-0000-0000-0000C9130000}"/>
    <cellStyle name="_Nokia siemens networks 29-04-08 3" xfId="4075" xr:uid="{00000000-0005-0000-0000-0000CA130000}"/>
    <cellStyle name="_Nokia, IBMS (Sterling &amp; Wilson),R2 - 06.12.07" xfId="4076" xr:uid="{00000000-0005-0000-0000-0000CB130000}"/>
    <cellStyle name="_Nokia, IBMS (Sterling &amp; Wilson),R2 - 06.12.07 2" xfId="4077" xr:uid="{00000000-0005-0000-0000-0000CC130000}"/>
    <cellStyle name="_Nokia, IBMS (Sterling &amp; Wilson),R2 - 06.12.07 2 2" xfId="4078" xr:uid="{00000000-0005-0000-0000-0000CD130000}"/>
    <cellStyle name="_Nokia, IBMS (Sterling &amp; Wilson),R2 - 06.12.07 2 2 2" xfId="27050" xr:uid="{00000000-0005-0000-0000-0000CE130000}"/>
    <cellStyle name="_Nokia, IBMS (Sterling &amp; Wilson),R2 - 06.12.07 2 2 3" xfId="22175" xr:uid="{00000000-0005-0000-0000-0000CF130000}"/>
    <cellStyle name="_Nokia, IBMS (Sterling &amp; Wilson),R2 - 06.12.07 2 3" xfId="4079" xr:uid="{00000000-0005-0000-0000-0000D0130000}"/>
    <cellStyle name="_Nokia, IBMS (Sterling &amp; Wilson),R2 - 06.12.07 2 4" xfId="27049" xr:uid="{00000000-0005-0000-0000-0000D1130000}"/>
    <cellStyle name="_Nokia, IBMS (Sterling &amp; Wilson),R2 - 06.12.07 2 5" xfId="22174" xr:uid="{00000000-0005-0000-0000-0000D2130000}"/>
    <cellStyle name="_Nokia, IBMS (Sterling &amp; Wilson),R2 - 06.12.07 3" xfId="4080" xr:uid="{00000000-0005-0000-0000-0000D3130000}"/>
    <cellStyle name="_Nokia, IBMS (Sterling &amp; Wilson),R2 - 06.12.07 3 2" xfId="32450" xr:uid="{00000000-0005-0000-0000-0000D4130000}"/>
    <cellStyle name="_Nokia, IBMS (Sterling &amp; Wilson),R2 - 06.12.07 3 3" xfId="27054" xr:uid="{00000000-0005-0000-0000-0000D5130000}"/>
    <cellStyle name="_Nokia, IBMS (Sterling &amp; Wilson),R2 - 06.12.07 3 4" xfId="22176" xr:uid="{00000000-0005-0000-0000-0000D6130000}"/>
    <cellStyle name="_Nokia, IBMS (Sterling &amp; Wilson),R2 - 06.12.07 4" xfId="4081" xr:uid="{00000000-0005-0000-0000-0000D7130000}"/>
    <cellStyle name="_Nokia, IBMS (Sterling &amp; Wilson),R2 - 06.12.07 5" xfId="27048" xr:uid="{00000000-0005-0000-0000-0000D8130000}"/>
    <cellStyle name="_Nokia, IBMS (Sterling &amp; Wilson),R2 - 06.12.07 6" xfId="22173" xr:uid="{00000000-0005-0000-0000-0000D9130000}"/>
    <cellStyle name="_NOKIA-BMS-BOQ-28.09.2007" xfId="4082" xr:uid="{00000000-0005-0000-0000-0000DA130000}"/>
    <cellStyle name="_NOKIA-BMS-BOQ-28.09.2007 2" xfId="4083" xr:uid="{00000000-0005-0000-0000-0000DB130000}"/>
    <cellStyle name="_NOKIA-BMS-BOQ-28.09.2007 2 2" xfId="4084" xr:uid="{00000000-0005-0000-0000-0000DC130000}"/>
    <cellStyle name="_NOKIA-BMS-BOQ-28.09.2007 2 2 2" xfId="27053" xr:uid="{00000000-0005-0000-0000-0000DD130000}"/>
    <cellStyle name="_NOKIA-BMS-BOQ-28.09.2007 2 2 3" xfId="22177" xr:uid="{00000000-0005-0000-0000-0000DE130000}"/>
    <cellStyle name="_NOKIA-BMS-BOQ-28.09.2007 2 3" xfId="4085" xr:uid="{00000000-0005-0000-0000-0000DF130000}"/>
    <cellStyle name="_NOKIA-BMS-BOQ-28.09.2007 2 4" xfId="27052" xr:uid="{00000000-0005-0000-0000-0000E0130000}"/>
    <cellStyle name="_NOKIA-BMS-BOQ-28.09.2007 2 5" xfId="32457" xr:uid="{00000000-0005-0000-0000-0000E1130000}"/>
    <cellStyle name="_NOKIA-BMS-BOQ-28.09.2007 3" xfId="4086" xr:uid="{00000000-0005-0000-0000-0000E2130000}"/>
    <cellStyle name="_NOKIA-BMS-BOQ-28.09.2007 3 2" xfId="32454" xr:uid="{00000000-0005-0000-0000-0000E3130000}"/>
    <cellStyle name="_NOKIA-BMS-BOQ-28.09.2007 3 3" xfId="29272" xr:uid="{00000000-0005-0000-0000-0000E4130000}"/>
    <cellStyle name="_NOKIA-BMS-BOQ-28.09.2007 3 4" xfId="22178" xr:uid="{00000000-0005-0000-0000-0000E5130000}"/>
    <cellStyle name="_NOKIA-BMS-BOQ-28.09.2007 4" xfId="4087" xr:uid="{00000000-0005-0000-0000-0000E6130000}"/>
    <cellStyle name="_NOKIA-BMS-BOQ-28.09.2007 5" xfId="27051" xr:uid="{00000000-0005-0000-0000-0000E7130000}"/>
    <cellStyle name="_NOKIA-BMS-BOQ-28.09.2007 6" xfId="32456" xr:uid="{00000000-0005-0000-0000-0000E8130000}"/>
    <cellStyle name="_Nokia-Phase3-R0-04.07.08" xfId="4088" xr:uid="{00000000-0005-0000-0000-0000E9130000}"/>
    <cellStyle name="_Nokia-Phase3-R0-04.07.08 2" xfId="4089" xr:uid="{00000000-0005-0000-0000-0000EA130000}"/>
    <cellStyle name="_Nokia-Phase3-R0-04.07.08 2 2" xfId="4090" xr:uid="{00000000-0005-0000-0000-0000EB130000}"/>
    <cellStyle name="_Nokia-Phase3-R0-04.07.08 2 2 2" xfId="27057" xr:uid="{00000000-0005-0000-0000-0000EC130000}"/>
    <cellStyle name="_Nokia-Phase3-R0-04.07.08 2 2 3" xfId="22180" xr:uid="{00000000-0005-0000-0000-0000ED130000}"/>
    <cellStyle name="_Nokia-Phase3-R0-04.07.08 2 3" xfId="4091" xr:uid="{00000000-0005-0000-0000-0000EE130000}"/>
    <cellStyle name="_Nokia-Phase3-R0-04.07.08 2 4" xfId="27056" xr:uid="{00000000-0005-0000-0000-0000EF130000}"/>
    <cellStyle name="_Nokia-Phase3-R0-04.07.08 2 5" xfId="22179" xr:uid="{00000000-0005-0000-0000-0000F0130000}"/>
    <cellStyle name="_Nokia-Phase3-R0-04.07.08 3" xfId="4092" xr:uid="{00000000-0005-0000-0000-0000F1130000}"/>
    <cellStyle name="_Nokia-Phase3-R0-04.07.08 3 2" xfId="32453" xr:uid="{00000000-0005-0000-0000-0000F2130000}"/>
    <cellStyle name="_Nokia-Phase3-R0-04.07.08 3 3" xfId="27058" xr:uid="{00000000-0005-0000-0000-0000F3130000}"/>
    <cellStyle name="_Nokia-Phase3-R0-04.07.08 3 4" xfId="32452" xr:uid="{00000000-0005-0000-0000-0000F4130000}"/>
    <cellStyle name="_Nokia-Phase3-R0-04.07.08 4" xfId="4093" xr:uid="{00000000-0005-0000-0000-0000F5130000}"/>
    <cellStyle name="_Nokia-Phase3-R0-04.07.08 5" xfId="27055" xr:uid="{00000000-0005-0000-0000-0000F6130000}"/>
    <cellStyle name="_Nokia-Phase3-R0-04.07.08 6" xfId="32455" xr:uid="{00000000-0005-0000-0000-0000F7130000}"/>
    <cellStyle name="_NTPC  - IBM 23.05.06 Argon" xfId="4094" xr:uid="{00000000-0005-0000-0000-0000F8130000}"/>
    <cellStyle name="_NTPC  - IBM 23.05.06 Argon 10" xfId="22181" xr:uid="{00000000-0005-0000-0000-0000F9130000}"/>
    <cellStyle name="_NTPC  - IBM 23.05.06 Argon 2" xfId="4095" xr:uid="{00000000-0005-0000-0000-0000FA130000}"/>
    <cellStyle name="_NTPC  - IBM 23.05.06 Argon 2 10" xfId="27061" xr:uid="{00000000-0005-0000-0000-0000FB130000}"/>
    <cellStyle name="_NTPC  - IBM 23.05.06 Argon 2 2" xfId="4096" xr:uid="{00000000-0005-0000-0000-0000FC130000}"/>
    <cellStyle name="_NTPC  - IBM 23.05.06 Argon 2 2 2" xfId="4097" xr:uid="{00000000-0005-0000-0000-0000FD130000}"/>
    <cellStyle name="_NTPC  - IBM 23.05.06 Argon 2 2 2 2" xfId="38903" xr:uid="{00000000-0005-0000-0000-0000FE130000}"/>
    <cellStyle name="_NTPC  - IBM 23.05.06 Argon 2 2 3" xfId="4098" xr:uid="{00000000-0005-0000-0000-0000FF130000}"/>
    <cellStyle name="_NTPC  - IBM 23.05.06 Argon 2 2 3 2" xfId="38904" xr:uid="{00000000-0005-0000-0000-000000140000}"/>
    <cellStyle name="_NTPC  - IBM 23.05.06 Argon 2 2 4" xfId="38902" xr:uid="{00000000-0005-0000-0000-000001140000}"/>
    <cellStyle name="_NTPC  - IBM 23.05.06 Argon 2 2 5" xfId="27060" xr:uid="{00000000-0005-0000-0000-000002140000}"/>
    <cellStyle name="_NTPC  - IBM 23.05.06 Argon 2 3" xfId="4099" xr:uid="{00000000-0005-0000-0000-000003140000}"/>
    <cellStyle name="_NTPC  - IBM 23.05.06 Argon 2 3 2" xfId="4100" xr:uid="{00000000-0005-0000-0000-000004140000}"/>
    <cellStyle name="_NTPC  - IBM 23.05.06 Argon 2 3 2 2" xfId="38906" xr:uid="{00000000-0005-0000-0000-000005140000}"/>
    <cellStyle name="_NTPC  - IBM 23.05.06 Argon 2 3 3" xfId="4101" xr:uid="{00000000-0005-0000-0000-000006140000}"/>
    <cellStyle name="_NTPC  - IBM 23.05.06 Argon 2 3 3 2" xfId="38907" xr:uid="{00000000-0005-0000-0000-000007140000}"/>
    <cellStyle name="_NTPC  - IBM 23.05.06 Argon 2 3 4" xfId="38905" xr:uid="{00000000-0005-0000-0000-000008140000}"/>
    <cellStyle name="_NTPC  - IBM 23.05.06 Argon 2 4" xfId="4102" xr:uid="{00000000-0005-0000-0000-000009140000}"/>
    <cellStyle name="_NTPC  - IBM 23.05.06 Argon 2 4 2" xfId="4103" xr:uid="{00000000-0005-0000-0000-00000A140000}"/>
    <cellStyle name="_NTPC  - IBM 23.05.06 Argon 2 4 2 2" xfId="38909" xr:uid="{00000000-0005-0000-0000-00000B140000}"/>
    <cellStyle name="_NTPC  - IBM 23.05.06 Argon 2 4 3" xfId="4104" xr:uid="{00000000-0005-0000-0000-00000C140000}"/>
    <cellStyle name="_NTPC  - IBM 23.05.06 Argon 2 4 3 2" xfId="38910" xr:uid="{00000000-0005-0000-0000-00000D140000}"/>
    <cellStyle name="_NTPC  - IBM 23.05.06 Argon 2 4 4" xfId="38908" xr:uid="{00000000-0005-0000-0000-00000E140000}"/>
    <cellStyle name="_NTPC  - IBM 23.05.06 Argon 2 5" xfId="4105" xr:uid="{00000000-0005-0000-0000-00000F140000}"/>
    <cellStyle name="_NTPC  - IBM 23.05.06 Argon 2 5 2" xfId="4106" xr:uid="{00000000-0005-0000-0000-000010140000}"/>
    <cellStyle name="_NTPC  - IBM 23.05.06 Argon 2 5 2 2" xfId="38912" xr:uid="{00000000-0005-0000-0000-000011140000}"/>
    <cellStyle name="_NTPC  - IBM 23.05.06 Argon 2 5 3" xfId="4107" xr:uid="{00000000-0005-0000-0000-000012140000}"/>
    <cellStyle name="_NTPC  - IBM 23.05.06 Argon 2 5 3 2" xfId="38913" xr:uid="{00000000-0005-0000-0000-000013140000}"/>
    <cellStyle name="_NTPC  - IBM 23.05.06 Argon 2 5 4" xfId="38911" xr:uid="{00000000-0005-0000-0000-000014140000}"/>
    <cellStyle name="_NTPC  - IBM 23.05.06 Argon 2 6" xfId="4108" xr:uid="{00000000-0005-0000-0000-000015140000}"/>
    <cellStyle name="_NTPC  - IBM 23.05.06 Argon 2 6 2" xfId="4109" xr:uid="{00000000-0005-0000-0000-000016140000}"/>
    <cellStyle name="_NTPC  - IBM 23.05.06 Argon 2 6 2 2" xfId="38915" xr:uid="{00000000-0005-0000-0000-000017140000}"/>
    <cellStyle name="_NTPC  - IBM 23.05.06 Argon 2 6 3" xfId="4110" xr:uid="{00000000-0005-0000-0000-000018140000}"/>
    <cellStyle name="_NTPC  - IBM 23.05.06 Argon 2 6 3 2" xfId="38916" xr:uid="{00000000-0005-0000-0000-000019140000}"/>
    <cellStyle name="_NTPC  - IBM 23.05.06 Argon 2 6 4" xfId="38914" xr:uid="{00000000-0005-0000-0000-00001A140000}"/>
    <cellStyle name="_NTPC  - IBM 23.05.06 Argon 2 7" xfId="4111" xr:uid="{00000000-0005-0000-0000-00001B140000}"/>
    <cellStyle name="_NTPC  - IBM 23.05.06 Argon 2 7 2" xfId="38917" xr:uid="{00000000-0005-0000-0000-00001C140000}"/>
    <cellStyle name="_NTPC  - IBM 23.05.06 Argon 2 8" xfId="4112" xr:uid="{00000000-0005-0000-0000-00001D140000}"/>
    <cellStyle name="_NTPC  - IBM 23.05.06 Argon 2 8 2" xfId="38918" xr:uid="{00000000-0005-0000-0000-00001E140000}"/>
    <cellStyle name="_NTPC  - IBM 23.05.06 Argon 2 9" xfId="38901" xr:uid="{00000000-0005-0000-0000-00001F140000}"/>
    <cellStyle name="_NTPC  - IBM 23.05.06 Argon 3" xfId="4113" xr:uid="{00000000-0005-0000-0000-000020140000}"/>
    <cellStyle name="_NTPC  - IBM 23.05.06 Argon 3 2" xfId="4114" xr:uid="{00000000-0005-0000-0000-000021140000}"/>
    <cellStyle name="_NTPC  - IBM 23.05.06 Argon 3 2 2" xfId="4115" xr:uid="{00000000-0005-0000-0000-000022140000}"/>
    <cellStyle name="_NTPC  - IBM 23.05.06 Argon 3 2 2 2" xfId="38921" xr:uid="{00000000-0005-0000-0000-000023140000}"/>
    <cellStyle name="_NTPC  - IBM 23.05.06 Argon 3 2 3" xfId="4116" xr:uid="{00000000-0005-0000-0000-000024140000}"/>
    <cellStyle name="_NTPC  - IBM 23.05.06 Argon 3 2 3 2" xfId="38922" xr:uid="{00000000-0005-0000-0000-000025140000}"/>
    <cellStyle name="_NTPC  - IBM 23.05.06 Argon 3 2 4" xfId="38920" xr:uid="{00000000-0005-0000-0000-000026140000}"/>
    <cellStyle name="_NTPC  - IBM 23.05.06 Argon 3 3" xfId="4117" xr:uid="{00000000-0005-0000-0000-000027140000}"/>
    <cellStyle name="_NTPC  - IBM 23.05.06 Argon 3 3 2" xfId="38923" xr:uid="{00000000-0005-0000-0000-000028140000}"/>
    <cellStyle name="_NTPC  - IBM 23.05.06 Argon 3 4" xfId="4118" xr:uid="{00000000-0005-0000-0000-000029140000}"/>
    <cellStyle name="_NTPC  - IBM 23.05.06 Argon 3 4 2" xfId="38924" xr:uid="{00000000-0005-0000-0000-00002A140000}"/>
    <cellStyle name="_NTPC  - IBM 23.05.06 Argon 3 5" xfId="38919" xr:uid="{00000000-0005-0000-0000-00002B140000}"/>
    <cellStyle name="_NTPC  - IBM 23.05.06 Argon 4" xfId="4119" xr:uid="{00000000-0005-0000-0000-00002C140000}"/>
    <cellStyle name="_NTPC  - IBM 23.05.06 Argon 4 2" xfId="4120" xr:uid="{00000000-0005-0000-0000-00002D140000}"/>
    <cellStyle name="_NTPC  - IBM 23.05.06 Argon 4 2 2" xfId="38926" xr:uid="{00000000-0005-0000-0000-00002E140000}"/>
    <cellStyle name="_NTPC  - IBM 23.05.06 Argon 4 3" xfId="4121" xr:uid="{00000000-0005-0000-0000-00002F140000}"/>
    <cellStyle name="_NTPC  - IBM 23.05.06 Argon 4 3 2" xfId="38927" xr:uid="{00000000-0005-0000-0000-000030140000}"/>
    <cellStyle name="_NTPC  - IBM 23.05.06 Argon 4 4" xfId="38925" xr:uid="{00000000-0005-0000-0000-000031140000}"/>
    <cellStyle name="_NTPC  - IBM 23.05.06 Argon 5" xfId="4122" xr:uid="{00000000-0005-0000-0000-000032140000}"/>
    <cellStyle name="_NTPC  - IBM 23.05.06 Argon 5 2" xfId="38928" xr:uid="{00000000-0005-0000-0000-000033140000}"/>
    <cellStyle name="_NTPC  - IBM 23.05.06 Argon 6" xfId="4123" xr:uid="{00000000-0005-0000-0000-000034140000}"/>
    <cellStyle name="_NTPC  - IBM 23.05.06 Argon 6 2" xfId="36210" xr:uid="{00000000-0005-0000-0000-000035140000}"/>
    <cellStyle name="_NTPC  - IBM 23.05.06 Argon 6 2 2" xfId="45447" xr:uid="{00000000-0005-0000-0000-000036140000}"/>
    <cellStyle name="_NTPC  - IBM 23.05.06 Argon 6 3" xfId="38929" xr:uid="{00000000-0005-0000-0000-000037140000}"/>
    <cellStyle name="_NTPC  - IBM 23.05.06 Argon 7" xfId="36211" xr:uid="{00000000-0005-0000-0000-000038140000}"/>
    <cellStyle name="_NTPC  - IBM 23.05.06 Argon 7 2" xfId="45448" xr:uid="{00000000-0005-0000-0000-000039140000}"/>
    <cellStyle name="_NTPC  - IBM 23.05.06 Argon 8" xfId="38900" xr:uid="{00000000-0005-0000-0000-00003A140000}"/>
    <cellStyle name="_NTPC  - IBM 23.05.06 Argon 9" xfId="27059" xr:uid="{00000000-0005-0000-0000-00003B140000}"/>
    <cellStyle name="_NTPC -Noida - 20.02.08 - cccl" xfId="4124" xr:uid="{00000000-0005-0000-0000-00003C140000}"/>
    <cellStyle name="_NTPC -Noida - 20.02.08 - cccl 10" xfId="22182" xr:uid="{00000000-0005-0000-0000-00003D140000}"/>
    <cellStyle name="_NTPC -Noida - 20.02.08 - cccl 2" xfId="4125" xr:uid="{00000000-0005-0000-0000-00003E140000}"/>
    <cellStyle name="_NTPC -Noida - 20.02.08 - cccl 2 2" xfId="4126" xr:uid="{00000000-0005-0000-0000-00003F140000}"/>
    <cellStyle name="_NTPC -Noida - 20.02.08 - cccl 2 2 2" xfId="4127" xr:uid="{00000000-0005-0000-0000-000040140000}"/>
    <cellStyle name="_NTPC -Noida - 20.02.08 - cccl 2 2 2 2" xfId="38933" xr:uid="{00000000-0005-0000-0000-000041140000}"/>
    <cellStyle name="_NTPC -Noida - 20.02.08 - cccl 2 2 3" xfId="38932" xr:uid="{00000000-0005-0000-0000-000042140000}"/>
    <cellStyle name="_NTPC -Noida - 20.02.08 - cccl 2 2 4" xfId="29650" xr:uid="{00000000-0005-0000-0000-000043140000}"/>
    <cellStyle name="_NTPC -Noida - 20.02.08 - cccl 2 3" xfId="4128" xr:uid="{00000000-0005-0000-0000-000044140000}"/>
    <cellStyle name="_NTPC -Noida - 20.02.08 - cccl 2 3 2" xfId="38934" xr:uid="{00000000-0005-0000-0000-000045140000}"/>
    <cellStyle name="_NTPC -Noida - 20.02.08 - cccl 2 4" xfId="38931" xr:uid="{00000000-0005-0000-0000-000046140000}"/>
    <cellStyle name="_NTPC -Noida - 20.02.08 - cccl 2 5" xfId="29649" xr:uid="{00000000-0005-0000-0000-000047140000}"/>
    <cellStyle name="_NTPC -Noida - 20.02.08 - cccl 3" xfId="4129" xr:uid="{00000000-0005-0000-0000-000048140000}"/>
    <cellStyle name="_NTPC -Noida - 20.02.08 - cccl 3 2" xfId="4130" xr:uid="{00000000-0005-0000-0000-000049140000}"/>
    <cellStyle name="_NTPC -Noida - 20.02.08 - cccl 3 2 2" xfId="38936" xr:uid="{00000000-0005-0000-0000-00004A140000}"/>
    <cellStyle name="_NTPC -Noida - 20.02.08 - cccl 3 3" xfId="38935" xr:uid="{00000000-0005-0000-0000-00004B140000}"/>
    <cellStyle name="_NTPC -Noida - 20.02.08 - cccl 4" xfId="4131" xr:uid="{00000000-0005-0000-0000-00004C140000}"/>
    <cellStyle name="_NTPC -Noida - 20.02.08 - cccl 4 2" xfId="26229" xr:uid="{00000000-0005-0000-0000-00004D140000}"/>
    <cellStyle name="_NTPC -Noida - 20.02.08 - cccl 4 2 2" xfId="38210" xr:uid="{00000000-0005-0000-0000-00004E140000}"/>
    <cellStyle name="_NTPC -Noida - 20.02.08 - cccl 4 3" xfId="38937" xr:uid="{00000000-0005-0000-0000-00004F140000}"/>
    <cellStyle name="_NTPC -Noida - 20.02.08 - cccl 5" xfId="4132" xr:uid="{00000000-0005-0000-0000-000050140000}"/>
    <cellStyle name="_NTPC -Noida - 20.02.08 - cccl 5 2" xfId="38938" xr:uid="{00000000-0005-0000-0000-000051140000}"/>
    <cellStyle name="_NTPC -Noida - 20.02.08 - cccl 6" xfId="4133" xr:uid="{00000000-0005-0000-0000-000052140000}"/>
    <cellStyle name="_NTPC -Noida - 20.02.08 - cccl 6 2" xfId="36208" xr:uid="{00000000-0005-0000-0000-000053140000}"/>
    <cellStyle name="_NTPC -Noida - 20.02.08 - cccl 6 2 2" xfId="45445" xr:uid="{00000000-0005-0000-0000-000054140000}"/>
    <cellStyle name="_NTPC -Noida - 20.02.08 - cccl 6 3" xfId="38939" xr:uid="{00000000-0005-0000-0000-000055140000}"/>
    <cellStyle name="_NTPC -Noida - 20.02.08 - cccl 7" xfId="36209" xr:uid="{00000000-0005-0000-0000-000056140000}"/>
    <cellStyle name="_NTPC -Noida - 20.02.08 - cccl 7 2" xfId="45446" xr:uid="{00000000-0005-0000-0000-000057140000}"/>
    <cellStyle name="_NTPC -Noida - 20.02.08 - cccl 8" xfId="38930" xr:uid="{00000000-0005-0000-0000-000058140000}"/>
    <cellStyle name="_NTPC -Noida - 20.02.08 - cccl 9" xfId="27062" xr:uid="{00000000-0005-0000-0000-000059140000}"/>
    <cellStyle name="_NTPC -Noida-R3-23.05.06" xfId="4134" xr:uid="{00000000-0005-0000-0000-00005A140000}"/>
    <cellStyle name="_NTPC -Noida-R3-23.05.06 2" xfId="4135" xr:uid="{00000000-0005-0000-0000-00005B140000}"/>
    <cellStyle name="_NTPC -Noida-R3-23.05.06 2 2" xfId="4136" xr:uid="{00000000-0005-0000-0000-00005C140000}"/>
    <cellStyle name="_NTPC -Noida-R3-23.05.06 2 2 2" xfId="27064" xr:uid="{00000000-0005-0000-0000-00005D140000}"/>
    <cellStyle name="_NTPC -Noida-R3-23.05.06 2 2 3" xfId="22184" xr:uid="{00000000-0005-0000-0000-00005E140000}"/>
    <cellStyle name="_NTPC -Noida-R3-23.05.06 2 3" xfId="4137" xr:uid="{00000000-0005-0000-0000-00005F140000}"/>
    <cellStyle name="_NTPC -Noida-R3-23.05.06 2 4" xfId="27063" xr:uid="{00000000-0005-0000-0000-000060140000}"/>
    <cellStyle name="_NTPC -Noida-R3-23.05.06 2 5" xfId="32451" xr:uid="{00000000-0005-0000-0000-000061140000}"/>
    <cellStyle name="_NTPC -Noida-R3-23.05.06 3" xfId="4138" xr:uid="{00000000-0005-0000-0000-000062140000}"/>
    <cellStyle name="_NTPC -Noida-R3-23.05.06 4" xfId="4139" xr:uid="{00000000-0005-0000-0000-000063140000}"/>
    <cellStyle name="_NTPC -Noida-R3-23.05.06 5" xfId="22183" xr:uid="{00000000-0005-0000-0000-000064140000}"/>
    <cellStyle name="_NTPC-21-December-2006" xfId="4140" xr:uid="{00000000-0005-0000-0000-000065140000}"/>
    <cellStyle name="_NTPC-21-December-2006 2" xfId="22186" xr:uid="{00000000-0005-0000-0000-000066140000}"/>
    <cellStyle name="_NTPC-21-December-2006 2 2" xfId="32440" xr:uid="{00000000-0005-0000-0000-000067140000}"/>
    <cellStyle name="_NTPC-21-December-2006 3" xfId="22185" xr:uid="{00000000-0005-0000-0000-000068140000}"/>
    <cellStyle name="_Oberoi Flight 2.2.06 R5" xfId="4141" xr:uid="{00000000-0005-0000-0000-000069140000}"/>
    <cellStyle name="_Oberoi Flight 2.2.06 R5 2" xfId="4142" xr:uid="{00000000-0005-0000-0000-00006A140000}"/>
    <cellStyle name="_Oberoi Flight 2.2.06 R5 2 2" xfId="4143" xr:uid="{00000000-0005-0000-0000-00006B140000}"/>
    <cellStyle name="_Oberoi Flight 2.2.06 R5 2 3" xfId="4144" xr:uid="{00000000-0005-0000-0000-00006C140000}"/>
    <cellStyle name="_Oberoi Flight 2.2.06 R5 3" xfId="4145" xr:uid="{00000000-0005-0000-0000-00006D140000}"/>
    <cellStyle name="_Oberoi Flight 2.2.06 R5 4" xfId="4146" xr:uid="{00000000-0005-0000-0000-00006E140000}"/>
    <cellStyle name="_Oberoi IO 22.3.06" xfId="4147" xr:uid="{00000000-0005-0000-0000-00006F140000}"/>
    <cellStyle name="_Oberoi IO 22.3.06 2" xfId="4148" xr:uid="{00000000-0005-0000-0000-000070140000}"/>
    <cellStyle name="_Oberoi IO 22.3.06 2 2" xfId="4149" xr:uid="{00000000-0005-0000-0000-000071140000}"/>
    <cellStyle name="_Oberoi IO 22.3.06 2 3" xfId="4150" xr:uid="{00000000-0005-0000-0000-000072140000}"/>
    <cellStyle name="_Oberoi IO 22.3.06 3" xfId="4151" xr:uid="{00000000-0005-0000-0000-000073140000}"/>
    <cellStyle name="_Oberoi IO 22.3.06 4" xfId="4152" xr:uid="{00000000-0005-0000-0000-000074140000}"/>
    <cellStyle name="_OberoiFlight - 30.03.06 R13" xfId="4153" xr:uid="{00000000-0005-0000-0000-000075140000}"/>
    <cellStyle name="_OberoiFlight - 30.03.06 R13 2" xfId="4154" xr:uid="{00000000-0005-0000-0000-000076140000}"/>
    <cellStyle name="_OberoiFlight - 30.03.06 R13 2 2" xfId="4155" xr:uid="{00000000-0005-0000-0000-000077140000}"/>
    <cellStyle name="_OberoiFlight - 30.03.06 R13 2 3" xfId="4156" xr:uid="{00000000-0005-0000-0000-000078140000}"/>
    <cellStyle name="_OberoiFlight - 30.03.06 R13 3" xfId="4157" xr:uid="{00000000-0005-0000-0000-000079140000}"/>
    <cellStyle name="_OberoiFlight - 30.03.06 R13 4" xfId="4158" xr:uid="{00000000-0005-0000-0000-00007A140000}"/>
    <cellStyle name="_OberoiFlight DI - 1.3.06 R8" xfId="4159" xr:uid="{00000000-0005-0000-0000-00007B140000}"/>
    <cellStyle name="_OberoiFlight DI - 1.3.06 R8 2" xfId="4160" xr:uid="{00000000-0005-0000-0000-00007C140000}"/>
    <cellStyle name="_OberoiFlight DI - 1.3.06 R8 2 2" xfId="4161" xr:uid="{00000000-0005-0000-0000-00007D140000}"/>
    <cellStyle name="_OberoiFlight DI - 1.3.06 R8 2 3" xfId="4162" xr:uid="{00000000-0005-0000-0000-00007E140000}"/>
    <cellStyle name="_OberoiFlight DI - 1.3.06 R8 3" xfId="4163" xr:uid="{00000000-0005-0000-0000-00007F140000}"/>
    <cellStyle name="_OberoiFlight DI - 1.3.06 R8 4" xfId="4164" xr:uid="{00000000-0005-0000-0000-000080140000}"/>
    <cellStyle name="_Ocwen - 1" xfId="424" xr:uid="{00000000-0005-0000-0000-000081140000}"/>
    <cellStyle name="_Ocwen - 1 2" xfId="4165" xr:uid="{00000000-0005-0000-0000-000082140000}"/>
    <cellStyle name="_Ocwen - 1 2 2" xfId="4166" xr:uid="{00000000-0005-0000-0000-000083140000}"/>
    <cellStyle name="_Ocwen - 1 2 3" xfId="4167" xr:uid="{00000000-0005-0000-0000-000084140000}"/>
    <cellStyle name="_Ocwen - 1 2 4" xfId="27065" xr:uid="{00000000-0005-0000-0000-000085140000}"/>
    <cellStyle name="_Ocwen - 1 2 5" xfId="32449" xr:uid="{00000000-0005-0000-0000-000086140000}"/>
    <cellStyle name="_Ocwen - 1 3" xfId="4168" xr:uid="{00000000-0005-0000-0000-000087140000}"/>
    <cellStyle name="_Ocwen - 1 4" xfId="4169" xr:uid="{00000000-0005-0000-0000-000088140000}"/>
    <cellStyle name="_Ocwen - 1 5" xfId="23561" xr:uid="{00000000-0005-0000-0000-000089140000}"/>
    <cellStyle name="_Ocwen - 1 6" xfId="32448" xr:uid="{00000000-0005-0000-0000-00008A140000}"/>
    <cellStyle name="_Ocwen - 1_Marching W Q (2)" xfId="425" xr:uid="{00000000-0005-0000-0000-00008B140000}"/>
    <cellStyle name="_Ocwen - 1_Marching W Q (3)" xfId="426" xr:uid="{00000000-0005-0000-0000-00008C140000}"/>
    <cellStyle name="_Ocwen - Bill" xfId="4170" xr:uid="{00000000-0005-0000-0000-00008D140000}"/>
    <cellStyle name="_Ocwen - Bill 2" xfId="4171" xr:uid="{00000000-0005-0000-0000-00008E140000}"/>
    <cellStyle name="_Ocwen - Bill 2 2" xfId="4172" xr:uid="{00000000-0005-0000-0000-00008F140000}"/>
    <cellStyle name="_Ocwen - Bill 3" xfId="4173" xr:uid="{00000000-0005-0000-0000-000090140000}"/>
    <cellStyle name="_Ocwen - Ñ" xfId="427" xr:uid="{00000000-0005-0000-0000-000091140000}"/>
    <cellStyle name="_Ocwen - Ñ 2" xfId="4174" xr:uid="{00000000-0005-0000-0000-000092140000}"/>
    <cellStyle name="_Ocwen - Ñ 2 2" xfId="4175" xr:uid="{00000000-0005-0000-0000-000093140000}"/>
    <cellStyle name="_Ocwen - Ñ 2 3" xfId="4176" xr:uid="{00000000-0005-0000-0000-000094140000}"/>
    <cellStyle name="_Ocwen - Ñ 2 4" xfId="27066" xr:uid="{00000000-0005-0000-0000-000095140000}"/>
    <cellStyle name="_Ocwen - Ñ 2 5" xfId="32447" xr:uid="{00000000-0005-0000-0000-000096140000}"/>
    <cellStyle name="_Ocwen - Ñ 3" xfId="4177" xr:uid="{00000000-0005-0000-0000-000097140000}"/>
    <cellStyle name="_Ocwen - Ñ 4" xfId="4178" xr:uid="{00000000-0005-0000-0000-000098140000}"/>
    <cellStyle name="_Ocwen - Ñ 5" xfId="23562" xr:uid="{00000000-0005-0000-0000-000099140000}"/>
    <cellStyle name="_Ocwen - Ñ 6" xfId="22187" xr:uid="{00000000-0005-0000-0000-00009A140000}"/>
    <cellStyle name="_Ocwen - Ñ_Marching W Q (2)" xfId="428" xr:uid="{00000000-0005-0000-0000-00009B140000}"/>
    <cellStyle name="_Ocwen - Ñ_Marching W Q (3)" xfId="429" xr:uid="{00000000-0005-0000-0000-00009C140000}"/>
    <cellStyle name="_Ocwen Financial Solutions1" xfId="430" xr:uid="{00000000-0005-0000-0000-00009D140000}"/>
    <cellStyle name="_Ocwen Financial Solutions1 2" xfId="4179" xr:uid="{00000000-0005-0000-0000-00009E140000}"/>
    <cellStyle name="_Ocwen Financial Solutions1 2 2" xfId="4180" xr:uid="{00000000-0005-0000-0000-00009F140000}"/>
    <cellStyle name="_Ocwen Financial Solutions1 3" xfId="4181" xr:uid="{00000000-0005-0000-0000-0000A0140000}"/>
    <cellStyle name="_Offer BOQ 07.03.09" xfId="4182" xr:uid="{00000000-0005-0000-0000-0000A1140000}"/>
    <cellStyle name="_Offer BOQ 07.03.09 2" xfId="4183" xr:uid="{00000000-0005-0000-0000-0000A2140000}"/>
    <cellStyle name="_Offer BOQ 07.03.09 2 2" xfId="4184" xr:uid="{00000000-0005-0000-0000-0000A3140000}"/>
    <cellStyle name="_Offer BOQ 07.03.09 2 3" xfId="4185" xr:uid="{00000000-0005-0000-0000-0000A4140000}"/>
    <cellStyle name="_Offer BOQ 07.03.09 3" xfId="4186" xr:uid="{00000000-0005-0000-0000-0000A5140000}"/>
    <cellStyle name="_Offer BOQ 07.03.09 4" xfId="4187" xr:uid="{00000000-0005-0000-0000-0000A6140000}"/>
    <cellStyle name="_Offer -IBMS - 21.05.06" xfId="4188" xr:uid="{00000000-0005-0000-0000-0000A7140000}"/>
    <cellStyle name="_Offer -IBMS - 21.05.06 2" xfId="4189" xr:uid="{00000000-0005-0000-0000-0000A8140000}"/>
    <cellStyle name="_Offer -IBMS - 21.05.06 2 2" xfId="4190" xr:uid="{00000000-0005-0000-0000-0000A9140000}"/>
    <cellStyle name="_Offer -IBMS - 21.05.06 2 2 2" xfId="4191" xr:uid="{00000000-0005-0000-0000-0000AA140000}"/>
    <cellStyle name="_Offer -IBMS - 21.05.06 2 2 2 2" xfId="38943" xr:uid="{00000000-0005-0000-0000-0000AB140000}"/>
    <cellStyle name="_Offer -IBMS - 21.05.06 2 2 3" xfId="38942" xr:uid="{00000000-0005-0000-0000-0000AC140000}"/>
    <cellStyle name="_Offer -IBMS - 21.05.06 2 3" xfId="4192" xr:uid="{00000000-0005-0000-0000-0000AD140000}"/>
    <cellStyle name="_Offer -IBMS - 21.05.06 2 3 2" xfId="38944" xr:uid="{00000000-0005-0000-0000-0000AE140000}"/>
    <cellStyle name="_Offer -IBMS - 21.05.06 2 4" xfId="38941" xr:uid="{00000000-0005-0000-0000-0000AF140000}"/>
    <cellStyle name="_Offer -IBMS - 21.05.06 3" xfId="4193" xr:uid="{00000000-0005-0000-0000-0000B0140000}"/>
    <cellStyle name="_Offer -IBMS - 21.05.06 3 2" xfId="4194" xr:uid="{00000000-0005-0000-0000-0000B1140000}"/>
    <cellStyle name="_Offer -IBMS - 21.05.06 3 2 2" xfId="38946" xr:uid="{00000000-0005-0000-0000-0000B2140000}"/>
    <cellStyle name="_Offer -IBMS - 21.05.06 3 3" xfId="38945" xr:uid="{00000000-0005-0000-0000-0000B3140000}"/>
    <cellStyle name="_Offer -IBMS - 21.05.06 4" xfId="4195" xr:uid="{00000000-0005-0000-0000-0000B4140000}"/>
    <cellStyle name="_Offer -IBMS - 21.05.06 4 2" xfId="36206" xr:uid="{00000000-0005-0000-0000-0000B5140000}"/>
    <cellStyle name="_Offer -IBMS - 21.05.06 4 2 2" xfId="45443" xr:uid="{00000000-0005-0000-0000-0000B6140000}"/>
    <cellStyle name="_Offer -IBMS - 21.05.06 4 3" xfId="38947" xr:uid="{00000000-0005-0000-0000-0000B7140000}"/>
    <cellStyle name="_Offer -IBMS - 21.05.06 5" xfId="4196" xr:uid="{00000000-0005-0000-0000-0000B8140000}"/>
    <cellStyle name="_Offer -IBMS - 21.05.06 5 2" xfId="38948" xr:uid="{00000000-0005-0000-0000-0000B9140000}"/>
    <cellStyle name="_Offer -IBMS - 21.05.06 6" xfId="4197" xr:uid="{00000000-0005-0000-0000-0000BA140000}"/>
    <cellStyle name="_Offer -IBMS - 21.05.06 6 2" xfId="36205" xr:uid="{00000000-0005-0000-0000-0000BB140000}"/>
    <cellStyle name="_Offer -IBMS - 21.05.06 6 2 2" xfId="45442" xr:uid="{00000000-0005-0000-0000-0000BC140000}"/>
    <cellStyle name="_Offer -IBMS - 21.05.06 6 3" xfId="38949" xr:uid="{00000000-0005-0000-0000-0000BD140000}"/>
    <cellStyle name="_Offer -IBMS - 21.05.06 7" xfId="36207" xr:uid="{00000000-0005-0000-0000-0000BE140000}"/>
    <cellStyle name="_Offer -IBMS - 21.05.06 7 2" xfId="45444" xr:uid="{00000000-0005-0000-0000-0000BF140000}"/>
    <cellStyle name="_Offer -IBMS - 21.05.06 8" xfId="38940" xr:uid="{00000000-0005-0000-0000-0000C0140000}"/>
    <cellStyle name="_Offer- W.S insulator-CCTV 12.12.2008" xfId="431" xr:uid="{00000000-0005-0000-0000-0000C1140000}"/>
    <cellStyle name="_Offer- W.S insulator-CCTV 12.12.2008 2" xfId="4198" xr:uid="{00000000-0005-0000-0000-0000C2140000}"/>
    <cellStyle name="_Offer- W.S insulator-CCTV 12.12.2008 2 2" xfId="4199" xr:uid="{00000000-0005-0000-0000-0000C3140000}"/>
    <cellStyle name="_Offer- W.S insulator-CCTV 12.12.2008 2 3" xfId="4200" xr:uid="{00000000-0005-0000-0000-0000C4140000}"/>
    <cellStyle name="_Offer- W.S insulator-CCTV 12.12.2008 3" xfId="4201" xr:uid="{00000000-0005-0000-0000-0000C5140000}"/>
    <cellStyle name="_Offer- W.S insulator-CCTV 12.12.2008 4" xfId="4202" xr:uid="{00000000-0005-0000-0000-0000C6140000}"/>
    <cellStyle name="_Offer_BMS_CathedralSquare-090706" xfId="4203" xr:uid="{00000000-0005-0000-0000-0000C7140000}"/>
    <cellStyle name="_Offer_BMS_CathedralSquare-090706 2" xfId="4204" xr:uid="{00000000-0005-0000-0000-0000C8140000}"/>
    <cellStyle name="_Offer_BMS_CathedralSquare-090706 2 2" xfId="4205" xr:uid="{00000000-0005-0000-0000-0000C9140000}"/>
    <cellStyle name="_Offer_BMS_CathedralSquare-090706 2 3" xfId="4206" xr:uid="{00000000-0005-0000-0000-0000CA140000}"/>
    <cellStyle name="_Offer_BMS_CathedralSquare-090706 3" xfId="4207" xr:uid="{00000000-0005-0000-0000-0000CB140000}"/>
    <cellStyle name="_Offer_BMS_CathedralSquare-090706 4" xfId="4208" xr:uid="{00000000-0005-0000-0000-0000CC140000}"/>
    <cellStyle name="_Offer_BMS-ECCI Info Park-06-11-06" xfId="4209" xr:uid="{00000000-0005-0000-0000-0000CD140000}"/>
    <cellStyle name="_Offer_BMS-ECCI Info Park-06-11-06 2" xfId="4210" xr:uid="{00000000-0005-0000-0000-0000CE140000}"/>
    <cellStyle name="_Offer_BMS-ECCI Info Park-06-11-06 2 2" xfId="4211" xr:uid="{00000000-0005-0000-0000-0000CF140000}"/>
    <cellStyle name="_Offer_BMS-ECCI Info Park-06-11-06 2 3" xfId="4212" xr:uid="{00000000-0005-0000-0000-0000D0140000}"/>
    <cellStyle name="_Offer_BMS-ECCI Info Park-06-11-06 3" xfId="4213" xr:uid="{00000000-0005-0000-0000-0000D1140000}"/>
    <cellStyle name="_Offer_BMS-ECCI Info Park-06-11-06 4" xfId="4214" xr:uid="{00000000-0005-0000-0000-0000D2140000}"/>
    <cellStyle name="_offer-FM 200" xfId="4215" xr:uid="{00000000-0005-0000-0000-0000D3140000}"/>
    <cellStyle name="_offer-FM 200 2" xfId="4216" xr:uid="{00000000-0005-0000-0000-0000D4140000}"/>
    <cellStyle name="_offer-FM 200 2 2" xfId="4217" xr:uid="{00000000-0005-0000-0000-0000D5140000}"/>
    <cellStyle name="_offer-FM 200 2 2 2" xfId="38952" xr:uid="{00000000-0005-0000-0000-0000D6140000}"/>
    <cellStyle name="_offer-FM 200 2 3" xfId="4218" xr:uid="{00000000-0005-0000-0000-0000D7140000}"/>
    <cellStyle name="_offer-FM 200 2 3 2" xfId="38953" xr:uid="{00000000-0005-0000-0000-0000D8140000}"/>
    <cellStyle name="_offer-FM 200 2 4" xfId="38951" xr:uid="{00000000-0005-0000-0000-0000D9140000}"/>
    <cellStyle name="_offer-FM 200 3" xfId="4219" xr:uid="{00000000-0005-0000-0000-0000DA140000}"/>
    <cellStyle name="_offer-FM 200 3 2" xfId="4220" xr:uid="{00000000-0005-0000-0000-0000DB140000}"/>
    <cellStyle name="_offer-FM 200 3 2 2" xfId="38955" xr:uid="{00000000-0005-0000-0000-0000DC140000}"/>
    <cellStyle name="_offer-FM 200 3 3" xfId="38954" xr:uid="{00000000-0005-0000-0000-0000DD140000}"/>
    <cellStyle name="_offer-FM 200 4" xfId="4221" xr:uid="{00000000-0005-0000-0000-0000DE140000}"/>
    <cellStyle name="_offer-FM 200 4 2" xfId="38956" xr:uid="{00000000-0005-0000-0000-0000DF140000}"/>
    <cellStyle name="_offer-FM 200 5" xfId="4222" xr:uid="{00000000-0005-0000-0000-0000E0140000}"/>
    <cellStyle name="_offer-FM 200 5 2" xfId="36204" xr:uid="{00000000-0005-0000-0000-0000E1140000}"/>
    <cellStyle name="_offer-FM 200 5 2 2" xfId="45441" xr:uid="{00000000-0005-0000-0000-0000E2140000}"/>
    <cellStyle name="_offer-FM 200 5 3" xfId="38957" xr:uid="{00000000-0005-0000-0000-0000E3140000}"/>
    <cellStyle name="_offer-FM 200 6" xfId="38950" xr:uid="{00000000-0005-0000-0000-0000E4140000}"/>
    <cellStyle name="_Office Tiger - 4th Floor  - SIII - 04.06.08" xfId="4223" xr:uid="{00000000-0005-0000-0000-0000E5140000}"/>
    <cellStyle name="_Office Tiger - 4th Floor  - SIII - 04.06.08 2" xfId="4224" xr:uid="{00000000-0005-0000-0000-0000E6140000}"/>
    <cellStyle name="_Office Tiger - 4th Floor  - SIII - 04.06.08 2 2" xfId="4225" xr:uid="{00000000-0005-0000-0000-0000E7140000}"/>
    <cellStyle name="_Office Tiger - 4th Floor  - SIII - 04.06.08 2 3" xfId="4226" xr:uid="{00000000-0005-0000-0000-0000E8140000}"/>
    <cellStyle name="_Office Tiger - 4th Floor  - SIII - 04.06.08 3" xfId="4227" xr:uid="{00000000-0005-0000-0000-0000E9140000}"/>
    <cellStyle name="_Office Tiger - 4th Floor  - SIII - 04.06.08 4" xfId="4228" xr:uid="{00000000-0005-0000-0000-0000EA140000}"/>
    <cellStyle name="_Office Tiger RA puram 61030" xfId="4229" xr:uid="{00000000-0005-0000-0000-0000EB140000}"/>
    <cellStyle name="_Office Tiger RA puram 61030 2" xfId="4230" xr:uid="{00000000-0005-0000-0000-0000EC140000}"/>
    <cellStyle name="_Office Tiger RA puram 61030 2 2" xfId="4231" xr:uid="{00000000-0005-0000-0000-0000ED140000}"/>
    <cellStyle name="_Office Tiger RA puram 61030 2 2 2" xfId="27068" xr:uid="{00000000-0005-0000-0000-0000EE140000}"/>
    <cellStyle name="_Office Tiger RA puram 61030 2 2 3" xfId="32444" xr:uid="{00000000-0005-0000-0000-0000EF140000}"/>
    <cellStyle name="_Office Tiger RA puram 61030 2 3" xfId="4232" xr:uid="{00000000-0005-0000-0000-0000F0140000}"/>
    <cellStyle name="_Office Tiger RA puram 61030 2 4" xfId="27067" xr:uid="{00000000-0005-0000-0000-0000F1140000}"/>
    <cellStyle name="_Office Tiger RA puram 61030 2 5" xfId="22189" xr:uid="{00000000-0005-0000-0000-0000F2140000}"/>
    <cellStyle name="_Office Tiger RA puram 61030 3" xfId="4233" xr:uid="{00000000-0005-0000-0000-0000F3140000}"/>
    <cellStyle name="_Office Tiger RA puram 61030 4" xfId="4234" xr:uid="{00000000-0005-0000-0000-0000F4140000}"/>
    <cellStyle name="_Office Tiger RA puram 61030 5" xfId="22188" xr:uid="{00000000-0005-0000-0000-0000F5140000}"/>
    <cellStyle name="_Office Tiger, NAFSIII - 30.06.08" xfId="4235" xr:uid="{00000000-0005-0000-0000-0000F6140000}"/>
    <cellStyle name="_Office Tiger, NAFSIII - 30.06.08 2" xfId="4236" xr:uid="{00000000-0005-0000-0000-0000F7140000}"/>
    <cellStyle name="_Office Tiger, NAFSIII - 30.06.08 2 2" xfId="4237" xr:uid="{00000000-0005-0000-0000-0000F8140000}"/>
    <cellStyle name="_Office Tiger, NAFSIII - 30.06.08 2 2 2" xfId="27070" xr:uid="{00000000-0005-0000-0000-0000F9140000}"/>
    <cellStyle name="_Office Tiger, NAFSIII - 30.06.08 2 2 3" xfId="32445" xr:uid="{00000000-0005-0000-0000-0000FA140000}"/>
    <cellStyle name="_Office Tiger, NAFSIII - 30.06.08 2 3" xfId="4238" xr:uid="{00000000-0005-0000-0000-0000FB140000}"/>
    <cellStyle name="_Office Tiger, NAFSIII - 30.06.08 2 4" xfId="27069" xr:uid="{00000000-0005-0000-0000-0000FC140000}"/>
    <cellStyle name="_Office Tiger, NAFSIII - 30.06.08 2 5" xfId="22190" xr:uid="{00000000-0005-0000-0000-0000FD140000}"/>
    <cellStyle name="_Office Tiger, NAFSIII - 30.06.08 3" xfId="4239" xr:uid="{00000000-0005-0000-0000-0000FE140000}"/>
    <cellStyle name="_Office Tiger, NAFSIII - 30.06.08 4" xfId="4240" xr:uid="{00000000-0005-0000-0000-0000FF140000}"/>
    <cellStyle name="_Office Tiger, NAFSIII - 30.06.08 5" xfId="32446" xr:uid="{00000000-0005-0000-0000-000000150000}"/>
    <cellStyle name="_Oii-Sec(ACS&amp;CCTV)-Bill of Quantities-R3- 20.3.09" xfId="4241" xr:uid="{00000000-0005-0000-0000-000001150000}"/>
    <cellStyle name="_Oil India, Delhi, DC-31.10.08-R1" xfId="4242" xr:uid="{00000000-0005-0000-0000-000002150000}"/>
    <cellStyle name="_Oil India, Delhi, DC-31.10.08-R1 2" xfId="22192" xr:uid="{00000000-0005-0000-0000-000003150000}"/>
    <cellStyle name="_Oil India, Delhi, DC-31.10.08-R1 2 2" xfId="32441" xr:uid="{00000000-0005-0000-0000-000004150000}"/>
    <cellStyle name="_Oil India, Delhi, DC-31.10.08-R1 3" xfId="32443" xr:uid="{00000000-0005-0000-0000-000005150000}"/>
    <cellStyle name="_Oil India, Delhi, DC-31.10.08-R1 3 2" xfId="22193" xr:uid="{00000000-0005-0000-0000-000006150000}"/>
    <cellStyle name="_Oil India, Delhi, DC-31.10.08-R1 4" xfId="27073" xr:uid="{00000000-0005-0000-0000-000007150000}"/>
    <cellStyle name="_Oil India, Delhi, DC-31.10.08-R1 5" xfId="22191" xr:uid="{00000000-0005-0000-0000-000008150000}"/>
    <cellStyle name="_OMS COST CASE Version 2 8th November 20005 QA1 " xfId="4243" xr:uid="{00000000-0005-0000-0000-000009150000}"/>
    <cellStyle name="_OMS COST CASE Version 2 8th November 20005 QA1  2" xfId="22194" xr:uid="{00000000-0005-0000-0000-00000A150000}"/>
    <cellStyle name="_OMS COST CASE Version 2 8th November 20005 QA1  2 2" xfId="22195" xr:uid="{00000000-0005-0000-0000-00000B150000}"/>
    <cellStyle name="_OMS COST CASE Version 2 8th November 20005 QA1  3" xfId="22196" xr:uid="{00000000-0005-0000-0000-00000C150000}"/>
    <cellStyle name="_OMS COST CASE Version 2 8th November 20005 QA1  3 2" xfId="32429" xr:uid="{00000000-0005-0000-0000-00000D150000}"/>
    <cellStyle name="_OMS COST CASE Version 2 8th November 20005 QA1  4" xfId="27072" xr:uid="{00000000-0005-0000-0000-00000E150000}"/>
    <cellStyle name="_OMS COST CASE Version 2 8th November 20005 QA1  5" xfId="32442" xr:uid="{00000000-0005-0000-0000-00000F150000}"/>
    <cellStyle name="_ONGC - 28.03.08" xfId="4244" xr:uid="{00000000-0005-0000-0000-000010150000}"/>
    <cellStyle name="_ONGC - 28.03.08 2" xfId="4245" xr:uid="{00000000-0005-0000-0000-000011150000}"/>
    <cellStyle name="_ONGC - 28.03.08 2 2" xfId="4246" xr:uid="{00000000-0005-0000-0000-000012150000}"/>
    <cellStyle name="_ONGC - 28.03.08 2 2 2" xfId="27071" xr:uid="{00000000-0005-0000-0000-000013150000}"/>
    <cellStyle name="_ONGC - 28.03.08 2 2 3" xfId="22197" xr:uid="{00000000-0005-0000-0000-000014150000}"/>
    <cellStyle name="_ONGC - 28.03.08 2 3" xfId="4247" xr:uid="{00000000-0005-0000-0000-000015150000}"/>
    <cellStyle name="_ONGC - 28.03.08 2 4" xfId="27075" xr:uid="{00000000-0005-0000-0000-000016150000}"/>
    <cellStyle name="_ONGC - 28.03.08 2 5" xfId="32439" xr:uid="{00000000-0005-0000-0000-000017150000}"/>
    <cellStyle name="_ONGC - 28.03.08 3" xfId="4248" xr:uid="{00000000-0005-0000-0000-000018150000}"/>
    <cellStyle name="_ONGC - 28.03.08 3 2" xfId="32436" xr:uid="{00000000-0005-0000-0000-000019150000}"/>
    <cellStyle name="_ONGC - 28.03.08 3 3" xfId="27076" xr:uid="{00000000-0005-0000-0000-00001A150000}"/>
    <cellStyle name="_ONGC - 28.03.08 3 4" xfId="22198" xr:uid="{00000000-0005-0000-0000-00001B150000}"/>
    <cellStyle name="_ONGC - 28.03.08 4" xfId="4249" xr:uid="{00000000-0005-0000-0000-00001C150000}"/>
    <cellStyle name="_ONGC - 28.03.08 5" xfId="27074" xr:uid="{00000000-0005-0000-0000-00001D150000}"/>
    <cellStyle name="_ONGC - 28.03.08 6" xfId="32438" xr:uid="{00000000-0005-0000-0000-00001E150000}"/>
    <cellStyle name="_ONGC CCCL-FAS-26-03-08" xfId="4250" xr:uid="{00000000-0005-0000-0000-00001F150000}"/>
    <cellStyle name="_ONGC CCCL-FAS-26-03-08 2" xfId="4251" xr:uid="{00000000-0005-0000-0000-000020150000}"/>
    <cellStyle name="_ONGC CCCL-FAS-26-03-08 2 2" xfId="4252" xr:uid="{00000000-0005-0000-0000-000021150000}"/>
    <cellStyle name="_ONGC CCCL-FAS-26-03-08 2 2 2" xfId="27078" xr:uid="{00000000-0005-0000-0000-000022150000}"/>
    <cellStyle name="_ONGC CCCL-FAS-26-03-08 2 2 3" xfId="22200" xr:uid="{00000000-0005-0000-0000-000023150000}"/>
    <cellStyle name="_ONGC CCCL-FAS-26-03-08 2 3" xfId="4253" xr:uid="{00000000-0005-0000-0000-000024150000}"/>
    <cellStyle name="_ONGC CCCL-FAS-26-03-08 2 4" xfId="27077" xr:uid="{00000000-0005-0000-0000-000025150000}"/>
    <cellStyle name="_ONGC CCCL-FAS-26-03-08 2 5" xfId="22199" xr:uid="{00000000-0005-0000-0000-000026150000}"/>
    <cellStyle name="_ONGC CCCL-FAS-26-03-08 3" xfId="4254" xr:uid="{00000000-0005-0000-0000-000027150000}"/>
    <cellStyle name="_ONGC CCCL-FAS-26-03-08 4" xfId="4255" xr:uid="{00000000-0005-0000-0000-000028150000}"/>
    <cellStyle name="_ONGC CCCL-FAS-26-03-08 5" xfId="32437" xr:uid="{00000000-0005-0000-0000-000029150000}"/>
    <cellStyle name="_ONGC Dehradun 80327" xfId="4256" xr:uid="{00000000-0005-0000-0000-00002A150000}"/>
    <cellStyle name="_ONGC Dehradun 80327 2" xfId="4257" xr:uid="{00000000-0005-0000-0000-00002B150000}"/>
    <cellStyle name="_ONGC Dehradun 80327 2 2" xfId="4258" xr:uid="{00000000-0005-0000-0000-00002C150000}"/>
    <cellStyle name="_ONGC Dehradun 80327 2 3" xfId="4259" xr:uid="{00000000-0005-0000-0000-00002D150000}"/>
    <cellStyle name="_ONGC Dehradun 80327 3" xfId="4260" xr:uid="{00000000-0005-0000-0000-00002E150000}"/>
    <cellStyle name="_ONGC Dehradun 80327 4" xfId="4261" xr:uid="{00000000-0005-0000-0000-00002F150000}"/>
    <cellStyle name="_ONGC Dehradun 80327 ias" xfId="4262" xr:uid="{00000000-0005-0000-0000-000030150000}"/>
    <cellStyle name="_ONGC Dehradun 80327 ias 2" xfId="4263" xr:uid="{00000000-0005-0000-0000-000031150000}"/>
    <cellStyle name="_ONGC Dehradun 80327 ias 2 2" xfId="4264" xr:uid="{00000000-0005-0000-0000-000032150000}"/>
    <cellStyle name="_ONGC Dehradun 80327 ias 2 3" xfId="4265" xr:uid="{00000000-0005-0000-0000-000033150000}"/>
    <cellStyle name="_ONGC Dehradun 80327 ias 3" xfId="4266" xr:uid="{00000000-0005-0000-0000-000034150000}"/>
    <cellStyle name="_ONGC Dehradun 80327 ias 4" xfId="4267" xr:uid="{00000000-0005-0000-0000-000035150000}"/>
    <cellStyle name="_ONGC Dehradun 80327 pps" xfId="4268" xr:uid="{00000000-0005-0000-0000-000036150000}"/>
    <cellStyle name="_ONGC Dehradun 80327 pps 2" xfId="4269" xr:uid="{00000000-0005-0000-0000-000037150000}"/>
    <cellStyle name="_ONGC Dehradun 80327 pps 2 2" xfId="4270" xr:uid="{00000000-0005-0000-0000-000038150000}"/>
    <cellStyle name="_ONGC Dehradun 80327 pps 2 3" xfId="4271" xr:uid="{00000000-0005-0000-0000-000039150000}"/>
    <cellStyle name="_ONGC Dehradun 80327 pps 3" xfId="4272" xr:uid="{00000000-0005-0000-0000-00003A150000}"/>
    <cellStyle name="_ONGC Dehradun 80327 pps 4" xfId="4273" xr:uid="{00000000-0005-0000-0000-00003B150000}"/>
    <cellStyle name="_Oracle" xfId="4274" xr:uid="{00000000-0005-0000-0000-00003C150000}"/>
    <cellStyle name="_Oracle 2" xfId="4275" xr:uid="{00000000-0005-0000-0000-00003D150000}"/>
    <cellStyle name="_Oracle 2 2" xfId="4276" xr:uid="{00000000-0005-0000-0000-00003E150000}"/>
    <cellStyle name="_Oracle 2 3" xfId="4277" xr:uid="{00000000-0005-0000-0000-00003F150000}"/>
    <cellStyle name="_Oracle 2 4" xfId="27083" xr:uid="{00000000-0005-0000-0000-000040150000}"/>
    <cellStyle name="_Oracle 2 5" xfId="32435" xr:uid="{00000000-0005-0000-0000-000041150000}"/>
    <cellStyle name="_Oracle 3" xfId="4278" xr:uid="{00000000-0005-0000-0000-000042150000}"/>
    <cellStyle name="_Oracle 4" xfId="4279" xr:uid="{00000000-0005-0000-0000-000043150000}"/>
    <cellStyle name="_Oracle 5" xfId="30089" xr:uid="{00000000-0005-0000-0000-000044150000}"/>
    <cellStyle name="_Oracle 6" xfId="32433" xr:uid="{00000000-0005-0000-0000-000045150000}"/>
    <cellStyle name="_Oracle HYD 19.06.06" xfId="4280" xr:uid="{00000000-0005-0000-0000-000046150000}"/>
    <cellStyle name="_Oracle HYD 19.06.06 2" xfId="4281" xr:uid="{00000000-0005-0000-0000-000047150000}"/>
    <cellStyle name="_Oracle HYD 19.06.06 2 2" xfId="4282" xr:uid="{00000000-0005-0000-0000-000048150000}"/>
    <cellStyle name="_Oracle HYD 19.06.06 2 2 2" xfId="27080" xr:uid="{00000000-0005-0000-0000-000049150000}"/>
    <cellStyle name="_Oracle HYD 19.06.06 2 2 3" xfId="22202" xr:uid="{00000000-0005-0000-0000-00004A150000}"/>
    <cellStyle name="_Oracle HYD 19.06.06 2 3" xfId="4283" xr:uid="{00000000-0005-0000-0000-00004B150000}"/>
    <cellStyle name="_Oracle HYD 19.06.06 2 4" xfId="27079" xr:uid="{00000000-0005-0000-0000-00004C150000}"/>
    <cellStyle name="_Oracle HYD 19.06.06 2 5" xfId="32434" xr:uid="{00000000-0005-0000-0000-00004D150000}"/>
    <cellStyle name="_Oracle HYD 19.06.06 3" xfId="4284" xr:uid="{00000000-0005-0000-0000-00004E150000}"/>
    <cellStyle name="_Oracle HYD 19.06.06 4" xfId="4285" xr:uid="{00000000-0005-0000-0000-00004F150000}"/>
    <cellStyle name="_Oracle HYD 19.06.06 5" xfId="22201" xr:uid="{00000000-0005-0000-0000-000050150000}"/>
    <cellStyle name="_P.V.S.M Hospital -17.05.06-Unpriced" xfId="4286" xr:uid="{00000000-0005-0000-0000-000051150000}"/>
    <cellStyle name="_P.V.S.M Hospital -17.05.06-Unpriced 2" xfId="4287" xr:uid="{00000000-0005-0000-0000-000052150000}"/>
    <cellStyle name="_P.V.S.M Hospital -17.05.06-Unpriced 2 2" xfId="4288" xr:uid="{00000000-0005-0000-0000-000053150000}"/>
    <cellStyle name="_P.V.S.M Hospital -17.05.06-Unpriced 2 2 2" xfId="21825" xr:uid="{00000000-0005-0000-0000-000054150000}"/>
    <cellStyle name="_P.V.S.M Hospital -17.05.06-Unpriced 2 2 3" xfId="32432" xr:uid="{00000000-0005-0000-0000-000055150000}"/>
    <cellStyle name="_P.V.S.M Hospital -17.05.06-Unpriced 2 3" xfId="4289" xr:uid="{00000000-0005-0000-0000-000056150000}"/>
    <cellStyle name="_P.V.S.M Hospital -17.05.06-Unpriced 2 4" xfId="29718" xr:uid="{00000000-0005-0000-0000-000057150000}"/>
    <cellStyle name="_P.V.S.M Hospital -17.05.06-Unpriced 2 5" xfId="32430" xr:uid="{00000000-0005-0000-0000-000058150000}"/>
    <cellStyle name="_P.V.S.M Hospital -17.05.06-Unpriced 3" xfId="4290" xr:uid="{00000000-0005-0000-0000-000059150000}"/>
    <cellStyle name="_P.V.S.M Hospital -17.05.06-Unpriced 3 2" xfId="32431" xr:uid="{00000000-0005-0000-0000-00005A150000}"/>
    <cellStyle name="_P.V.S.M Hospital -17.05.06-Unpriced 3 3" xfId="21826" xr:uid="{00000000-0005-0000-0000-00005B150000}"/>
    <cellStyle name="_P.V.S.M Hospital -17.05.06-Unpriced 3 4" xfId="22204" xr:uid="{00000000-0005-0000-0000-00005C150000}"/>
    <cellStyle name="_P.V.S.M Hospital -17.05.06-Unpriced 4" xfId="4291" xr:uid="{00000000-0005-0000-0000-00005D150000}"/>
    <cellStyle name="_P.V.S.M Hospital -17.05.06-Unpriced 5" xfId="29717" xr:uid="{00000000-0005-0000-0000-00005E150000}"/>
    <cellStyle name="_P.V.S.M Hospital -17.05.06-Unpriced 6" xfId="22203" xr:uid="{00000000-0005-0000-0000-00005F150000}"/>
    <cellStyle name="_PA TEMPLATE" xfId="4292" xr:uid="{00000000-0005-0000-0000-000060150000}"/>
    <cellStyle name="_PA TEMPLATE 2" xfId="4293" xr:uid="{00000000-0005-0000-0000-000061150000}"/>
    <cellStyle name="_PA TEMPLATE 2 2" xfId="4294" xr:uid="{00000000-0005-0000-0000-000062150000}"/>
    <cellStyle name="_PA TEMPLATE 2 3" xfId="4295" xr:uid="{00000000-0005-0000-0000-000063150000}"/>
    <cellStyle name="_PA TEMPLATE 3" xfId="4296" xr:uid="{00000000-0005-0000-0000-000064150000}"/>
    <cellStyle name="_PA TEMPLATE 4" xfId="4297" xr:uid="{00000000-0005-0000-0000-000065150000}"/>
    <cellStyle name="_PAC-BOQ" xfId="4298" xr:uid="{00000000-0005-0000-0000-000066150000}"/>
    <cellStyle name="_PAC-BOQ 2" xfId="4299" xr:uid="{00000000-0005-0000-0000-000067150000}"/>
    <cellStyle name="_PAN INDIA 2- Payment Tracker-11-09-07" xfId="22205" xr:uid="{00000000-0005-0000-0000-000068150000}"/>
    <cellStyle name="_PAN INDIA 2- Payment Tracker-11-09-07 2" xfId="22206" xr:uid="{00000000-0005-0000-0000-000069150000}"/>
    <cellStyle name="_PAN INDIA- BG Tracker" xfId="22207" xr:uid="{00000000-0005-0000-0000-00006A150000}"/>
    <cellStyle name="_Park Centra - Data Sheet,29.11.06" xfId="4300" xr:uid="{00000000-0005-0000-0000-00006B150000}"/>
    <cellStyle name="_Park Centra - Data Sheet,29.11.06 2" xfId="4301" xr:uid="{00000000-0005-0000-0000-00006C150000}"/>
    <cellStyle name="_Park Centra - Data Sheet,29.11.06 2 2" xfId="4302" xr:uid="{00000000-0005-0000-0000-00006D150000}"/>
    <cellStyle name="_Park Centra - Data Sheet,29.11.06 2 2 2" xfId="27082" xr:uid="{00000000-0005-0000-0000-00006E150000}"/>
    <cellStyle name="_Park Centra - Data Sheet,29.11.06 2 2 3" xfId="22210" xr:uid="{00000000-0005-0000-0000-00006F150000}"/>
    <cellStyle name="_Park Centra - Data Sheet,29.11.06 2 3" xfId="4303" xr:uid="{00000000-0005-0000-0000-000070150000}"/>
    <cellStyle name="_Park Centra - Data Sheet,29.11.06 2 4" xfId="21827" xr:uid="{00000000-0005-0000-0000-000071150000}"/>
    <cellStyle name="_Park Centra - Data Sheet,29.11.06 2 5" xfId="22209" xr:uid="{00000000-0005-0000-0000-000072150000}"/>
    <cellStyle name="_Park Centra - Data Sheet,29.11.06 3" xfId="4304" xr:uid="{00000000-0005-0000-0000-000073150000}"/>
    <cellStyle name="_Park Centra - Data Sheet,29.11.06 3 2" xfId="32418" xr:uid="{00000000-0005-0000-0000-000074150000}"/>
    <cellStyle name="_Park Centra - Data Sheet,29.11.06 3 3" xfId="29719" xr:uid="{00000000-0005-0000-0000-000075150000}"/>
    <cellStyle name="_Park Centra - Data Sheet,29.11.06 3 4" xfId="22211" xr:uid="{00000000-0005-0000-0000-000076150000}"/>
    <cellStyle name="_Park Centra - Data Sheet,29.11.06 4" xfId="4305" xr:uid="{00000000-0005-0000-0000-000077150000}"/>
    <cellStyle name="_Park Centra - Data Sheet,29.11.06 5" xfId="27081" xr:uid="{00000000-0005-0000-0000-000078150000}"/>
    <cellStyle name="_Park Centra - Data Sheet,29.11.06 6" xfId="22208" xr:uid="{00000000-0005-0000-0000-000079150000}"/>
    <cellStyle name="_Park Centra-22.02.07-R3" xfId="4306" xr:uid="{00000000-0005-0000-0000-00007A150000}"/>
    <cellStyle name="_Park Centra-22.02.07-R3 2" xfId="4307" xr:uid="{00000000-0005-0000-0000-00007B150000}"/>
    <cellStyle name="_Park Centra-22.02.07-R3 2 2" xfId="4308" xr:uid="{00000000-0005-0000-0000-00007C150000}"/>
    <cellStyle name="_Park Centra-22.02.07-R3 2 2 2" xfId="21829" xr:uid="{00000000-0005-0000-0000-00007D150000}"/>
    <cellStyle name="_Park Centra-22.02.07-R3 2 2 3" xfId="22212" xr:uid="{00000000-0005-0000-0000-00007E150000}"/>
    <cellStyle name="_Park Centra-22.02.07-R3 2 3" xfId="4309" xr:uid="{00000000-0005-0000-0000-00007F150000}"/>
    <cellStyle name="_Park Centra-22.02.07-R3 2 4" xfId="29720" xr:uid="{00000000-0005-0000-0000-000080150000}"/>
    <cellStyle name="_Park Centra-22.02.07-R3 2 5" xfId="32428" xr:uid="{00000000-0005-0000-0000-000081150000}"/>
    <cellStyle name="_Park Centra-22.02.07-R3 3" xfId="4310" xr:uid="{00000000-0005-0000-0000-000082150000}"/>
    <cellStyle name="_Park Centra-22.02.07-R3 4" xfId="4311" xr:uid="{00000000-0005-0000-0000-000083150000}"/>
    <cellStyle name="_Park Centra-22.02.07-R3 5" xfId="32427" xr:uid="{00000000-0005-0000-0000-000084150000}"/>
    <cellStyle name="_Part Centra - cyberpark" xfId="4312" xr:uid="{00000000-0005-0000-0000-000085150000}"/>
    <cellStyle name="_Part Centra - cyberpark 2" xfId="4313" xr:uid="{00000000-0005-0000-0000-000086150000}"/>
    <cellStyle name="_Part Centra - cyberpark 2 2" xfId="4314" xr:uid="{00000000-0005-0000-0000-000087150000}"/>
    <cellStyle name="_Part Centra - cyberpark 2 2 2" xfId="27086" xr:uid="{00000000-0005-0000-0000-000088150000}"/>
    <cellStyle name="_Part Centra - cyberpark 2 2 3" xfId="32426" xr:uid="{00000000-0005-0000-0000-000089150000}"/>
    <cellStyle name="_Part Centra - cyberpark 2 3" xfId="4315" xr:uid="{00000000-0005-0000-0000-00008A150000}"/>
    <cellStyle name="_Part Centra - cyberpark 2 4" xfId="27085" xr:uid="{00000000-0005-0000-0000-00008B150000}"/>
    <cellStyle name="_Part Centra - cyberpark 2 5" xfId="32425" xr:uid="{00000000-0005-0000-0000-00008C150000}"/>
    <cellStyle name="_Part Centra - cyberpark 3" xfId="4316" xr:uid="{00000000-0005-0000-0000-00008D150000}"/>
    <cellStyle name="_Part Centra - cyberpark 3 2" xfId="22215" xr:uid="{00000000-0005-0000-0000-00008E150000}"/>
    <cellStyle name="_Part Centra - cyberpark 3 3" xfId="27087" xr:uid="{00000000-0005-0000-0000-00008F150000}"/>
    <cellStyle name="_Part Centra - cyberpark 3 4" xfId="22214" xr:uid="{00000000-0005-0000-0000-000090150000}"/>
    <cellStyle name="_Part Centra - cyberpark 4" xfId="4317" xr:uid="{00000000-0005-0000-0000-000091150000}"/>
    <cellStyle name="_Part Centra - cyberpark 5" xfId="27084" xr:uid="{00000000-0005-0000-0000-000092150000}"/>
    <cellStyle name="_Part Centra - cyberpark 6" xfId="22213" xr:uid="{00000000-0005-0000-0000-000093150000}"/>
    <cellStyle name="_Payment details reqdr - 20-06-07 - Bang4B-Phase3-" xfId="32422" xr:uid="{00000000-0005-0000-0000-000094150000}"/>
    <cellStyle name="_Payment details reqdr - 20-06-07 - Bang4B-Phase3- 2" xfId="32424" xr:uid="{00000000-0005-0000-0000-000095150000}"/>
    <cellStyle name="_Payment Tracker - 12 July 07 NCR-r1" xfId="22216" xr:uid="{00000000-0005-0000-0000-000096150000}"/>
    <cellStyle name="_Payment Tracker - 24 July 07 NCR" xfId="32423" xr:uid="{00000000-0005-0000-0000-000097150000}"/>
    <cellStyle name="_Payment Tracker - 30-03-07 - Bang4B-Phase3-payment details" xfId="22217" xr:uid="{00000000-0005-0000-0000-000098150000}"/>
    <cellStyle name="_Payment Tracker - 30-03-07 - Bang4B-Phase3-payment details 2" xfId="22218" xr:uid="{00000000-0005-0000-0000-000099150000}"/>
    <cellStyle name="_Payment Tracker - FY07 Projects" xfId="32419" xr:uid="{00000000-0005-0000-0000-00009A150000}"/>
    <cellStyle name="_PCS &amp; Offer-NTPC Ltd- ACS Offer_26.05.08" xfId="4318" xr:uid="{00000000-0005-0000-0000-00009B150000}"/>
    <cellStyle name="_PCS &amp; Offer-NTPC Ltd- ACS Offer_26.05.08 2" xfId="4319" xr:uid="{00000000-0005-0000-0000-00009C150000}"/>
    <cellStyle name="_PCS &amp; Offer-NTPC Ltd- ACS Offer_26.05.08 2 2" xfId="4320" xr:uid="{00000000-0005-0000-0000-00009D150000}"/>
    <cellStyle name="_PCS &amp; Offer-NTPC Ltd- ACS Offer_26.05.08 2 3" xfId="4321" xr:uid="{00000000-0005-0000-0000-00009E150000}"/>
    <cellStyle name="_PCS &amp; Offer-NTPC Ltd- ACS Offer_26.05.08 3" xfId="4322" xr:uid="{00000000-0005-0000-0000-00009F150000}"/>
    <cellStyle name="_PCS &amp; Offer-NTPC Ltd- ACS Offer_26.05.08 4" xfId="4323" xr:uid="{00000000-0005-0000-0000-0000A0150000}"/>
    <cellStyle name="_PCS _Petrofac -FASPASGSS-Chemetron_06.09.08 Final" xfId="4324" xr:uid="{00000000-0005-0000-0000-0000A1150000}"/>
    <cellStyle name="_PCS _Petrofac -FASPASGSS-Chemetron_06.09.08 Final 2" xfId="4325" xr:uid="{00000000-0005-0000-0000-0000A2150000}"/>
    <cellStyle name="_PCS _Petrofac -FASPASGSS-Chemetron_06.09.08 Final 2 2" xfId="4326" xr:uid="{00000000-0005-0000-0000-0000A3150000}"/>
    <cellStyle name="_PCS _Petrofac -FASPASGSS-Chemetron_06.09.08 Final 2 3" xfId="4327" xr:uid="{00000000-0005-0000-0000-0000A4150000}"/>
    <cellStyle name="_PCS _Petrofac -FASPASGSS-Chemetron_06.09.08 Final 3" xfId="4328" xr:uid="{00000000-0005-0000-0000-0000A5150000}"/>
    <cellStyle name="_PCS _Petrofac -FASPASGSS-Chemetron_06.09.08 Final 4" xfId="4329" xr:uid="{00000000-0005-0000-0000-0000A6150000}"/>
    <cellStyle name="_PCS INR -29.04.08" xfId="4330" xr:uid="{00000000-0005-0000-0000-0000A7150000}"/>
    <cellStyle name="_PCS INR -29.04.08 2" xfId="4331" xr:uid="{00000000-0005-0000-0000-0000A8150000}"/>
    <cellStyle name="_PCS INR -29.04.08 2 2" xfId="4332" xr:uid="{00000000-0005-0000-0000-0000A9150000}"/>
    <cellStyle name="_PCS INR -29.04.08 2 2 2" xfId="21828" xr:uid="{00000000-0005-0000-0000-0000AA150000}"/>
    <cellStyle name="_PCS INR -29.04.08 2 2 3" xfId="32420" xr:uid="{00000000-0005-0000-0000-0000AB150000}"/>
    <cellStyle name="_PCS INR -29.04.08 2 3" xfId="4333" xr:uid="{00000000-0005-0000-0000-0000AC150000}"/>
    <cellStyle name="_PCS INR -29.04.08 2 4" xfId="29722" xr:uid="{00000000-0005-0000-0000-0000AD150000}"/>
    <cellStyle name="_PCS INR -29.04.08 2 5" xfId="22219" xr:uid="{00000000-0005-0000-0000-0000AE150000}"/>
    <cellStyle name="_PCS INR -29.04.08 3" xfId="4334" xr:uid="{00000000-0005-0000-0000-0000AF150000}"/>
    <cellStyle name="_PCS INR -29.04.08 3 2" xfId="22221" xr:uid="{00000000-0005-0000-0000-0000B0150000}"/>
    <cellStyle name="_PCS INR -29.04.08 3 3" xfId="27088" xr:uid="{00000000-0005-0000-0000-0000B1150000}"/>
    <cellStyle name="_PCS INR -29.04.08 3 4" xfId="22220" xr:uid="{00000000-0005-0000-0000-0000B2150000}"/>
    <cellStyle name="_PCS INR -29.04.08 4" xfId="4335" xr:uid="{00000000-0005-0000-0000-0000B3150000}"/>
    <cellStyle name="_PCS INR -29.04.08 5" xfId="29721" xr:uid="{00000000-0005-0000-0000-0000B4150000}"/>
    <cellStyle name="_PCS INR -29.04.08 6" xfId="32421" xr:uid="{00000000-0005-0000-0000-0000B5150000}"/>
    <cellStyle name="_PCS of Dr. Ganesan's residence_15.09.08" xfId="4336" xr:uid="{00000000-0005-0000-0000-0000B6150000}"/>
    <cellStyle name="_PCS of Dr. Ganesan's residence_15.09.08 2" xfId="4337" xr:uid="{00000000-0005-0000-0000-0000B7150000}"/>
    <cellStyle name="_PCS of Dr. Ganesan's residence_15.09.08 2 2" xfId="4338" xr:uid="{00000000-0005-0000-0000-0000B8150000}"/>
    <cellStyle name="_PCS of Dr. Ganesan's residence_15.09.08 2 3" xfId="4339" xr:uid="{00000000-0005-0000-0000-0000B9150000}"/>
    <cellStyle name="_PCS of Dr. Ganesan's residence_15.09.08 3" xfId="4340" xr:uid="{00000000-0005-0000-0000-0000BA150000}"/>
    <cellStyle name="_PCS of Dr. Ganesan's residence_15.09.08 4" xfId="4341" xr:uid="{00000000-0005-0000-0000-0000BB150000}"/>
    <cellStyle name="_PCS of Kriticon_ Offer_18.04.08" xfId="4342" xr:uid="{00000000-0005-0000-0000-0000BC150000}"/>
    <cellStyle name="_PCS of Kriticon_ Offer_18.04.08 2" xfId="4343" xr:uid="{00000000-0005-0000-0000-0000BD150000}"/>
    <cellStyle name="_PCS of Kriticon_ Offer_18.04.08 2 2" xfId="4344" xr:uid="{00000000-0005-0000-0000-0000BE150000}"/>
    <cellStyle name="_PCS of Kriticon_ Offer_18.04.08 2 3" xfId="4345" xr:uid="{00000000-0005-0000-0000-0000BF150000}"/>
    <cellStyle name="_PCS of Kriticon_ Offer_18.04.08 3" xfId="4346" xr:uid="{00000000-0005-0000-0000-0000C0150000}"/>
    <cellStyle name="_PCS of Kriticon_ Offer_18.04.08 4" xfId="4347" xr:uid="{00000000-0005-0000-0000-0000C1150000}"/>
    <cellStyle name="_PCS of KS Ranganath_Ventech_ Offer_29.04.08" xfId="4348" xr:uid="{00000000-0005-0000-0000-0000C2150000}"/>
    <cellStyle name="_PCS of KS Ranganath_Ventech_ Offer_29.04.08 2" xfId="4349" xr:uid="{00000000-0005-0000-0000-0000C3150000}"/>
    <cellStyle name="_PCS of KS Ranganath_Ventech_ Offer_29.04.08 2 2" xfId="4350" xr:uid="{00000000-0005-0000-0000-0000C4150000}"/>
    <cellStyle name="_PCS of KS Ranganath_Ventech_ Offer_29.04.08 2 3" xfId="4351" xr:uid="{00000000-0005-0000-0000-0000C5150000}"/>
    <cellStyle name="_PCS of KS Ranganath_Ventech_ Offer_29.04.08 3" xfId="4352" xr:uid="{00000000-0005-0000-0000-0000C6150000}"/>
    <cellStyle name="_PCS of KS Ranganath_Ventech_ Offer_29.04.08 4" xfId="4353" xr:uid="{00000000-0005-0000-0000-0000C7150000}"/>
    <cellStyle name="_PCS of Service Appmt_ Offer_19.08.08" xfId="4354" xr:uid="{00000000-0005-0000-0000-0000C8150000}"/>
    <cellStyle name="_PCS of Service Appmt_ Offer_19.08.08 2" xfId="4355" xr:uid="{00000000-0005-0000-0000-0000C9150000}"/>
    <cellStyle name="_PCS of Service Appmt_ Offer_19.08.08 2 2" xfId="4356" xr:uid="{00000000-0005-0000-0000-0000CA150000}"/>
    <cellStyle name="_PCS of Service Appmt_ Offer_19.08.08 2 3" xfId="4357" xr:uid="{00000000-0005-0000-0000-0000CB150000}"/>
    <cellStyle name="_PCS of Service Appmt_ Offer_19.08.08 3" xfId="4358" xr:uid="{00000000-0005-0000-0000-0000CC150000}"/>
    <cellStyle name="_PCS of Service Appmt_ Offer_19.08.08 4" xfId="4359" xr:uid="{00000000-0005-0000-0000-0000CD150000}"/>
    <cellStyle name="_PCS_1033-Virtusa-FAS-BOQ-Phase I-For Vendor-14.05.08" xfId="4360" xr:uid="{00000000-0005-0000-0000-0000CE150000}"/>
    <cellStyle name="_PCS_1033-Virtusa-FAS-BOQ-Phase I-For Vendor-14.05.08 2" xfId="4361" xr:uid="{00000000-0005-0000-0000-0000CF150000}"/>
    <cellStyle name="_PCS_1033-Virtusa-FAS-BOQ-Phase I-For Vendor-14.05.08 2 2" xfId="4362" xr:uid="{00000000-0005-0000-0000-0000D0150000}"/>
    <cellStyle name="_PCS_1033-Virtusa-FAS-BOQ-Phase I-For Vendor-14.05.08 2 3" xfId="4363" xr:uid="{00000000-0005-0000-0000-0000D1150000}"/>
    <cellStyle name="_PCS_1033-Virtusa-FAS-BOQ-Phase I-For Vendor-14.05.08 3" xfId="4364" xr:uid="{00000000-0005-0000-0000-0000D2150000}"/>
    <cellStyle name="_PCS_1033-Virtusa-FAS-BOQ-Phase I-For Vendor-14.05.08 4" xfId="4365" xr:uid="{00000000-0005-0000-0000-0000D3150000}"/>
    <cellStyle name="_PCS_1033-Virtusa-FAS-BOQ-Phase I-For Vendor-28.05.08" xfId="4366" xr:uid="{00000000-0005-0000-0000-0000D4150000}"/>
    <cellStyle name="_PCS_1033-Virtusa-FAS-BOQ-Phase I-For Vendor-28.05.08 2" xfId="4367" xr:uid="{00000000-0005-0000-0000-0000D5150000}"/>
    <cellStyle name="_PCS_1033-Virtusa-FAS-BOQ-Phase I-For Vendor-28.05.08 2 2" xfId="4368" xr:uid="{00000000-0005-0000-0000-0000D6150000}"/>
    <cellStyle name="_PCS_1033-Virtusa-FAS-BOQ-Phase I-For Vendor-28.05.08 2 3" xfId="4369" xr:uid="{00000000-0005-0000-0000-0000D7150000}"/>
    <cellStyle name="_PCS_1033-Virtusa-FAS-BOQ-Phase I-For Vendor-28.05.08 3" xfId="4370" xr:uid="{00000000-0005-0000-0000-0000D8150000}"/>
    <cellStyle name="_PCS_1033-Virtusa-FAS-BOQ-Phase I-For Vendor-28.05.08 4" xfId="4371" xr:uid="{00000000-0005-0000-0000-0000D9150000}"/>
    <cellStyle name="_PCS_1044 - Mafoi -FAS - BOQ - 180908" xfId="4372" xr:uid="{00000000-0005-0000-0000-0000DA150000}"/>
    <cellStyle name="_PCS_1044 - Mafoi -FAS - BOQ - 180908 2" xfId="4373" xr:uid="{00000000-0005-0000-0000-0000DB150000}"/>
    <cellStyle name="_PCS_1044 - Mafoi -FAS - BOQ - 180908 2 2" xfId="4374" xr:uid="{00000000-0005-0000-0000-0000DC150000}"/>
    <cellStyle name="_PCS_1044 - Mafoi -FAS - BOQ - 180908 2 3" xfId="4375" xr:uid="{00000000-0005-0000-0000-0000DD150000}"/>
    <cellStyle name="_PCS_1044 - Mafoi -FAS - BOQ - 180908 3" xfId="4376" xr:uid="{00000000-0005-0000-0000-0000DE150000}"/>
    <cellStyle name="_PCS_1044 - Mafoi -FAS - BOQ - 180908 4" xfId="4377" xr:uid="{00000000-0005-0000-0000-0000DF150000}"/>
    <cellStyle name="_PCS_1046-ILKG-FAS BOQ-041108 (SEZ)" xfId="4378" xr:uid="{00000000-0005-0000-0000-0000E0150000}"/>
    <cellStyle name="_PCS_1046-ILKG-FAS BOQ-041108 (SEZ) 2" xfId="4379" xr:uid="{00000000-0005-0000-0000-0000E1150000}"/>
    <cellStyle name="_PCS_1046-ILKG-FAS BOQ-041108 (SEZ) 2 2" xfId="4380" xr:uid="{00000000-0005-0000-0000-0000E2150000}"/>
    <cellStyle name="_PCS_1046-ILKG-FAS BOQ-041108 (SEZ) 2 3" xfId="4381" xr:uid="{00000000-0005-0000-0000-0000E3150000}"/>
    <cellStyle name="_PCS_1046-ILKG-FAS BOQ-041108 (SEZ) 3" xfId="4382" xr:uid="{00000000-0005-0000-0000-0000E4150000}"/>
    <cellStyle name="_PCS_1046-ILKG-FAS BOQ-041108 (SEZ) 4" xfId="4383" xr:uid="{00000000-0005-0000-0000-0000E5150000}"/>
    <cellStyle name="_PCS_Anna University-BOQ-30.10.08" xfId="4384" xr:uid="{00000000-0005-0000-0000-0000E6150000}"/>
    <cellStyle name="_PCS_Anna University-BOQ-30.10.08 2" xfId="4385" xr:uid="{00000000-0005-0000-0000-0000E7150000}"/>
    <cellStyle name="_PCS_Anna University-BOQ-30.10.08 2 2" xfId="4386" xr:uid="{00000000-0005-0000-0000-0000E8150000}"/>
    <cellStyle name="_PCS_Anna University-BOQ-30.10.08 2 3" xfId="4387" xr:uid="{00000000-0005-0000-0000-0000E9150000}"/>
    <cellStyle name="_PCS_Anna University-BOQ-30.10.08 3" xfId="4388" xr:uid="{00000000-0005-0000-0000-0000EA150000}"/>
    <cellStyle name="_PCS_Anna University-BOQ-30.10.08 4" xfId="4389" xr:uid="{00000000-0005-0000-0000-0000EB150000}"/>
    <cellStyle name="_PCS_Caparo DLF - 24.04.08,e-mail" xfId="4390" xr:uid="{00000000-0005-0000-0000-0000EC150000}"/>
    <cellStyle name="_PCS_Caparo DLF - 24.04.08,e-mail 2" xfId="4391" xr:uid="{00000000-0005-0000-0000-0000ED150000}"/>
    <cellStyle name="_PCS_Caparo DLF - 24.04.08,e-mail 2 2" xfId="4392" xr:uid="{00000000-0005-0000-0000-0000EE150000}"/>
    <cellStyle name="_PCS_Caparo DLF - 24.04.08,e-mail 2 3" xfId="4393" xr:uid="{00000000-0005-0000-0000-0000EF150000}"/>
    <cellStyle name="_PCS_Caparo DLF - 24.04.08,e-mail 3" xfId="4394" xr:uid="{00000000-0005-0000-0000-0000F0150000}"/>
    <cellStyle name="_PCS_Caparo DLF - 24.04.08,e-mail 4" xfId="4395" xr:uid="{00000000-0005-0000-0000-0000F1150000}"/>
    <cellStyle name="_PCS_CCT&amp;ACS_Ceebros IT park -18 10 08" xfId="4396" xr:uid="{00000000-0005-0000-0000-0000F2150000}"/>
    <cellStyle name="_PCS_CCT&amp;ACS_Ceebros IT park -18 10 08 2" xfId="4397" xr:uid="{00000000-0005-0000-0000-0000F3150000}"/>
    <cellStyle name="_PCS_CCT&amp;ACS_Ceebros IT park -18 10 08 2 2" xfId="4398" xr:uid="{00000000-0005-0000-0000-0000F4150000}"/>
    <cellStyle name="_PCS_CCT&amp;ACS_Ceebros IT park -18 10 08 2 3" xfId="4399" xr:uid="{00000000-0005-0000-0000-0000F5150000}"/>
    <cellStyle name="_PCS_CCT&amp;ACS_Ceebros IT park -18 10 08 3" xfId="4400" xr:uid="{00000000-0005-0000-0000-0000F6150000}"/>
    <cellStyle name="_PCS_CCT&amp;ACS_Ceebros IT park -18 10 08 4" xfId="4401" xr:uid="{00000000-0005-0000-0000-0000F7150000}"/>
    <cellStyle name="_PCS_CCTV_Trishyiraya_03.06.08" xfId="4402" xr:uid="{00000000-0005-0000-0000-0000F8150000}"/>
    <cellStyle name="_PCS_CCTV_Trishyiraya_03.06.08 2" xfId="4403" xr:uid="{00000000-0005-0000-0000-0000F9150000}"/>
    <cellStyle name="_PCS_CCTV_Trishyiraya_03.06.08 2 2" xfId="4404" xr:uid="{00000000-0005-0000-0000-0000FA150000}"/>
    <cellStyle name="_PCS_CCTV_Trishyiraya_03.06.08 2 3" xfId="4405" xr:uid="{00000000-0005-0000-0000-0000FB150000}"/>
    <cellStyle name="_PCS_CCTV_Trishyiraya_03.06.08 3" xfId="4406" xr:uid="{00000000-0005-0000-0000-0000FC150000}"/>
    <cellStyle name="_PCS_CCTV_Trishyiraya_03.06.08 4" xfId="4407" xr:uid="{00000000-0005-0000-0000-0000FD150000}"/>
    <cellStyle name="_PCS_FAS,CCTV,ACS, PA_22.11.08" xfId="4408" xr:uid="{00000000-0005-0000-0000-0000FE150000}"/>
    <cellStyle name="_PCS_FAS,CCTV,ACS, PA_22.11.08 2" xfId="4409" xr:uid="{00000000-0005-0000-0000-0000FF150000}"/>
    <cellStyle name="_PCS_FAS,CCTV,ACS, PA_22.11.08 2 2" xfId="4410" xr:uid="{00000000-0005-0000-0000-000000160000}"/>
    <cellStyle name="_PCS_FAS,CCTV,ACS, PA_22.11.08 2 3" xfId="4411" xr:uid="{00000000-0005-0000-0000-000001160000}"/>
    <cellStyle name="_PCS_FAS,CCTV,ACS, PA_22.11.08 3" xfId="4412" xr:uid="{00000000-0005-0000-0000-000002160000}"/>
    <cellStyle name="_PCS_FAS,CCTV,ACS, PA_22.11.08 4" xfId="4413" xr:uid="{00000000-0005-0000-0000-000003160000}"/>
    <cellStyle name="_PCS_GSS_Petrofac-04 08 08" xfId="4414" xr:uid="{00000000-0005-0000-0000-000004160000}"/>
    <cellStyle name="_PCS_GSS_Petrofac-04 08 08 2" xfId="4415" xr:uid="{00000000-0005-0000-0000-000005160000}"/>
    <cellStyle name="_PCS_GSS_Petrofac-04 08 08 2 2" xfId="4416" xr:uid="{00000000-0005-0000-0000-000006160000}"/>
    <cellStyle name="_PCS_GSS_Petrofac-04 08 08 2 3" xfId="4417" xr:uid="{00000000-0005-0000-0000-000007160000}"/>
    <cellStyle name="_PCS_GSS_Petrofac-04 08 08 3" xfId="4418" xr:uid="{00000000-0005-0000-0000-000008160000}"/>
    <cellStyle name="_PCS_GSS_Petrofac-04 08 08 4" xfId="4419" xr:uid="{00000000-0005-0000-0000-000009160000}"/>
    <cellStyle name="_PCS_Marol hospital  PAS-28-07-08 Email" xfId="4420" xr:uid="{00000000-0005-0000-0000-00000A160000}"/>
    <cellStyle name="_PCS_Marol hospital  PAS-28-07-08 Email 2" xfId="4421" xr:uid="{00000000-0005-0000-0000-00000B160000}"/>
    <cellStyle name="_PCS_Marol hospital  PAS-28-07-08 Email 2 2" xfId="4422" xr:uid="{00000000-0005-0000-0000-00000C160000}"/>
    <cellStyle name="_PCS_Marol hospital  PAS-28-07-08 Email 2 3" xfId="4423" xr:uid="{00000000-0005-0000-0000-00000D160000}"/>
    <cellStyle name="_PCS_Marol hospital  PAS-28-07-08 Email 3" xfId="4424" xr:uid="{00000000-0005-0000-0000-00000E160000}"/>
    <cellStyle name="_PCS_Marol hospital  PAS-28-07-08 Email 4" xfId="4425" xr:uid="{00000000-0005-0000-0000-00000F160000}"/>
    <cellStyle name="_PCS_Our Touch_AS CARGO_07.04.08" xfId="4426" xr:uid="{00000000-0005-0000-0000-000010160000}"/>
    <cellStyle name="_PCS_Our Touch_AS CARGO_07.04.08 2" xfId="4427" xr:uid="{00000000-0005-0000-0000-000011160000}"/>
    <cellStyle name="_PCS_Our Touch_AS CARGO_07.04.08 2 2" xfId="4428" xr:uid="{00000000-0005-0000-0000-000012160000}"/>
    <cellStyle name="_PCS_Our Touch_AS CARGO_07.04.08 2 3" xfId="4429" xr:uid="{00000000-0005-0000-0000-000013160000}"/>
    <cellStyle name="_PCS_Our Touch_AS CARGO_07.04.08 3" xfId="4430" xr:uid="{00000000-0005-0000-0000-000014160000}"/>
    <cellStyle name="_PCS_Our Touch_AS CARGO_07.04.08 4" xfId="4431" xr:uid="{00000000-0005-0000-0000-000015160000}"/>
    <cellStyle name="_PCS_WILL - ACS Offer_21.07.08" xfId="4432" xr:uid="{00000000-0005-0000-0000-000016160000}"/>
    <cellStyle name="_PCS_WILL - ACS Offer_21.07.08 2" xfId="4433" xr:uid="{00000000-0005-0000-0000-000017160000}"/>
    <cellStyle name="_PCS_WILL - ACS Offer_21.07.08 2 2" xfId="4434" xr:uid="{00000000-0005-0000-0000-000018160000}"/>
    <cellStyle name="_PCS_WILL - ACS Offer_21.07.08 2 3" xfId="4435" xr:uid="{00000000-0005-0000-0000-000019160000}"/>
    <cellStyle name="_PCS_WILL - ACS Offer_21.07.08 3" xfId="4436" xr:uid="{00000000-0005-0000-0000-00001A160000}"/>
    <cellStyle name="_PCS_WILL - ACS Offer_21.07.08 4" xfId="4437" xr:uid="{00000000-0005-0000-0000-00001B160000}"/>
    <cellStyle name="_PCS-29.04.08 $" xfId="4438" xr:uid="{00000000-0005-0000-0000-00001C160000}"/>
    <cellStyle name="_PCS-29.04.08 $ 2" xfId="4439" xr:uid="{00000000-0005-0000-0000-00001D160000}"/>
    <cellStyle name="_PCS-29.04.08 $ 2 2" xfId="4440" xr:uid="{00000000-0005-0000-0000-00001E160000}"/>
    <cellStyle name="_PCS-29.04.08 $ 2 2 2" xfId="27091" xr:uid="{00000000-0005-0000-0000-00001F160000}"/>
    <cellStyle name="_PCS-29.04.08 $ 2 2 3" xfId="32416" xr:uid="{00000000-0005-0000-0000-000020160000}"/>
    <cellStyle name="_PCS-29.04.08 $ 2 3" xfId="4441" xr:uid="{00000000-0005-0000-0000-000021160000}"/>
    <cellStyle name="_PCS-29.04.08 $ 2 4" xfId="27090" xr:uid="{00000000-0005-0000-0000-000022160000}"/>
    <cellStyle name="_PCS-29.04.08 $ 2 5" xfId="32408" xr:uid="{00000000-0005-0000-0000-000023160000}"/>
    <cellStyle name="_PCS-29.04.08 $ 3" xfId="4442" xr:uid="{00000000-0005-0000-0000-000024160000}"/>
    <cellStyle name="_PCS-29.04.08 $ 3 2" xfId="22223" xr:uid="{00000000-0005-0000-0000-000025160000}"/>
    <cellStyle name="_PCS-29.04.08 $ 3 3" xfId="27092" xr:uid="{00000000-0005-0000-0000-000026160000}"/>
    <cellStyle name="_PCS-29.04.08 $ 3 4" xfId="32417" xr:uid="{00000000-0005-0000-0000-000027160000}"/>
    <cellStyle name="_PCS-29.04.08 $ 4" xfId="4443" xr:uid="{00000000-0005-0000-0000-000028160000}"/>
    <cellStyle name="_PCS-29.04.08 $ 5" xfId="27089" xr:uid="{00000000-0005-0000-0000-000029160000}"/>
    <cellStyle name="_PCS-29.04.08 $ 6" xfId="22222" xr:uid="{00000000-0005-0000-0000-00002A160000}"/>
    <cellStyle name="_Petrofac - 03 04 08e-mail" xfId="4444" xr:uid="{00000000-0005-0000-0000-00002B160000}"/>
    <cellStyle name="_Petrofac - 03 04 08e-mail 2" xfId="4445" xr:uid="{00000000-0005-0000-0000-00002C160000}"/>
    <cellStyle name="_Petrofac - 03 04 08e-mail 2 2" xfId="4446" xr:uid="{00000000-0005-0000-0000-00002D160000}"/>
    <cellStyle name="_Petrofac - 03 04 08e-mail 2 3" xfId="4447" xr:uid="{00000000-0005-0000-0000-00002E160000}"/>
    <cellStyle name="_Petrofac - 03 04 08e-mail 3" xfId="4448" xr:uid="{00000000-0005-0000-0000-00002F160000}"/>
    <cellStyle name="_Petrofac - 03 04 08e-mail 4" xfId="4449" xr:uid="{00000000-0005-0000-0000-000030160000}"/>
    <cellStyle name="_Petrofac Engineering, R2 - 13.08.07,e-mail" xfId="4450" xr:uid="{00000000-0005-0000-0000-000031160000}"/>
    <cellStyle name="_Petrofac Engineering, R2 - 13.08.07,e-mail 2" xfId="4451" xr:uid="{00000000-0005-0000-0000-000032160000}"/>
    <cellStyle name="_Petrofac Engineering, R2 - 13.08.07,e-mail 2 2" xfId="4452" xr:uid="{00000000-0005-0000-0000-000033160000}"/>
    <cellStyle name="_Petrofac Engineering, R2 - 13.08.07,e-mail 2 3" xfId="4453" xr:uid="{00000000-0005-0000-0000-000034160000}"/>
    <cellStyle name="_Petrofac Engineering, R2 - 13.08.07,e-mail 3" xfId="4454" xr:uid="{00000000-0005-0000-0000-000035160000}"/>
    <cellStyle name="_Petrofac Engineering, R2 - 13.08.07,e-mail 4" xfId="4455" xr:uid="{00000000-0005-0000-0000-000036160000}"/>
    <cellStyle name="_Petrofac, 7th Floor, Block 9A &amp; 9B, DLF_17.09.08R4 (Edwards)" xfId="4456" xr:uid="{00000000-0005-0000-0000-000037160000}"/>
    <cellStyle name="_Petrofac, 7th Floor, Block 9A &amp; 9B, DLF_17.09.08R4 (Edwards) 2" xfId="4457" xr:uid="{00000000-0005-0000-0000-000038160000}"/>
    <cellStyle name="_Petrofac, 7th Floor, Block 9A &amp; 9B, DLF_17.09.08R4 (Edwards) 2 2" xfId="4458" xr:uid="{00000000-0005-0000-0000-000039160000}"/>
    <cellStyle name="_Petrofac, 7th Floor, Block 9A &amp; 9B, DLF_17.09.08R4 (Edwards) 3" xfId="4459" xr:uid="{00000000-0005-0000-0000-00003A160000}"/>
    <cellStyle name="_Petrofac, 7th Floor, Block 9A &amp; 9B, DLF_17.09.08R4 (Edwards) 4" xfId="4460" xr:uid="{00000000-0005-0000-0000-00003B160000}"/>
    <cellStyle name="_Petrofac-Chemetron-5.08.08" xfId="4461" xr:uid="{00000000-0005-0000-0000-00003C160000}"/>
    <cellStyle name="_Petrofac-Chemetron-5.08.08 2" xfId="4462" xr:uid="{00000000-0005-0000-0000-00003D160000}"/>
    <cellStyle name="_Petrofac-Chemetron-5.08.08 2 2" xfId="4463" xr:uid="{00000000-0005-0000-0000-00003E160000}"/>
    <cellStyle name="_Petrofac-Chemetron-5.08.08 2 3" xfId="4464" xr:uid="{00000000-0005-0000-0000-00003F160000}"/>
    <cellStyle name="_Petrofac-Chemetron-5.08.08 3" xfId="4465" xr:uid="{00000000-0005-0000-0000-000040160000}"/>
    <cellStyle name="_Petrofac-Chemetron-5.08.08 4" xfId="4466" xr:uid="{00000000-0005-0000-0000-000041160000}"/>
    <cellStyle name="_Petrofac-GSS-23 07 08" xfId="4467" xr:uid="{00000000-0005-0000-0000-000042160000}"/>
    <cellStyle name="_Petrofac-GSS-23 07 08 2" xfId="4468" xr:uid="{00000000-0005-0000-0000-000043160000}"/>
    <cellStyle name="_Petrofac-GSS-23 07 08 2 2" xfId="4469" xr:uid="{00000000-0005-0000-0000-000044160000}"/>
    <cellStyle name="_Petrofac-GSS-23 07 08 2 3" xfId="4470" xr:uid="{00000000-0005-0000-0000-000045160000}"/>
    <cellStyle name="_Petrofac-GSS-23 07 08 3" xfId="4471" xr:uid="{00000000-0005-0000-0000-000046160000}"/>
    <cellStyle name="_Petrofac-GSS-23 07 08 4" xfId="4472" xr:uid="{00000000-0005-0000-0000-000047160000}"/>
    <cellStyle name="_PeX 135" xfId="4473" xr:uid="{00000000-0005-0000-0000-000048160000}"/>
    <cellStyle name="_PeX 135 2" xfId="4474" xr:uid="{00000000-0005-0000-0000-000049160000}"/>
    <cellStyle name="_Pfizer Phase II - 27.09.07" xfId="4475" xr:uid="{00000000-0005-0000-0000-00004A160000}"/>
    <cellStyle name="_Pfizer Phase II - 27.09.07 2" xfId="4476" xr:uid="{00000000-0005-0000-0000-00004B160000}"/>
    <cellStyle name="_Pfizer Phase II - 27.09.07 2 2" xfId="4477" xr:uid="{00000000-0005-0000-0000-00004C160000}"/>
    <cellStyle name="_Pfizer Phase II - 27.09.07 2 2 2" xfId="27094" xr:uid="{00000000-0005-0000-0000-00004D160000}"/>
    <cellStyle name="_Pfizer Phase II - 27.09.07 2 2 3" xfId="32415" xr:uid="{00000000-0005-0000-0000-00004E160000}"/>
    <cellStyle name="_Pfizer Phase II - 27.09.07 2 3" xfId="4478" xr:uid="{00000000-0005-0000-0000-00004F160000}"/>
    <cellStyle name="_Pfizer Phase II - 27.09.07 2 4" xfId="27093" xr:uid="{00000000-0005-0000-0000-000050160000}"/>
    <cellStyle name="_Pfizer Phase II - 27.09.07 2 5" xfId="32414" xr:uid="{00000000-0005-0000-0000-000051160000}"/>
    <cellStyle name="_Pfizer Phase II - 27.09.07 3" xfId="4479" xr:uid="{00000000-0005-0000-0000-000052160000}"/>
    <cellStyle name="_Pfizer Phase II - 27.09.07 4" xfId="4480" xr:uid="{00000000-0005-0000-0000-000053160000}"/>
    <cellStyle name="_Pfizer Phase II - 27.09.07 5" xfId="22224" xr:uid="{00000000-0005-0000-0000-000054160000}"/>
    <cellStyle name="_Piramyd Spenta - 30.10.06" xfId="4481" xr:uid="{00000000-0005-0000-0000-000055160000}"/>
    <cellStyle name="_Piramyd Spenta - 30.10.06 10" xfId="22225" xr:uid="{00000000-0005-0000-0000-000056160000}"/>
    <cellStyle name="_Piramyd Spenta - 30.10.06 2" xfId="4482" xr:uid="{00000000-0005-0000-0000-000057160000}"/>
    <cellStyle name="_Piramyd Spenta - 30.10.06 2 10" xfId="27096" xr:uid="{00000000-0005-0000-0000-000058160000}"/>
    <cellStyle name="_Piramyd Spenta - 30.10.06 2 2" xfId="4483" xr:uid="{00000000-0005-0000-0000-000059160000}"/>
    <cellStyle name="_Piramyd Spenta - 30.10.06 2 2 2" xfId="4484" xr:uid="{00000000-0005-0000-0000-00005A160000}"/>
    <cellStyle name="_Piramyd Spenta - 30.10.06 2 2 2 2" xfId="38961" xr:uid="{00000000-0005-0000-0000-00005B160000}"/>
    <cellStyle name="_Piramyd Spenta - 30.10.06 2 2 3" xfId="4485" xr:uid="{00000000-0005-0000-0000-00005C160000}"/>
    <cellStyle name="_Piramyd Spenta - 30.10.06 2 2 3 2" xfId="38962" xr:uid="{00000000-0005-0000-0000-00005D160000}"/>
    <cellStyle name="_Piramyd Spenta - 30.10.06 2 2 4" xfId="38960" xr:uid="{00000000-0005-0000-0000-00005E160000}"/>
    <cellStyle name="_Piramyd Spenta - 30.10.06 2 2 5" xfId="27097" xr:uid="{00000000-0005-0000-0000-00005F160000}"/>
    <cellStyle name="_Piramyd Spenta - 30.10.06 2 3" xfId="4486" xr:uid="{00000000-0005-0000-0000-000060160000}"/>
    <cellStyle name="_Piramyd Spenta - 30.10.06 2 3 2" xfId="4487" xr:uid="{00000000-0005-0000-0000-000061160000}"/>
    <cellStyle name="_Piramyd Spenta - 30.10.06 2 3 2 2" xfId="38964" xr:uid="{00000000-0005-0000-0000-000062160000}"/>
    <cellStyle name="_Piramyd Spenta - 30.10.06 2 3 3" xfId="4488" xr:uid="{00000000-0005-0000-0000-000063160000}"/>
    <cellStyle name="_Piramyd Spenta - 30.10.06 2 3 3 2" xfId="38965" xr:uid="{00000000-0005-0000-0000-000064160000}"/>
    <cellStyle name="_Piramyd Spenta - 30.10.06 2 3 4" xfId="38963" xr:uid="{00000000-0005-0000-0000-000065160000}"/>
    <cellStyle name="_Piramyd Spenta - 30.10.06 2 4" xfId="4489" xr:uid="{00000000-0005-0000-0000-000066160000}"/>
    <cellStyle name="_Piramyd Spenta - 30.10.06 2 4 2" xfId="4490" xr:uid="{00000000-0005-0000-0000-000067160000}"/>
    <cellStyle name="_Piramyd Spenta - 30.10.06 2 4 2 2" xfId="38967" xr:uid="{00000000-0005-0000-0000-000068160000}"/>
    <cellStyle name="_Piramyd Spenta - 30.10.06 2 4 3" xfId="4491" xr:uid="{00000000-0005-0000-0000-000069160000}"/>
    <cellStyle name="_Piramyd Spenta - 30.10.06 2 4 3 2" xfId="38968" xr:uid="{00000000-0005-0000-0000-00006A160000}"/>
    <cellStyle name="_Piramyd Spenta - 30.10.06 2 4 4" xfId="38966" xr:uid="{00000000-0005-0000-0000-00006B160000}"/>
    <cellStyle name="_Piramyd Spenta - 30.10.06 2 5" xfId="4492" xr:uid="{00000000-0005-0000-0000-00006C160000}"/>
    <cellStyle name="_Piramyd Spenta - 30.10.06 2 5 2" xfId="4493" xr:uid="{00000000-0005-0000-0000-00006D160000}"/>
    <cellStyle name="_Piramyd Spenta - 30.10.06 2 5 2 2" xfId="38970" xr:uid="{00000000-0005-0000-0000-00006E160000}"/>
    <cellStyle name="_Piramyd Spenta - 30.10.06 2 5 3" xfId="4494" xr:uid="{00000000-0005-0000-0000-00006F160000}"/>
    <cellStyle name="_Piramyd Spenta - 30.10.06 2 5 3 2" xfId="38971" xr:uid="{00000000-0005-0000-0000-000070160000}"/>
    <cellStyle name="_Piramyd Spenta - 30.10.06 2 5 4" xfId="38969" xr:uid="{00000000-0005-0000-0000-000071160000}"/>
    <cellStyle name="_Piramyd Spenta - 30.10.06 2 6" xfId="4495" xr:uid="{00000000-0005-0000-0000-000072160000}"/>
    <cellStyle name="_Piramyd Spenta - 30.10.06 2 6 2" xfId="4496" xr:uid="{00000000-0005-0000-0000-000073160000}"/>
    <cellStyle name="_Piramyd Spenta - 30.10.06 2 6 2 2" xfId="38973" xr:uid="{00000000-0005-0000-0000-000074160000}"/>
    <cellStyle name="_Piramyd Spenta - 30.10.06 2 6 3" xfId="4497" xr:uid="{00000000-0005-0000-0000-000075160000}"/>
    <cellStyle name="_Piramyd Spenta - 30.10.06 2 6 3 2" xfId="38974" xr:uid="{00000000-0005-0000-0000-000076160000}"/>
    <cellStyle name="_Piramyd Spenta - 30.10.06 2 6 4" xfId="38972" xr:uid="{00000000-0005-0000-0000-000077160000}"/>
    <cellStyle name="_Piramyd Spenta - 30.10.06 2 7" xfId="4498" xr:uid="{00000000-0005-0000-0000-000078160000}"/>
    <cellStyle name="_Piramyd Spenta - 30.10.06 2 7 2" xfId="38975" xr:uid="{00000000-0005-0000-0000-000079160000}"/>
    <cellStyle name="_Piramyd Spenta - 30.10.06 2 8" xfId="4499" xr:uid="{00000000-0005-0000-0000-00007A160000}"/>
    <cellStyle name="_Piramyd Spenta - 30.10.06 2 8 2" xfId="38976" xr:uid="{00000000-0005-0000-0000-00007B160000}"/>
    <cellStyle name="_Piramyd Spenta - 30.10.06 2 9" xfId="38959" xr:uid="{00000000-0005-0000-0000-00007C160000}"/>
    <cellStyle name="_Piramyd Spenta - 30.10.06 3" xfId="4500" xr:uid="{00000000-0005-0000-0000-00007D160000}"/>
    <cellStyle name="_Piramyd Spenta - 30.10.06 3 2" xfId="4501" xr:uid="{00000000-0005-0000-0000-00007E160000}"/>
    <cellStyle name="_Piramyd Spenta - 30.10.06 3 2 2" xfId="4502" xr:uid="{00000000-0005-0000-0000-00007F160000}"/>
    <cellStyle name="_Piramyd Spenta - 30.10.06 3 2 2 2" xfId="38979" xr:uid="{00000000-0005-0000-0000-000080160000}"/>
    <cellStyle name="_Piramyd Spenta - 30.10.06 3 2 3" xfId="4503" xr:uid="{00000000-0005-0000-0000-000081160000}"/>
    <cellStyle name="_Piramyd Spenta - 30.10.06 3 2 3 2" xfId="38980" xr:uid="{00000000-0005-0000-0000-000082160000}"/>
    <cellStyle name="_Piramyd Spenta - 30.10.06 3 2 4" xfId="38978" xr:uid="{00000000-0005-0000-0000-000083160000}"/>
    <cellStyle name="_Piramyd Spenta - 30.10.06 3 3" xfId="4504" xr:uid="{00000000-0005-0000-0000-000084160000}"/>
    <cellStyle name="_Piramyd Spenta - 30.10.06 3 3 2" xfId="38981" xr:uid="{00000000-0005-0000-0000-000085160000}"/>
    <cellStyle name="_Piramyd Spenta - 30.10.06 3 4" xfId="4505" xr:uid="{00000000-0005-0000-0000-000086160000}"/>
    <cellStyle name="_Piramyd Spenta - 30.10.06 3 4 2" xfId="38982" xr:uid="{00000000-0005-0000-0000-000087160000}"/>
    <cellStyle name="_Piramyd Spenta - 30.10.06 3 5" xfId="38977" xr:uid="{00000000-0005-0000-0000-000088160000}"/>
    <cellStyle name="_Piramyd Spenta - 30.10.06 4" xfId="4506" xr:uid="{00000000-0005-0000-0000-000089160000}"/>
    <cellStyle name="_Piramyd Spenta - 30.10.06 4 2" xfId="4507" xr:uid="{00000000-0005-0000-0000-00008A160000}"/>
    <cellStyle name="_Piramyd Spenta - 30.10.06 4 2 2" xfId="38984" xr:uid="{00000000-0005-0000-0000-00008B160000}"/>
    <cellStyle name="_Piramyd Spenta - 30.10.06 4 3" xfId="4508" xr:uid="{00000000-0005-0000-0000-00008C160000}"/>
    <cellStyle name="_Piramyd Spenta - 30.10.06 4 3 2" xfId="38985" xr:uid="{00000000-0005-0000-0000-00008D160000}"/>
    <cellStyle name="_Piramyd Spenta - 30.10.06 4 4" xfId="38983" xr:uid="{00000000-0005-0000-0000-00008E160000}"/>
    <cellStyle name="_Piramyd Spenta - 30.10.06 5" xfId="4509" xr:uid="{00000000-0005-0000-0000-00008F160000}"/>
    <cellStyle name="_Piramyd Spenta - 30.10.06 5 2" xfId="38986" xr:uid="{00000000-0005-0000-0000-000090160000}"/>
    <cellStyle name="_Piramyd Spenta - 30.10.06 6" xfId="4510" xr:uid="{00000000-0005-0000-0000-000091160000}"/>
    <cellStyle name="_Piramyd Spenta - 30.10.06 6 2" xfId="26105" xr:uid="{00000000-0005-0000-0000-000092160000}"/>
    <cellStyle name="_Piramyd Spenta - 30.10.06 6 2 2" xfId="38097" xr:uid="{00000000-0005-0000-0000-000093160000}"/>
    <cellStyle name="_Piramyd Spenta - 30.10.06 6 3" xfId="38987" xr:uid="{00000000-0005-0000-0000-000094160000}"/>
    <cellStyle name="_Piramyd Spenta - 30.10.06 7" xfId="36203" xr:uid="{00000000-0005-0000-0000-000095160000}"/>
    <cellStyle name="_Piramyd Spenta - 30.10.06 7 2" xfId="45440" xr:uid="{00000000-0005-0000-0000-000096160000}"/>
    <cellStyle name="_Piramyd Spenta - 30.10.06 8" xfId="38958" xr:uid="{00000000-0005-0000-0000-000097160000}"/>
    <cellStyle name="_Piramyd Spenta - 30.10.06 9" xfId="27095" xr:uid="{00000000-0005-0000-0000-000098160000}"/>
    <cellStyle name="_PO&amp;WO's" xfId="32413" xr:uid="{00000000-0005-0000-0000-000099160000}"/>
    <cellStyle name="_PO&amp;WO's 2" xfId="22226" xr:uid="{00000000-0005-0000-0000-00009A160000}"/>
    <cellStyle name="_Pokarna CCTV, PF 12.11.07 R3 $" xfId="4511" xr:uid="{00000000-0005-0000-0000-00009B160000}"/>
    <cellStyle name="_Pokarna CCTV, PF 12.11.07 R3 $ 2" xfId="4512" xr:uid="{00000000-0005-0000-0000-00009C160000}"/>
    <cellStyle name="_Pokarna CCTV, PF 12.11.07 R3 $ 2 2" xfId="4513" xr:uid="{00000000-0005-0000-0000-00009D160000}"/>
    <cellStyle name="_Pokarna CCTV, PF 12.11.07 R3 $ 2 2 2" xfId="27100" xr:uid="{00000000-0005-0000-0000-00009E160000}"/>
    <cellStyle name="_Pokarna CCTV, PF 12.11.07 R3 $ 2 2 3" xfId="22228" xr:uid="{00000000-0005-0000-0000-00009F160000}"/>
    <cellStyle name="_Pokarna CCTV, PF 12.11.07 R3 $ 2 3" xfId="4514" xr:uid="{00000000-0005-0000-0000-0000A0160000}"/>
    <cellStyle name="_Pokarna CCTV, PF 12.11.07 R3 $ 2 4" xfId="27099" xr:uid="{00000000-0005-0000-0000-0000A1160000}"/>
    <cellStyle name="_Pokarna CCTV, PF 12.11.07 R3 $ 2 5" xfId="22227" xr:uid="{00000000-0005-0000-0000-0000A2160000}"/>
    <cellStyle name="_Pokarna CCTV, PF 12.11.07 R3 $ 3" xfId="4515" xr:uid="{00000000-0005-0000-0000-0000A3160000}"/>
    <cellStyle name="_Pokarna CCTV, PF 12.11.07 R3 $ 3 2" xfId="32411" xr:uid="{00000000-0005-0000-0000-0000A4160000}"/>
    <cellStyle name="_Pokarna CCTV, PF 12.11.07 R3 $ 3 3" xfId="27103" xr:uid="{00000000-0005-0000-0000-0000A5160000}"/>
    <cellStyle name="_Pokarna CCTV, PF 12.11.07 R3 $ 3 4" xfId="32409" xr:uid="{00000000-0005-0000-0000-0000A6160000}"/>
    <cellStyle name="_Pokarna CCTV, PF 12.11.07 R3 $ 4" xfId="4516" xr:uid="{00000000-0005-0000-0000-0000A7160000}"/>
    <cellStyle name="_Pokarna CCTV, PF 12.11.07 R3 $ 5" xfId="27098" xr:uid="{00000000-0005-0000-0000-0000A8160000}"/>
    <cellStyle name="_Pokarna CCTV, PF 12.11.07 R3 $ 6" xfId="32412" xr:uid="{00000000-0005-0000-0000-0000A9160000}"/>
    <cellStyle name="_Port Trust,Data Center -31.05.06" xfId="4517" xr:uid="{00000000-0005-0000-0000-0000AA160000}"/>
    <cellStyle name="_Port Trust,Data Center -31.05.06 2" xfId="4518" xr:uid="{00000000-0005-0000-0000-0000AB160000}"/>
    <cellStyle name="_Port Trust,Data Center -31.05.06 2 2" xfId="4519" xr:uid="{00000000-0005-0000-0000-0000AC160000}"/>
    <cellStyle name="_Port Trust,Data Center -31.05.06 2 2 2" xfId="27102" xr:uid="{00000000-0005-0000-0000-0000AD160000}"/>
    <cellStyle name="_Port Trust,Data Center -31.05.06 2 2 3" xfId="22230" xr:uid="{00000000-0005-0000-0000-0000AE160000}"/>
    <cellStyle name="_Port Trust,Data Center -31.05.06 2 3" xfId="4520" xr:uid="{00000000-0005-0000-0000-0000AF160000}"/>
    <cellStyle name="_Port Trust,Data Center -31.05.06 2 4" xfId="27101" xr:uid="{00000000-0005-0000-0000-0000B0160000}"/>
    <cellStyle name="_Port Trust,Data Center -31.05.06 2 5" xfId="32410" xr:uid="{00000000-0005-0000-0000-0000B1160000}"/>
    <cellStyle name="_Port Trust,Data Center -31.05.06 3" xfId="4521" xr:uid="{00000000-0005-0000-0000-0000B2160000}"/>
    <cellStyle name="_Port Trust,Data Center -31.05.06 4" xfId="4522" xr:uid="{00000000-0005-0000-0000-0000B3160000}"/>
    <cellStyle name="_Port Trust,Data Center -31.05.06 5" xfId="22229" xr:uid="{00000000-0005-0000-0000-0000B4160000}"/>
    <cellStyle name="_PPC-RO-HT WORKS" xfId="4523" xr:uid="{00000000-0005-0000-0000-0000B5160000}"/>
    <cellStyle name="_PPC-RO-HT WORKS 2" xfId="4524" xr:uid="{00000000-0005-0000-0000-0000B6160000}"/>
    <cellStyle name="_PPC-RO-HT WORKS 2 2" xfId="4525" xr:uid="{00000000-0005-0000-0000-0000B7160000}"/>
    <cellStyle name="_PPC-RO-HT WORKS 2 3" xfId="4526" xr:uid="{00000000-0005-0000-0000-0000B8160000}"/>
    <cellStyle name="_PPC-RO-HT WORKS 3" xfId="4527" xr:uid="{00000000-0005-0000-0000-0000B9160000}"/>
    <cellStyle name="_PPC-RO-HT WORKS 4" xfId="4528" xr:uid="{00000000-0005-0000-0000-0000BA160000}"/>
    <cellStyle name="_Prashanth 04.07.06" xfId="4529" xr:uid="{00000000-0005-0000-0000-0000BB160000}"/>
    <cellStyle name="_Prashanth 04.07.06 2" xfId="4530" xr:uid="{00000000-0005-0000-0000-0000BC160000}"/>
    <cellStyle name="_Prashanth 04.07.06 2 2" xfId="4531" xr:uid="{00000000-0005-0000-0000-0000BD160000}"/>
    <cellStyle name="_Prashanth 04.07.06 2 2 2" xfId="27104" xr:uid="{00000000-0005-0000-0000-0000BE160000}"/>
    <cellStyle name="_Prashanth 04.07.06 2 2 3" xfId="32397" xr:uid="{00000000-0005-0000-0000-0000BF160000}"/>
    <cellStyle name="_Prashanth 04.07.06 2 3" xfId="4532" xr:uid="{00000000-0005-0000-0000-0000C0160000}"/>
    <cellStyle name="_Prashanth 04.07.06 2 4" xfId="27110" xr:uid="{00000000-0005-0000-0000-0000C1160000}"/>
    <cellStyle name="_Prashanth 04.07.06 2 5" xfId="22232" xr:uid="{00000000-0005-0000-0000-0000C2160000}"/>
    <cellStyle name="_Prashanth 04.07.06 3" xfId="4533" xr:uid="{00000000-0005-0000-0000-0000C3160000}"/>
    <cellStyle name="_Prashanth 04.07.06 3 2" xfId="32407" xr:uid="{00000000-0005-0000-0000-0000C4160000}"/>
    <cellStyle name="_Prashanth 04.07.06 3 3" xfId="27105" xr:uid="{00000000-0005-0000-0000-0000C5160000}"/>
    <cellStyle name="_Prashanth 04.07.06 3 4" xfId="32406" xr:uid="{00000000-0005-0000-0000-0000C6160000}"/>
    <cellStyle name="_Prashanth 04.07.06 4" xfId="4534" xr:uid="{00000000-0005-0000-0000-0000C7160000}"/>
    <cellStyle name="_Prashanth 04.07.06 5" xfId="29745" xr:uid="{00000000-0005-0000-0000-0000C8160000}"/>
    <cellStyle name="_Prashanth 04.07.06 6" xfId="22231" xr:uid="{00000000-0005-0000-0000-0000C9160000}"/>
    <cellStyle name="_Prashanth Gold Park 09.05.06" xfId="4535" xr:uid="{00000000-0005-0000-0000-0000CA160000}"/>
    <cellStyle name="_Prashanth Gold Park 09.05.06 2" xfId="4536" xr:uid="{00000000-0005-0000-0000-0000CB160000}"/>
    <cellStyle name="_Prashanth Gold Park 09.05.06 2 2" xfId="4537" xr:uid="{00000000-0005-0000-0000-0000CC160000}"/>
    <cellStyle name="_Prashanth Gold Park 09.05.06 2 3" xfId="4538" xr:uid="{00000000-0005-0000-0000-0000CD160000}"/>
    <cellStyle name="_Prashanth Gold Park 09.05.06 3" xfId="4539" xr:uid="{00000000-0005-0000-0000-0000CE160000}"/>
    <cellStyle name="_Prashanth Gold Park 09.05.06 4" xfId="4540" xr:uid="{00000000-0005-0000-0000-0000CF160000}"/>
    <cellStyle name="_Prashanth-25.02.06-R2" xfId="4541" xr:uid="{00000000-0005-0000-0000-0000D0160000}"/>
    <cellStyle name="_Prashanth-25.02.06-R2 2" xfId="4542" xr:uid="{00000000-0005-0000-0000-0000D1160000}"/>
    <cellStyle name="_Prashanth-25.02.06-R2 2 2" xfId="4543" xr:uid="{00000000-0005-0000-0000-0000D2160000}"/>
    <cellStyle name="_Prashanth-25.02.06-R2 2 2 2" xfId="29747" xr:uid="{00000000-0005-0000-0000-0000D3160000}"/>
    <cellStyle name="_Prashanth-25.02.06-R2 2 2 3" xfId="32404" xr:uid="{00000000-0005-0000-0000-0000D4160000}"/>
    <cellStyle name="_Prashanth-25.02.06-R2 2 3" xfId="4544" xr:uid="{00000000-0005-0000-0000-0000D5160000}"/>
    <cellStyle name="_Prashanth-25.02.06-R2 2 4" xfId="29746" xr:uid="{00000000-0005-0000-0000-0000D6160000}"/>
    <cellStyle name="_Prashanth-25.02.06-R2 2 5" xfId="22234" xr:uid="{00000000-0005-0000-0000-0000D7160000}"/>
    <cellStyle name="_Prashanth-25.02.06-R2 3" xfId="4545" xr:uid="{00000000-0005-0000-0000-0000D8160000}"/>
    <cellStyle name="_Prashanth-25.02.06-R2 4" xfId="4546" xr:uid="{00000000-0005-0000-0000-0000D9160000}"/>
    <cellStyle name="_Prashanth-25.02.06-R2 5" xfId="22233" xr:uid="{00000000-0005-0000-0000-0000DA160000}"/>
    <cellStyle name="_Premier Mills 80103" xfId="4547" xr:uid="{00000000-0005-0000-0000-0000DB160000}"/>
    <cellStyle name="_Premier Mills 80103 2" xfId="4548" xr:uid="{00000000-0005-0000-0000-0000DC160000}"/>
    <cellStyle name="_Premier Mills 80103 2 2" xfId="4549" xr:uid="{00000000-0005-0000-0000-0000DD160000}"/>
    <cellStyle name="_Premier Mills 80103 2 2 2" xfId="27107" xr:uid="{00000000-0005-0000-0000-0000DE160000}"/>
    <cellStyle name="_Premier Mills 80103 2 2 3" xfId="22236" xr:uid="{00000000-0005-0000-0000-0000DF160000}"/>
    <cellStyle name="_Premier Mills 80103 2 3" xfId="4550" xr:uid="{00000000-0005-0000-0000-0000E0160000}"/>
    <cellStyle name="_Premier Mills 80103 2 4" xfId="27106" xr:uid="{00000000-0005-0000-0000-0000E1160000}"/>
    <cellStyle name="_Premier Mills 80103 2 5" xfId="22235" xr:uid="{00000000-0005-0000-0000-0000E2160000}"/>
    <cellStyle name="_Premier Mills 80103 3" xfId="4551" xr:uid="{00000000-0005-0000-0000-0000E3160000}"/>
    <cellStyle name="_Premier Mills 80103 4" xfId="4552" xr:uid="{00000000-0005-0000-0000-0000E4160000}"/>
    <cellStyle name="_Premier Mills 80103 5" xfId="32405" xr:uid="{00000000-0005-0000-0000-0000E5160000}"/>
    <cellStyle name="_President13.09.05mail" xfId="4553" xr:uid="{00000000-0005-0000-0000-0000E6160000}"/>
    <cellStyle name="_President13.09.05mail 2" xfId="4554" xr:uid="{00000000-0005-0000-0000-0000E7160000}"/>
    <cellStyle name="_President13.09.05mail 2 2" xfId="4555" xr:uid="{00000000-0005-0000-0000-0000E8160000}"/>
    <cellStyle name="_President13.09.05mail 2 2 2" xfId="29748" xr:uid="{00000000-0005-0000-0000-0000E9160000}"/>
    <cellStyle name="_President13.09.05mail 2 2 3" xfId="22237" xr:uid="{00000000-0005-0000-0000-0000EA160000}"/>
    <cellStyle name="_President13.09.05mail 2 3" xfId="4556" xr:uid="{00000000-0005-0000-0000-0000EB160000}"/>
    <cellStyle name="_President13.09.05mail 2 4" xfId="27109" xr:uid="{00000000-0005-0000-0000-0000EC160000}"/>
    <cellStyle name="_President13.09.05mail 2 5" xfId="32403" xr:uid="{00000000-0005-0000-0000-0000ED160000}"/>
    <cellStyle name="_President13.09.05mail 3" xfId="4557" xr:uid="{00000000-0005-0000-0000-0000EE160000}"/>
    <cellStyle name="_President13.09.05mail 3 2" xfId="22238" xr:uid="{00000000-0005-0000-0000-0000EF160000}"/>
    <cellStyle name="_President13.09.05mail 3 3" xfId="21963" xr:uid="{00000000-0005-0000-0000-0000F0160000}"/>
    <cellStyle name="_President13.09.05mail 3 4" xfId="32402" xr:uid="{00000000-0005-0000-0000-0000F1160000}"/>
    <cellStyle name="_President13.09.05mail 4" xfId="4558" xr:uid="{00000000-0005-0000-0000-0000F2160000}"/>
    <cellStyle name="_President13.09.05mail 5" xfId="27108" xr:uid="{00000000-0005-0000-0000-0000F3160000}"/>
    <cellStyle name="_President13.09.05mail 6" xfId="32401" xr:uid="{00000000-0005-0000-0000-0000F4160000}"/>
    <cellStyle name="_Presidents Palace - FAS - 14.09.05" xfId="4559" xr:uid="{00000000-0005-0000-0000-0000F5160000}"/>
    <cellStyle name="_Presidents Palace - FAS - 14.09.05 2" xfId="4560" xr:uid="{00000000-0005-0000-0000-0000F6160000}"/>
    <cellStyle name="_Presidents Palace - FAS - 14.09.05 2 2" xfId="4561" xr:uid="{00000000-0005-0000-0000-0000F7160000}"/>
    <cellStyle name="_Presidents Palace - FAS - 14.09.05 2 2 2" xfId="27112" xr:uid="{00000000-0005-0000-0000-0000F8160000}"/>
    <cellStyle name="_Presidents Palace - FAS - 14.09.05 2 2 3" xfId="32400" xr:uid="{00000000-0005-0000-0000-0000F9160000}"/>
    <cellStyle name="_Presidents Palace - FAS - 14.09.05 2 3" xfId="4562" xr:uid="{00000000-0005-0000-0000-0000FA160000}"/>
    <cellStyle name="_Presidents Palace - FAS - 14.09.05 2 4" xfId="27111" xr:uid="{00000000-0005-0000-0000-0000FB160000}"/>
    <cellStyle name="_Presidents Palace - FAS - 14.09.05 2 5" xfId="32398" xr:uid="{00000000-0005-0000-0000-0000FC160000}"/>
    <cellStyle name="_Presidents Palace - FAS - 14.09.05 3" xfId="4563" xr:uid="{00000000-0005-0000-0000-0000FD160000}"/>
    <cellStyle name="_Presidents Palace - FAS - 14.09.05 4" xfId="4564" xr:uid="{00000000-0005-0000-0000-0000FE160000}"/>
    <cellStyle name="_Presidents Palace - FAS - 14.09.05 5" xfId="22239" xr:uid="{00000000-0005-0000-0000-0000FF160000}"/>
    <cellStyle name="_Presidents Palace mail - 14 09 05" xfId="4565" xr:uid="{00000000-0005-0000-0000-000000170000}"/>
    <cellStyle name="_Presidents Palace mail - 14 09 05 2" xfId="4566" xr:uid="{00000000-0005-0000-0000-000001170000}"/>
    <cellStyle name="_Presidents Palace mail - 14 09 05 2 2" xfId="4567" xr:uid="{00000000-0005-0000-0000-000002170000}"/>
    <cellStyle name="_Presidents Palace mail - 14 09 05 2 2 2" xfId="27114" xr:uid="{00000000-0005-0000-0000-000003170000}"/>
    <cellStyle name="_Presidents Palace mail - 14 09 05 2 2 3" xfId="22241" xr:uid="{00000000-0005-0000-0000-000004170000}"/>
    <cellStyle name="_Presidents Palace mail - 14 09 05 2 3" xfId="4568" xr:uid="{00000000-0005-0000-0000-000005170000}"/>
    <cellStyle name="_Presidents Palace mail - 14 09 05 2 4" xfId="27113" xr:uid="{00000000-0005-0000-0000-000006170000}"/>
    <cellStyle name="_Presidents Palace mail - 14 09 05 2 5" xfId="32399" xr:uid="{00000000-0005-0000-0000-000007170000}"/>
    <cellStyle name="_Presidents Palace mail - 14 09 05 3" xfId="4569" xr:uid="{00000000-0005-0000-0000-000008170000}"/>
    <cellStyle name="_Presidents Palace mail - 14 09 05 4" xfId="4570" xr:uid="{00000000-0005-0000-0000-000009170000}"/>
    <cellStyle name="_Presidents Palace mail - 14 09 05 5" xfId="22240" xr:uid="{00000000-0005-0000-0000-00000A170000}"/>
    <cellStyle name="_Presidents Palace mail - 14.09.05" xfId="4571" xr:uid="{00000000-0005-0000-0000-00000B170000}"/>
    <cellStyle name="_Presidents Palace mail - 14.09.05 2" xfId="4572" xr:uid="{00000000-0005-0000-0000-00000C170000}"/>
    <cellStyle name="_Presidents Palace mail - 14.09.05 2 2" xfId="4573" xr:uid="{00000000-0005-0000-0000-00000D170000}"/>
    <cellStyle name="_Presidents Palace mail - 14.09.05 2 2 2" xfId="27116" xr:uid="{00000000-0005-0000-0000-00000E170000}"/>
    <cellStyle name="_Presidents Palace mail - 14.09.05 2 2 3" xfId="22244" xr:uid="{00000000-0005-0000-0000-00000F170000}"/>
    <cellStyle name="_Presidents Palace mail - 14.09.05 2 3" xfId="4574" xr:uid="{00000000-0005-0000-0000-000010170000}"/>
    <cellStyle name="_Presidents Palace mail - 14.09.05 2 4" xfId="27115" xr:uid="{00000000-0005-0000-0000-000011170000}"/>
    <cellStyle name="_Presidents Palace mail - 14.09.05 2 5" xfId="22243" xr:uid="{00000000-0005-0000-0000-000012170000}"/>
    <cellStyle name="_Presidents Palace mail - 14.09.05 3" xfId="4575" xr:uid="{00000000-0005-0000-0000-000013170000}"/>
    <cellStyle name="_Presidents Palace mail - 14.09.05 4" xfId="4576" xr:uid="{00000000-0005-0000-0000-000014170000}"/>
    <cellStyle name="_Presidents Palace mail - 14.09.05 5" xfId="22242" xr:uid="{00000000-0005-0000-0000-000015170000}"/>
    <cellStyle name="_Prestige - HP Campus" xfId="432" xr:uid="{00000000-0005-0000-0000-000016170000}"/>
    <cellStyle name="_Prestige - HP Campus 2" xfId="4577" xr:uid="{00000000-0005-0000-0000-000017170000}"/>
    <cellStyle name="_Prestige - HP Campus 2 2" xfId="4578" xr:uid="{00000000-0005-0000-0000-000018170000}"/>
    <cellStyle name="_Prestige - HP Campus 3" xfId="4579" xr:uid="{00000000-0005-0000-0000-000019170000}"/>
    <cellStyle name="_Prestige Corporate Office" xfId="433" xr:uid="{00000000-0005-0000-0000-00001A170000}"/>
    <cellStyle name="_Prestige Corporate Office - BOQ" xfId="434" xr:uid="{00000000-0005-0000-0000-00001B170000}"/>
    <cellStyle name="_Prestige Corporate Office - BOQ 2" xfId="4580" xr:uid="{00000000-0005-0000-0000-00001C170000}"/>
    <cellStyle name="_Prestige Corporate Office - BOQ 2 2" xfId="4581" xr:uid="{00000000-0005-0000-0000-00001D170000}"/>
    <cellStyle name="_Prestige Corporate Office - BOQ 2 3" xfId="4582" xr:uid="{00000000-0005-0000-0000-00001E170000}"/>
    <cellStyle name="_Prestige Corporate Office - BOQ 2 4" xfId="27117" xr:uid="{00000000-0005-0000-0000-00001F170000}"/>
    <cellStyle name="_Prestige Corporate Office - BOQ 2 5" xfId="32389" xr:uid="{00000000-0005-0000-0000-000020170000}"/>
    <cellStyle name="_Prestige Corporate Office - BOQ 3" xfId="4583" xr:uid="{00000000-0005-0000-0000-000021170000}"/>
    <cellStyle name="_Prestige Corporate Office - BOQ 4" xfId="4584" xr:uid="{00000000-0005-0000-0000-000022170000}"/>
    <cellStyle name="_Prestige Corporate Office - BOQ 5" xfId="23563" xr:uid="{00000000-0005-0000-0000-000023170000}"/>
    <cellStyle name="_Prestige Corporate Office - BOQ 6" xfId="22245" xr:uid="{00000000-0005-0000-0000-000024170000}"/>
    <cellStyle name="_Prestige Corporate Office - BOQ_Marching W Q (2)" xfId="435" xr:uid="{00000000-0005-0000-0000-000025170000}"/>
    <cellStyle name="_Prestige Corporate Office - BOQ_Marching W Q (3)" xfId="436" xr:uid="{00000000-0005-0000-0000-000026170000}"/>
    <cellStyle name="_Prestige Corporate Office - Tender Bill" xfId="437" xr:uid="{00000000-0005-0000-0000-000027170000}"/>
    <cellStyle name="_Prestige Corporate Office - Tender Bill 2" xfId="4585" xr:uid="{00000000-0005-0000-0000-000028170000}"/>
    <cellStyle name="_Prestige Corporate Office - Tender Bill 2 2" xfId="4586" xr:uid="{00000000-0005-0000-0000-000029170000}"/>
    <cellStyle name="_Prestige Corporate Office - Tender Bill 3" xfId="4587" xr:uid="{00000000-0005-0000-0000-00002A170000}"/>
    <cellStyle name="_Prestige Corporate Office 10" xfId="4588" xr:uid="{00000000-0005-0000-0000-00002B170000}"/>
    <cellStyle name="_Prestige Corporate Office 11" xfId="4589" xr:uid="{00000000-0005-0000-0000-00002C170000}"/>
    <cellStyle name="_Prestige Corporate Office 12" xfId="4590" xr:uid="{00000000-0005-0000-0000-00002D170000}"/>
    <cellStyle name="_Prestige Corporate Office 13" xfId="4591" xr:uid="{00000000-0005-0000-0000-00002E170000}"/>
    <cellStyle name="_Prestige Corporate Office 2" xfId="4592" xr:uid="{00000000-0005-0000-0000-00002F170000}"/>
    <cellStyle name="_Prestige Corporate Office 2 2" xfId="4593" xr:uid="{00000000-0005-0000-0000-000030170000}"/>
    <cellStyle name="_Prestige Corporate Office 3" xfId="4594" xr:uid="{00000000-0005-0000-0000-000031170000}"/>
    <cellStyle name="_Prestige Corporate Office 3 2" xfId="4595" xr:uid="{00000000-0005-0000-0000-000032170000}"/>
    <cellStyle name="_Prestige Corporate Office 4" xfId="4596" xr:uid="{00000000-0005-0000-0000-000033170000}"/>
    <cellStyle name="_Prestige Corporate Office 4 2" xfId="4597" xr:uid="{00000000-0005-0000-0000-000034170000}"/>
    <cellStyle name="_Prestige Corporate Office 5" xfId="4598" xr:uid="{00000000-0005-0000-0000-000035170000}"/>
    <cellStyle name="_Prestige Corporate Office 5 2" xfId="4599" xr:uid="{00000000-0005-0000-0000-000036170000}"/>
    <cellStyle name="_Prestige Corporate Office 6" xfId="4600" xr:uid="{00000000-0005-0000-0000-000037170000}"/>
    <cellStyle name="_Prestige Corporate Office 6 2" xfId="4601" xr:uid="{00000000-0005-0000-0000-000038170000}"/>
    <cellStyle name="_Prestige Corporate Office 7" xfId="4602" xr:uid="{00000000-0005-0000-0000-000039170000}"/>
    <cellStyle name="_Prestige Corporate Office 7 2" xfId="4603" xr:uid="{00000000-0005-0000-0000-00003A170000}"/>
    <cellStyle name="_Prestige Corporate Office 8" xfId="4604" xr:uid="{00000000-0005-0000-0000-00003B170000}"/>
    <cellStyle name="_Prestige Corporate Office 8 2" xfId="4605" xr:uid="{00000000-0005-0000-0000-00003C170000}"/>
    <cellStyle name="_Prestige Corporate Office 9" xfId="4606" xr:uid="{00000000-0005-0000-0000-00003D170000}"/>
    <cellStyle name="_Prestige Corporate Office 9 2" xfId="4607" xr:uid="{00000000-0005-0000-0000-00003E170000}"/>
    <cellStyle name="_Pri Sch 7216" xfId="32396" xr:uid="{00000000-0005-0000-0000-00003F170000}"/>
    <cellStyle name="_Pri Sch 7216 2" xfId="22246" xr:uid="{00000000-0005-0000-0000-000040170000}"/>
    <cellStyle name="_Pri Sch 7216 2 2" xfId="22247" xr:uid="{00000000-0005-0000-0000-000041170000}"/>
    <cellStyle name="_Pri Sch 7216 3" xfId="32394" xr:uid="{00000000-0005-0000-0000-000042170000}"/>
    <cellStyle name="_Pri Sch 7216 3 2" xfId="32395" xr:uid="{00000000-0005-0000-0000-000043170000}"/>
    <cellStyle name="_Pri Sch 7220" xfId="22248" xr:uid="{00000000-0005-0000-0000-000044170000}"/>
    <cellStyle name="_Pri Sch 7220 2" xfId="22249" xr:uid="{00000000-0005-0000-0000-000045170000}"/>
    <cellStyle name="_Pri Sch 7220 2 2" xfId="32391" xr:uid="{00000000-0005-0000-0000-000046170000}"/>
    <cellStyle name="_Pri Sch 7220 3" xfId="32393" xr:uid="{00000000-0005-0000-0000-000047170000}"/>
    <cellStyle name="_Pri Sch 7220 3 2" xfId="22250" xr:uid="{00000000-0005-0000-0000-000048170000}"/>
    <cellStyle name="_Pri Sch 7403" xfId="32392" xr:uid="{00000000-0005-0000-0000-000049170000}"/>
    <cellStyle name="_Pri Sch 7403 2" xfId="22251" xr:uid="{00000000-0005-0000-0000-00004A170000}"/>
    <cellStyle name="_Pri Sch 7403 2 2" xfId="22252" xr:uid="{00000000-0005-0000-0000-00004B170000}"/>
    <cellStyle name="_PRICE  SUMMARY SHEET" xfId="4608" xr:uid="{00000000-0005-0000-0000-00004C170000}"/>
    <cellStyle name="_PRICE  SUMMARY SHEET (3)" xfId="4609" xr:uid="{00000000-0005-0000-0000-00004D170000}"/>
    <cellStyle name="_PRICE  SUMMARY SHEET (3) 2" xfId="4610" xr:uid="{00000000-0005-0000-0000-00004E170000}"/>
    <cellStyle name="_PRICE  SUMMARY SHEET (3) 2 2" xfId="4611" xr:uid="{00000000-0005-0000-0000-00004F170000}"/>
    <cellStyle name="_PRICE  SUMMARY SHEET (3) 2 3" xfId="4612" xr:uid="{00000000-0005-0000-0000-000050170000}"/>
    <cellStyle name="_PRICE  SUMMARY SHEET (3) 3" xfId="4613" xr:uid="{00000000-0005-0000-0000-000051170000}"/>
    <cellStyle name="_PRICE  SUMMARY SHEET (3) 4" xfId="4614" xr:uid="{00000000-0005-0000-0000-000052170000}"/>
    <cellStyle name="_PRICE  SUMMARY SHEET 10" xfId="4615" xr:uid="{00000000-0005-0000-0000-000053170000}"/>
    <cellStyle name="_PRICE  SUMMARY SHEET 10 2" xfId="4616" xr:uid="{00000000-0005-0000-0000-000054170000}"/>
    <cellStyle name="_PRICE  SUMMARY SHEET 11" xfId="4617" xr:uid="{00000000-0005-0000-0000-000055170000}"/>
    <cellStyle name="_PRICE  SUMMARY SHEET 11 2" xfId="4618" xr:uid="{00000000-0005-0000-0000-000056170000}"/>
    <cellStyle name="_PRICE  SUMMARY SHEET 12" xfId="4619" xr:uid="{00000000-0005-0000-0000-000057170000}"/>
    <cellStyle name="_PRICE  SUMMARY SHEET 13" xfId="4620" xr:uid="{00000000-0005-0000-0000-000058170000}"/>
    <cellStyle name="_PRICE  SUMMARY SHEET 14" xfId="4621" xr:uid="{00000000-0005-0000-0000-000059170000}"/>
    <cellStyle name="_PRICE  SUMMARY SHEET 15" xfId="4622" xr:uid="{00000000-0005-0000-0000-00005A170000}"/>
    <cellStyle name="_PRICE  SUMMARY SHEET 15 2" xfId="4623" xr:uid="{00000000-0005-0000-0000-00005B170000}"/>
    <cellStyle name="_PRICE  SUMMARY SHEET 16" xfId="4624" xr:uid="{00000000-0005-0000-0000-00005C170000}"/>
    <cellStyle name="_PRICE  SUMMARY SHEET 2" xfId="4625" xr:uid="{00000000-0005-0000-0000-00005D170000}"/>
    <cellStyle name="_PRICE  SUMMARY SHEET 2 2" xfId="4626" xr:uid="{00000000-0005-0000-0000-00005E170000}"/>
    <cellStyle name="_PRICE  SUMMARY SHEET 2 3" xfId="4627" xr:uid="{00000000-0005-0000-0000-00005F170000}"/>
    <cellStyle name="_PRICE  SUMMARY SHEET 3" xfId="4628" xr:uid="{00000000-0005-0000-0000-000060170000}"/>
    <cellStyle name="_PRICE  SUMMARY SHEET 3 2" xfId="4629" xr:uid="{00000000-0005-0000-0000-000061170000}"/>
    <cellStyle name="_PRICE  SUMMARY SHEET 3 3" xfId="4630" xr:uid="{00000000-0005-0000-0000-000062170000}"/>
    <cellStyle name="_PRICE  SUMMARY SHEET 4" xfId="4631" xr:uid="{00000000-0005-0000-0000-000063170000}"/>
    <cellStyle name="_PRICE  SUMMARY SHEET 4 2" xfId="4632" xr:uid="{00000000-0005-0000-0000-000064170000}"/>
    <cellStyle name="_PRICE  SUMMARY SHEET 4 3" xfId="4633" xr:uid="{00000000-0005-0000-0000-000065170000}"/>
    <cellStyle name="_PRICE  SUMMARY SHEET 5" xfId="4634" xr:uid="{00000000-0005-0000-0000-000066170000}"/>
    <cellStyle name="_PRICE  SUMMARY SHEET 5 2" xfId="4635" xr:uid="{00000000-0005-0000-0000-000067170000}"/>
    <cellStyle name="_PRICE  SUMMARY SHEET 6" xfId="4636" xr:uid="{00000000-0005-0000-0000-000068170000}"/>
    <cellStyle name="_PRICE  SUMMARY SHEET 6 2" xfId="4637" xr:uid="{00000000-0005-0000-0000-000069170000}"/>
    <cellStyle name="_PRICE  SUMMARY SHEET 7" xfId="4638" xr:uid="{00000000-0005-0000-0000-00006A170000}"/>
    <cellStyle name="_PRICE  SUMMARY SHEET 7 2" xfId="4639" xr:uid="{00000000-0005-0000-0000-00006B170000}"/>
    <cellStyle name="_PRICE  SUMMARY SHEET 8" xfId="4640" xr:uid="{00000000-0005-0000-0000-00006C170000}"/>
    <cellStyle name="_PRICE  SUMMARY SHEET 8 2" xfId="4641" xr:uid="{00000000-0005-0000-0000-00006D170000}"/>
    <cellStyle name="_PRICE  SUMMARY SHEET 9" xfId="4642" xr:uid="{00000000-0005-0000-0000-00006E170000}"/>
    <cellStyle name="_PRICE  SUMMARY SHEET 9 2" xfId="4643" xr:uid="{00000000-0005-0000-0000-00006F170000}"/>
    <cellStyle name="_Pricing" xfId="4644" xr:uid="{00000000-0005-0000-0000-000070170000}"/>
    <cellStyle name="_Pricing (4)" xfId="4645" xr:uid="{00000000-0005-0000-0000-000071170000}"/>
    <cellStyle name="_Pricing (4) 2" xfId="4646" xr:uid="{00000000-0005-0000-0000-000072170000}"/>
    <cellStyle name="_Pricing (9)" xfId="4647" xr:uid="{00000000-0005-0000-0000-000073170000}"/>
    <cellStyle name="_Pricing (9) 2" xfId="4648" xr:uid="{00000000-0005-0000-0000-000074170000}"/>
    <cellStyle name="_Pricing 2" xfId="4649" xr:uid="{00000000-0005-0000-0000-000075170000}"/>
    <cellStyle name="_Pricing 3" xfId="4650" xr:uid="{00000000-0005-0000-0000-000076170000}"/>
    <cellStyle name="_printer cons 60518" xfId="4651" xr:uid="{00000000-0005-0000-0000-000077170000}"/>
    <cellStyle name="_printer cons 60518 2" xfId="4652" xr:uid="{00000000-0005-0000-0000-000078170000}"/>
    <cellStyle name="_printer cons 60518 2 2" xfId="4653" xr:uid="{00000000-0005-0000-0000-000079170000}"/>
    <cellStyle name="_printer cons 60518 3" xfId="4654" xr:uid="{00000000-0005-0000-0000-00007A170000}"/>
    <cellStyle name="_Proposal_Office at Chennai_08.11.08" xfId="4655" xr:uid="{00000000-0005-0000-0000-00007B170000}"/>
    <cellStyle name="_Proposal_Office at Chennai_08.11.08 2" xfId="4656" xr:uid="{00000000-0005-0000-0000-00007C170000}"/>
    <cellStyle name="_Proposal_Office at Chennai_08.11.08 2 2" xfId="4657" xr:uid="{00000000-0005-0000-0000-00007D170000}"/>
    <cellStyle name="_Proposal_Office at Chennai_08.11.08 2 3" xfId="4658" xr:uid="{00000000-0005-0000-0000-00007E170000}"/>
    <cellStyle name="_Proposal_Office at Chennai_08.11.08 3" xfId="4659" xr:uid="{00000000-0005-0000-0000-00007F170000}"/>
    <cellStyle name="_Proposal_Office at Chennai_08.11.08 4" xfId="4660" xr:uid="{00000000-0005-0000-0000-000080170000}"/>
    <cellStyle name="_Prozone (BMS) - 27..02.08" xfId="4661" xr:uid="{00000000-0005-0000-0000-000081170000}"/>
    <cellStyle name="_Prozone (BMS) - 27..02.08 10" xfId="32390" xr:uid="{00000000-0005-0000-0000-000082170000}"/>
    <cellStyle name="_Prozone (BMS) - 27..02.08 2" xfId="4662" xr:uid="{00000000-0005-0000-0000-000083170000}"/>
    <cellStyle name="_Prozone (BMS) - 27..02.08 2 10" xfId="27119" xr:uid="{00000000-0005-0000-0000-000084170000}"/>
    <cellStyle name="_Prozone (BMS) - 27..02.08 2 2" xfId="4663" xr:uid="{00000000-0005-0000-0000-000085170000}"/>
    <cellStyle name="_Prozone (BMS) - 27..02.08 2 2 2" xfId="4664" xr:uid="{00000000-0005-0000-0000-000086170000}"/>
    <cellStyle name="_Prozone (BMS) - 27..02.08 2 2 2 2" xfId="38991" xr:uid="{00000000-0005-0000-0000-000087170000}"/>
    <cellStyle name="_Prozone (BMS) - 27..02.08 2 2 3" xfId="4665" xr:uid="{00000000-0005-0000-0000-000088170000}"/>
    <cellStyle name="_Prozone (BMS) - 27..02.08 2 2 3 2" xfId="38992" xr:uid="{00000000-0005-0000-0000-000089170000}"/>
    <cellStyle name="_Prozone (BMS) - 27..02.08 2 2 4" xfId="38990" xr:uid="{00000000-0005-0000-0000-00008A170000}"/>
    <cellStyle name="_Prozone (BMS) - 27..02.08 2 2 5" xfId="27120" xr:uid="{00000000-0005-0000-0000-00008B170000}"/>
    <cellStyle name="_Prozone (BMS) - 27..02.08 2 3" xfId="4666" xr:uid="{00000000-0005-0000-0000-00008C170000}"/>
    <cellStyle name="_Prozone (BMS) - 27..02.08 2 3 2" xfId="4667" xr:uid="{00000000-0005-0000-0000-00008D170000}"/>
    <cellStyle name="_Prozone (BMS) - 27..02.08 2 3 2 2" xfId="38994" xr:uid="{00000000-0005-0000-0000-00008E170000}"/>
    <cellStyle name="_Prozone (BMS) - 27..02.08 2 3 3" xfId="4668" xr:uid="{00000000-0005-0000-0000-00008F170000}"/>
    <cellStyle name="_Prozone (BMS) - 27..02.08 2 3 3 2" xfId="38995" xr:uid="{00000000-0005-0000-0000-000090170000}"/>
    <cellStyle name="_Prozone (BMS) - 27..02.08 2 3 4" xfId="38993" xr:uid="{00000000-0005-0000-0000-000091170000}"/>
    <cellStyle name="_Prozone (BMS) - 27..02.08 2 4" xfId="4669" xr:uid="{00000000-0005-0000-0000-000092170000}"/>
    <cellStyle name="_Prozone (BMS) - 27..02.08 2 4 2" xfId="4670" xr:uid="{00000000-0005-0000-0000-000093170000}"/>
    <cellStyle name="_Prozone (BMS) - 27..02.08 2 4 2 2" xfId="38997" xr:uid="{00000000-0005-0000-0000-000094170000}"/>
    <cellStyle name="_Prozone (BMS) - 27..02.08 2 4 3" xfId="4671" xr:uid="{00000000-0005-0000-0000-000095170000}"/>
    <cellStyle name="_Prozone (BMS) - 27..02.08 2 4 3 2" xfId="38998" xr:uid="{00000000-0005-0000-0000-000096170000}"/>
    <cellStyle name="_Prozone (BMS) - 27..02.08 2 4 4" xfId="38996" xr:uid="{00000000-0005-0000-0000-000097170000}"/>
    <cellStyle name="_Prozone (BMS) - 27..02.08 2 5" xfId="4672" xr:uid="{00000000-0005-0000-0000-000098170000}"/>
    <cellStyle name="_Prozone (BMS) - 27..02.08 2 5 2" xfId="4673" xr:uid="{00000000-0005-0000-0000-000099170000}"/>
    <cellStyle name="_Prozone (BMS) - 27..02.08 2 5 2 2" xfId="39000" xr:uid="{00000000-0005-0000-0000-00009A170000}"/>
    <cellStyle name="_Prozone (BMS) - 27..02.08 2 5 3" xfId="4674" xr:uid="{00000000-0005-0000-0000-00009B170000}"/>
    <cellStyle name="_Prozone (BMS) - 27..02.08 2 5 3 2" xfId="39001" xr:uid="{00000000-0005-0000-0000-00009C170000}"/>
    <cellStyle name="_Prozone (BMS) - 27..02.08 2 5 4" xfId="38999" xr:uid="{00000000-0005-0000-0000-00009D170000}"/>
    <cellStyle name="_Prozone (BMS) - 27..02.08 2 6" xfId="4675" xr:uid="{00000000-0005-0000-0000-00009E170000}"/>
    <cellStyle name="_Prozone (BMS) - 27..02.08 2 6 2" xfId="4676" xr:uid="{00000000-0005-0000-0000-00009F170000}"/>
    <cellStyle name="_Prozone (BMS) - 27..02.08 2 6 2 2" xfId="39003" xr:uid="{00000000-0005-0000-0000-0000A0170000}"/>
    <cellStyle name="_Prozone (BMS) - 27..02.08 2 6 3" xfId="4677" xr:uid="{00000000-0005-0000-0000-0000A1170000}"/>
    <cellStyle name="_Prozone (BMS) - 27..02.08 2 6 3 2" xfId="39004" xr:uid="{00000000-0005-0000-0000-0000A2170000}"/>
    <cellStyle name="_Prozone (BMS) - 27..02.08 2 6 4" xfId="39002" xr:uid="{00000000-0005-0000-0000-0000A3170000}"/>
    <cellStyle name="_Prozone (BMS) - 27..02.08 2 7" xfId="4678" xr:uid="{00000000-0005-0000-0000-0000A4170000}"/>
    <cellStyle name="_Prozone (BMS) - 27..02.08 2 7 2" xfId="39005" xr:uid="{00000000-0005-0000-0000-0000A5170000}"/>
    <cellStyle name="_Prozone (BMS) - 27..02.08 2 8" xfId="4679" xr:uid="{00000000-0005-0000-0000-0000A6170000}"/>
    <cellStyle name="_Prozone (BMS) - 27..02.08 2 8 2" xfId="39006" xr:uid="{00000000-0005-0000-0000-0000A7170000}"/>
    <cellStyle name="_Prozone (BMS) - 27..02.08 2 9" xfId="38989" xr:uid="{00000000-0005-0000-0000-0000A8170000}"/>
    <cellStyle name="_Prozone (BMS) - 27..02.08 3" xfId="4680" xr:uid="{00000000-0005-0000-0000-0000A9170000}"/>
    <cellStyle name="_Prozone (BMS) - 27..02.08 3 2" xfId="4681" xr:uid="{00000000-0005-0000-0000-0000AA170000}"/>
    <cellStyle name="_Prozone (BMS) - 27..02.08 3 2 2" xfId="4682" xr:uid="{00000000-0005-0000-0000-0000AB170000}"/>
    <cellStyle name="_Prozone (BMS) - 27..02.08 3 2 2 2" xfId="39009" xr:uid="{00000000-0005-0000-0000-0000AC170000}"/>
    <cellStyle name="_Prozone (BMS) - 27..02.08 3 2 3" xfId="4683" xr:uid="{00000000-0005-0000-0000-0000AD170000}"/>
    <cellStyle name="_Prozone (BMS) - 27..02.08 3 2 3 2" xfId="39010" xr:uid="{00000000-0005-0000-0000-0000AE170000}"/>
    <cellStyle name="_Prozone (BMS) - 27..02.08 3 2 4" xfId="39008" xr:uid="{00000000-0005-0000-0000-0000AF170000}"/>
    <cellStyle name="_Prozone (BMS) - 27..02.08 3 3" xfId="4684" xr:uid="{00000000-0005-0000-0000-0000B0170000}"/>
    <cellStyle name="_Prozone (BMS) - 27..02.08 3 3 2" xfId="39011" xr:uid="{00000000-0005-0000-0000-0000B1170000}"/>
    <cellStyle name="_Prozone (BMS) - 27..02.08 3 4" xfId="4685" xr:uid="{00000000-0005-0000-0000-0000B2170000}"/>
    <cellStyle name="_Prozone (BMS) - 27..02.08 3 4 2" xfId="39012" xr:uid="{00000000-0005-0000-0000-0000B3170000}"/>
    <cellStyle name="_Prozone (BMS) - 27..02.08 3 5" xfId="39007" xr:uid="{00000000-0005-0000-0000-0000B4170000}"/>
    <cellStyle name="_Prozone (BMS) - 27..02.08 4" xfId="4686" xr:uid="{00000000-0005-0000-0000-0000B5170000}"/>
    <cellStyle name="_Prozone (BMS) - 27..02.08 4 2" xfId="4687" xr:uid="{00000000-0005-0000-0000-0000B6170000}"/>
    <cellStyle name="_Prozone (BMS) - 27..02.08 4 2 2" xfId="39014" xr:uid="{00000000-0005-0000-0000-0000B7170000}"/>
    <cellStyle name="_Prozone (BMS) - 27..02.08 4 3" xfId="4688" xr:uid="{00000000-0005-0000-0000-0000B8170000}"/>
    <cellStyle name="_Prozone (BMS) - 27..02.08 4 3 2" xfId="39015" xr:uid="{00000000-0005-0000-0000-0000B9170000}"/>
    <cellStyle name="_Prozone (BMS) - 27..02.08 4 4" xfId="39013" xr:uid="{00000000-0005-0000-0000-0000BA170000}"/>
    <cellStyle name="_Prozone (BMS) - 27..02.08 5" xfId="4689" xr:uid="{00000000-0005-0000-0000-0000BB170000}"/>
    <cellStyle name="_Prozone (BMS) - 27..02.08 5 2" xfId="39016" xr:uid="{00000000-0005-0000-0000-0000BC170000}"/>
    <cellStyle name="_Prozone (BMS) - 27..02.08 6" xfId="4690" xr:uid="{00000000-0005-0000-0000-0000BD170000}"/>
    <cellStyle name="_Prozone (BMS) - 27..02.08 6 2" xfId="26104" xr:uid="{00000000-0005-0000-0000-0000BE170000}"/>
    <cellStyle name="_Prozone (BMS) - 27..02.08 6 2 2" xfId="38096" xr:uid="{00000000-0005-0000-0000-0000BF170000}"/>
    <cellStyle name="_Prozone (BMS) - 27..02.08 6 3" xfId="39017" xr:uid="{00000000-0005-0000-0000-0000C0170000}"/>
    <cellStyle name="_Prozone (BMS) - 27..02.08 7" xfId="36202" xr:uid="{00000000-0005-0000-0000-0000C1170000}"/>
    <cellStyle name="_Prozone (BMS) - 27..02.08 7 2" xfId="45439" xr:uid="{00000000-0005-0000-0000-0000C2170000}"/>
    <cellStyle name="_Prozone (BMS) - 27..02.08 8" xfId="38988" xr:uid="{00000000-0005-0000-0000-0000C3170000}"/>
    <cellStyle name="_Prozone (BMS) - 27..02.08 9" xfId="27118" xr:uid="{00000000-0005-0000-0000-0000C4170000}"/>
    <cellStyle name="_PVS Hospital,Kochi_150406_M" xfId="4691" xr:uid="{00000000-0005-0000-0000-0000C5170000}"/>
    <cellStyle name="_PVS Hospital,Kochi_150406_M 2" xfId="4692" xr:uid="{00000000-0005-0000-0000-0000C6170000}"/>
    <cellStyle name="_PVS Hospital,Kochi_150406_M 2 2" xfId="4693" xr:uid="{00000000-0005-0000-0000-0000C7170000}"/>
    <cellStyle name="_PVS Hospital,Kochi_150406_M 2 2 2" xfId="27122" xr:uid="{00000000-0005-0000-0000-0000C8170000}"/>
    <cellStyle name="_PVS Hospital,Kochi_150406_M 2 2 3" xfId="22255" xr:uid="{00000000-0005-0000-0000-0000C9170000}"/>
    <cellStyle name="_PVS Hospital,Kochi_150406_M 2 3" xfId="4694" xr:uid="{00000000-0005-0000-0000-0000CA170000}"/>
    <cellStyle name="_PVS Hospital,Kochi_150406_M 2 4" xfId="27121" xr:uid="{00000000-0005-0000-0000-0000CB170000}"/>
    <cellStyle name="_PVS Hospital,Kochi_150406_M 2 5" xfId="22254" xr:uid="{00000000-0005-0000-0000-0000CC170000}"/>
    <cellStyle name="_PVS Hospital,Kochi_150406_M 3" xfId="4695" xr:uid="{00000000-0005-0000-0000-0000CD170000}"/>
    <cellStyle name="_PVS Hospital,Kochi_150406_M 4" xfId="4696" xr:uid="{00000000-0005-0000-0000-0000CE170000}"/>
    <cellStyle name="_PVS Hospital,Kochi_150406_M 5" xfId="22253" xr:uid="{00000000-0005-0000-0000-0000CF170000}"/>
    <cellStyle name="_x0004__Q09-0790-Unit Rate-AL-S-dwp" xfId="32378" xr:uid="{00000000-0005-0000-0000-0000D0170000}"/>
    <cellStyle name="_x0004__Q09-7011R1-Zain Tanzania-supervisor-S-dwp" xfId="32387" xr:uid="{00000000-0005-0000-0000-0000D1170000}"/>
    <cellStyle name="_Quickreference-Firealarm" xfId="4697" xr:uid="{00000000-0005-0000-0000-0000D2170000}"/>
    <cellStyle name="_Quickreference-Firealarm 2" xfId="4698" xr:uid="{00000000-0005-0000-0000-0000D3170000}"/>
    <cellStyle name="_Quickreference-Firealarm 2 2" xfId="4699" xr:uid="{00000000-0005-0000-0000-0000D4170000}"/>
    <cellStyle name="_Quickreference-Firealarm 2 2 2" xfId="27124" xr:uid="{00000000-0005-0000-0000-0000D5170000}"/>
    <cellStyle name="_Quickreference-Firealarm 2 2 3" xfId="22257" xr:uid="{00000000-0005-0000-0000-0000D6170000}"/>
    <cellStyle name="_Quickreference-Firealarm 2 3" xfId="4700" xr:uid="{00000000-0005-0000-0000-0000D7170000}"/>
    <cellStyle name="_Quickreference-Firealarm 2 4" xfId="27123" xr:uid="{00000000-0005-0000-0000-0000D8170000}"/>
    <cellStyle name="_Quickreference-Firealarm 2 5" xfId="22256" xr:uid="{00000000-0005-0000-0000-0000D9170000}"/>
    <cellStyle name="_Quickreference-Firealarm 3" xfId="4701" xr:uid="{00000000-0005-0000-0000-0000DA170000}"/>
    <cellStyle name="_Quickreference-Firealarm 4" xfId="4702" xr:uid="{00000000-0005-0000-0000-0000DB170000}"/>
    <cellStyle name="_Quickreference-Firealarm 5" xfId="32388" xr:uid="{00000000-0005-0000-0000-0000DC170000}"/>
    <cellStyle name="_Quintegra Price _29.02.08" xfId="4703" xr:uid="{00000000-0005-0000-0000-0000DD170000}"/>
    <cellStyle name="_Quintegra Price _29.02.08 2" xfId="4704" xr:uid="{00000000-0005-0000-0000-0000DE170000}"/>
    <cellStyle name="_Quintegra Price _29.02.08 2 2" xfId="4705" xr:uid="{00000000-0005-0000-0000-0000DF170000}"/>
    <cellStyle name="_Quintegra Price _29.02.08 2 3" xfId="4706" xr:uid="{00000000-0005-0000-0000-0000E0170000}"/>
    <cellStyle name="_Quintegra Price _29.02.08 3" xfId="4707" xr:uid="{00000000-0005-0000-0000-0000E1170000}"/>
    <cellStyle name="_Quintegra Price _29.02.08 4" xfId="4708" xr:uid="{00000000-0005-0000-0000-0000E2170000}"/>
    <cellStyle name="_Rambus-Final Offer" xfId="4709" xr:uid="{00000000-0005-0000-0000-0000E3170000}"/>
    <cellStyle name="_Rambus-Final Offer 2" xfId="4710" xr:uid="{00000000-0005-0000-0000-0000E4170000}"/>
    <cellStyle name="_Rambus-Final Offer 2 2" xfId="4711" xr:uid="{00000000-0005-0000-0000-0000E5170000}"/>
    <cellStyle name="_Rambus-Final Offer 2 3" xfId="4712" xr:uid="{00000000-0005-0000-0000-0000E6170000}"/>
    <cellStyle name="_Rambus-Final Offer 3" xfId="4713" xr:uid="{00000000-0005-0000-0000-0000E7170000}"/>
    <cellStyle name="_Rambus-Final Offer 4" xfId="4714" xr:uid="{00000000-0005-0000-0000-0000E8170000}"/>
    <cellStyle name="_Rambus-Final Offer_B2960-04 Broad Com" xfId="4715" xr:uid="{00000000-0005-0000-0000-0000E9170000}"/>
    <cellStyle name="_Rambus-Final Offer_B2960-04 Broad Com 2" xfId="4716" xr:uid="{00000000-0005-0000-0000-0000EA170000}"/>
    <cellStyle name="_Rambus-Final Offer_B2960-04 Broad Com 2 2" xfId="4717" xr:uid="{00000000-0005-0000-0000-0000EB170000}"/>
    <cellStyle name="_Rambus-Final Offer_B2960-04 Broad Com 2 3" xfId="4718" xr:uid="{00000000-0005-0000-0000-0000EC170000}"/>
    <cellStyle name="_Rambus-Final Offer_B2960-04 Broad Com 3" xfId="4719" xr:uid="{00000000-0005-0000-0000-0000ED170000}"/>
    <cellStyle name="_Rambus-Final Offer_B2960-04 Broad Com 4" xfId="4720" xr:uid="{00000000-0005-0000-0000-0000EE170000}"/>
    <cellStyle name="_Rambus-Final Offer_B3257-00 Dairy Classic Icecreams pvt.ltd" xfId="4721" xr:uid="{00000000-0005-0000-0000-0000EF170000}"/>
    <cellStyle name="_Rambus-Final Offer_B3257-00 Dairy Classic Icecreams pvt.ltd 2" xfId="4722" xr:uid="{00000000-0005-0000-0000-0000F0170000}"/>
    <cellStyle name="_Rambus-Final Offer_B3257-00 Dairy Classic Icecreams pvt.ltd 2 2" xfId="4723" xr:uid="{00000000-0005-0000-0000-0000F1170000}"/>
    <cellStyle name="_Rambus-Final Offer_B3257-00 Dairy Classic Icecreams pvt.ltd 3" xfId="4724" xr:uid="{00000000-0005-0000-0000-0000F2170000}"/>
    <cellStyle name="_Rambus-Final Offer_B3257-02 Dairy Classic Icecreams pvt.ltd" xfId="4725" xr:uid="{00000000-0005-0000-0000-0000F3170000}"/>
    <cellStyle name="_Rambus-Final Offer_B3257-02 Dairy Classic Icecreams pvt.ltd 2" xfId="4726" xr:uid="{00000000-0005-0000-0000-0000F4170000}"/>
    <cellStyle name="_Rambus-Final Offer_B3257-02 Dairy Classic Icecreams pvt.ltd 2 2" xfId="4727" xr:uid="{00000000-0005-0000-0000-0000F5170000}"/>
    <cellStyle name="_Rambus-Final Offer_B3257-02 Dairy Classic Icecreams pvt.ltd 3" xfId="4728" xr:uid="{00000000-0005-0000-0000-0000F6170000}"/>
    <cellStyle name="_Rambus-Final Offer_IZ 2025-02 XINDIA-3 (3)" xfId="4729" xr:uid="{00000000-0005-0000-0000-0000F7170000}"/>
    <cellStyle name="_Rambus-Final Offer_IZ 2025-02 XINDIA-3 (3) 2" xfId="4730" xr:uid="{00000000-0005-0000-0000-0000F8170000}"/>
    <cellStyle name="_Rambus-Final Offer_IZ 2025-02 XINDIA-3 (3) 2 2" xfId="4731" xr:uid="{00000000-0005-0000-0000-0000F9170000}"/>
    <cellStyle name="_Rambus-Final Offer_IZ 2025-02 XINDIA-3 (3) 3" xfId="4732" xr:uid="{00000000-0005-0000-0000-0000FA170000}"/>
    <cellStyle name="_Rambus-Final Offer_kpmg (2)" xfId="4733" xr:uid="{00000000-0005-0000-0000-0000FB170000}"/>
    <cellStyle name="_Rambus-Final Offer_kpmg (2) 2" xfId="4734" xr:uid="{00000000-0005-0000-0000-0000FC170000}"/>
    <cellStyle name="_Rambus-Final Offer_kpmg (2) 2 2" xfId="4735" xr:uid="{00000000-0005-0000-0000-0000FD170000}"/>
    <cellStyle name="_Rambus-Final Offer_kpmg (2) 3" xfId="4736" xr:uid="{00000000-0005-0000-0000-0000FE170000}"/>
    <cellStyle name="_Ranbaxy_070306" xfId="4737" xr:uid="{00000000-0005-0000-0000-0000FF170000}"/>
    <cellStyle name="_Ranbaxy_070306 2" xfId="32386" xr:uid="{00000000-0005-0000-0000-000000180000}"/>
    <cellStyle name="_Ranbaxy_070306 2 2" xfId="22258" xr:uid="{00000000-0005-0000-0000-000001180000}"/>
    <cellStyle name="_Ranbaxy_070306 3" xfId="22259" xr:uid="{00000000-0005-0000-0000-000002180000}"/>
    <cellStyle name="_Ranbaxy_070306 3 2" xfId="32382" xr:uid="{00000000-0005-0000-0000-000003180000}"/>
    <cellStyle name="_Ranbaxy_070306 4" xfId="27125" xr:uid="{00000000-0005-0000-0000-000004180000}"/>
    <cellStyle name="_Ranbaxy_070306 5" xfId="32385" xr:uid="{00000000-0005-0000-0000-000005180000}"/>
    <cellStyle name="_RBI wipro BMS 16.6.06" xfId="4738" xr:uid="{00000000-0005-0000-0000-000006180000}"/>
    <cellStyle name="_RBI wipro BMS 16.6.06 2" xfId="4739" xr:uid="{00000000-0005-0000-0000-000007180000}"/>
    <cellStyle name="_RBI wipro BMS 16.6.06 2 2" xfId="4740" xr:uid="{00000000-0005-0000-0000-000008180000}"/>
    <cellStyle name="_RBI wipro BMS 16.6.06 2 2 2" xfId="27127" xr:uid="{00000000-0005-0000-0000-000009180000}"/>
    <cellStyle name="_RBI wipro BMS 16.6.06 2 2 3" xfId="32383" xr:uid="{00000000-0005-0000-0000-00000A180000}"/>
    <cellStyle name="_RBI wipro BMS 16.6.06 2 3" xfId="4741" xr:uid="{00000000-0005-0000-0000-00000B180000}"/>
    <cellStyle name="_RBI wipro BMS 16.6.06 2 4" xfId="27126" xr:uid="{00000000-0005-0000-0000-00000C180000}"/>
    <cellStyle name="_RBI wipro BMS 16.6.06 2 5" xfId="22260" xr:uid="{00000000-0005-0000-0000-00000D180000}"/>
    <cellStyle name="_RBI wipro BMS 16.6.06 3" xfId="4742" xr:uid="{00000000-0005-0000-0000-00000E180000}"/>
    <cellStyle name="_RBI wipro BMS 16.6.06 4" xfId="4743" xr:uid="{00000000-0005-0000-0000-00000F180000}"/>
    <cellStyle name="_RBI wipro BMS 16.6.06 5" xfId="32384" xr:uid="{00000000-0005-0000-0000-000010180000}"/>
    <cellStyle name="_RBS JEB PI" xfId="22261" xr:uid="{00000000-0005-0000-0000-000011180000}"/>
    <cellStyle name="_RBS JEB PI 2" xfId="22262" xr:uid="{00000000-0005-0000-0000-000012180000}"/>
    <cellStyle name="_RBS JEB PI 2 2" xfId="32379" xr:uid="{00000000-0005-0000-0000-000013180000}"/>
    <cellStyle name="_Ref. BMS UB City 22.9.06" xfId="4744" xr:uid="{00000000-0005-0000-0000-000014180000}"/>
    <cellStyle name="_Ref. BMS UB City 22.9.06 2" xfId="4745" xr:uid="{00000000-0005-0000-0000-000015180000}"/>
    <cellStyle name="_Ref. BMS UB City 22.9.06 2 2" xfId="4746" xr:uid="{00000000-0005-0000-0000-000016180000}"/>
    <cellStyle name="_Ref. BMS UB City 22.9.06 2 2 2" xfId="27129" xr:uid="{00000000-0005-0000-0000-000017180000}"/>
    <cellStyle name="_Ref. BMS UB City 22.9.06 2 2 3" xfId="32380" xr:uid="{00000000-0005-0000-0000-000018180000}"/>
    <cellStyle name="_Ref. BMS UB City 22.9.06 2 3" xfId="4747" xr:uid="{00000000-0005-0000-0000-000019180000}"/>
    <cellStyle name="_Ref. BMS UB City 22.9.06 2 4" xfId="27128" xr:uid="{00000000-0005-0000-0000-00001A180000}"/>
    <cellStyle name="_Ref. BMS UB City 22.9.06 2 5" xfId="22263" xr:uid="{00000000-0005-0000-0000-00001B180000}"/>
    <cellStyle name="_Ref. BMS UB City 22.9.06 3" xfId="4748" xr:uid="{00000000-0005-0000-0000-00001C180000}"/>
    <cellStyle name="_Ref. BMS UB City 22.9.06 4" xfId="4749" xr:uid="{00000000-0005-0000-0000-00001D180000}"/>
    <cellStyle name="_Ref. BMS UB City 22.9.06 5" xfId="32381" xr:uid="{00000000-0005-0000-0000-00001E180000}"/>
    <cellStyle name="_Reference -Water Leak detection system" xfId="4750" xr:uid="{00000000-0005-0000-0000-00001F180000}"/>
    <cellStyle name="_Reference -Water Leak detection system 2" xfId="4751" xr:uid="{00000000-0005-0000-0000-000020180000}"/>
    <cellStyle name="_Reference -Water Leak detection system 2 2" xfId="4752" xr:uid="{00000000-0005-0000-0000-000021180000}"/>
    <cellStyle name="_Reference -Water Leak detection system 2 2 2" xfId="27131" xr:uid="{00000000-0005-0000-0000-000022180000}"/>
    <cellStyle name="_Reference -Water Leak detection system 2 2 3" xfId="22266" xr:uid="{00000000-0005-0000-0000-000023180000}"/>
    <cellStyle name="_Reference -Water Leak detection system 2 3" xfId="4753" xr:uid="{00000000-0005-0000-0000-000024180000}"/>
    <cellStyle name="_Reference -Water Leak detection system 2 4" xfId="27130" xr:uid="{00000000-0005-0000-0000-000025180000}"/>
    <cellStyle name="_Reference -Water Leak detection system 2 5" xfId="22265" xr:uid="{00000000-0005-0000-0000-000026180000}"/>
    <cellStyle name="_Reference -Water Leak detection system 3" xfId="4754" xr:uid="{00000000-0005-0000-0000-000027180000}"/>
    <cellStyle name="_Reference -Water Leak detection system 4" xfId="4755" xr:uid="{00000000-0005-0000-0000-000028180000}"/>
    <cellStyle name="_Reference -Water Leak detection system 5" xfId="22264" xr:uid="{00000000-0005-0000-0000-000029180000}"/>
    <cellStyle name="_Reliance - ADA,IDC3 - 28.01.08" xfId="4756" xr:uid="{00000000-0005-0000-0000-00002A180000}"/>
    <cellStyle name="_Reliance - ADA,IDC3 - 28.01.08 2" xfId="4757" xr:uid="{00000000-0005-0000-0000-00002B180000}"/>
    <cellStyle name="_Reliance - ADA,IDC3 - 28.01.08 2 2" xfId="4758" xr:uid="{00000000-0005-0000-0000-00002C180000}"/>
    <cellStyle name="_Reliance - ADA,IDC3 - 28.01.08 2 2 2" xfId="27133" xr:uid="{00000000-0005-0000-0000-00002D180000}"/>
    <cellStyle name="_Reliance - ADA,IDC3 - 28.01.08 2 2 3" xfId="32377" xr:uid="{00000000-0005-0000-0000-00002E180000}"/>
    <cellStyle name="_Reliance - ADA,IDC3 - 28.01.08 2 3" xfId="4759" xr:uid="{00000000-0005-0000-0000-00002F180000}"/>
    <cellStyle name="_Reliance - ADA,IDC3 - 28.01.08 2 4" xfId="27132" xr:uid="{00000000-0005-0000-0000-000030180000}"/>
    <cellStyle name="_Reliance - ADA,IDC3 - 28.01.08 2 5" xfId="32376" xr:uid="{00000000-0005-0000-0000-000031180000}"/>
    <cellStyle name="_Reliance - ADA,IDC3 - 28.01.08 3" xfId="4760" xr:uid="{00000000-0005-0000-0000-000032180000}"/>
    <cellStyle name="_Reliance - ADA,IDC3 - 28.01.08 4" xfId="4761" xr:uid="{00000000-0005-0000-0000-000033180000}"/>
    <cellStyle name="_Reliance - ADA,IDC3 - 28.01.08 5" xfId="32367" xr:uid="{00000000-0005-0000-0000-000034180000}"/>
    <cellStyle name="_Reliance - s125 - 05.01.2007" xfId="4762" xr:uid="{00000000-0005-0000-0000-000035180000}"/>
    <cellStyle name="_Reliance - s125 - 05.01.2007 2" xfId="4763" xr:uid="{00000000-0005-0000-0000-000036180000}"/>
    <cellStyle name="_Reliance - s125 - 05.01.2007 2 2" xfId="4764" xr:uid="{00000000-0005-0000-0000-000037180000}"/>
    <cellStyle name="_Reliance - s125 - 05.01.2007 2 2 2" xfId="27136" xr:uid="{00000000-0005-0000-0000-000038180000}"/>
    <cellStyle name="_Reliance - s125 - 05.01.2007 2 2 3" xfId="32374" xr:uid="{00000000-0005-0000-0000-000039180000}"/>
    <cellStyle name="_Reliance - s125 - 05.01.2007 2 3" xfId="4765" xr:uid="{00000000-0005-0000-0000-00003A180000}"/>
    <cellStyle name="_Reliance - s125 - 05.01.2007 2 4" xfId="27135" xr:uid="{00000000-0005-0000-0000-00003B180000}"/>
    <cellStyle name="_Reliance - s125 - 05.01.2007 2 5" xfId="22268" xr:uid="{00000000-0005-0000-0000-00003C180000}"/>
    <cellStyle name="_Reliance - s125 - 05.01.2007 3" xfId="4766" xr:uid="{00000000-0005-0000-0000-00003D180000}"/>
    <cellStyle name="_Reliance - s125 - 05.01.2007 3 2" xfId="22269" xr:uid="{00000000-0005-0000-0000-00003E180000}"/>
    <cellStyle name="_Reliance - s125 - 05.01.2007 3 3" xfId="27137" xr:uid="{00000000-0005-0000-0000-00003F180000}"/>
    <cellStyle name="_Reliance - s125 - 05.01.2007 3 4" xfId="32375" xr:uid="{00000000-0005-0000-0000-000040180000}"/>
    <cellStyle name="_Reliance - s125 - 05.01.2007 4" xfId="4767" xr:uid="{00000000-0005-0000-0000-000041180000}"/>
    <cellStyle name="_Reliance - s125 - 05.01.2007 5" xfId="27134" xr:uid="{00000000-0005-0000-0000-000042180000}"/>
    <cellStyle name="_Reliance - s125 - 05.01.2007 6" xfId="22267" xr:uid="{00000000-0005-0000-0000-000043180000}"/>
    <cellStyle name="_Reliance , Haddows Road, R3 - 18.03.08" xfId="4768" xr:uid="{00000000-0005-0000-0000-000044180000}"/>
    <cellStyle name="_Reliance , Haddows Road, R3 - 18.03.08 2" xfId="4769" xr:uid="{00000000-0005-0000-0000-000045180000}"/>
    <cellStyle name="_Reliance , Haddows Road, R3 - 18.03.08 2 2" xfId="4770" xr:uid="{00000000-0005-0000-0000-000046180000}"/>
    <cellStyle name="_Reliance , Haddows Road, R3 - 18.03.08 2 3" xfId="4771" xr:uid="{00000000-0005-0000-0000-000047180000}"/>
    <cellStyle name="_Reliance , Haddows Road, R3 - 18.03.08 3" xfId="4772" xr:uid="{00000000-0005-0000-0000-000048180000}"/>
    <cellStyle name="_Reliance , Haddows Road, R3 - 18.03.08 4" xfId="4773" xr:uid="{00000000-0005-0000-0000-000049180000}"/>
    <cellStyle name="_Reliance , Haddows Road, R5,DI - 03.04.08" xfId="4774" xr:uid="{00000000-0005-0000-0000-00004A180000}"/>
    <cellStyle name="_Reliance , Haddows Road, R5,DI - 03.04.08 2" xfId="4775" xr:uid="{00000000-0005-0000-0000-00004B180000}"/>
    <cellStyle name="_Reliance , Haddows Road, R5,DI - 03.04.08 2 2" xfId="4776" xr:uid="{00000000-0005-0000-0000-00004C180000}"/>
    <cellStyle name="_Reliance , Haddows Road, R5,DI - 03.04.08 2 2 2" xfId="21964" xr:uid="{00000000-0005-0000-0000-00004D180000}"/>
    <cellStyle name="_Reliance , Haddows Road, R5,DI - 03.04.08 2 2 3" xfId="32373" xr:uid="{00000000-0005-0000-0000-00004E180000}"/>
    <cellStyle name="_Reliance , Haddows Road, R5,DI - 03.04.08 2 3" xfId="4777" xr:uid="{00000000-0005-0000-0000-00004F180000}"/>
    <cellStyle name="_Reliance , Haddows Road, R5,DI - 03.04.08 2 4" xfId="27139" xr:uid="{00000000-0005-0000-0000-000050180000}"/>
    <cellStyle name="_Reliance , Haddows Road, R5,DI - 03.04.08 2 5" xfId="32371" xr:uid="{00000000-0005-0000-0000-000051180000}"/>
    <cellStyle name="_Reliance , Haddows Road, R5,DI - 03.04.08 3" xfId="4778" xr:uid="{00000000-0005-0000-0000-000052180000}"/>
    <cellStyle name="_Reliance , Haddows Road, R5,DI - 03.04.08 3 2" xfId="32372" xr:uid="{00000000-0005-0000-0000-000053180000}"/>
    <cellStyle name="_Reliance , Haddows Road, R5,DI - 03.04.08 3 3" xfId="27140" xr:uid="{00000000-0005-0000-0000-000054180000}"/>
    <cellStyle name="_Reliance , Haddows Road, R5,DI - 03.04.08 3 4" xfId="22271" xr:uid="{00000000-0005-0000-0000-000055180000}"/>
    <cellStyle name="_Reliance , Haddows Road, R5,DI - 03.04.08 4" xfId="4779" xr:uid="{00000000-0005-0000-0000-000056180000}"/>
    <cellStyle name="_Reliance , Haddows Road, R5,DI - 03.04.08 5" xfId="27138" xr:uid="{00000000-0005-0000-0000-000057180000}"/>
    <cellStyle name="_Reliance , Haddows Road, R5,DI - 03.04.08 6" xfId="22270" xr:uid="{00000000-0005-0000-0000-000058180000}"/>
    <cellStyle name="_Reliance Communication- IDC - Chennai -PCS-8 4 08 (2)" xfId="4780" xr:uid="{00000000-0005-0000-0000-000059180000}"/>
    <cellStyle name="_Reliance Communication- IDC - Chennai -PCS-8 4 08 (2) 2" xfId="4781" xr:uid="{00000000-0005-0000-0000-00005A180000}"/>
    <cellStyle name="_Reliance Communication- IDC - Chennai -PCS-8 4 08 (2) 2 2" xfId="4782" xr:uid="{00000000-0005-0000-0000-00005B180000}"/>
    <cellStyle name="_Reliance Communication- IDC - Chennai -PCS-8 4 08 (2) 2 2 2" xfId="27142" xr:uid="{00000000-0005-0000-0000-00005C180000}"/>
    <cellStyle name="_Reliance Communication- IDC - Chennai -PCS-8 4 08 (2) 2 2 3" xfId="32368" xr:uid="{00000000-0005-0000-0000-00005D180000}"/>
    <cellStyle name="_Reliance Communication- IDC - Chennai -PCS-8 4 08 (2) 2 3" xfId="4783" xr:uid="{00000000-0005-0000-0000-00005E180000}"/>
    <cellStyle name="_Reliance Communication- IDC - Chennai -PCS-8 4 08 (2) 2 4" xfId="27141" xr:uid="{00000000-0005-0000-0000-00005F180000}"/>
    <cellStyle name="_Reliance Communication- IDC - Chennai -PCS-8 4 08 (2) 2 5" xfId="22273" xr:uid="{00000000-0005-0000-0000-000060180000}"/>
    <cellStyle name="_Reliance Communication- IDC - Chennai -PCS-8 4 08 (2) 3" xfId="4784" xr:uid="{00000000-0005-0000-0000-000061180000}"/>
    <cellStyle name="_Reliance Communication- IDC - Chennai -PCS-8 4 08 (2) 4" xfId="4785" xr:uid="{00000000-0005-0000-0000-000062180000}"/>
    <cellStyle name="_Reliance Communication- IDC - Chennai -PCS-8 4 08 (2) 5" xfId="22272" xr:uid="{00000000-0005-0000-0000-000063180000}"/>
    <cellStyle name="_Reliance Communication- IDC - Chennai -PCS-8.4.08" xfId="4786" xr:uid="{00000000-0005-0000-0000-000064180000}"/>
    <cellStyle name="_Reliance Communication- IDC - Chennai -PCS-8.4.08 2" xfId="4787" xr:uid="{00000000-0005-0000-0000-000065180000}"/>
    <cellStyle name="_Reliance Communication- IDC - Chennai -PCS-8.4.08 2 2" xfId="4788" xr:uid="{00000000-0005-0000-0000-000066180000}"/>
    <cellStyle name="_Reliance Communication- IDC - Chennai -PCS-8.4.08 2 2 2" xfId="27144" xr:uid="{00000000-0005-0000-0000-000067180000}"/>
    <cellStyle name="_Reliance Communication- IDC - Chennai -PCS-8.4.08 2 2 3" xfId="32369" xr:uid="{00000000-0005-0000-0000-000068180000}"/>
    <cellStyle name="_Reliance Communication- IDC - Chennai -PCS-8.4.08 2 3" xfId="4789" xr:uid="{00000000-0005-0000-0000-000069180000}"/>
    <cellStyle name="_Reliance Communication- IDC - Chennai -PCS-8.4.08 2 4" xfId="27143" xr:uid="{00000000-0005-0000-0000-00006A180000}"/>
    <cellStyle name="_Reliance Communication- IDC - Chennai -PCS-8.4.08 2 5" xfId="22274" xr:uid="{00000000-0005-0000-0000-00006B180000}"/>
    <cellStyle name="_Reliance Communication- IDC - Chennai -PCS-8.4.08 3" xfId="4790" xr:uid="{00000000-0005-0000-0000-00006C180000}"/>
    <cellStyle name="_Reliance Communication- IDC - Chennai -PCS-8.4.08 4" xfId="4791" xr:uid="{00000000-0005-0000-0000-00006D180000}"/>
    <cellStyle name="_Reliance Communication- IDC - Chennai -PCS-8.4.08 5" xfId="32370" xr:uid="{00000000-0005-0000-0000-00006E180000}"/>
    <cellStyle name="_Reliance -IDC2- VESDA - 12.03.07" xfId="4792" xr:uid="{00000000-0005-0000-0000-00006F180000}"/>
    <cellStyle name="_Reliance -IDC2- VESDA - 12.03.07 2" xfId="4793" xr:uid="{00000000-0005-0000-0000-000070180000}"/>
    <cellStyle name="_Reliance -IDC2- VESDA - 12.03.07 2 2" xfId="4794" xr:uid="{00000000-0005-0000-0000-000071180000}"/>
    <cellStyle name="_Reliance -IDC2- VESDA - 12.03.07 2 2 2" xfId="27146" xr:uid="{00000000-0005-0000-0000-000072180000}"/>
    <cellStyle name="_Reliance -IDC2- VESDA - 12.03.07 2 2 3" xfId="22277" xr:uid="{00000000-0005-0000-0000-000073180000}"/>
    <cellStyle name="_Reliance -IDC2- VESDA - 12.03.07 2 3" xfId="4795" xr:uid="{00000000-0005-0000-0000-000074180000}"/>
    <cellStyle name="_Reliance -IDC2- VESDA - 12.03.07 2 4" xfId="27145" xr:uid="{00000000-0005-0000-0000-000075180000}"/>
    <cellStyle name="_Reliance -IDC2- VESDA - 12.03.07 2 5" xfId="22276" xr:uid="{00000000-0005-0000-0000-000076180000}"/>
    <cellStyle name="_Reliance -IDC2- VESDA - 12.03.07 3" xfId="4796" xr:uid="{00000000-0005-0000-0000-000077180000}"/>
    <cellStyle name="_Reliance -IDC2- VESDA - 12.03.07 4" xfId="4797" xr:uid="{00000000-0005-0000-0000-000078180000}"/>
    <cellStyle name="_Reliance -IDC2- VESDA - 12.03.07 5" xfId="22275" xr:uid="{00000000-0005-0000-0000-000079180000}"/>
    <cellStyle name="_Reliance Pharmaceuticals Pvt. Ltd Betalactum Block at Jamnagar 06.06.08" xfId="4798" xr:uid="{00000000-0005-0000-0000-00007A180000}"/>
    <cellStyle name="_Reliance Pharmaceuticals Pvt. Ltd Betalactum Block at Jamnagar 06.06.08 2" xfId="4799" xr:uid="{00000000-0005-0000-0000-00007B180000}"/>
    <cellStyle name="_Reliance Pharmaceuticals Pvt. Ltd Betalactum Block at Jamnagar 06.06.08 2 2" xfId="4800" xr:uid="{00000000-0005-0000-0000-00007C180000}"/>
    <cellStyle name="_Reliance Pharmaceuticals Pvt. Ltd Betalactum Block at Jamnagar 06.06.08 2 2 2" xfId="29749" xr:uid="{00000000-0005-0000-0000-00007D180000}"/>
    <cellStyle name="_Reliance Pharmaceuticals Pvt. Ltd Betalactum Block at Jamnagar 06.06.08 2 2 3" xfId="22280" xr:uid="{00000000-0005-0000-0000-00007E180000}"/>
    <cellStyle name="_Reliance Pharmaceuticals Pvt. Ltd Betalactum Block at Jamnagar 06.06.08 2 3" xfId="4801" xr:uid="{00000000-0005-0000-0000-00007F180000}"/>
    <cellStyle name="_Reliance Pharmaceuticals Pvt. Ltd Betalactum Block at Jamnagar 06.06.08 2 4" xfId="21965" xr:uid="{00000000-0005-0000-0000-000080180000}"/>
    <cellStyle name="_Reliance Pharmaceuticals Pvt. Ltd Betalactum Block at Jamnagar 06.06.08 2 5" xfId="22279" xr:uid="{00000000-0005-0000-0000-000081180000}"/>
    <cellStyle name="_Reliance Pharmaceuticals Pvt. Ltd Betalactum Block at Jamnagar 06.06.08 3" xfId="4802" xr:uid="{00000000-0005-0000-0000-000082180000}"/>
    <cellStyle name="_Reliance Pharmaceuticals Pvt. Ltd Betalactum Block at Jamnagar 06.06.08 3 2" xfId="22282" xr:uid="{00000000-0005-0000-0000-000083180000}"/>
    <cellStyle name="_Reliance Pharmaceuticals Pvt. Ltd Betalactum Block at Jamnagar 06.06.08 3 3" xfId="383" xr:uid="{00000000-0005-0000-0000-000084180000}"/>
    <cellStyle name="_Reliance Pharmaceuticals Pvt. Ltd Betalactum Block at Jamnagar 06.06.08 3 4" xfId="22281" xr:uid="{00000000-0005-0000-0000-000085180000}"/>
    <cellStyle name="_Reliance Pharmaceuticals Pvt. Ltd Betalactum Block at Jamnagar 06.06.08 4" xfId="4803" xr:uid="{00000000-0005-0000-0000-000086180000}"/>
    <cellStyle name="_Reliance Pharmaceuticals Pvt. Ltd Betalactum Block at Jamnagar 06.06.08 5" xfId="27147" xr:uid="{00000000-0005-0000-0000-000087180000}"/>
    <cellStyle name="_Reliance Pharmaceuticals Pvt. Ltd Betalactum Block at Jamnagar 06.06.08 6" xfId="22278" xr:uid="{00000000-0005-0000-0000-000088180000}"/>
    <cellStyle name="_Reliance Plot20 - 04.09.08" xfId="4804" xr:uid="{00000000-0005-0000-0000-000089180000}"/>
    <cellStyle name="_Reliance Plot20 - 04.09.08 2" xfId="4805" xr:uid="{00000000-0005-0000-0000-00008A180000}"/>
    <cellStyle name="_Reliance Plot20 - 04.09.08 2 2" xfId="4806" xr:uid="{00000000-0005-0000-0000-00008B180000}"/>
    <cellStyle name="_Reliance Plot20 - 04.09.08 2 2 2" xfId="27150" xr:uid="{00000000-0005-0000-0000-00008C180000}"/>
    <cellStyle name="_Reliance Plot20 - 04.09.08 2 2 3" xfId="22285" xr:uid="{00000000-0005-0000-0000-00008D180000}"/>
    <cellStyle name="_Reliance Plot20 - 04.09.08 2 3" xfId="4807" xr:uid="{00000000-0005-0000-0000-00008E180000}"/>
    <cellStyle name="_Reliance Plot20 - 04.09.08 2 4" xfId="27149" xr:uid="{00000000-0005-0000-0000-00008F180000}"/>
    <cellStyle name="_Reliance Plot20 - 04.09.08 2 5" xfId="22284" xr:uid="{00000000-0005-0000-0000-000090180000}"/>
    <cellStyle name="_Reliance Plot20 - 04.09.08 3" xfId="4808" xr:uid="{00000000-0005-0000-0000-000091180000}"/>
    <cellStyle name="_Reliance Plot20 - 04.09.08 3 2" xfId="32365" xr:uid="{00000000-0005-0000-0000-000092180000}"/>
    <cellStyle name="_Reliance Plot20 - 04.09.08 3 3" xfId="27151" xr:uid="{00000000-0005-0000-0000-000093180000}"/>
    <cellStyle name="_Reliance Plot20 - 04.09.08 3 4" xfId="32356" xr:uid="{00000000-0005-0000-0000-000094180000}"/>
    <cellStyle name="_Reliance Plot20 - 04.09.08 4" xfId="4809" xr:uid="{00000000-0005-0000-0000-000095180000}"/>
    <cellStyle name="_Reliance Plot20 - 04.09.08 5" xfId="27148" xr:uid="{00000000-0005-0000-0000-000096180000}"/>
    <cellStyle name="_Reliance Plot20 - 04.09.08 6" xfId="22283" xr:uid="{00000000-0005-0000-0000-000097180000}"/>
    <cellStyle name="_Reliance_TNEB Complete offer for DC-16-6-11" xfId="4810" xr:uid="{00000000-0005-0000-0000-000098180000}"/>
    <cellStyle name="_Reliance_TNEB Complete offer for DC-16-6-11 2" xfId="4811" xr:uid="{00000000-0005-0000-0000-000099180000}"/>
    <cellStyle name="_Reliance-24.02.06-Email" xfId="4812" xr:uid="{00000000-0005-0000-0000-00009A180000}"/>
    <cellStyle name="_Reliance-24.02.06-Email 2" xfId="4813" xr:uid="{00000000-0005-0000-0000-00009B180000}"/>
    <cellStyle name="_Reliance-24.02.06-Email 2 2" xfId="4814" xr:uid="{00000000-0005-0000-0000-00009C180000}"/>
    <cellStyle name="_Reliance-24.02.06-Email 2 2 2" xfId="27154" xr:uid="{00000000-0005-0000-0000-00009D180000}"/>
    <cellStyle name="_Reliance-24.02.06-Email 2 2 3" xfId="22287" xr:uid="{00000000-0005-0000-0000-00009E180000}"/>
    <cellStyle name="_Reliance-24.02.06-Email 2 3" xfId="4815" xr:uid="{00000000-0005-0000-0000-00009F180000}"/>
    <cellStyle name="_Reliance-24.02.06-Email 2 4" xfId="27153" xr:uid="{00000000-0005-0000-0000-0000A0180000}"/>
    <cellStyle name="_Reliance-24.02.06-Email 2 5" xfId="22286" xr:uid="{00000000-0005-0000-0000-0000A1180000}"/>
    <cellStyle name="_Reliance-24.02.06-Email 3" xfId="4816" xr:uid="{00000000-0005-0000-0000-0000A2180000}"/>
    <cellStyle name="_Reliance-24.02.06-Email 3 2" xfId="32364" xr:uid="{00000000-0005-0000-0000-0000A3180000}"/>
    <cellStyle name="_Reliance-24.02.06-Email 3 3" xfId="27155" xr:uid="{00000000-0005-0000-0000-0000A4180000}"/>
    <cellStyle name="_Reliance-24.02.06-Email 3 4" xfId="32363" xr:uid="{00000000-0005-0000-0000-0000A5180000}"/>
    <cellStyle name="_Reliance-24.02.06-Email 4" xfId="4817" xr:uid="{00000000-0005-0000-0000-0000A6180000}"/>
    <cellStyle name="_Reliance-24.02.06-Email 5" xfId="27152" xr:uid="{00000000-0005-0000-0000-0000A7180000}"/>
    <cellStyle name="_Reliance-24.02.06-Email 6" xfId="32366" xr:uid="{00000000-0005-0000-0000-0000A8180000}"/>
    <cellStyle name="_Renault - Nissan FAS- 08-05-08" xfId="4818" xr:uid="{00000000-0005-0000-0000-0000A9180000}"/>
    <cellStyle name="_Renault - Nissan FAS- 08-05-08 2" xfId="4819" xr:uid="{00000000-0005-0000-0000-0000AA180000}"/>
    <cellStyle name="_Renault - Nissan FAS- 08-05-08 2 2" xfId="4820" xr:uid="{00000000-0005-0000-0000-0000AB180000}"/>
    <cellStyle name="_Renault - Nissan FAS- 08-05-08 3" xfId="4821" xr:uid="{00000000-0005-0000-0000-0000AC180000}"/>
    <cellStyle name="_Renault nissan-R1-16.09.08" xfId="4822" xr:uid="{00000000-0005-0000-0000-0000AD180000}"/>
    <cellStyle name="_Renault nissan-R1-16.09.08 2" xfId="4823" xr:uid="{00000000-0005-0000-0000-0000AE180000}"/>
    <cellStyle name="_Renault nissan-R1-16.09.08 2 2" xfId="4824" xr:uid="{00000000-0005-0000-0000-0000AF180000}"/>
    <cellStyle name="_Renault nissan-R1-16.09.08 2 2 2" xfId="29750" xr:uid="{00000000-0005-0000-0000-0000B0180000}"/>
    <cellStyle name="_Renault nissan-R1-16.09.08 2 2 3" xfId="32362" xr:uid="{00000000-0005-0000-0000-0000B1180000}"/>
    <cellStyle name="_Renault nissan-R1-16.09.08 2 3" xfId="4825" xr:uid="{00000000-0005-0000-0000-0000B2180000}"/>
    <cellStyle name="_Renault nissan-R1-16.09.08 2 4" xfId="27156" xr:uid="{00000000-0005-0000-0000-0000B3180000}"/>
    <cellStyle name="_Renault nissan-R1-16.09.08 2 5" xfId="32360" xr:uid="{00000000-0005-0000-0000-0000B4180000}"/>
    <cellStyle name="_Renault nissan-R1-16.09.08 3" xfId="4826" xr:uid="{00000000-0005-0000-0000-0000B5180000}"/>
    <cellStyle name="_Renault nissan-R1-16.09.08 3 2" xfId="32361" xr:uid="{00000000-0005-0000-0000-0000B6180000}"/>
    <cellStyle name="_Renault nissan-R1-16.09.08 3 3" xfId="27157" xr:uid="{00000000-0005-0000-0000-0000B7180000}"/>
    <cellStyle name="_Renault nissan-R1-16.09.08 3 4" xfId="22289" xr:uid="{00000000-0005-0000-0000-0000B8180000}"/>
    <cellStyle name="_Renault nissan-R1-16.09.08 4" xfId="4827" xr:uid="{00000000-0005-0000-0000-0000B9180000}"/>
    <cellStyle name="_Renault nissan-R1-16.09.08 5" xfId="357" xr:uid="{00000000-0005-0000-0000-0000BA180000}"/>
    <cellStyle name="_Renault nissan-R1-16.09.08 6" xfId="22288" xr:uid="{00000000-0005-0000-0000-0000BB180000}"/>
    <cellStyle name="_REPCO BANK_WILL Offer_16.05.08 R1" xfId="4828" xr:uid="{00000000-0005-0000-0000-0000BC180000}"/>
    <cellStyle name="_REPCO BANK_WILL Offer_16.05.08 R1 2" xfId="4829" xr:uid="{00000000-0005-0000-0000-0000BD180000}"/>
    <cellStyle name="_REPCO BANK_WILL Offer_16.05.08 R1 2 2" xfId="4830" xr:uid="{00000000-0005-0000-0000-0000BE180000}"/>
    <cellStyle name="_REPCO BANK_WILL Offer_16.05.08 R1 2 3" xfId="4831" xr:uid="{00000000-0005-0000-0000-0000BF180000}"/>
    <cellStyle name="_REPCO BANK_WILL Offer_16.05.08 R1 3" xfId="4832" xr:uid="{00000000-0005-0000-0000-0000C0180000}"/>
    <cellStyle name="_REPCO BANK_WILL Offer_16.05.08 R1 4" xfId="4833" xr:uid="{00000000-0005-0000-0000-0000C1180000}"/>
    <cellStyle name="_REPCO BANK_WILL Offer_21 07 08 R3" xfId="4834" xr:uid="{00000000-0005-0000-0000-0000C2180000}"/>
    <cellStyle name="_REPCO BANK_WILL Offer_21 07 08 R3 2" xfId="4835" xr:uid="{00000000-0005-0000-0000-0000C3180000}"/>
    <cellStyle name="_REPCO BANK_WILL Offer_21 07 08 R3 2 2" xfId="4836" xr:uid="{00000000-0005-0000-0000-0000C4180000}"/>
    <cellStyle name="_REPCO BANK_WILL Offer_21 07 08 R3 2 3" xfId="4837" xr:uid="{00000000-0005-0000-0000-0000C5180000}"/>
    <cellStyle name="_REPCO BANK_WILL Offer_21 07 08 R3 3" xfId="4838" xr:uid="{00000000-0005-0000-0000-0000C6180000}"/>
    <cellStyle name="_REPCO BANK_WILL Offer_21 07 08 R3 4" xfId="4839" xr:uid="{00000000-0005-0000-0000-0000C7180000}"/>
    <cellStyle name="_Revised cerner 1" xfId="4840" xr:uid="{00000000-0005-0000-0000-0000C8180000}"/>
    <cellStyle name="_Revised cerner 1 2" xfId="4841" xr:uid="{00000000-0005-0000-0000-0000C9180000}"/>
    <cellStyle name="_Revised cerner 1 2 2" xfId="4842" xr:uid="{00000000-0005-0000-0000-0000CA180000}"/>
    <cellStyle name="_Revised cerner 1 2 3" xfId="4843" xr:uid="{00000000-0005-0000-0000-0000CB180000}"/>
    <cellStyle name="_Revised cerner 1 3" xfId="4844" xr:uid="{00000000-0005-0000-0000-0000CC180000}"/>
    <cellStyle name="_Revised cerner 1 4" xfId="4845" xr:uid="{00000000-0005-0000-0000-0000CD180000}"/>
    <cellStyle name="_Revised cerner 1_B2960-04 Broad Com" xfId="4846" xr:uid="{00000000-0005-0000-0000-0000CE180000}"/>
    <cellStyle name="_Revised cerner 1_B2960-04 Broad Com 2" xfId="4847" xr:uid="{00000000-0005-0000-0000-0000CF180000}"/>
    <cellStyle name="_Revised cerner 1_B2960-04 Broad Com 2 2" xfId="4848" xr:uid="{00000000-0005-0000-0000-0000D0180000}"/>
    <cellStyle name="_Revised cerner 1_B2960-04 Broad Com 2 3" xfId="4849" xr:uid="{00000000-0005-0000-0000-0000D1180000}"/>
    <cellStyle name="_Revised cerner 1_B2960-04 Broad Com 3" xfId="4850" xr:uid="{00000000-0005-0000-0000-0000D2180000}"/>
    <cellStyle name="_Revised cerner 1_B2960-04 Broad Com 4" xfId="4851" xr:uid="{00000000-0005-0000-0000-0000D3180000}"/>
    <cellStyle name="_Revised cerner 1_B3257-00 Dairy Classic Icecreams pvt.ltd" xfId="4852" xr:uid="{00000000-0005-0000-0000-0000D4180000}"/>
    <cellStyle name="_Revised cerner 1_B3257-00 Dairy Classic Icecreams pvt.ltd 2" xfId="4853" xr:uid="{00000000-0005-0000-0000-0000D5180000}"/>
    <cellStyle name="_Revised cerner 1_B3257-00 Dairy Classic Icecreams pvt.ltd 2 2" xfId="4854" xr:uid="{00000000-0005-0000-0000-0000D6180000}"/>
    <cellStyle name="_Revised cerner 1_B3257-00 Dairy Classic Icecreams pvt.ltd 3" xfId="4855" xr:uid="{00000000-0005-0000-0000-0000D7180000}"/>
    <cellStyle name="_Revised cerner 1_B3257-02 Dairy Classic Icecreams pvt.ltd" xfId="4856" xr:uid="{00000000-0005-0000-0000-0000D8180000}"/>
    <cellStyle name="_Revised cerner 1_B3257-02 Dairy Classic Icecreams pvt.ltd 2" xfId="4857" xr:uid="{00000000-0005-0000-0000-0000D9180000}"/>
    <cellStyle name="_Revised cerner 1_B3257-02 Dairy Classic Icecreams pvt.ltd 2 2" xfId="4858" xr:uid="{00000000-0005-0000-0000-0000DA180000}"/>
    <cellStyle name="_Revised cerner 1_B3257-02 Dairy Classic Icecreams pvt.ltd 3" xfId="4859" xr:uid="{00000000-0005-0000-0000-0000DB180000}"/>
    <cellStyle name="_Revised cerner 1_IZ 2025-02 XINDIA-3 (3)" xfId="4860" xr:uid="{00000000-0005-0000-0000-0000DC180000}"/>
    <cellStyle name="_Revised cerner 1_IZ 2025-02 XINDIA-3 (3) 2" xfId="4861" xr:uid="{00000000-0005-0000-0000-0000DD180000}"/>
    <cellStyle name="_Revised cerner 1_IZ 2025-02 XINDIA-3 (3) 2 2" xfId="4862" xr:uid="{00000000-0005-0000-0000-0000DE180000}"/>
    <cellStyle name="_Revised cerner 1_IZ 2025-02 XINDIA-3 (3) 3" xfId="4863" xr:uid="{00000000-0005-0000-0000-0000DF180000}"/>
    <cellStyle name="_Revised cerner 1_kpmg (2)" xfId="4864" xr:uid="{00000000-0005-0000-0000-0000E0180000}"/>
    <cellStyle name="_Revised cerner 1_kpmg (2) 2" xfId="4865" xr:uid="{00000000-0005-0000-0000-0000E1180000}"/>
    <cellStyle name="_Revised cerner 1_kpmg (2) 2 2" xfId="4866" xr:uid="{00000000-0005-0000-0000-0000E2180000}"/>
    <cellStyle name="_Revised cerner 1_kpmg (2) 3" xfId="4867" xr:uid="{00000000-0005-0000-0000-0000E3180000}"/>
    <cellStyle name="_Revised Fire costing with 10% discount_27 Apr 06" xfId="4868" xr:uid="{00000000-0005-0000-0000-0000E4180000}"/>
    <cellStyle name="_Revised Fire costing with 10% discount_27 Apr 06 2" xfId="4869" xr:uid="{00000000-0005-0000-0000-0000E5180000}"/>
    <cellStyle name="_Revised Fire costing with 10% discount_27 Apr 06 2 2" xfId="4870" xr:uid="{00000000-0005-0000-0000-0000E6180000}"/>
    <cellStyle name="_Revised Fire costing with 10% discount_27 Apr 06 3" xfId="4871" xr:uid="{00000000-0005-0000-0000-0000E7180000}"/>
    <cellStyle name="_Revised Fire costing with 10% discount_27 Apr 06 4" xfId="4872" xr:uid="{00000000-0005-0000-0000-0000E8180000}"/>
    <cellStyle name="_RFQ-087-300bar-10.09.09" xfId="4873" xr:uid="{00000000-0005-0000-0000-0000E9180000}"/>
    <cellStyle name="_RFQ-087-300bar-10.09.09 2" xfId="4874" xr:uid="{00000000-0005-0000-0000-0000EA180000}"/>
    <cellStyle name="_RFQ-087-300bar-10.09.09 2 2" xfId="4875" xr:uid="{00000000-0005-0000-0000-0000EB180000}"/>
    <cellStyle name="_RFQ-087-300bar-10.09.09 2 2 2" xfId="27158" xr:uid="{00000000-0005-0000-0000-0000EC180000}"/>
    <cellStyle name="_RFQ-087-300bar-10.09.09 2 2 3" xfId="32357" xr:uid="{00000000-0005-0000-0000-0000ED180000}"/>
    <cellStyle name="_RFQ-087-300bar-10.09.09 2 3" xfId="4876" xr:uid="{00000000-0005-0000-0000-0000EE180000}"/>
    <cellStyle name="_RFQ-087-300bar-10.09.09 2 4" xfId="27160" xr:uid="{00000000-0005-0000-0000-0000EF180000}"/>
    <cellStyle name="_RFQ-087-300bar-10.09.09 2 5" xfId="22291" xr:uid="{00000000-0005-0000-0000-0000F0180000}"/>
    <cellStyle name="_RFQ-087-300bar-10.09.09 3" xfId="4877" xr:uid="{00000000-0005-0000-0000-0000F1180000}"/>
    <cellStyle name="_RFQ-087-300bar-10.09.09 3 2" xfId="22292" xr:uid="{00000000-0005-0000-0000-0000F2180000}"/>
    <cellStyle name="_RFQ-087-300bar-10.09.09 3 3" xfId="27162" xr:uid="{00000000-0005-0000-0000-0000F3180000}"/>
    <cellStyle name="_RFQ-087-300bar-10.09.09 3 4" xfId="32359" xr:uid="{00000000-0005-0000-0000-0000F4180000}"/>
    <cellStyle name="_RFQ-087-300bar-10.09.09 4" xfId="4878" xr:uid="{00000000-0005-0000-0000-0000F5180000}"/>
    <cellStyle name="_RFQ-087-300bar-10.09.09 5" xfId="27159" xr:uid="{00000000-0005-0000-0000-0000F6180000}"/>
    <cellStyle name="_RFQ-087-300bar-10.09.09 6" xfId="22290" xr:uid="{00000000-0005-0000-0000-0000F7180000}"/>
    <cellStyle name="_RFQ-087-R0-08.09.08" xfId="4879" xr:uid="{00000000-0005-0000-0000-0000F8180000}"/>
    <cellStyle name="_RFQ-087-R0-08.09.08 2" xfId="4880" xr:uid="{00000000-0005-0000-0000-0000F9180000}"/>
    <cellStyle name="_RFQ-087-R0-08.09.08 2 2" xfId="4881" xr:uid="{00000000-0005-0000-0000-0000FA180000}"/>
    <cellStyle name="_RFQ-087-R0-08.09.08 2 2 2" xfId="27163" xr:uid="{00000000-0005-0000-0000-0000FB180000}"/>
    <cellStyle name="_RFQ-087-R0-08.09.08 2 2 3" xfId="22294" xr:uid="{00000000-0005-0000-0000-0000FC180000}"/>
    <cellStyle name="_RFQ-087-R0-08.09.08 2 3" xfId="4882" xr:uid="{00000000-0005-0000-0000-0000FD180000}"/>
    <cellStyle name="_RFQ-087-R0-08.09.08 2 4" xfId="27161" xr:uid="{00000000-0005-0000-0000-0000FE180000}"/>
    <cellStyle name="_RFQ-087-R0-08.09.08 2 5" xfId="22293" xr:uid="{00000000-0005-0000-0000-0000FF180000}"/>
    <cellStyle name="_RFQ-087-R0-08.09.08 3" xfId="4883" xr:uid="{00000000-0005-0000-0000-000000190000}"/>
    <cellStyle name="_RFQ-087-R0-08.09.08 4" xfId="4884" xr:uid="{00000000-0005-0000-0000-000001190000}"/>
    <cellStyle name="_RFQ-087-R0-08.09.08 5" xfId="32358" xr:uid="{00000000-0005-0000-0000-000002190000}"/>
    <cellStyle name="_Rising Hotel Ltd - Rev -  15.05.07" xfId="4885" xr:uid="{00000000-0005-0000-0000-000003190000}"/>
    <cellStyle name="_Rising Hotel Ltd - Rev -  15.05.07 2" xfId="4886" xr:uid="{00000000-0005-0000-0000-000004190000}"/>
    <cellStyle name="_Rising Hotel Ltd - Rev -  15.05.07 2 2" xfId="4887" xr:uid="{00000000-0005-0000-0000-000005190000}"/>
    <cellStyle name="_Rising Hotel Ltd - Rev -  15.05.07 2 2 2" xfId="27166" xr:uid="{00000000-0005-0000-0000-000006190000}"/>
    <cellStyle name="_Rising Hotel Ltd - Rev -  15.05.07 2 2 3" xfId="32354" xr:uid="{00000000-0005-0000-0000-000007190000}"/>
    <cellStyle name="_Rising Hotel Ltd - Rev -  15.05.07 2 3" xfId="4888" xr:uid="{00000000-0005-0000-0000-000008190000}"/>
    <cellStyle name="_Rising Hotel Ltd - Rev -  15.05.07 2 4" xfId="27165" xr:uid="{00000000-0005-0000-0000-000009190000}"/>
    <cellStyle name="_Rising Hotel Ltd - Rev -  15.05.07 2 5" xfId="32348" xr:uid="{00000000-0005-0000-0000-00000A190000}"/>
    <cellStyle name="_Rising Hotel Ltd - Rev -  15.05.07 3" xfId="4889" xr:uid="{00000000-0005-0000-0000-00000B190000}"/>
    <cellStyle name="_Rising Hotel Ltd - Rev -  15.05.07 3 2" xfId="22296" xr:uid="{00000000-0005-0000-0000-00000C190000}"/>
    <cellStyle name="_Rising Hotel Ltd - Rev -  15.05.07 3 3" xfId="27167" xr:uid="{00000000-0005-0000-0000-00000D190000}"/>
    <cellStyle name="_Rising Hotel Ltd - Rev -  15.05.07 3 4" xfId="32355" xr:uid="{00000000-0005-0000-0000-00000E190000}"/>
    <cellStyle name="_Rising Hotel Ltd - Rev -  15.05.07 4" xfId="4890" xr:uid="{00000000-0005-0000-0000-00000F190000}"/>
    <cellStyle name="_Rising Hotel Ltd - Rev -  15.05.07 5" xfId="27164" xr:uid="{00000000-0005-0000-0000-000010190000}"/>
    <cellStyle name="_Rising Hotel Ltd - Rev -  15.05.07 6" xfId="22295" xr:uid="{00000000-0005-0000-0000-000011190000}"/>
    <cellStyle name="_RMZ" xfId="4891" xr:uid="{00000000-0005-0000-0000-000012190000}"/>
    <cellStyle name="_RMZ  Futura" xfId="438" xr:uid="{00000000-0005-0000-0000-000013190000}"/>
    <cellStyle name="_RMZ  Futura 2" xfId="4892" xr:uid="{00000000-0005-0000-0000-000014190000}"/>
    <cellStyle name="_RMZ  Futura 2 2" xfId="4893" xr:uid="{00000000-0005-0000-0000-000015190000}"/>
    <cellStyle name="_RMZ  Futura 3" xfId="4894" xr:uid="{00000000-0005-0000-0000-000016190000}"/>
    <cellStyle name="_RMZ 10" xfId="4895" xr:uid="{00000000-0005-0000-0000-000017190000}"/>
    <cellStyle name="_RMZ 11" xfId="4896" xr:uid="{00000000-0005-0000-0000-000018190000}"/>
    <cellStyle name="_RMZ 12" xfId="4897" xr:uid="{00000000-0005-0000-0000-000019190000}"/>
    <cellStyle name="_RMZ 13" xfId="4898" xr:uid="{00000000-0005-0000-0000-00001A190000}"/>
    <cellStyle name="_RMZ 2" xfId="4899" xr:uid="{00000000-0005-0000-0000-00001B190000}"/>
    <cellStyle name="_RMZ 2 2" xfId="4900" xr:uid="{00000000-0005-0000-0000-00001C190000}"/>
    <cellStyle name="_RMZ 3" xfId="4901" xr:uid="{00000000-0005-0000-0000-00001D190000}"/>
    <cellStyle name="_RMZ 3 2" xfId="4902" xr:uid="{00000000-0005-0000-0000-00001E190000}"/>
    <cellStyle name="_RMZ 4" xfId="4903" xr:uid="{00000000-0005-0000-0000-00001F190000}"/>
    <cellStyle name="_RMZ 4 2" xfId="4904" xr:uid="{00000000-0005-0000-0000-000020190000}"/>
    <cellStyle name="_RMZ 5" xfId="4905" xr:uid="{00000000-0005-0000-0000-000021190000}"/>
    <cellStyle name="_RMZ 5 2" xfId="4906" xr:uid="{00000000-0005-0000-0000-000022190000}"/>
    <cellStyle name="_RMZ 6" xfId="4907" xr:uid="{00000000-0005-0000-0000-000023190000}"/>
    <cellStyle name="_RMZ 6 2" xfId="4908" xr:uid="{00000000-0005-0000-0000-000024190000}"/>
    <cellStyle name="_RMZ 7" xfId="4909" xr:uid="{00000000-0005-0000-0000-000025190000}"/>
    <cellStyle name="_RMZ 7 2" xfId="4910" xr:uid="{00000000-0005-0000-0000-000026190000}"/>
    <cellStyle name="_RMZ 8" xfId="4911" xr:uid="{00000000-0005-0000-0000-000027190000}"/>
    <cellStyle name="_RMZ 8 2" xfId="4912" xr:uid="{00000000-0005-0000-0000-000028190000}"/>
    <cellStyle name="_RMZ 9" xfId="4913" xr:uid="{00000000-0005-0000-0000-000029190000}"/>
    <cellStyle name="_RMZ 9 2" xfId="4914" xr:uid="{00000000-0005-0000-0000-00002A190000}"/>
    <cellStyle name="_RMZ BOQ OFF" xfId="439" xr:uid="{00000000-0005-0000-0000-00002B190000}"/>
    <cellStyle name="_RMZ BOQ OFF 2" xfId="4915" xr:uid="{00000000-0005-0000-0000-00002C190000}"/>
    <cellStyle name="_RMZ BOQ OFF 2 2" xfId="4916" xr:uid="{00000000-0005-0000-0000-00002D190000}"/>
    <cellStyle name="_RMZ BOQ OFF 2 3" xfId="4917" xr:uid="{00000000-0005-0000-0000-00002E190000}"/>
    <cellStyle name="_RMZ BOQ OFF 2 4" xfId="27168" xr:uid="{00000000-0005-0000-0000-00002F190000}"/>
    <cellStyle name="_RMZ BOQ OFF 2 5" xfId="22297" xr:uid="{00000000-0005-0000-0000-000030190000}"/>
    <cellStyle name="_RMZ BOQ OFF 3" xfId="4918" xr:uid="{00000000-0005-0000-0000-000031190000}"/>
    <cellStyle name="_RMZ BOQ OFF 4" xfId="4919" xr:uid="{00000000-0005-0000-0000-000032190000}"/>
    <cellStyle name="_RMZ BOQ OFF 5" xfId="23564" xr:uid="{00000000-0005-0000-0000-000033190000}"/>
    <cellStyle name="_RMZ BOQ OFF 6" xfId="32353" xr:uid="{00000000-0005-0000-0000-000034190000}"/>
    <cellStyle name="_RMZ BOQ OFF_Marching W Q (2)" xfId="440" xr:uid="{00000000-0005-0000-0000-000035190000}"/>
    <cellStyle name="_RMZ BOQ OFF_Marching W Q (3)" xfId="441" xr:uid="{00000000-0005-0000-0000-000036190000}"/>
    <cellStyle name="_rmz I floor" xfId="442" xr:uid="{00000000-0005-0000-0000-000037190000}"/>
    <cellStyle name="_rmz I floor 2" xfId="4920" xr:uid="{00000000-0005-0000-0000-000038190000}"/>
    <cellStyle name="_rmz I floor 2 2" xfId="4921" xr:uid="{00000000-0005-0000-0000-000039190000}"/>
    <cellStyle name="_rmz I floor 3" xfId="4922" xr:uid="{00000000-0005-0000-0000-00003A190000}"/>
    <cellStyle name="_RMZ Infinity" xfId="4923" xr:uid="{00000000-0005-0000-0000-00003B190000}"/>
    <cellStyle name="_RMZ Infinity 2" xfId="4924" xr:uid="{00000000-0005-0000-0000-00003C190000}"/>
    <cellStyle name="_RMZ Infinity 2 2" xfId="4925" xr:uid="{00000000-0005-0000-0000-00003D190000}"/>
    <cellStyle name="_RMZ Infinity 3" xfId="4926" xr:uid="{00000000-0005-0000-0000-00003E190000}"/>
    <cellStyle name="_RMZ Millenia - Spk - Module 301 - 01.12.2007" xfId="4927" xr:uid="{00000000-0005-0000-0000-00003F190000}"/>
    <cellStyle name="_RMZ Millenia - Spk - Module 301 - 01.12.2007 2" xfId="4928" xr:uid="{00000000-0005-0000-0000-000040190000}"/>
    <cellStyle name="_RMZ Millenia - Spk - Module 301 - 01.12.2007 2 2" xfId="4929" xr:uid="{00000000-0005-0000-0000-000041190000}"/>
    <cellStyle name="_RMZ Millenia - Spk - Module 301 - 01.12.2007 2 2 2" xfId="27170" xr:uid="{00000000-0005-0000-0000-000042190000}"/>
    <cellStyle name="_RMZ Millenia - Spk - Module 301 - 01.12.2007 2 2 3" xfId="32351" xr:uid="{00000000-0005-0000-0000-000043190000}"/>
    <cellStyle name="_RMZ Millenia - Spk - Module 301 - 01.12.2007 2 3" xfId="4930" xr:uid="{00000000-0005-0000-0000-000044190000}"/>
    <cellStyle name="_RMZ Millenia - Spk - Module 301 - 01.12.2007 2 4" xfId="27169" xr:uid="{00000000-0005-0000-0000-000045190000}"/>
    <cellStyle name="_RMZ Millenia - Spk - Module 301 - 01.12.2007 2 5" xfId="22298" xr:uid="{00000000-0005-0000-0000-000046190000}"/>
    <cellStyle name="_RMZ Millenia - Spk - Module 301 - 01.12.2007 3" xfId="4931" xr:uid="{00000000-0005-0000-0000-000047190000}"/>
    <cellStyle name="_RMZ Millenia - Spk - Module 301 - 01.12.2007 4" xfId="4932" xr:uid="{00000000-0005-0000-0000-000048190000}"/>
    <cellStyle name="_RMZ Millenia - Spk - Module 301 - 01.12.2007 5" xfId="32352" xr:uid="{00000000-0005-0000-0000-000049190000}"/>
    <cellStyle name="_RMZ Millenia Buisness Park mail-27.09.06-R1" xfId="443" xr:uid="{00000000-0005-0000-0000-00004A190000}"/>
    <cellStyle name="_RMZ Millenia Buisness Park mail-27.09.06-R1 10" xfId="36428" xr:uid="{00000000-0005-0000-0000-00004B190000}"/>
    <cellStyle name="_RMZ Millenia Buisness Park mail-27.09.06-R1 11" xfId="23565" xr:uid="{00000000-0005-0000-0000-00004C190000}"/>
    <cellStyle name="_RMZ Millenia Buisness Park mail-27.09.06-R1 12" xfId="22299" xr:uid="{00000000-0005-0000-0000-00004D190000}"/>
    <cellStyle name="_RMZ Millenia Buisness Park mail-27.09.06-R1 2" xfId="444" xr:uid="{00000000-0005-0000-0000-00004E190000}"/>
    <cellStyle name="_RMZ Millenia Buisness Park mail-27.09.06-R1 2 10" xfId="33773" xr:uid="{00000000-0005-0000-0000-00004F190000}"/>
    <cellStyle name="_RMZ Millenia Buisness Park mail-27.09.06-R1 2 10 2" xfId="43744" xr:uid="{00000000-0005-0000-0000-000050190000}"/>
    <cellStyle name="_RMZ Millenia Buisness Park mail-27.09.06-R1 2 11" xfId="25688" xr:uid="{00000000-0005-0000-0000-000051190000}"/>
    <cellStyle name="_RMZ Millenia Buisness Park mail-27.09.06-R1 2 11 2" xfId="37683" xr:uid="{00000000-0005-0000-0000-000052190000}"/>
    <cellStyle name="_RMZ Millenia Buisness Park mail-27.09.06-R1 2 12" xfId="24467" xr:uid="{00000000-0005-0000-0000-000053190000}"/>
    <cellStyle name="_RMZ Millenia Buisness Park mail-27.09.06-R1 2 13" xfId="36429" xr:uid="{00000000-0005-0000-0000-000054190000}"/>
    <cellStyle name="_RMZ Millenia Buisness Park mail-27.09.06-R1 2 14" xfId="23566" xr:uid="{00000000-0005-0000-0000-000055190000}"/>
    <cellStyle name="_RMZ Millenia Buisness Park mail-27.09.06-R1 2 2" xfId="4934" xr:uid="{00000000-0005-0000-0000-000056190000}"/>
    <cellStyle name="_RMZ Millenia Buisness Park mail-27.09.06-R1 2 2 2" xfId="4935" xr:uid="{00000000-0005-0000-0000-000057190000}"/>
    <cellStyle name="_RMZ Millenia Buisness Park mail-27.09.06-R1 2 2 2 2" xfId="39020" xr:uid="{00000000-0005-0000-0000-000058190000}"/>
    <cellStyle name="_RMZ Millenia Buisness Park mail-27.09.06-R1 2 2 3" xfId="4936" xr:uid="{00000000-0005-0000-0000-000059190000}"/>
    <cellStyle name="_RMZ Millenia Buisness Park mail-27.09.06-R1 2 2 3 2" xfId="39021" xr:uid="{00000000-0005-0000-0000-00005A190000}"/>
    <cellStyle name="_RMZ Millenia Buisness Park mail-27.09.06-R1 2 2 4" xfId="27171" xr:uid="{00000000-0005-0000-0000-00005B190000}"/>
    <cellStyle name="_RMZ Millenia Buisness Park mail-27.09.06-R1 2 2 4 2" xfId="39019" xr:uid="{00000000-0005-0000-0000-00005C190000}"/>
    <cellStyle name="_RMZ Millenia Buisness Park mail-27.09.06-R1 2 2 5" xfId="24942" xr:uid="{00000000-0005-0000-0000-00005D190000}"/>
    <cellStyle name="_RMZ Millenia Buisness Park mail-27.09.06-R1 2 2 6" xfId="36958" xr:uid="{00000000-0005-0000-0000-00005E190000}"/>
    <cellStyle name="_RMZ Millenia Buisness Park mail-27.09.06-R1 2 2 7" xfId="23923" xr:uid="{00000000-0005-0000-0000-00005F190000}"/>
    <cellStyle name="_RMZ Millenia Buisness Park mail-27.09.06-R1 2 3" xfId="4937" xr:uid="{00000000-0005-0000-0000-000060190000}"/>
    <cellStyle name="_RMZ Millenia Buisness Park mail-27.09.06-R1 2 3 2" xfId="4938" xr:uid="{00000000-0005-0000-0000-000061190000}"/>
    <cellStyle name="_RMZ Millenia Buisness Park mail-27.09.06-R1 2 3 2 2" xfId="39023" xr:uid="{00000000-0005-0000-0000-000062190000}"/>
    <cellStyle name="_RMZ Millenia Buisness Park mail-27.09.06-R1 2 3 3" xfId="4939" xr:uid="{00000000-0005-0000-0000-000063190000}"/>
    <cellStyle name="_RMZ Millenia Buisness Park mail-27.09.06-R1 2 3 3 2" xfId="39024" xr:uid="{00000000-0005-0000-0000-000064190000}"/>
    <cellStyle name="_RMZ Millenia Buisness Park mail-27.09.06-R1 2 3 4" xfId="27172" xr:uid="{00000000-0005-0000-0000-000065190000}"/>
    <cellStyle name="_RMZ Millenia Buisness Park mail-27.09.06-R1 2 3 5" xfId="39022" xr:uid="{00000000-0005-0000-0000-000066190000}"/>
    <cellStyle name="_RMZ Millenia Buisness Park mail-27.09.06-R1 2 4" xfId="4940" xr:uid="{00000000-0005-0000-0000-000067190000}"/>
    <cellStyle name="_RMZ Millenia Buisness Park mail-27.09.06-R1 2 4 2" xfId="4941" xr:uid="{00000000-0005-0000-0000-000068190000}"/>
    <cellStyle name="_RMZ Millenia Buisness Park mail-27.09.06-R1 2 4 2 2" xfId="39026" xr:uid="{00000000-0005-0000-0000-000069190000}"/>
    <cellStyle name="_RMZ Millenia Buisness Park mail-27.09.06-R1 2 4 3" xfId="4942" xr:uid="{00000000-0005-0000-0000-00006A190000}"/>
    <cellStyle name="_RMZ Millenia Buisness Park mail-27.09.06-R1 2 4 3 2" xfId="39027" xr:uid="{00000000-0005-0000-0000-00006B190000}"/>
    <cellStyle name="_RMZ Millenia Buisness Park mail-27.09.06-R1 2 4 4" xfId="39025" xr:uid="{00000000-0005-0000-0000-00006C190000}"/>
    <cellStyle name="_RMZ Millenia Buisness Park mail-27.09.06-R1 2 5" xfId="4943" xr:uid="{00000000-0005-0000-0000-00006D190000}"/>
    <cellStyle name="_RMZ Millenia Buisness Park mail-27.09.06-R1 2 5 2" xfId="4944" xr:uid="{00000000-0005-0000-0000-00006E190000}"/>
    <cellStyle name="_RMZ Millenia Buisness Park mail-27.09.06-R1 2 5 2 2" xfId="39029" xr:uid="{00000000-0005-0000-0000-00006F190000}"/>
    <cellStyle name="_RMZ Millenia Buisness Park mail-27.09.06-R1 2 5 3" xfId="4945" xr:uid="{00000000-0005-0000-0000-000070190000}"/>
    <cellStyle name="_RMZ Millenia Buisness Park mail-27.09.06-R1 2 5 3 2" xfId="39030" xr:uid="{00000000-0005-0000-0000-000071190000}"/>
    <cellStyle name="_RMZ Millenia Buisness Park mail-27.09.06-R1 2 5 4" xfId="39028" xr:uid="{00000000-0005-0000-0000-000072190000}"/>
    <cellStyle name="_RMZ Millenia Buisness Park mail-27.09.06-R1 2 6" xfId="4946" xr:uid="{00000000-0005-0000-0000-000073190000}"/>
    <cellStyle name="_RMZ Millenia Buisness Park mail-27.09.06-R1 2 6 2" xfId="4947" xr:uid="{00000000-0005-0000-0000-000074190000}"/>
    <cellStyle name="_RMZ Millenia Buisness Park mail-27.09.06-R1 2 6 2 2" xfId="39032" xr:uid="{00000000-0005-0000-0000-000075190000}"/>
    <cellStyle name="_RMZ Millenia Buisness Park mail-27.09.06-R1 2 6 3" xfId="4948" xr:uid="{00000000-0005-0000-0000-000076190000}"/>
    <cellStyle name="_RMZ Millenia Buisness Park mail-27.09.06-R1 2 6 3 2" xfId="39033" xr:uid="{00000000-0005-0000-0000-000077190000}"/>
    <cellStyle name="_RMZ Millenia Buisness Park mail-27.09.06-R1 2 6 4" xfId="39031" xr:uid="{00000000-0005-0000-0000-000078190000}"/>
    <cellStyle name="_RMZ Millenia Buisness Park mail-27.09.06-R1 2 7" xfId="4949" xr:uid="{00000000-0005-0000-0000-000079190000}"/>
    <cellStyle name="_RMZ Millenia Buisness Park mail-27.09.06-R1 2 7 2" xfId="39034" xr:uid="{00000000-0005-0000-0000-00007A190000}"/>
    <cellStyle name="_RMZ Millenia Buisness Park mail-27.09.06-R1 2 8" xfId="4950" xr:uid="{00000000-0005-0000-0000-00007B190000}"/>
    <cellStyle name="_RMZ Millenia Buisness Park mail-27.09.06-R1 2 8 2" xfId="39035" xr:uid="{00000000-0005-0000-0000-00007C190000}"/>
    <cellStyle name="_RMZ Millenia Buisness Park mail-27.09.06-R1 2 9" xfId="4933" xr:uid="{00000000-0005-0000-0000-00007D190000}"/>
    <cellStyle name="_RMZ Millenia Buisness Park mail-27.09.06-R1 2 9 2" xfId="39018" xr:uid="{00000000-0005-0000-0000-00007E190000}"/>
    <cellStyle name="_RMZ Millenia Buisness Park mail-27.09.06-R1 3" xfId="4951" xr:uid="{00000000-0005-0000-0000-00007F190000}"/>
    <cellStyle name="_RMZ Millenia Buisness Park mail-27.09.06-R1 3 2" xfId="4952" xr:uid="{00000000-0005-0000-0000-000080190000}"/>
    <cellStyle name="_RMZ Millenia Buisness Park mail-27.09.06-R1 3 2 2" xfId="4953" xr:uid="{00000000-0005-0000-0000-000081190000}"/>
    <cellStyle name="_RMZ Millenia Buisness Park mail-27.09.06-R1 3 2 2 2" xfId="39038" xr:uid="{00000000-0005-0000-0000-000082190000}"/>
    <cellStyle name="_RMZ Millenia Buisness Park mail-27.09.06-R1 3 2 3" xfId="4954" xr:uid="{00000000-0005-0000-0000-000083190000}"/>
    <cellStyle name="_RMZ Millenia Buisness Park mail-27.09.06-R1 3 2 3 2" xfId="39039" xr:uid="{00000000-0005-0000-0000-000084190000}"/>
    <cellStyle name="_RMZ Millenia Buisness Park mail-27.09.06-R1 3 2 4" xfId="39037" xr:uid="{00000000-0005-0000-0000-000085190000}"/>
    <cellStyle name="_RMZ Millenia Buisness Park mail-27.09.06-R1 3 3" xfId="4955" xr:uid="{00000000-0005-0000-0000-000086190000}"/>
    <cellStyle name="_RMZ Millenia Buisness Park mail-27.09.06-R1 3 3 2" xfId="39040" xr:uid="{00000000-0005-0000-0000-000087190000}"/>
    <cellStyle name="_RMZ Millenia Buisness Park mail-27.09.06-R1 3 4" xfId="4956" xr:uid="{00000000-0005-0000-0000-000088190000}"/>
    <cellStyle name="_RMZ Millenia Buisness Park mail-27.09.06-R1 3 4 2" xfId="39041" xr:uid="{00000000-0005-0000-0000-000089190000}"/>
    <cellStyle name="_RMZ Millenia Buisness Park mail-27.09.06-R1 3 5" xfId="21984" xr:uid="{00000000-0005-0000-0000-00008A190000}"/>
    <cellStyle name="_RMZ Millenia Buisness Park mail-27.09.06-R1 3 5 2" xfId="39036" xr:uid="{00000000-0005-0000-0000-00008B190000}"/>
    <cellStyle name="_RMZ Millenia Buisness Park mail-27.09.06-R1 3 6" xfId="24941" xr:uid="{00000000-0005-0000-0000-00008C190000}"/>
    <cellStyle name="_RMZ Millenia Buisness Park mail-27.09.06-R1 3 7" xfId="36957" xr:uid="{00000000-0005-0000-0000-00008D190000}"/>
    <cellStyle name="_RMZ Millenia Buisness Park mail-27.09.06-R1 4" xfId="4957" xr:uid="{00000000-0005-0000-0000-00008E190000}"/>
    <cellStyle name="_RMZ Millenia Buisness Park mail-27.09.06-R1 4 2" xfId="4958" xr:uid="{00000000-0005-0000-0000-00008F190000}"/>
    <cellStyle name="_RMZ Millenia Buisness Park mail-27.09.06-R1 4 2 2" xfId="39043" xr:uid="{00000000-0005-0000-0000-000090190000}"/>
    <cellStyle name="_RMZ Millenia Buisness Park mail-27.09.06-R1 4 3" xfId="4959" xr:uid="{00000000-0005-0000-0000-000091190000}"/>
    <cellStyle name="_RMZ Millenia Buisness Park mail-27.09.06-R1 4 3 2" xfId="39044" xr:uid="{00000000-0005-0000-0000-000092190000}"/>
    <cellStyle name="_RMZ Millenia Buisness Park mail-27.09.06-R1 4 4" xfId="29751" xr:uid="{00000000-0005-0000-0000-000093190000}"/>
    <cellStyle name="_RMZ Millenia Buisness Park mail-27.09.06-R1 4 5" xfId="39042" xr:uid="{00000000-0005-0000-0000-000094190000}"/>
    <cellStyle name="_RMZ Millenia Buisness Park mail-27.09.06-R1 5" xfId="4960" xr:uid="{00000000-0005-0000-0000-000095190000}"/>
    <cellStyle name="_RMZ Millenia Buisness Park mail-27.09.06-R1 5 2" xfId="39045" xr:uid="{00000000-0005-0000-0000-000096190000}"/>
    <cellStyle name="_RMZ Millenia Buisness Park mail-27.09.06-R1 6" xfId="4961" xr:uid="{00000000-0005-0000-0000-000097190000}"/>
    <cellStyle name="_RMZ Millenia Buisness Park mail-27.09.06-R1 6 2" xfId="36201" xr:uid="{00000000-0005-0000-0000-000098190000}"/>
    <cellStyle name="_RMZ Millenia Buisness Park mail-27.09.06-R1 6 2 2" xfId="45438" xr:uid="{00000000-0005-0000-0000-000099190000}"/>
    <cellStyle name="_RMZ Millenia Buisness Park mail-27.09.06-R1 6 3" xfId="39046" xr:uid="{00000000-0005-0000-0000-00009A190000}"/>
    <cellStyle name="_RMZ Millenia Buisness Park mail-27.09.06-R1 7" xfId="33772" xr:uid="{00000000-0005-0000-0000-00009B190000}"/>
    <cellStyle name="_RMZ Millenia Buisness Park mail-27.09.06-R1 7 2" xfId="43743" xr:uid="{00000000-0005-0000-0000-00009C190000}"/>
    <cellStyle name="_RMZ Millenia Buisness Park mail-27.09.06-R1 8" xfId="25687" xr:uid="{00000000-0005-0000-0000-00009D190000}"/>
    <cellStyle name="_RMZ Millenia Buisness Park mail-27.09.06-R1 8 2" xfId="37682" xr:uid="{00000000-0005-0000-0000-00009E190000}"/>
    <cellStyle name="_RMZ Millenia Buisness Park mail-27.09.06-R1 9" xfId="24466" xr:uid="{00000000-0005-0000-0000-00009F190000}"/>
    <cellStyle name="_RMZ Millinea (ACS, CCTV &amp; BMS) - 05.09.07R7(SiemensBMS)" xfId="4962" xr:uid="{00000000-0005-0000-0000-0000A0190000}"/>
    <cellStyle name="_RMZ Millinea (ACS, CCTV &amp; BMS) - 05.09.07R7(SiemensBMS) 2" xfId="4963" xr:uid="{00000000-0005-0000-0000-0000A1190000}"/>
    <cellStyle name="_RMZ Millinea (ACS, CCTV &amp; BMS) - 05.09.07R7(SiemensBMS) 2 2" xfId="4964" xr:uid="{00000000-0005-0000-0000-0000A2190000}"/>
    <cellStyle name="_RMZ Millinea (ACS, CCTV &amp; BMS) - 05.09.07R7(SiemensBMS) 2 2 2" xfId="27175" xr:uid="{00000000-0005-0000-0000-0000A3190000}"/>
    <cellStyle name="_RMZ Millinea (ACS, CCTV &amp; BMS) - 05.09.07R7(SiemensBMS) 2 2 3" xfId="32349" xr:uid="{00000000-0005-0000-0000-0000A4190000}"/>
    <cellStyle name="_RMZ Millinea (ACS, CCTV &amp; BMS) - 05.09.07R7(SiemensBMS) 2 3" xfId="4965" xr:uid="{00000000-0005-0000-0000-0000A5190000}"/>
    <cellStyle name="_RMZ Millinea (ACS, CCTV &amp; BMS) - 05.09.07R7(SiemensBMS) 2 4" xfId="27174" xr:uid="{00000000-0005-0000-0000-0000A6190000}"/>
    <cellStyle name="_RMZ Millinea (ACS, CCTV &amp; BMS) - 05.09.07R7(SiemensBMS) 2 5" xfId="22300" xr:uid="{00000000-0005-0000-0000-0000A7190000}"/>
    <cellStyle name="_RMZ Millinea (ACS, CCTV &amp; BMS) - 05.09.07R7(SiemensBMS) 3" xfId="4966" xr:uid="{00000000-0005-0000-0000-0000A8190000}"/>
    <cellStyle name="_RMZ Millinea (ACS, CCTV &amp; BMS) - 05.09.07R7(SiemensBMS) 3 2" xfId="22302" xr:uid="{00000000-0005-0000-0000-0000A9190000}"/>
    <cellStyle name="_RMZ Millinea (ACS, CCTV &amp; BMS) - 05.09.07R7(SiemensBMS) 3 3" xfId="27176" xr:uid="{00000000-0005-0000-0000-0000AA190000}"/>
    <cellStyle name="_RMZ Millinea (ACS, CCTV &amp; BMS) - 05.09.07R7(SiemensBMS) 3 4" xfId="22301" xr:uid="{00000000-0005-0000-0000-0000AB190000}"/>
    <cellStyle name="_RMZ Millinea (ACS, CCTV &amp; BMS) - 05.09.07R7(SiemensBMS) 4" xfId="4967" xr:uid="{00000000-0005-0000-0000-0000AC190000}"/>
    <cellStyle name="_RMZ Millinea (ACS, CCTV &amp; BMS) - 05.09.07R7(SiemensBMS) 5" xfId="27173" xr:uid="{00000000-0005-0000-0000-0000AD190000}"/>
    <cellStyle name="_RMZ Millinea (ACS, CCTV &amp; BMS) - 05.09.07R7(SiemensBMS) 6" xfId="32350" xr:uid="{00000000-0005-0000-0000-0000AE190000}"/>
    <cellStyle name="_RODENT-TEMPLATE-INR" xfId="4968" xr:uid="{00000000-0005-0000-0000-0000AF190000}"/>
    <cellStyle name="_RODENT-TEMPLATE-INR 2" xfId="4969" xr:uid="{00000000-0005-0000-0000-0000B0190000}"/>
    <cellStyle name="_RODENT-TEMPLATE-INR 2 2" xfId="4970" xr:uid="{00000000-0005-0000-0000-0000B1190000}"/>
    <cellStyle name="_RODENT-TEMPLATE-INR 2 2 2" xfId="27178" xr:uid="{00000000-0005-0000-0000-0000B2190000}"/>
    <cellStyle name="_RODENT-TEMPLATE-INR 2 2 3" xfId="32346" xr:uid="{00000000-0005-0000-0000-0000B3190000}"/>
    <cellStyle name="_RODENT-TEMPLATE-INR 2 3" xfId="4971" xr:uid="{00000000-0005-0000-0000-0000B4190000}"/>
    <cellStyle name="_RODENT-TEMPLATE-INR 2 4" xfId="352" xr:uid="{00000000-0005-0000-0000-0000B5190000}"/>
    <cellStyle name="_RODENT-TEMPLATE-INR 2 5" xfId="32338" xr:uid="{00000000-0005-0000-0000-0000B6190000}"/>
    <cellStyle name="_RODENT-TEMPLATE-INR 3" xfId="4972" xr:uid="{00000000-0005-0000-0000-0000B7190000}"/>
    <cellStyle name="_RODENT-TEMPLATE-INR 3 2" xfId="22304" xr:uid="{00000000-0005-0000-0000-0000B8190000}"/>
    <cellStyle name="_RODENT-TEMPLATE-INR 3 3" xfId="21830" xr:uid="{00000000-0005-0000-0000-0000B9190000}"/>
    <cellStyle name="_RODENT-TEMPLATE-INR 3 4" xfId="32347" xr:uid="{00000000-0005-0000-0000-0000BA190000}"/>
    <cellStyle name="_RODENT-TEMPLATE-INR 4" xfId="4973" xr:uid="{00000000-0005-0000-0000-0000BB190000}"/>
    <cellStyle name="_RODENT-TEMPLATE-INR 5" xfId="27177" xr:uid="{00000000-0005-0000-0000-0000BC190000}"/>
    <cellStyle name="_RODENT-TEMPLATE-INR 6" xfId="22303" xr:uid="{00000000-0005-0000-0000-0000BD190000}"/>
    <cellStyle name="_Royal Valley-FPS1-22.01.07" xfId="4974" xr:uid="{00000000-0005-0000-0000-0000BE190000}"/>
    <cellStyle name="_Royal Valley-FPS1-22.01.07 2" xfId="4975" xr:uid="{00000000-0005-0000-0000-0000BF190000}"/>
    <cellStyle name="_Royal Valley-FPS1-22.01.07 2 2" xfId="4976" xr:uid="{00000000-0005-0000-0000-0000C0190000}"/>
    <cellStyle name="_Royal Valley-FPS1-22.01.07 2 2 2" xfId="27182" xr:uid="{00000000-0005-0000-0000-0000C1190000}"/>
    <cellStyle name="_Royal Valley-FPS1-22.01.07 2 2 3" xfId="32345" xr:uid="{00000000-0005-0000-0000-0000C2190000}"/>
    <cellStyle name="_Royal Valley-FPS1-22.01.07 2 3" xfId="4977" xr:uid="{00000000-0005-0000-0000-0000C3190000}"/>
    <cellStyle name="_Royal Valley-FPS1-22.01.07 2 4" xfId="27181" xr:uid="{00000000-0005-0000-0000-0000C4190000}"/>
    <cellStyle name="_Royal Valley-FPS1-22.01.07 2 5" xfId="32344" xr:uid="{00000000-0005-0000-0000-0000C5190000}"/>
    <cellStyle name="_Royal Valley-FPS1-22.01.07 3" xfId="4978" xr:uid="{00000000-0005-0000-0000-0000C6190000}"/>
    <cellStyle name="_Royal Valley-FPS1-22.01.07 3 2" xfId="22307" xr:uid="{00000000-0005-0000-0000-0000C7190000}"/>
    <cellStyle name="_Royal Valley-FPS1-22.01.07 3 3" xfId="27183" xr:uid="{00000000-0005-0000-0000-0000C8190000}"/>
    <cellStyle name="_Royal Valley-FPS1-22.01.07 3 4" xfId="22306" xr:uid="{00000000-0005-0000-0000-0000C9190000}"/>
    <cellStyle name="_Royal Valley-FPS1-22.01.07 4" xfId="4979" xr:uid="{00000000-0005-0000-0000-0000CA190000}"/>
    <cellStyle name="_Royal Valley-FPS1-22.01.07 5" xfId="27180" xr:uid="{00000000-0005-0000-0000-0000CB190000}"/>
    <cellStyle name="_Royal Valley-FPS1-22.01.07 6" xfId="22305" xr:uid="{00000000-0005-0000-0000-0000CC190000}"/>
    <cellStyle name="_RR Info park - 13.08.08" xfId="4980" xr:uid="{00000000-0005-0000-0000-0000CD190000}"/>
    <cellStyle name="_RR Info park - 13.08.08 2" xfId="4981" xr:uid="{00000000-0005-0000-0000-0000CE190000}"/>
    <cellStyle name="_RR Info park - 13.08.08 2 2" xfId="4982" xr:uid="{00000000-0005-0000-0000-0000CF190000}"/>
    <cellStyle name="_RR Info park - 13.08.08 2 2 2" xfId="27186" xr:uid="{00000000-0005-0000-0000-0000D0190000}"/>
    <cellStyle name="_RR Info park - 13.08.08 2 2 3" xfId="22308" xr:uid="{00000000-0005-0000-0000-0000D1190000}"/>
    <cellStyle name="_RR Info park - 13.08.08 2 3" xfId="4983" xr:uid="{00000000-0005-0000-0000-0000D2190000}"/>
    <cellStyle name="_RR Info park - 13.08.08 2 4" xfId="27185" xr:uid="{00000000-0005-0000-0000-0000D3190000}"/>
    <cellStyle name="_RR Info park - 13.08.08 2 5" xfId="32343" xr:uid="{00000000-0005-0000-0000-0000D4190000}"/>
    <cellStyle name="_RR Info park - 13.08.08 3" xfId="4984" xr:uid="{00000000-0005-0000-0000-0000D5190000}"/>
    <cellStyle name="_RR Info park - 13.08.08 3 2" xfId="22309" xr:uid="{00000000-0005-0000-0000-0000D6190000}"/>
    <cellStyle name="_RR Info park - 13.08.08 3 3" xfId="27190" xr:uid="{00000000-0005-0000-0000-0000D7190000}"/>
    <cellStyle name="_RR Info park - 13.08.08 3 4" xfId="32342" xr:uid="{00000000-0005-0000-0000-0000D8190000}"/>
    <cellStyle name="_RR Info park - 13.08.08 4" xfId="4985" xr:uid="{00000000-0005-0000-0000-0000D9190000}"/>
    <cellStyle name="_RR Info park - 13.08.08 5" xfId="27184" xr:uid="{00000000-0005-0000-0000-0000DA190000}"/>
    <cellStyle name="_RR Info park - 13.08.08 6" xfId="32341" xr:uid="{00000000-0005-0000-0000-0000DB190000}"/>
    <cellStyle name="_RR InfoPark - 13.08.08" xfId="4986" xr:uid="{00000000-0005-0000-0000-0000DC190000}"/>
    <cellStyle name="_RR InfoPark - 13.08.08 2" xfId="4987" xr:uid="{00000000-0005-0000-0000-0000DD190000}"/>
    <cellStyle name="_RR InfoPark - 13.08.08 2 2" xfId="4988" xr:uid="{00000000-0005-0000-0000-0000DE190000}"/>
    <cellStyle name="_RR InfoPark - 13.08.08 2 2 2" xfId="21831" xr:uid="{00000000-0005-0000-0000-0000DF190000}"/>
    <cellStyle name="_RR InfoPark - 13.08.08 2 2 3" xfId="32340" xr:uid="{00000000-0005-0000-0000-0000E0190000}"/>
    <cellStyle name="_RR InfoPark - 13.08.08 2 3" xfId="4989" xr:uid="{00000000-0005-0000-0000-0000E1190000}"/>
    <cellStyle name="_RR InfoPark - 13.08.08 2 4" xfId="27179" xr:uid="{00000000-0005-0000-0000-0000E2190000}"/>
    <cellStyle name="_RR InfoPark - 13.08.08 2 5" xfId="32339" xr:uid="{00000000-0005-0000-0000-0000E3190000}"/>
    <cellStyle name="_RR InfoPark - 13.08.08 3" xfId="4990" xr:uid="{00000000-0005-0000-0000-0000E4190000}"/>
    <cellStyle name="_RR InfoPark - 13.08.08 4" xfId="4991" xr:uid="{00000000-0005-0000-0000-0000E5190000}"/>
    <cellStyle name="_RR InfoPark - 13.08.08 5" xfId="22310" xr:uid="{00000000-0005-0000-0000-0000E6190000}"/>
    <cellStyle name="_Runwal Town - make list" xfId="4992" xr:uid="{00000000-0005-0000-0000-0000E7190000}"/>
    <cellStyle name="_Runwal Town - make list 10" xfId="22311" xr:uid="{00000000-0005-0000-0000-0000E8190000}"/>
    <cellStyle name="_Runwal Town - make list 2" xfId="4993" xr:uid="{00000000-0005-0000-0000-0000E9190000}"/>
    <cellStyle name="_Runwal Town - make list 2 10" xfId="27188" xr:uid="{00000000-0005-0000-0000-0000EA190000}"/>
    <cellStyle name="_Runwal Town - make list 2 2" xfId="4994" xr:uid="{00000000-0005-0000-0000-0000EB190000}"/>
    <cellStyle name="_Runwal Town - make list 2 2 2" xfId="4995" xr:uid="{00000000-0005-0000-0000-0000EC190000}"/>
    <cellStyle name="_Runwal Town - make list 2 2 2 2" xfId="39050" xr:uid="{00000000-0005-0000-0000-0000ED190000}"/>
    <cellStyle name="_Runwal Town - make list 2 2 3" xfId="4996" xr:uid="{00000000-0005-0000-0000-0000EE190000}"/>
    <cellStyle name="_Runwal Town - make list 2 2 3 2" xfId="39051" xr:uid="{00000000-0005-0000-0000-0000EF190000}"/>
    <cellStyle name="_Runwal Town - make list 2 2 4" xfId="39049" xr:uid="{00000000-0005-0000-0000-0000F0190000}"/>
    <cellStyle name="_Runwal Town - make list 2 2 5" xfId="27189" xr:uid="{00000000-0005-0000-0000-0000F1190000}"/>
    <cellStyle name="_Runwal Town - make list 2 3" xfId="4997" xr:uid="{00000000-0005-0000-0000-0000F2190000}"/>
    <cellStyle name="_Runwal Town - make list 2 3 2" xfId="4998" xr:uid="{00000000-0005-0000-0000-0000F3190000}"/>
    <cellStyle name="_Runwal Town - make list 2 3 2 2" xfId="39053" xr:uid="{00000000-0005-0000-0000-0000F4190000}"/>
    <cellStyle name="_Runwal Town - make list 2 3 3" xfId="4999" xr:uid="{00000000-0005-0000-0000-0000F5190000}"/>
    <cellStyle name="_Runwal Town - make list 2 3 3 2" xfId="39054" xr:uid="{00000000-0005-0000-0000-0000F6190000}"/>
    <cellStyle name="_Runwal Town - make list 2 3 4" xfId="39052" xr:uid="{00000000-0005-0000-0000-0000F7190000}"/>
    <cellStyle name="_Runwal Town - make list 2 4" xfId="5000" xr:uid="{00000000-0005-0000-0000-0000F8190000}"/>
    <cellStyle name="_Runwal Town - make list 2 4 2" xfId="5001" xr:uid="{00000000-0005-0000-0000-0000F9190000}"/>
    <cellStyle name="_Runwal Town - make list 2 4 2 2" xfId="39056" xr:uid="{00000000-0005-0000-0000-0000FA190000}"/>
    <cellStyle name="_Runwal Town - make list 2 4 3" xfId="5002" xr:uid="{00000000-0005-0000-0000-0000FB190000}"/>
    <cellStyle name="_Runwal Town - make list 2 4 3 2" xfId="39057" xr:uid="{00000000-0005-0000-0000-0000FC190000}"/>
    <cellStyle name="_Runwal Town - make list 2 4 4" xfId="39055" xr:uid="{00000000-0005-0000-0000-0000FD190000}"/>
    <cellStyle name="_Runwal Town - make list 2 5" xfId="5003" xr:uid="{00000000-0005-0000-0000-0000FE190000}"/>
    <cellStyle name="_Runwal Town - make list 2 5 2" xfId="5004" xr:uid="{00000000-0005-0000-0000-0000FF190000}"/>
    <cellStyle name="_Runwal Town - make list 2 5 2 2" xfId="39059" xr:uid="{00000000-0005-0000-0000-0000001A0000}"/>
    <cellStyle name="_Runwal Town - make list 2 5 3" xfId="5005" xr:uid="{00000000-0005-0000-0000-0000011A0000}"/>
    <cellStyle name="_Runwal Town - make list 2 5 3 2" xfId="39060" xr:uid="{00000000-0005-0000-0000-0000021A0000}"/>
    <cellStyle name="_Runwal Town - make list 2 5 4" xfId="39058" xr:uid="{00000000-0005-0000-0000-0000031A0000}"/>
    <cellStyle name="_Runwal Town - make list 2 6" xfId="5006" xr:uid="{00000000-0005-0000-0000-0000041A0000}"/>
    <cellStyle name="_Runwal Town - make list 2 6 2" xfId="5007" xr:uid="{00000000-0005-0000-0000-0000051A0000}"/>
    <cellStyle name="_Runwal Town - make list 2 6 2 2" xfId="39062" xr:uid="{00000000-0005-0000-0000-0000061A0000}"/>
    <cellStyle name="_Runwal Town - make list 2 6 3" xfId="5008" xr:uid="{00000000-0005-0000-0000-0000071A0000}"/>
    <cellStyle name="_Runwal Town - make list 2 6 3 2" xfId="39063" xr:uid="{00000000-0005-0000-0000-0000081A0000}"/>
    <cellStyle name="_Runwal Town - make list 2 6 4" xfId="39061" xr:uid="{00000000-0005-0000-0000-0000091A0000}"/>
    <cellStyle name="_Runwal Town - make list 2 7" xfId="5009" xr:uid="{00000000-0005-0000-0000-00000A1A0000}"/>
    <cellStyle name="_Runwal Town - make list 2 7 2" xfId="39064" xr:uid="{00000000-0005-0000-0000-00000B1A0000}"/>
    <cellStyle name="_Runwal Town - make list 2 8" xfId="5010" xr:uid="{00000000-0005-0000-0000-00000C1A0000}"/>
    <cellStyle name="_Runwal Town - make list 2 8 2" xfId="39065" xr:uid="{00000000-0005-0000-0000-00000D1A0000}"/>
    <cellStyle name="_Runwal Town - make list 2 9" xfId="39048" xr:uid="{00000000-0005-0000-0000-00000E1A0000}"/>
    <cellStyle name="_Runwal Town - make list 3" xfId="5011" xr:uid="{00000000-0005-0000-0000-00000F1A0000}"/>
    <cellStyle name="_Runwal Town - make list 3 2" xfId="5012" xr:uid="{00000000-0005-0000-0000-0000101A0000}"/>
    <cellStyle name="_Runwal Town - make list 3 2 2" xfId="5013" xr:uid="{00000000-0005-0000-0000-0000111A0000}"/>
    <cellStyle name="_Runwal Town - make list 3 2 2 2" xfId="39068" xr:uid="{00000000-0005-0000-0000-0000121A0000}"/>
    <cellStyle name="_Runwal Town - make list 3 2 3" xfId="5014" xr:uid="{00000000-0005-0000-0000-0000131A0000}"/>
    <cellStyle name="_Runwal Town - make list 3 2 3 2" xfId="39069" xr:uid="{00000000-0005-0000-0000-0000141A0000}"/>
    <cellStyle name="_Runwal Town - make list 3 2 4" xfId="39067" xr:uid="{00000000-0005-0000-0000-0000151A0000}"/>
    <cellStyle name="_Runwal Town - make list 3 3" xfId="5015" xr:uid="{00000000-0005-0000-0000-0000161A0000}"/>
    <cellStyle name="_Runwal Town - make list 3 3 2" xfId="39070" xr:uid="{00000000-0005-0000-0000-0000171A0000}"/>
    <cellStyle name="_Runwal Town - make list 3 4" xfId="5016" xr:uid="{00000000-0005-0000-0000-0000181A0000}"/>
    <cellStyle name="_Runwal Town - make list 3 4 2" xfId="39071" xr:uid="{00000000-0005-0000-0000-0000191A0000}"/>
    <cellStyle name="_Runwal Town - make list 3 5" xfId="39066" xr:uid="{00000000-0005-0000-0000-00001A1A0000}"/>
    <cellStyle name="_Runwal Town - make list 4" xfId="5017" xr:uid="{00000000-0005-0000-0000-00001B1A0000}"/>
    <cellStyle name="_Runwal Town - make list 4 2" xfId="5018" xr:uid="{00000000-0005-0000-0000-00001C1A0000}"/>
    <cellStyle name="_Runwal Town - make list 4 2 2" xfId="39073" xr:uid="{00000000-0005-0000-0000-00001D1A0000}"/>
    <cellStyle name="_Runwal Town - make list 4 3" xfId="5019" xr:uid="{00000000-0005-0000-0000-00001E1A0000}"/>
    <cellStyle name="_Runwal Town - make list 4 3 2" xfId="39074" xr:uid="{00000000-0005-0000-0000-00001F1A0000}"/>
    <cellStyle name="_Runwal Town - make list 4 4" xfId="39072" xr:uid="{00000000-0005-0000-0000-0000201A0000}"/>
    <cellStyle name="_Runwal Town - make list 5" xfId="5020" xr:uid="{00000000-0005-0000-0000-0000211A0000}"/>
    <cellStyle name="_Runwal Town - make list 5 2" xfId="39075" xr:uid="{00000000-0005-0000-0000-0000221A0000}"/>
    <cellStyle name="_Runwal Town - make list 6" xfId="5021" xr:uid="{00000000-0005-0000-0000-0000231A0000}"/>
    <cellStyle name="_Runwal Town - make list 6 2" xfId="36199" xr:uid="{00000000-0005-0000-0000-0000241A0000}"/>
    <cellStyle name="_Runwal Town - make list 6 2 2" xfId="45436" xr:uid="{00000000-0005-0000-0000-0000251A0000}"/>
    <cellStyle name="_Runwal Town - make list 6 3" xfId="39076" xr:uid="{00000000-0005-0000-0000-0000261A0000}"/>
    <cellStyle name="_Runwal Town - make list 7" xfId="36200" xr:uid="{00000000-0005-0000-0000-0000271A0000}"/>
    <cellStyle name="_Runwal Town - make list 7 2" xfId="45437" xr:uid="{00000000-0005-0000-0000-0000281A0000}"/>
    <cellStyle name="_Runwal Town - make list 8" xfId="39047" xr:uid="{00000000-0005-0000-0000-0000291A0000}"/>
    <cellStyle name="_Runwal Town - make list 9" xfId="27187" xr:uid="{00000000-0005-0000-0000-00002A1A0000}"/>
    <cellStyle name="_RV2_Nielsen_02_03_2011" xfId="5022" xr:uid="{00000000-0005-0000-0000-00002B1A0000}"/>
    <cellStyle name="_RV2_Nielsen_02_03_2011 2" xfId="5023" xr:uid="{00000000-0005-0000-0000-00002C1A0000}"/>
    <cellStyle name="_S.G. Software" xfId="445" xr:uid="{00000000-0005-0000-0000-00002D1A0000}"/>
    <cellStyle name="_S.G. Software - BOQ" xfId="446" xr:uid="{00000000-0005-0000-0000-00002E1A0000}"/>
    <cellStyle name="_S.G. Software - BOQ 2" xfId="5024" xr:uid="{00000000-0005-0000-0000-00002F1A0000}"/>
    <cellStyle name="_S.G. Software - BOQ 2 2" xfId="5025" xr:uid="{00000000-0005-0000-0000-0000301A0000}"/>
    <cellStyle name="_S.G. Software - BOQ 3" xfId="5026" xr:uid="{00000000-0005-0000-0000-0000311A0000}"/>
    <cellStyle name="_S.G. Software - Infinity - P2 - 7th floor-Rev1" xfId="5027" xr:uid="{00000000-0005-0000-0000-0000321A0000}"/>
    <cellStyle name="_S.G. Software - Infinity - P2 - 7th floor-Rev1 2" xfId="5028" xr:uid="{00000000-0005-0000-0000-0000331A0000}"/>
    <cellStyle name="_S.G. Software - Infinity - P2 - 7th floor-Rev1 2 2" xfId="5029" xr:uid="{00000000-0005-0000-0000-0000341A0000}"/>
    <cellStyle name="_S.G. Software - Infinity - P2 - 7th floor-Rev1 3" xfId="5030" xr:uid="{00000000-0005-0000-0000-0000351A0000}"/>
    <cellStyle name="_S.G. Software 10" xfId="5031" xr:uid="{00000000-0005-0000-0000-0000361A0000}"/>
    <cellStyle name="_S.G. Software 11" xfId="5032" xr:uid="{00000000-0005-0000-0000-0000371A0000}"/>
    <cellStyle name="_S.G. Software 12" xfId="5033" xr:uid="{00000000-0005-0000-0000-0000381A0000}"/>
    <cellStyle name="_S.G. Software 13" xfId="5034" xr:uid="{00000000-0005-0000-0000-0000391A0000}"/>
    <cellStyle name="_S.G. Software 2" xfId="5035" xr:uid="{00000000-0005-0000-0000-00003A1A0000}"/>
    <cellStyle name="_S.G. Software 2 2" xfId="5036" xr:uid="{00000000-0005-0000-0000-00003B1A0000}"/>
    <cellStyle name="_S.G. Software 3" xfId="5037" xr:uid="{00000000-0005-0000-0000-00003C1A0000}"/>
    <cellStyle name="_S.G. Software 3 2" xfId="5038" xr:uid="{00000000-0005-0000-0000-00003D1A0000}"/>
    <cellStyle name="_S.G. Software 4" xfId="5039" xr:uid="{00000000-0005-0000-0000-00003E1A0000}"/>
    <cellStyle name="_S.G. Software 4 2" xfId="5040" xr:uid="{00000000-0005-0000-0000-00003F1A0000}"/>
    <cellStyle name="_S.G. Software 5" xfId="5041" xr:uid="{00000000-0005-0000-0000-0000401A0000}"/>
    <cellStyle name="_S.G. Software 5 2" xfId="5042" xr:uid="{00000000-0005-0000-0000-0000411A0000}"/>
    <cellStyle name="_S.G. Software 6" xfId="5043" xr:uid="{00000000-0005-0000-0000-0000421A0000}"/>
    <cellStyle name="_S.G. Software 6 2" xfId="5044" xr:uid="{00000000-0005-0000-0000-0000431A0000}"/>
    <cellStyle name="_S.G. Software 7" xfId="5045" xr:uid="{00000000-0005-0000-0000-0000441A0000}"/>
    <cellStyle name="_S.G. Software 7 2" xfId="5046" xr:uid="{00000000-0005-0000-0000-0000451A0000}"/>
    <cellStyle name="_S.G. Software 8" xfId="5047" xr:uid="{00000000-0005-0000-0000-0000461A0000}"/>
    <cellStyle name="_S.G. Software 8 2" xfId="5048" xr:uid="{00000000-0005-0000-0000-0000471A0000}"/>
    <cellStyle name="_S.G. Software 9" xfId="5049" xr:uid="{00000000-0005-0000-0000-0000481A0000}"/>
    <cellStyle name="_S.G. Software 9 2" xfId="5050" xr:uid="{00000000-0005-0000-0000-0000491A0000}"/>
    <cellStyle name="_sahara - FPS - DSN - BOQ - 17.02.07" xfId="5051" xr:uid="{00000000-0005-0000-0000-00004A1A0000}"/>
    <cellStyle name="_sahara - FPS - DSN - BOQ - 17.02.07 10" xfId="22312" xr:uid="{00000000-0005-0000-0000-00004B1A0000}"/>
    <cellStyle name="_sahara - FPS - DSN - BOQ - 17.02.07 2" xfId="5052" xr:uid="{00000000-0005-0000-0000-00004C1A0000}"/>
    <cellStyle name="_sahara - FPS - DSN - BOQ - 17.02.07 2 10" xfId="27191" xr:uid="{00000000-0005-0000-0000-00004D1A0000}"/>
    <cellStyle name="_sahara - FPS - DSN - BOQ - 17.02.07 2 2" xfId="5053" xr:uid="{00000000-0005-0000-0000-00004E1A0000}"/>
    <cellStyle name="_sahara - FPS - DSN - BOQ - 17.02.07 2 2 2" xfId="5054" xr:uid="{00000000-0005-0000-0000-00004F1A0000}"/>
    <cellStyle name="_sahara - FPS - DSN - BOQ - 17.02.07 2 2 2 2" xfId="39080" xr:uid="{00000000-0005-0000-0000-0000501A0000}"/>
    <cellStyle name="_sahara - FPS - DSN - BOQ - 17.02.07 2 2 3" xfId="5055" xr:uid="{00000000-0005-0000-0000-0000511A0000}"/>
    <cellStyle name="_sahara - FPS - DSN - BOQ - 17.02.07 2 2 3 2" xfId="39081" xr:uid="{00000000-0005-0000-0000-0000521A0000}"/>
    <cellStyle name="_sahara - FPS - DSN - BOQ - 17.02.07 2 2 4" xfId="39079" xr:uid="{00000000-0005-0000-0000-0000531A0000}"/>
    <cellStyle name="_sahara - FPS - DSN - BOQ - 17.02.07 2 2 5" xfId="27192" xr:uid="{00000000-0005-0000-0000-0000541A0000}"/>
    <cellStyle name="_sahara - FPS - DSN - BOQ - 17.02.07 2 3" xfId="5056" xr:uid="{00000000-0005-0000-0000-0000551A0000}"/>
    <cellStyle name="_sahara - FPS - DSN - BOQ - 17.02.07 2 3 2" xfId="5057" xr:uid="{00000000-0005-0000-0000-0000561A0000}"/>
    <cellStyle name="_sahara - FPS - DSN - BOQ - 17.02.07 2 3 2 2" xfId="39083" xr:uid="{00000000-0005-0000-0000-0000571A0000}"/>
    <cellStyle name="_sahara - FPS - DSN - BOQ - 17.02.07 2 3 3" xfId="5058" xr:uid="{00000000-0005-0000-0000-0000581A0000}"/>
    <cellStyle name="_sahara - FPS - DSN - BOQ - 17.02.07 2 3 3 2" xfId="39084" xr:uid="{00000000-0005-0000-0000-0000591A0000}"/>
    <cellStyle name="_sahara - FPS - DSN - BOQ - 17.02.07 2 3 4" xfId="39082" xr:uid="{00000000-0005-0000-0000-00005A1A0000}"/>
    <cellStyle name="_sahara - FPS - DSN - BOQ - 17.02.07 2 4" xfId="5059" xr:uid="{00000000-0005-0000-0000-00005B1A0000}"/>
    <cellStyle name="_sahara - FPS - DSN - BOQ - 17.02.07 2 4 2" xfId="5060" xr:uid="{00000000-0005-0000-0000-00005C1A0000}"/>
    <cellStyle name="_sahara - FPS - DSN - BOQ - 17.02.07 2 4 2 2" xfId="39086" xr:uid="{00000000-0005-0000-0000-00005D1A0000}"/>
    <cellStyle name="_sahara - FPS - DSN - BOQ - 17.02.07 2 4 3" xfId="5061" xr:uid="{00000000-0005-0000-0000-00005E1A0000}"/>
    <cellStyle name="_sahara - FPS - DSN - BOQ - 17.02.07 2 4 3 2" xfId="39087" xr:uid="{00000000-0005-0000-0000-00005F1A0000}"/>
    <cellStyle name="_sahara - FPS - DSN - BOQ - 17.02.07 2 4 4" xfId="39085" xr:uid="{00000000-0005-0000-0000-0000601A0000}"/>
    <cellStyle name="_sahara - FPS - DSN - BOQ - 17.02.07 2 5" xfId="5062" xr:uid="{00000000-0005-0000-0000-0000611A0000}"/>
    <cellStyle name="_sahara - FPS - DSN - BOQ - 17.02.07 2 5 2" xfId="5063" xr:uid="{00000000-0005-0000-0000-0000621A0000}"/>
    <cellStyle name="_sahara - FPS - DSN - BOQ - 17.02.07 2 5 2 2" xfId="39089" xr:uid="{00000000-0005-0000-0000-0000631A0000}"/>
    <cellStyle name="_sahara - FPS - DSN - BOQ - 17.02.07 2 5 3" xfId="5064" xr:uid="{00000000-0005-0000-0000-0000641A0000}"/>
    <cellStyle name="_sahara - FPS - DSN - BOQ - 17.02.07 2 5 3 2" xfId="39090" xr:uid="{00000000-0005-0000-0000-0000651A0000}"/>
    <cellStyle name="_sahara - FPS - DSN - BOQ - 17.02.07 2 5 4" xfId="39088" xr:uid="{00000000-0005-0000-0000-0000661A0000}"/>
    <cellStyle name="_sahara - FPS - DSN - BOQ - 17.02.07 2 6" xfId="5065" xr:uid="{00000000-0005-0000-0000-0000671A0000}"/>
    <cellStyle name="_sahara - FPS - DSN - BOQ - 17.02.07 2 6 2" xfId="5066" xr:uid="{00000000-0005-0000-0000-0000681A0000}"/>
    <cellStyle name="_sahara - FPS - DSN - BOQ - 17.02.07 2 6 2 2" xfId="39092" xr:uid="{00000000-0005-0000-0000-0000691A0000}"/>
    <cellStyle name="_sahara - FPS - DSN - BOQ - 17.02.07 2 6 3" xfId="5067" xr:uid="{00000000-0005-0000-0000-00006A1A0000}"/>
    <cellStyle name="_sahara - FPS - DSN - BOQ - 17.02.07 2 6 3 2" xfId="39093" xr:uid="{00000000-0005-0000-0000-00006B1A0000}"/>
    <cellStyle name="_sahara - FPS - DSN - BOQ - 17.02.07 2 6 4" xfId="39091" xr:uid="{00000000-0005-0000-0000-00006C1A0000}"/>
    <cellStyle name="_sahara - FPS - DSN - BOQ - 17.02.07 2 7" xfId="5068" xr:uid="{00000000-0005-0000-0000-00006D1A0000}"/>
    <cellStyle name="_sahara - FPS - DSN - BOQ - 17.02.07 2 7 2" xfId="39094" xr:uid="{00000000-0005-0000-0000-00006E1A0000}"/>
    <cellStyle name="_sahara - FPS - DSN - BOQ - 17.02.07 2 8" xfId="5069" xr:uid="{00000000-0005-0000-0000-00006F1A0000}"/>
    <cellStyle name="_sahara - FPS - DSN - BOQ - 17.02.07 2 8 2" xfId="39095" xr:uid="{00000000-0005-0000-0000-0000701A0000}"/>
    <cellStyle name="_sahara - FPS - DSN - BOQ - 17.02.07 2 9" xfId="39078" xr:uid="{00000000-0005-0000-0000-0000711A0000}"/>
    <cellStyle name="_sahara - FPS - DSN - BOQ - 17.02.07 3" xfId="5070" xr:uid="{00000000-0005-0000-0000-0000721A0000}"/>
    <cellStyle name="_sahara - FPS - DSN - BOQ - 17.02.07 3 2" xfId="5071" xr:uid="{00000000-0005-0000-0000-0000731A0000}"/>
    <cellStyle name="_sahara - FPS - DSN - BOQ - 17.02.07 3 2 2" xfId="5072" xr:uid="{00000000-0005-0000-0000-0000741A0000}"/>
    <cellStyle name="_sahara - FPS - DSN - BOQ - 17.02.07 3 2 2 2" xfId="39098" xr:uid="{00000000-0005-0000-0000-0000751A0000}"/>
    <cellStyle name="_sahara - FPS - DSN - BOQ - 17.02.07 3 2 3" xfId="5073" xr:uid="{00000000-0005-0000-0000-0000761A0000}"/>
    <cellStyle name="_sahara - FPS - DSN - BOQ - 17.02.07 3 2 3 2" xfId="39099" xr:uid="{00000000-0005-0000-0000-0000771A0000}"/>
    <cellStyle name="_sahara - FPS - DSN - BOQ - 17.02.07 3 2 4" xfId="39097" xr:uid="{00000000-0005-0000-0000-0000781A0000}"/>
    <cellStyle name="_sahara - FPS - DSN - BOQ - 17.02.07 3 3" xfId="5074" xr:uid="{00000000-0005-0000-0000-0000791A0000}"/>
    <cellStyle name="_sahara - FPS - DSN - BOQ - 17.02.07 3 3 2" xfId="39100" xr:uid="{00000000-0005-0000-0000-00007A1A0000}"/>
    <cellStyle name="_sahara - FPS - DSN - BOQ - 17.02.07 3 4" xfId="5075" xr:uid="{00000000-0005-0000-0000-00007B1A0000}"/>
    <cellStyle name="_sahara - FPS - DSN - BOQ - 17.02.07 3 4 2" xfId="39101" xr:uid="{00000000-0005-0000-0000-00007C1A0000}"/>
    <cellStyle name="_sahara - FPS - DSN - BOQ - 17.02.07 3 5" xfId="39096" xr:uid="{00000000-0005-0000-0000-00007D1A0000}"/>
    <cellStyle name="_sahara - FPS - DSN - BOQ - 17.02.07 4" xfId="5076" xr:uid="{00000000-0005-0000-0000-00007E1A0000}"/>
    <cellStyle name="_sahara - FPS - DSN - BOQ - 17.02.07 4 2" xfId="5077" xr:uid="{00000000-0005-0000-0000-00007F1A0000}"/>
    <cellStyle name="_sahara - FPS - DSN - BOQ - 17.02.07 4 2 2" xfId="39103" xr:uid="{00000000-0005-0000-0000-0000801A0000}"/>
    <cellStyle name="_sahara - FPS - DSN - BOQ - 17.02.07 4 3" xfId="5078" xr:uid="{00000000-0005-0000-0000-0000811A0000}"/>
    <cellStyle name="_sahara - FPS - DSN - BOQ - 17.02.07 4 3 2" xfId="39104" xr:uid="{00000000-0005-0000-0000-0000821A0000}"/>
    <cellStyle name="_sahara - FPS - DSN - BOQ - 17.02.07 4 4" xfId="39102" xr:uid="{00000000-0005-0000-0000-0000831A0000}"/>
    <cellStyle name="_sahara - FPS - DSN - BOQ - 17.02.07 5" xfId="5079" xr:uid="{00000000-0005-0000-0000-0000841A0000}"/>
    <cellStyle name="_sahara - FPS - DSN - BOQ - 17.02.07 5 2" xfId="39105" xr:uid="{00000000-0005-0000-0000-0000851A0000}"/>
    <cellStyle name="_sahara - FPS - DSN - BOQ - 17.02.07 6" xfId="5080" xr:uid="{00000000-0005-0000-0000-0000861A0000}"/>
    <cellStyle name="_sahara - FPS - DSN - BOQ - 17.02.07 6 2" xfId="36197" xr:uid="{00000000-0005-0000-0000-0000871A0000}"/>
    <cellStyle name="_sahara - FPS - DSN - BOQ - 17.02.07 6 2 2" xfId="45434" xr:uid="{00000000-0005-0000-0000-0000881A0000}"/>
    <cellStyle name="_sahara - FPS - DSN - BOQ - 17.02.07 6 3" xfId="39106" xr:uid="{00000000-0005-0000-0000-0000891A0000}"/>
    <cellStyle name="_sahara - FPS - DSN - BOQ - 17.02.07 7" xfId="36198" xr:uid="{00000000-0005-0000-0000-00008A1A0000}"/>
    <cellStyle name="_sahara - FPS - DSN - BOQ - 17.02.07 7 2" xfId="45435" xr:uid="{00000000-0005-0000-0000-00008B1A0000}"/>
    <cellStyle name="_sahara - FPS - DSN - BOQ - 17.02.07 8" xfId="39077" xr:uid="{00000000-0005-0000-0000-00008C1A0000}"/>
    <cellStyle name="_sahara - FPS - DSN - BOQ - 17.02.07 9" xfId="29752" xr:uid="{00000000-0005-0000-0000-00008D1A0000}"/>
    <cellStyle name="_Saipem_Access Offer_18.04.08" xfId="5081" xr:uid="{00000000-0005-0000-0000-00008E1A0000}"/>
    <cellStyle name="_Saipem_Access Offer_18.04.08 2" xfId="5082" xr:uid="{00000000-0005-0000-0000-00008F1A0000}"/>
    <cellStyle name="_Saipem_Access Offer_18.04.08 2 2" xfId="5083" xr:uid="{00000000-0005-0000-0000-0000901A0000}"/>
    <cellStyle name="_Saipem_Access Offer_18.04.08 2 3" xfId="5084" xr:uid="{00000000-0005-0000-0000-0000911A0000}"/>
    <cellStyle name="_Saipem_Access Offer_18.04.08 3" xfId="5085" xr:uid="{00000000-0005-0000-0000-0000921A0000}"/>
    <cellStyle name="_Saipem_Access Offer_18.04.08 4" xfId="5086" xr:uid="{00000000-0005-0000-0000-0000931A0000}"/>
    <cellStyle name="_SBT offer _ HPCL Mumbai_rev2_30 3 10 (3)" xfId="5087" xr:uid="{00000000-0005-0000-0000-0000941A0000}"/>
    <cellStyle name="_SBT offer _ HPCL Mumbai_rev2_30 3 10 (3) 2" xfId="5088" xr:uid="{00000000-0005-0000-0000-0000951A0000}"/>
    <cellStyle name="_SBT Offer _ENPI_RSP DC1_15 9 10 (2)" xfId="5089" xr:uid="{00000000-0005-0000-0000-0000961A0000}"/>
    <cellStyle name="_SBT Offer _ENPI_RSP DC1_15 9 10 (2) 2" xfId="5090" xr:uid="{00000000-0005-0000-0000-0000971A0000}"/>
    <cellStyle name="_SCB-SCOPE-EDIFICE FAS,PA,ACS,CCTV,BMS 10.11.06-DI" xfId="5091" xr:uid="{00000000-0005-0000-0000-0000981A0000}"/>
    <cellStyle name="_SCB-SCOPE-EDIFICE FAS,PA,ACS,CCTV,BMS 10.11.06-DI 2" xfId="5092" xr:uid="{00000000-0005-0000-0000-0000991A0000}"/>
    <cellStyle name="_SCB-SCOPE-EDIFICE FAS,PA,ACS,CCTV,BMS 10.11.06-DI 2 2" xfId="5093" xr:uid="{00000000-0005-0000-0000-00009A1A0000}"/>
    <cellStyle name="_SCB-SCOPE-EDIFICE FAS,PA,ACS,CCTV,BMS 10.11.06-DI 2 2 2" xfId="27193" xr:uid="{00000000-0005-0000-0000-00009B1A0000}"/>
    <cellStyle name="_SCB-SCOPE-EDIFICE FAS,PA,ACS,CCTV,BMS 10.11.06-DI 2 2 3" xfId="22314" xr:uid="{00000000-0005-0000-0000-00009C1A0000}"/>
    <cellStyle name="_SCB-SCOPE-EDIFICE FAS,PA,ACS,CCTV,BMS 10.11.06-DI 2 3" xfId="5094" xr:uid="{00000000-0005-0000-0000-00009D1A0000}"/>
    <cellStyle name="_SCB-SCOPE-EDIFICE FAS,PA,ACS,CCTV,BMS 10.11.06-DI 2 4" xfId="27194" xr:uid="{00000000-0005-0000-0000-00009E1A0000}"/>
    <cellStyle name="_SCB-SCOPE-EDIFICE FAS,PA,ACS,CCTV,BMS 10.11.06-DI 2 5" xfId="22313" xr:uid="{00000000-0005-0000-0000-00009F1A0000}"/>
    <cellStyle name="_SCB-SCOPE-EDIFICE FAS,PA,ACS,CCTV,BMS 10.11.06-DI 3" xfId="5095" xr:uid="{00000000-0005-0000-0000-0000A01A0000}"/>
    <cellStyle name="_SCB-SCOPE-EDIFICE FAS,PA,ACS,CCTV,BMS 10.11.06-DI 4" xfId="5096" xr:uid="{00000000-0005-0000-0000-0000A11A0000}"/>
    <cellStyle name="_SCB-SCOPE-EDIFICE FAS,PA,ACS,CCTV,BMS 10.11.06-DI 5" xfId="29292" xr:uid="{00000000-0005-0000-0000-0000A21A0000}"/>
    <cellStyle name="_Scope Intrnational 14.05.2008 PCS" xfId="5097" xr:uid="{00000000-0005-0000-0000-0000A31A0000}"/>
    <cellStyle name="_Scope Intrnational 14.05.2008 PCS 2" xfId="5098" xr:uid="{00000000-0005-0000-0000-0000A41A0000}"/>
    <cellStyle name="_Scope Intrnational 14.05.2008 PCS 2 2" xfId="5099" xr:uid="{00000000-0005-0000-0000-0000A51A0000}"/>
    <cellStyle name="_Scope Intrnational 14.05.2008 PCS 2 3" xfId="5100" xr:uid="{00000000-0005-0000-0000-0000A61A0000}"/>
    <cellStyle name="_Scope Intrnational 14.05.2008 PCS 3" xfId="5101" xr:uid="{00000000-0005-0000-0000-0000A71A0000}"/>
    <cellStyle name="_Scope Intrnational 14.05.2008 PCS 4" xfId="5102" xr:uid="{00000000-0005-0000-0000-0000A81A0000}"/>
    <cellStyle name="_Scope Intrnational 16.05.2008BOQ" xfId="5103" xr:uid="{00000000-0005-0000-0000-0000A91A0000}"/>
    <cellStyle name="_Scope Intrnational 16.05.2008BOQ 2" xfId="5104" xr:uid="{00000000-0005-0000-0000-0000AA1A0000}"/>
    <cellStyle name="_Scope Intrnational 16.05.2008BOQ 2 2" xfId="5105" xr:uid="{00000000-0005-0000-0000-0000AB1A0000}"/>
    <cellStyle name="_Scope Intrnational 16.05.2008BOQ 2 3" xfId="5106" xr:uid="{00000000-0005-0000-0000-0000AC1A0000}"/>
    <cellStyle name="_Scope Intrnational 16.05.2008BOQ 3" xfId="5107" xr:uid="{00000000-0005-0000-0000-0000AD1A0000}"/>
    <cellStyle name="_Scope Intrnational 16.05.2008BOQ 4" xfId="5108" xr:uid="{00000000-0005-0000-0000-0000AE1A0000}"/>
    <cellStyle name="_SDC MAHARASHTRA DC CIVIL-030309-VISTA DESIGNS" xfId="5109" xr:uid="{00000000-0005-0000-0000-0000AF1A0000}"/>
    <cellStyle name="_SDC MAHARASHTRA DC CIVIL-030309-VISTA DESIGNS 2" xfId="5110" xr:uid="{00000000-0005-0000-0000-0000B01A0000}"/>
    <cellStyle name="_x0004__Seafright Cost" xfId="22315" xr:uid="{00000000-0005-0000-0000-0000B11A0000}"/>
    <cellStyle name="_Seepz BOmv1.2.5" xfId="5111" xr:uid="{00000000-0005-0000-0000-0000B21A0000}"/>
    <cellStyle name="_x0004__Selling Cost (supply only) of IROMONGERIES (METEGLAS &amp; GID)" xfId="22316" xr:uid="{00000000-0005-0000-0000-0000B31A0000}"/>
    <cellStyle name="_x0004__Selling Cost of IROMONGERIES (METEGLAS &amp; GID)" xfId="22317" xr:uid="{00000000-0005-0000-0000-0000B41A0000}"/>
    <cellStyle name="_Sew electricals-University 17.4.07" xfId="5112" xr:uid="{00000000-0005-0000-0000-0000B51A0000}"/>
    <cellStyle name="_Sew electricals-University 17.4.07 2" xfId="5113" xr:uid="{00000000-0005-0000-0000-0000B61A0000}"/>
    <cellStyle name="_Sew electricals-University 17.4.07 2 2" xfId="5114" xr:uid="{00000000-0005-0000-0000-0000B71A0000}"/>
    <cellStyle name="_Sew electricals-University 17.4.07 2 2 2" xfId="27197" xr:uid="{00000000-0005-0000-0000-0000B81A0000}"/>
    <cellStyle name="_Sew electricals-University 17.4.07 2 2 3" xfId="22320" xr:uid="{00000000-0005-0000-0000-0000B91A0000}"/>
    <cellStyle name="_Sew electricals-University 17.4.07 2 3" xfId="5115" xr:uid="{00000000-0005-0000-0000-0000BA1A0000}"/>
    <cellStyle name="_Sew electricals-University 17.4.07 2 4" xfId="27196" xr:uid="{00000000-0005-0000-0000-0000BB1A0000}"/>
    <cellStyle name="_Sew electricals-University 17.4.07 2 5" xfId="22319" xr:uid="{00000000-0005-0000-0000-0000BC1A0000}"/>
    <cellStyle name="_Sew electricals-University 17.4.07 3" xfId="5116" xr:uid="{00000000-0005-0000-0000-0000BD1A0000}"/>
    <cellStyle name="_Sew electricals-University 17.4.07 3 2" xfId="21981" xr:uid="{00000000-0005-0000-0000-0000BE1A0000}"/>
    <cellStyle name="_Sew electricals-University 17.4.07 3 3" xfId="27198" xr:uid="{00000000-0005-0000-0000-0000BF1A0000}"/>
    <cellStyle name="_Sew electricals-University 17.4.07 3 4" xfId="22321" xr:uid="{00000000-0005-0000-0000-0000C01A0000}"/>
    <cellStyle name="_Sew electricals-University 17.4.07 4" xfId="5117" xr:uid="{00000000-0005-0000-0000-0000C11A0000}"/>
    <cellStyle name="_Sew electricals-University 17.4.07 5" xfId="27195" xr:uid="{00000000-0005-0000-0000-0000C21A0000}"/>
    <cellStyle name="_Sew electricals-University 17.4.07 6" xfId="22318" xr:uid="{00000000-0005-0000-0000-0000C31A0000}"/>
    <cellStyle name="_SHAR-SDSC-Block1-07.10.08" xfId="5118" xr:uid="{00000000-0005-0000-0000-0000C41A0000}"/>
    <cellStyle name="_SHAR-SDSC-Block1-07.10.08 2" xfId="5119" xr:uid="{00000000-0005-0000-0000-0000C51A0000}"/>
    <cellStyle name="_SHAR-SDSC-Block1-07.10.08 2 2" xfId="5120" xr:uid="{00000000-0005-0000-0000-0000C61A0000}"/>
    <cellStyle name="_SHAR-SDSC-Block1-07.10.08 2 2 2" xfId="27200" xr:uid="{00000000-0005-0000-0000-0000C71A0000}"/>
    <cellStyle name="_SHAR-SDSC-Block1-07.10.08 2 2 3" xfId="22324" xr:uid="{00000000-0005-0000-0000-0000C81A0000}"/>
    <cellStyle name="_SHAR-SDSC-Block1-07.10.08 2 3" xfId="5121" xr:uid="{00000000-0005-0000-0000-0000C91A0000}"/>
    <cellStyle name="_SHAR-SDSC-Block1-07.10.08 2 4" xfId="27199" xr:uid="{00000000-0005-0000-0000-0000CA1A0000}"/>
    <cellStyle name="_SHAR-SDSC-Block1-07.10.08 2 5" xfId="22323" xr:uid="{00000000-0005-0000-0000-0000CB1A0000}"/>
    <cellStyle name="_SHAR-SDSC-Block1-07.10.08 3" xfId="5122" xr:uid="{00000000-0005-0000-0000-0000CC1A0000}"/>
    <cellStyle name="_SHAR-SDSC-Block1-07.10.08 4" xfId="5123" xr:uid="{00000000-0005-0000-0000-0000CD1A0000}"/>
    <cellStyle name="_SHAR-SDSC-Block1-07.10.08 5" xfId="22322" xr:uid="{00000000-0005-0000-0000-0000CE1A0000}"/>
    <cellStyle name="_Sheet1" xfId="22325" xr:uid="{00000000-0005-0000-0000-0000CF1A0000}"/>
    <cellStyle name="_Sheet1 2" xfId="22326" xr:uid="{00000000-0005-0000-0000-0000D01A0000}"/>
    <cellStyle name="_Sheet1_1" xfId="22327" xr:uid="{00000000-0005-0000-0000-0000D11A0000}"/>
    <cellStyle name="_Sheet1_1 2" xfId="22328" xr:uid="{00000000-0005-0000-0000-0000D21A0000}"/>
    <cellStyle name="_Sheet2" xfId="5124" xr:uid="{00000000-0005-0000-0000-0000D31A0000}"/>
    <cellStyle name="_Sheet2 2" xfId="5125" xr:uid="{00000000-0005-0000-0000-0000D41A0000}"/>
    <cellStyle name="_Sheet2 2 2" xfId="5126" xr:uid="{00000000-0005-0000-0000-0000D51A0000}"/>
    <cellStyle name="_Sheet2 2 2 2" xfId="27202" xr:uid="{00000000-0005-0000-0000-0000D61A0000}"/>
    <cellStyle name="_Sheet2 2 2 3" xfId="29293" xr:uid="{00000000-0005-0000-0000-0000D71A0000}"/>
    <cellStyle name="_Sheet2 2 3" xfId="5127" xr:uid="{00000000-0005-0000-0000-0000D81A0000}"/>
    <cellStyle name="_Sheet2 2 4" xfId="27201" xr:uid="{00000000-0005-0000-0000-0000D91A0000}"/>
    <cellStyle name="_Sheet2 2 5" xfId="22330" xr:uid="{00000000-0005-0000-0000-0000DA1A0000}"/>
    <cellStyle name="_Sheet2 3" xfId="5128" xr:uid="{00000000-0005-0000-0000-0000DB1A0000}"/>
    <cellStyle name="_Sheet2 4" xfId="5129" xr:uid="{00000000-0005-0000-0000-0000DC1A0000}"/>
    <cellStyle name="_Sheet2 5" xfId="22329" xr:uid="{00000000-0005-0000-0000-0000DD1A0000}"/>
    <cellStyle name="_Sheet3" xfId="5130" xr:uid="{00000000-0005-0000-0000-0000DE1A0000}"/>
    <cellStyle name="_Sheet3 2" xfId="5131" xr:uid="{00000000-0005-0000-0000-0000DF1A0000}"/>
    <cellStyle name="_Sheet3 2 2" xfId="5132" xr:uid="{00000000-0005-0000-0000-0000E01A0000}"/>
    <cellStyle name="_Sheet3 2 2 2" xfId="27204" xr:uid="{00000000-0005-0000-0000-0000E11A0000}"/>
    <cellStyle name="_Sheet3 2 2 3" xfId="22333" xr:uid="{00000000-0005-0000-0000-0000E21A0000}"/>
    <cellStyle name="_Sheet3 2 3" xfId="5133" xr:uid="{00000000-0005-0000-0000-0000E31A0000}"/>
    <cellStyle name="_Sheet3 2 4" xfId="27203" xr:uid="{00000000-0005-0000-0000-0000E41A0000}"/>
    <cellStyle name="_Sheet3 2 5" xfId="22332" xr:uid="{00000000-0005-0000-0000-0000E51A0000}"/>
    <cellStyle name="_Sheet3 3" xfId="5134" xr:uid="{00000000-0005-0000-0000-0000E61A0000}"/>
    <cellStyle name="_Sheet3 4" xfId="5135" xr:uid="{00000000-0005-0000-0000-0000E71A0000}"/>
    <cellStyle name="_Sheet3 5" xfId="22331" xr:uid="{00000000-0005-0000-0000-0000E81A0000}"/>
    <cellStyle name="_Sheet4" xfId="5136" xr:uid="{00000000-0005-0000-0000-0000E91A0000}"/>
    <cellStyle name="_Sheet4 2" xfId="5137" xr:uid="{00000000-0005-0000-0000-0000EA1A0000}"/>
    <cellStyle name="_Sheet4 2 2" xfId="5138" xr:uid="{00000000-0005-0000-0000-0000EB1A0000}"/>
    <cellStyle name="_Sheet4 2 2 2" xfId="29753" xr:uid="{00000000-0005-0000-0000-0000EC1A0000}"/>
    <cellStyle name="_Sheet4 2 2 3" xfId="22336" xr:uid="{00000000-0005-0000-0000-0000ED1A0000}"/>
    <cellStyle name="_Sheet4 2 3" xfId="5139" xr:uid="{00000000-0005-0000-0000-0000EE1A0000}"/>
    <cellStyle name="_Sheet4 2 4" xfId="27205" xr:uid="{00000000-0005-0000-0000-0000EF1A0000}"/>
    <cellStyle name="_Sheet4 2 5" xfId="22335" xr:uid="{00000000-0005-0000-0000-0000F01A0000}"/>
    <cellStyle name="_Sheet4 3" xfId="5140" xr:uid="{00000000-0005-0000-0000-0000F11A0000}"/>
    <cellStyle name="_Sheet4 4" xfId="5141" xr:uid="{00000000-0005-0000-0000-0000F21A0000}"/>
    <cellStyle name="_Sheet4 5" xfId="22334" xr:uid="{00000000-0005-0000-0000-0000F31A0000}"/>
    <cellStyle name="_Shell - Afas &amp; Pa - 23.05.06" xfId="5142" xr:uid="{00000000-0005-0000-0000-0000F41A0000}"/>
    <cellStyle name="_Shell - Afas &amp; Pa - 23.05.06 2" xfId="5143" xr:uid="{00000000-0005-0000-0000-0000F51A0000}"/>
    <cellStyle name="_Shell - Afas &amp; Pa - 23.05.06 2 2" xfId="5144" xr:uid="{00000000-0005-0000-0000-0000F61A0000}"/>
    <cellStyle name="_Shell - Afas &amp; Pa - 23.05.06 2 2 2" xfId="27207" xr:uid="{00000000-0005-0000-0000-0000F71A0000}"/>
    <cellStyle name="_Shell - Afas &amp; Pa - 23.05.06 2 2 3" xfId="22339" xr:uid="{00000000-0005-0000-0000-0000F81A0000}"/>
    <cellStyle name="_Shell - Afas &amp; Pa - 23.05.06 2 3" xfId="5145" xr:uid="{00000000-0005-0000-0000-0000F91A0000}"/>
    <cellStyle name="_Shell - Afas &amp; Pa - 23.05.06 2 4" xfId="27206" xr:uid="{00000000-0005-0000-0000-0000FA1A0000}"/>
    <cellStyle name="_Shell - Afas &amp; Pa - 23.05.06 2 5" xfId="22338" xr:uid="{00000000-0005-0000-0000-0000FB1A0000}"/>
    <cellStyle name="_Shell - Afas &amp; Pa - 23.05.06 3" xfId="5146" xr:uid="{00000000-0005-0000-0000-0000FC1A0000}"/>
    <cellStyle name="_Shell - Afas &amp; Pa - 23.05.06 3 2" xfId="22341" xr:uid="{00000000-0005-0000-0000-0000FD1A0000}"/>
    <cellStyle name="_Shell - Afas &amp; Pa - 23.05.06 3 3" xfId="27208" xr:uid="{00000000-0005-0000-0000-0000FE1A0000}"/>
    <cellStyle name="_Shell - Afas &amp; Pa - 23.05.06 3 4" xfId="22340" xr:uid="{00000000-0005-0000-0000-0000FF1A0000}"/>
    <cellStyle name="_Shell - Afas &amp; Pa - 23.05.06 4" xfId="5147" xr:uid="{00000000-0005-0000-0000-0000001B0000}"/>
    <cellStyle name="_Shell - Afas &amp; Pa - 23.05.06 5" xfId="29754" xr:uid="{00000000-0005-0000-0000-0000011B0000}"/>
    <cellStyle name="_Shell - Afas &amp; Pa - 23.05.06 6" xfId="22337" xr:uid="{00000000-0005-0000-0000-0000021B0000}"/>
    <cellStyle name="_SHQ SITE-19.5.07" xfId="5148" xr:uid="{00000000-0005-0000-0000-0000031B0000}"/>
    <cellStyle name="_SHQ SITE-19.5.07 2" xfId="5149" xr:uid="{00000000-0005-0000-0000-0000041B0000}"/>
    <cellStyle name="_SHQ SITE-19.5.07 2 2" xfId="5150" xr:uid="{00000000-0005-0000-0000-0000051B0000}"/>
    <cellStyle name="_SHQ SITE-19.5.07 2 2 2" xfId="27210" xr:uid="{00000000-0005-0000-0000-0000061B0000}"/>
    <cellStyle name="_SHQ SITE-19.5.07 2 2 3" xfId="22344" xr:uid="{00000000-0005-0000-0000-0000071B0000}"/>
    <cellStyle name="_SHQ SITE-19.5.07 2 3" xfId="5151" xr:uid="{00000000-0005-0000-0000-0000081B0000}"/>
    <cellStyle name="_SHQ SITE-19.5.07 2 4" xfId="1369" xr:uid="{00000000-0005-0000-0000-0000091B0000}"/>
    <cellStyle name="_SHQ SITE-19.5.07 2 5" xfId="22343" xr:uid="{00000000-0005-0000-0000-00000A1B0000}"/>
    <cellStyle name="_SHQ SITE-19.5.07 3" xfId="5152" xr:uid="{00000000-0005-0000-0000-00000B1B0000}"/>
    <cellStyle name="_SHQ SITE-19.5.07 4" xfId="5153" xr:uid="{00000000-0005-0000-0000-00000C1B0000}"/>
    <cellStyle name="_SHQ SITE-19.5.07 5" xfId="22342" xr:uid="{00000000-0005-0000-0000-00000D1B0000}"/>
    <cellStyle name="_Siemens Worksheet" xfId="5154" xr:uid="{00000000-0005-0000-0000-00000E1B0000}"/>
    <cellStyle name="_Siemens Worksheet 10" xfId="22345" xr:uid="{00000000-0005-0000-0000-00000F1B0000}"/>
    <cellStyle name="_Siemens Worksheet 2" xfId="5155" xr:uid="{00000000-0005-0000-0000-0000101B0000}"/>
    <cellStyle name="_Siemens Worksheet 2 10" xfId="27211" xr:uid="{00000000-0005-0000-0000-0000111B0000}"/>
    <cellStyle name="_Siemens Worksheet 2 2" xfId="5156" xr:uid="{00000000-0005-0000-0000-0000121B0000}"/>
    <cellStyle name="_Siemens Worksheet 2 2 2" xfId="5157" xr:uid="{00000000-0005-0000-0000-0000131B0000}"/>
    <cellStyle name="_Siemens Worksheet 2 2 2 2" xfId="39110" xr:uid="{00000000-0005-0000-0000-0000141B0000}"/>
    <cellStyle name="_Siemens Worksheet 2 2 3" xfId="5158" xr:uid="{00000000-0005-0000-0000-0000151B0000}"/>
    <cellStyle name="_Siemens Worksheet 2 2 3 2" xfId="39111" xr:uid="{00000000-0005-0000-0000-0000161B0000}"/>
    <cellStyle name="_Siemens Worksheet 2 2 4" xfId="39109" xr:uid="{00000000-0005-0000-0000-0000171B0000}"/>
    <cellStyle name="_Siemens Worksheet 2 2 5" xfId="27212" xr:uid="{00000000-0005-0000-0000-0000181B0000}"/>
    <cellStyle name="_Siemens Worksheet 2 3" xfId="5159" xr:uid="{00000000-0005-0000-0000-0000191B0000}"/>
    <cellStyle name="_Siemens Worksheet 2 3 2" xfId="5160" xr:uid="{00000000-0005-0000-0000-00001A1B0000}"/>
    <cellStyle name="_Siemens Worksheet 2 3 2 2" xfId="39113" xr:uid="{00000000-0005-0000-0000-00001B1B0000}"/>
    <cellStyle name="_Siemens Worksheet 2 3 3" xfId="5161" xr:uid="{00000000-0005-0000-0000-00001C1B0000}"/>
    <cellStyle name="_Siemens Worksheet 2 3 3 2" xfId="39114" xr:uid="{00000000-0005-0000-0000-00001D1B0000}"/>
    <cellStyle name="_Siemens Worksheet 2 3 4" xfId="39112" xr:uid="{00000000-0005-0000-0000-00001E1B0000}"/>
    <cellStyle name="_Siemens Worksheet 2 4" xfId="5162" xr:uid="{00000000-0005-0000-0000-00001F1B0000}"/>
    <cellStyle name="_Siemens Worksheet 2 4 2" xfId="5163" xr:uid="{00000000-0005-0000-0000-0000201B0000}"/>
    <cellStyle name="_Siemens Worksheet 2 4 2 2" xfId="39116" xr:uid="{00000000-0005-0000-0000-0000211B0000}"/>
    <cellStyle name="_Siemens Worksheet 2 4 3" xfId="5164" xr:uid="{00000000-0005-0000-0000-0000221B0000}"/>
    <cellStyle name="_Siemens Worksheet 2 4 3 2" xfId="39117" xr:uid="{00000000-0005-0000-0000-0000231B0000}"/>
    <cellStyle name="_Siemens Worksheet 2 4 4" xfId="39115" xr:uid="{00000000-0005-0000-0000-0000241B0000}"/>
    <cellStyle name="_Siemens Worksheet 2 5" xfId="5165" xr:uid="{00000000-0005-0000-0000-0000251B0000}"/>
    <cellStyle name="_Siemens Worksheet 2 5 2" xfId="5166" xr:uid="{00000000-0005-0000-0000-0000261B0000}"/>
    <cellStyle name="_Siemens Worksheet 2 5 2 2" xfId="39119" xr:uid="{00000000-0005-0000-0000-0000271B0000}"/>
    <cellStyle name="_Siemens Worksheet 2 5 3" xfId="5167" xr:uid="{00000000-0005-0000-0000-0000281B0000}"/>
    <cellStyle name="_Siemens Worksheet 2 5 3 2" xfId="39120" xr:uid="{00000000-0005-0000-0000-0000291B0000}"/>
    <cellStyle name="_Siemens Worksheet 2 5 4" xfId="39118" xr:uid="{00000000-0005-0000-0000-00002A1B0000}"/>
    <cellStyle name="_Siemens Worksheet 2 6" xfId="5168" xr:uid="{00000000-0005-0000-0000-00002B1B0000}"/>
    <cellStyle name="_Siemens Worksheet 2 6 2" xfId="5169" xr:uid="{00000000-0005-0000-0000-00002C1B0000}"/>
    <cellStyle name="_Siemens Worksheet 2 6 2 2" xfId="39122" xr:uid="{00000000-0005-0000-0000-00002D1B0000}"/>
    <cellStyle name="_Siemens Worksheet 2 6 3" xfId="5170" xr:uid="{00000000-0005-0000-0000-00002E1B0000}"/>
    <cellStyle name="_Siemens Worksheet 2 6 3 2" xfId="39123" xr:uid="{00000000-0005-0000-0000-00002F1B0000}"/>
    <cellStyle name="_Siemens Worksheet 2 6 4" xfId="39121" xr:uid="{00000000-0005-0000-0000-0000301B0000}"/>
    <cellStyle name="_Siemens Worksheet 2 7" xfId="5171" xr:uid="{00000000-0005-0000-0000-0000311B0000}"/>
    <cellStyle name="_Siemens Worksheet 2 7 2" xfId="39124" xr:uid="{00000000-0005-0000-0000-0000321B0000}"/>
    <cellStyle name="_Siemens Worksheet 2 8" xfId="5172" xr:uid="{00000000-0005-0000-0000-0000331B0000}"/>
    <cellStyle name="_Siemens Worksheet 2 8 2" xfId="39125" xr:uid="{00000000-0005-0000-0000-0000341B0000}"/>
    <cellStyle name="_Siemens Worksheet 2 9" xfId="39108" xr:uid="{00000000-0005-0000-0000-0000351B0000}"/>
    <cellStyle name="_Siemens Worksheet 3" xfId="5173" xr:uid="{00000000-0005-0000-0000-0000361B0000}"/>
    <cellStyle name="_Siemens Worksheet 3 2" xfId="5174" xr:uid="{00000000-0005-0000-0000-0000371B0000}"/>
    <cellStyle name="_Siemens Worksheet 3 2 2" xfId="5175" xr:uid="{00000000-0005-0000-0000-0000381B0000}"/>
    <cellStyle name="_Siemens Worksheet 3 2 2 2" xfId="39128" xr:uid="{00000000-0005-0000-0000-0000391B0000}"/>
    <cellStyle name="_Siemens Worksheet 3 2 3" xfId="5176" xr:uid="{00000000-0005-0000-0000-00003A1B0000}"/>
    <cellStyle name="_Siemens Worksheet 3 2 3 2" xfId="39129" xr:uid="{00000000-0005-0000-0000-00003B1B0000}"/>
    <cellStyle name="_Siemens Worksheet 3 2 4" xfId="39127" xr:uid="{00000000-0005-0000-0000-00003C1B0000}"/>
    <cellStyle name="_Siemens Worksheet 3 3" xfId="5177" xr:uid="{00000000-0005-0000-0000-00003D1B0000}"/>
    <cellStyle name="_Siemens Worksheet 3 3 2" xfId="39130" xr:uid="{00000000-0005-0000-0000-00003E1B0000}"/>
    <cellStyle name="_Siemens Worksheet 3 4" xfId="5178" xr:uid="{00000000-0005-0000-0000-00003F1B0000}"/>
    <cellStyle name="_Siemens Worksheet 3 4 2" xfId="39131" xr:uid="{00000000-0005-0000-0000-0000401B0000}"/>
    <cellStyle name="_Siemens Worksheet 3 5" xfId="39126" xr:uid="{00000000-0005-0000-0000-0000411B0000}"/>
    <cellStyle name="_Siemens Worksheet 4" xfId="5179" xr:uid="{00000000-0005-0000-0000-0000421B0000}"/>
    <cellStyle name="_Siemens Worksheet 4 2" xfId="5180" xr:uid="{00000000-0005-0000-0000-0000431B0000}"/>
    <cellStyle name="_Siemens Worksheet 4 2 2" xfId="39133" xr:uid="{00000000-0005-0000-0000-0000441B0000}"/>
    <cellStyle name="_Siemens Worksheet 4 3" xfId="5181" xr:uid="{00000000-0005-0000-0000-0000451B0000}"/>
    <cellStyle name="_Siemens Worksheet 4 3 2" xfId="39134" xr:uid="{00000000-0005-0000-0000-0000461B0000}"/>
    <cellStyle name="_Siemens Worksheet 4 4" xfId="39132" xr:uid="{00000000-0005-0000-0000-0000471B0000}"/>
    <cellStyle name="_Siemens Worksheet 5" xfId="5182" xr:uid="{00000000-0005-0000-0000-0000481B0000}"/>
    <cellStyle name="_Siemens Worksheet 5 2" xfId="39135" xr:uid="{00000000-0005-0000-0000-0000491B0000}"/>
    <cellStyle name="_Siemens Worksheet 6" xfId="5183" xr:uid="{00000000-0005-0000-0000-00004A1B0000}"/>
    <cellStyle name="_Siemens Worksheet 6 2" xfId="36195" xr:uid="{00000000-0005-0000-0000-00004B1B0000}"/>
    <cellStyle name="_Siemens Worksheet 6 2 2" xfId="45432" xr:uid="{00000000-0005-0000-0000-00004C1B0000}"/>
    <cellStyle name="_Siemens Worksheet 6 3" xfId="39136" xr:uid="{00000000-0005-0000-0000-00004D1B0000}"/>
    <cellStyle name="_Siemens Worksheet 7" xfId="36196" xr:uid="{00000000-0005-0000-0000-00004E1B0000}"/>
    <cellStyle name="_Siemens Worksheet 7 2" xfId="45433" xr:uid="{00000000-0005-0000-0000-00004F1B0000}"/>
    <cellStyle name="_Siemens Worksheet 8" xfId="39107" xr:uid="{00000000-0005-0000-0000-0000501B0000}"/>
    <cellStyle name="_Siemens Worksheet 9" xfId="27213" xr:uid="{00000000-0005-0000-0000-0000511B0000}"/>
    <cellStyle name="_Sify - Vashi - S125 - 19.01.2007" xfId="5184" xr:uid="{00000000-0005-0000-0000-0000521B0000}"/>
    <cellStyle name="_Sify - Vashi - S125 - 19.01.2007 2" xfId="5185" xr:uid="{00000000-0005-0000-0000-0000531B0000}"/>
    <cellStyle name="_Sify - Vashi - S125 - 19.01.2007 2 2" xfId="5186" xr:uid="{00000000-0005-0000-0000-0000541B0000}"/>
    <cellStyle name="_Sify - Vashi - S125 - 19.01.2007 2 2 2" xfId="27216" xr:uid="{00000000-0005-0000-0000-0000551B0000}"/>
    <cellStyle name="_Sify - Vashi - S125 - 19.01.2007 2 2 3" xfId="22348" xr:uid="{00000000-0005-0000-0000-0000561B0000}"/>
    <cellStyle name="_Sify - Vashi - S125 - 19.01.2007 2 3" xfId="5187" xr:uid="{00000000-0005-0000-0000-0000571B0000}"/>
    <cellStyle name="_Sify - Vashi - S125 - 19.01.2007 2 4" xfId="27214" xr:uid="{00000000-0005-0000-0000-0000581B0000}"/>
    <cellStyle name="_Sify - Vashi - S125 - 19.01.2007 2 5" xfId="22347" xr:uid="{00000000-0005-0000-0000-0000591B0000}"/>
    <cellStyle name="_Sify - Vashi - S125 - 19.01.2007 3" xfId="5188" xr:uid="{00000000-0005-0000-0000-00005A1B0000}"/>
    <cellStyle name="_Sify - Vashi - S125 - 19.01.2007 3 2" xfId="22350" xr:uid="{00000000-0005-0000-0000-00005B1B0000}"/>
    <cellStyle name="_Sify - Vashi - S125 - 19.01.2007 3 3" xfId="27217" xr:uid="{00000000-0005-0000-0000-00005C1B0000}"/>
    <cellStyle name="_Sify - Vashi - S125 - 19.01.2007 3 4" xfId="22349" xr:uid="{00000000-0005-0000-0000-00005D1B0000}"/>
    <cellStyle name="_Sify - Vashi - S125 - 19.01.2007 4" xfId="5189" xr:uid="{00000000-0005-0000-0000-00005E1B0000}"/>
    <cellStyle name="_Sify - Vashi - S125 - 19.01.2007 5" xfId="27215" xr:uid="{00000000-0005-0000-0000-00005F1B0000}"/>
    <cellStyle name="_Sify - Vashi - S125 - 19.01.2007 6" xfId="22346" xr:uid="{00000000-0005-0000-0000-0000601B0000}"/>
    <cellStyle name="_Sify-Airoli-Vesda-R0-25.01.08" xfId="5190" xr:uid="{00000000-0005-0000-0000-0000611B0000}"/>
    <cellStyle name="_Sify-Airoli-Vesda-R0-25.01.08 2" xfId="5191" xr:uid="{00000000-0005-0000-0000-0000621B0000}"/>
    <cellStyle name="_Sify-Airoli-Vesda-R0-25.01.08 2 2" xfId="5192" xr:uid="{00000000-0005-0000-0000-0000631B0000}"/>
    <cellStyle name="_Sify-Airoli-Vesda-R0-25.01.08 2 3" xfId="5193" xr:uid="{00000000-0005-0000-0000-0000641B0000}"/>
    <cellStyle name="_Sify-Airoli-Vesda-R0-25.01.08 3" xfId="5194" xr:uid="{00000000-0005-0000-0000-0000651B0000}"/>
    <cellStyle name="_Sify-Airoli-Vesda-R0-25.01.08 4" xfId="5195" xr:uid="{00000000-0005-0000-0000-0000661B0000}"/>
    <cellStyle name="_SIL08-Q-0022-ANZ Bangalore-al-SMG (direct)" xfId="22351" xr:uid="{00000000-0005-0000-0000-0000671B0000}"/>
    <cellStyle name="_SIL08-Q-0022-ANZ Bangalore-al-SMG (direct) 2" xfId="22352" xr:uid="{00000000-0005-0000-0000-0000681B0000}"/>
    <cellStyle name="_SIL08-Q-0022-ANZ Bangalore-al-SMG (direct) 2 2" xfId="29294" xr:uid="{00000000-0005-0000-0000-0000691B0000}"/>
    <cellStyle name="_x0004__SIL09-Q-3038AR5-BAHRAIN STOCK EXCHANGE-AL-S-Behzad Group" xfId="22353" xr:uid="{00000000-0005-0000-0000-00006A1B0000}"/>
    <cellStyle name="_SIL09-Q-3048-NCB CAPITAL AT RIYADH, SAUDI ARABIA-AL-S-dwp" xfId="22354" xr:uid="{00000000-0005-0000-0000-00006B1B0000}"/>
    <cellStyle name="_x0004__SIL10-Q-3015R1-AWAL Group HQ Bahrain(Air Fright)-AL-S-Havelock" xfId="22355" xr:uid="{00000000-0005-0000-0000-00006C1B0000}"/>
    <cellStyle name="_x0004__SIL10-Q-3015R2-AWAL Group HQ Bahrain(Air Fright)-AL-Havelock" xfId="22356" xr:uid="{00000000-0005-0000-0000-00006D1B0000}"/>
    <cellStyle name="_x0004__SIL10-Q-3016-Premier Group B.S.C Tower-AL-S-Elams" xfId="22357" xr:uid="{00000000-0005-0000-0000-00006E1B0000}"/>
    <cellStyle name="_x0004__SIL10-Q-3017-AWAL Group HQ Bahrain( Sea Fright)-AL-Havelock" xfId="29295" xr:uid="{00000000-0005-0000-0000-00006F1B0000}"/>
    <cellStyle name="_Singapore Prison-BMS" xfId="5196" xr:uid="{00000000-0005-0000-0000-0000701B0000}"/>
    <cellStyle name="_Singapore Prison-BMS 2" xfId="5197" xr:uid="{00000000-0005-0000-0000-0000711B0000}"/>
    <cellStyle name="_Singapore Prison-BMS 2 2" xfId="5198" xr:uid="{00000000-0005-0000-0000-0000721B0000}"/>
    <cellStyle name="_Singapore Prison-BMS 2 2 2" xfId="27219" xr:uid="{00000000-0005-0000-0000-0000731B0000}"/>
    <cellStyle name="_Singapore Prison-BMS 2 2 3" xfId="22360" xr:uid="{00000000-0005-0000-0000-0000741B0000}"/>
    <cellStyle name="_Singapore Prison-BMS 2 3" xfId="5199" xr:uid="{00000000-0005-0000-0000-0000751B0000}"/>
    <cellStyle name="_Singapore Prison-BMS 2 4" xfId="27218" xr:uid="{00000000-0005-0000-0000-0000761B0000}"/>
    <cellStyle name="_Singapore Prison-BMS 2 5" xfId="22359" xr:uid="{00000000-0005-0000-0000-0000771B0000}"/>
    <cellStyle name="_Singapore Prison-BMS 3" xfId="5200" xr:uid="{00000000-0005-0000-0000-0000781B0000}"/>
    <cellStyle name="_Singapore Prison-BMS 4" xfId="5201" xr:uid="{00000000-0005-0000-0000-0000791B0000}"/>
    <cellStyle name="_Singapore Prison-BMS 5" xfId="22358" xr:uid="{00000000-0005-0000-0000-00007A1B0000}"/>
    <cellStyle name="_SIPCOT IT park-Siruseri-FHS-22.01.2007" xfId="447" xr:uid="{00000000-0005-0000-0000-00007B1B0000}"/>
    <cellStyle name="_SIPCOT IT park-Siruseri-FHS-22.01.2007 2" xfId="5202" xr:uid="{00000000-0005-0000-0000-00007C1B0000}"/>
    <cellStyle name="_SIPCOT IT park-Siruseri-FHS-22.01.2007 2 2" xfId="5203" xr:uid="{00000000-0005-0000-0000-00007D1B0000}"/>
    <cellStyle name="_SIPCOT IT park-Siruseri-FHS-22.01.2007 2 2 2" xfId="27221" xr:uid="{00000000-0005-0000-0000-00007E1B0000}"/>
    <cellStyle name="_SIPCOT IT park-Siruseri-FHS-22.01.2007 2 2 3" xfId="22363" xr:uid="{00000000-0005-0000-0000-00007F1B0000}"/>
    <cellStyle name="_SIPCOT IT park-Siruseri-FHS-22.01.2007 2 3" xfId="5204" xr:uid="{00000000-0005-0000-0000-0000801B0000}"/>
    <cellStyle name="_SIPCOT IT park-Siruseri-FHS-22.01.2007 2 4" xfId="27220" xr:uid="{00000000-0005-0000-0000-0000811B0000}"/>
    <cellStyle name="_SIPCOT IT park-Siruseri-FHS-22.01.2007 2 5" xfId="22362" xr:uid="{00000000-0005-0000-0000-0000821B0000}"/>
    <cellStyle name="_SIPCOT IT park-Siruseri-FHS-22.01.2007 3" xfId="5205" xr:uid="{00000000-0005-0000-0000-0000831B0000}"/>
    <cellStyle name="_SIPCOT IT park-Siruseri-FHS-22.01.2007 3 2" xfId="22365" xr:uid="{00000000-0005-0000-0000-0000841B0000}"/>
    <cellStyle name="_SIPCOT IT park-Siruseri-FHS-22.01.2007 3 3" xfId="29755" xr:uid="{00000000-0005-0000-0000-0000851B0000}"/>
    <cellStyle name="_SIPCOT IT park-Siruseri-FHS-22.01.2007 3 4" xfId="22364" xr:uid="{00000000-0005-0000-0000-0000861B0000}"/>
    <cellStyle name="_SIPCOT IT park-Siruseri-FHS-22.01.2007 4" xfId="5206" xr:uid="{00000000-0005-0000-0000-0000871B0000}"/>
    <cellStyle name="_SIPCOT IT park-Siruseri-FHS-22.01.2007 5" xfId="23567" xr:uid="{00000000-0005-0000-0000-0000881B0000}"/>
    <cellStyle name="_SIPCOT IT park-Siruseri-FHS-22.01.2007 6" xfId="22361" xr:uid="{00000000-0005-0000-0000-0000891B0000}"/>
    <cellStyle name="_SIRI Fornt stadium" xfId="5207" xr:uid="{00000000-0005-0000-0000-00008A1B0000}"/>
    <cellStyle name="_SIRI Fornt stadium 2" xfId="5208" xr:uid="{00000000-0005-0000-0000-00008B1B0000}"/>
    <cellStyle name="_SIRI Fornt stadium 2 2" xfId="5209" xr:uid="{00000000-0005-0000-0000-00008C1B0000}"/>
    <cellStyle name="_SIRI Fornt stadium 2 3" xfId="5210" xr:uid="{00000000-0005-0000-0000-00008D1B0000}"/>
    <cellStyle name="_SIRI Fornt stadium 3" xfId="5211" xr:uid="{00000000-0005-0000-0000-00008E1B0000}"/>
    <cellStyle name="_SIRI Fornt stadium 4" xfId="5212" xr:uid="{00000000-0005-0000-0000-00008F1B0000}"/>
    <cellStyle name="_Skywings R0-20.03.08" xfId="5213" xr:uid="{00000000-0005-0000-0000-0000901B0000}"/>
    <cellStyle name="_Skywings R0-20.03.08 2" xfId="5214" xr:uid="{00000000-0005-0000-0000-0000911B0000}"/>
    <cellStyle name="_Skywings R0-20.03.08 2 2" xfId="5215" xr:uid="{00000000-0005-0000-0000-0000921B0000}"/>
    <cellStyle name="_Skywings R0-20.03.08 2 2 2" xfId="27222" xr:uid="{00000000-0005-0000-0000-0000931B0000}"/>
    <cellStyle name="_Skywings R0-20.03.08 2 2 3" xfId="29296" xr:uid="{00000000-0005-0000-0000-0000941B0000}"/>
    <cellStyle name="_Skywings R0-20.03.08 2 3" xfId="5216" xr:uid="{00000000-0005-0000-0000-0000951B0000}"/>
    <cellStyle name="_Skywings R0-20.03.08 2 4" xfId="27223" xr:uid="{00000000-0005-0000-0000-0000961B0000}"/>
    <cellStyle name="_Skywings R0-20.03.08 2 5" xfId="22367" xr:uid="{00000000-0005-0000-0000-0000971B0000}"/>
    <cellStyle name="_Skywings R0-20.03.08 3" xfId="5217" xr:uid="{00000000-0005-0000-0000-0000981B0000}"/>
    <cellStyle name="_Skywings R0-20.03.08 4" xfId="5218" xr:uid="{00000000-0005-0000-0000-0000991B0000}"/>
    <cellStyle name="_Skywings R0-20.03.08 5" xfId="22366" xr:uid="{00000000-0005-0000-0000-00009A1B0000}"/>
    <cellStyle name="_Sociate General-14.09.07" xfId="5219" xr:uid="{00000000-0005-0000-0000-00009B1B0000}"/>
    <cellStyle name="_Sociate General-14.09.07 2" xfId="5220" xr:uid="{00000000-0005-0000-0000-00009C1B0000}"/>
    <cellStyle name="_Sociate General-14.09.07 2 2" xfId="5221" xr:uid="{00000000-0005-0000-0000-00009D1B0000}"/>
    <cellStyle name="_Sociate General-14.09.07 2 3" xfId="5222" xr:uid="{00000000-0005-0000-0000-00009E1B0000}"/>
    <cellStyle name="_Sociate General-14.09.07 3" xfId="5223" xr:uid="{00000000-0005-0000-0000-00009F1B0000}"/>
    <cellStyle name="_Sociate General-14.09.07 4" xfId="5224" xr:uid="{00000000-0005-0000-0000-0000A01B0000}"/>
    <cellStyle name="_Softsol_BOQ_230606" xfId="5225" xr:uid="{00000000-0005-0000-0000-0000A11B0000}"/>
    <cellStyle name="_Softsol_BOQ_230606 2" xfId="5226" xr:uid="{00000000-0005-0000-0000-0000A21B0000}"/>
    <cellStyle name="_Softsol_BOQ_230606 2 2" xfId="5227" xr:uid="{00000000-0005-0000-0000-0000A31B0000}"/>
    <cellStyle name="_Softsol_BOQ_230606 2 3" xfId="5228" xr:uid="{00000000-0005-0000-0000-0000A41B0000}"/>
    <cellStyle name="_Softsol_BOQ_230606 3" xfId="5229" xr:uid="{00000000-0005-0000-0000-0000A51B0000}"/>
    <cellStyle name="_Softsol_BOQ_230606 4" xfId="5230" xr:uid="{00000000-0005-0000-0000-0000A61B0000}"/>
    <cellStyle name="_somerset - 30.09.08" xfId="5231" xr:uid="{00000000-0005-0000-0000-0000A71B0000}"/>
    <cellStyle name="_somerset - 30.09.08 2" xfId="5232" xr:uid="{00000000-0005-0000-0000-0000A81B0000}"/>
    <cellStyle name="_somerset - 30.09.08 2 2" xfId="5233" xr:uid="{00000000-0005-0000-0000-0000A91B0000}"/>
    <cellStyle name="_somerset - 30.09.08 2 2 2" xfId="27225" xr:uid="{00000000-0005-0000-0000-0000AA1B0000}"/>
    <cellStyle name="_somerset - 30.09.08 2 2 3" xfId="22370" xr:uid="{00000000-0005-0000-0000-0000AB1B0000}"/>
    <cellStyle name="_somerset - 30.09.08 2 3" xfId="5234" xr:uid="{00000000-0005-0000-0000-0000AC1B0000}"/>
    <cellStyle name="_somerset - 30.09.08 2 4" xfId="27224" xr:uid="{00000000-0005-0000-0000-0000AD1B0000}"/>
    <cellStyle name="_somerset - 30.09.08 2 5" xfId="22369" xr:uid="{00000000-0005-0000-0000-0000AE1B0000}"/>
    <cellStyle name="_somerset - 30.09.08 3" xfId="5235" xr:uid="{00000000-0005-0000-0000-0000AF1B0000}"/>
    <cellStyle name="_somerset - 30.09.08 3 2" xfId="22372" xr:uid="{00000000-0005-0000-0000-0000B01B0000}"/>
    <cellStyle name="_somerset - 30.09.08 3 3" xfId="27226" xr:uid="{00000000-0005-0000-0000-0000B11B0000}"/>
    <cellStyle name="_somerset - 30.09.08 3 4" xfId="22371" xr:uid="{00000000-0005-0000-0000-0000B21B0000}"/>
    <cellStyle name="_somerset - 30.09.08 4" xfId="5236" xr:uid="{00000000-0005-0000-0000-0000B31B0000}"/>
    <cellStyle name="_somerset - 30.09.08 5" xfId="21989" xr:uid="{00000000-0005-0000-0000-0000B41B0000}"/>
    <cellStyle name="_somerset - 30.09.08 6" xfId="22368" xr:uid="{00000000-0005-0000-0000-0000B51B0000}"/>
    <cellStyle name="_SP Apparels Unit 80214" xfId="5237" xr:uid="{00000000-0005-0000-0000-0000B61B0000}"/>
    <cellStyle name="_SP Apparels Unit 80214 2" xfId="5238" xr:uid="{00000000-0005-0000-0000-0000B71B0000}"/>
    <cellStyle name="_SP Apparels Unit 80214 2 2" xfId="5239" xr:uid="{00000000-0005-0000-0000-0000B81B0000}"/>
    <cellStyle name="_SP Apparels Unit 80214 2 3" xfId="5240" xr:uid="{00000000-0005-0000-0000-0000B91B0000}"/>
    <cellStyle name="_SP Apparels Unit 80214 3" xfId="5241" xr:uid="{00000000-0005-0000-0000-0000BA1B0000}"/>
    <cellStyle name="_SP Apparels Unit 80214 4" xfId="5242" xr:uid="{00000000-0005-0000-0000-0000BB1B0000}"/>
    <cellStyle name="_SP Infotech Park_Unpriced BOQ_010706" xfId="5243" xr:uid="{00000000-0005-0000-0000-0000BC1B0000}"/>
    <cellStyle name="_SP Infotech Park_Unpriced BOQ_010706 2" xfId="5244" xr:uid="{00000000-0005-0000-0000-0000BD1B0000}"/>
    <cellStyle name="_SP Infotech Park_Unpriced BOQ_010706 2 2" xfId="5245" xr:uid="{00000000-0005-0000-0000-0000BE1B0000}"/>
    <cellStyle name="_SP Infotech Park_Unpriced BOQ_010706 2 3" xfId="5246" xr:uid="{00000000-0005-0000-0000-0000BF1B0000}"/>
    <cellStyle name="_SP Infotech Park_Unpriced BOQ_010706 3" xfId="5247" xr:uid="{00000000-0005-0000-0000-0000C01B0000}"/>
    <cellStyle name="_SP Infotech Park_Unpriced BOQ_010706 4" xfId="5248" xr:uid="{00000000-0005-0000-0000-0000C11B0000}"/>
    <cellStyle name="_Spectral - Matrix Towers IT park - 11.06.07" xfId="5249" xr:uid="{00000000-0005-0000-0000-0000C21B0000}"/>
    <cellStyle name="_Spectral - Matrix Towers IT park - 11.06.07 2" xfId="5250" xr:uid="{00000000-0005-0000-0000-0000C31B0000}"/>
    <cellStyle name="_Spectral - Matrix Towers IT park - 11.06.07 2 2" xfId="5251" xr:uid="{00000000-0005-0000-0000-0000C41B0000}"/>
    <cellStyle name="_Spectral - Matrix Towers IT park - 11.06.07 2 2 2" xfId="27228" xr:uid="{00000000-0005-0000-0000-0000C51B0000}"/>
    <cellStyle name="_Spectral - Matrix Towers IT park - 11.06.07 2 2 3" xfId="22374" xr:uid="{00000000-0005-0000-0000-0000C61B0000}"/>
    <cellStyle name="_Spectral - Matrix Towers IT park - 11.06.07 2 3" xfId="5252" xr:uid="{00000000-0005-0000-0000-0000C71B0000}"/>
    <cellStyle name="_Spectral - Matrix Towers IT park - 11.06.07 2 4" xfId="29756" xr:uid="{00000000-0005-0000-0000-0000C81B0000}"/>
    <cellStyle name="_Spectral - Matrix Towers IT park - 11.06.07 2 5" xfId="22373" xr:uid="{00000000-0005-0000-0000-0000C91B0000}"/>
    <cellStyle name="_Spectral - Matrix Towers IT park - 11.06.07 3" xfId="5253" xr:uid="{00000000-0005-0000-0000-0000CA1B0000}"/>
    <cellStyle name="_Spectral - Matrix Towers IT park - 11.06.07 3 2" xfId="22376" xr:uid="{00000000-0005-0000-0000-0000CB1B0000}"/>
    <cellStyle name="_Spectral - Matrix Towers IT park - 11.06.07 3 3" xfId="21833" xr:uid="{00000000-0005-0000-0000-0000CC1B0000}"/>
    <cellStyle name="_Spectral - Matrix Towers IT park - 11.06.07 3 4" xfId="22375" xr:uid="{00000000-0005-0000-0000-0000CD1B0000}"/>
    <cellStyle name="_Spectral - Matrix Towers IT park - 11.06.07 4" xfId="5254" xr:uid="{00000000-0005-0000-0000-0000CE1B0000}"/>
    <cellStyle name="_Spectral - Matrix Towers IT park - 11.06.07 5" xfId="27227" xr:uid="{00000000-0005-0000-0000-0000CF1B0000}"/>
    <cellStyle name="_Spectral - Matrix Towers IT park - 11.06.07 6" xfId="29297" xr:uid="{00000000-0005-0000-0000-0000D01B0000}"/>
    <cellStyle name="_Spectral - Siddivinayak Temple" xfId="5255" xr:uid="{00000000-0005-0000-0000-0000D11B0000}"/>
    <cellStyle name="_Spectral - Siddivinayak Temple 10" xfId="22377" xr:uid="{00000000-0005-0000-0000-0000D21B0000}"/>
    <cellStyle name="_Spectral - Siddivinayak Temple 2" xfId="5256" xr:uid="{00000000-0005-0000-0000-0000D31B0000}"/>
    <cellStyle name="_Spectral - Siddivinayak Temple 2 10" xfId="29757" xr:uid="{00000000-0005-0000-0000-0000D41B0000}"/>
    <cellStyle name="_Spectral - Siddivinayak Temple 2 2" xfId="5257" xr:uid="{00000000-0005-0000-0000-0000D51B0000}"/>
    <cellStyle name="_Spectral - Siddivinayak Temple 2 2 2" xfId="5258" xr:uid="{00000000-0005-0000-0000-0000D61B0000}"/>
    <cellStyle name="_Spectral - Siddivinayak Temple 2 2 2 2" xfId="39140" xr:uid="{00000000-0005-0000-0000-0000D71B0000}"/>
    <cellStyle name="_Spectral - Siddivinayak Temple 2 2 3" xfId="5259" xr:uid="{00000000-0005-0000-0000-0000D81B0000}"/>
    <cellStyle name="_Spectral - Siddivinayak Temple 2 2 3 2" xfId="39141" xr:uid="{00000000-0005-0000-0000-0000D91B0000}"/>
    <cellStyle name="_Spectral - Siddivinayak Temple 2 2 4" xfId="39139" xr:uid="{00000000-0005-0000-0000-0000DA1B0000}"/>
    <cellStyle name="_Spectral - Siddivinayak Temple 2 2 5" xfId="29758" xr:uid="{00000000-0005-0000-0000-0000DB1B0000}"/>
    <cellStyle name="_Spectral - Siddivinayak Temple 2 3" xfId="5260" xr:uid="{00000000-0005-0000-0000-0000DC1B0000}"/>
    <cellStyle name="_Spectral - Siddivinayak Temple 2 3 2" xfId="5261" xr:uid="{00000000-0005-0000-0000-0000DD1B0000}"/>
    <cellStyle name="_Spectral - Siddivinayak Temple 2 3 2 2" xfId="39143" xr:uid="{00000000-0005-0000-0000-0000DE1B0000}"/>
    <cellStyle name="_Spectral - Siddivinayak Temple 2 3 3" xfId="5262" xr:uid="{00000000-0005-0000-0000-0000DF1B0000}"/>
    <cellStyle name="_Spectral - Siddivinayak Temple 2 3 3 2" xfId="39144" xr:uid="{00000000-0005-0000-0000-0000E01B0000}"/>
    <cellStyle name="_Spectral - Siddivinayak Temple 2 3 4" xfId="39142" xr:uid="{00000000-0005-0000-0000-0000E11B0000}"/>
    <cellStyle name="_Spectral - Siddivinayak Temple 2 4" xfId="5263" xr:uid="{00000000-0005-0000-0000-0000E21B0000}"/>
    <cellStyle name="_Spectral - Siddivinayak Temple 2 4 2" xfId="5264" xr:uid="{00000000-0005-0000-0000-0000E31B0000}"/>
    <cellStyle name="_Spectral - Siddivinayak Temple 2 4 2 2" xfId="39146" xr:uid="{00000000-0005-0000-0000-0000E41B0000}"/>
    <cellStyle name="_Spectral - Siddivinayak Temple 2 4 3" xfId="5265" xr:uid="{00000000-0005-0000-0000-0000E51B0000}"/>
    <cellStyle name="_Spectral - Siddivinayak Temple 2 4 3 2" xfId="39147" xr:uid="{00000000-0005-0000-0000-0000E61B0000}"/>
    <cellStyle name="_Spectral - Siddivinayak Temple 2 4 4" xfId="39145" xr:uid="{00000000-0005-0000-0000-0000E71B0000}"/>
    <cellStyle name="_Spectral - Siddivinayak Temple 2 5" xfId="5266" xr:uid="{00000000-0005-0000-0000-0000E81B0000}"/>
    <cellStyle name="_Spectral - Siddivinayak Temple 2 5 2" xfId="5267" xr:uid="{00000000-0005-0000-0000-0000E91B0000}"/>
    <cellStyle name="_Spectral - Siddivinayak Temple 2 5 2 2" xfId="39149" xr:uid="{00000000-0005-0000-0000-0000EA1B0000}"/>
    <cellStyle name="_Spectral - Siddivinayak Temple 2 5 3" xfId="5268" xr:uid="{00000000-0005-0000-0000-0000EB1B0000}"/>
    <cellStyle name="_Spectral - Siddivinayak Temple 2 5 3 2" xfId="39150" xr:uid="{00000000-0005-0000-0000-0000EC1B0000}"/>
    <cellStyle name="_Spectral - Siddivinayak Temple 2 5 4" xfId="39148" xr:uid="{00000000-0005-0000-0000-0000ED1B0000}"/>
    <cellStyle name="_Spectral - Siddivinayak Temple 2 6" xfId="5269" xr:uid="{00000000-0005-0000-0000-0000EE1B0000}"/>
    <cellStyle name="_Spectral - Siddivinayak Temple 2 6 2" xfId="5270" xr:uid="{00000000-0005-0000-0000-0000EF1B0000}"/>
    <cellStyle name="_Spectral - Siddivinayak Temple 2 6 2 2" xfId="39152" xr:uid="{00000000-0005-0000-0000-0000F01B0000}"/>
    <cellStyle name="_Spectral - Siddivinayak Temple 2 6 3" xfId="5271" xr:uid="{00000000-0005-0000-0000-0000F11B0000}"/>
    <cellStyle name="_Spectral - Siddivinayak Temple 2 6 3 2" xfId="39153" xr:uid="{00000000-0005-0000-0000-0000F21B0000}"/>
    <cellStyle name="_Spectral - Siddivinayak Temple 2 6 4" xfId="39151" xr:uid="{00000000-0005-0000-0000-0000F31B0000}"/>
    <cellStyle name="_Spectral - Siddivinayak Temple 2 7" xfId="5272" xr:uid="{00000000-0005-0000-0000-0000F41B0000}"/>
    <cellStyle name="_Spectral - Siddivinayak Temple 2 7 2" xfId="39154" xr:uid="{00000000-0005-0000-0000-0000F51B0000}"/>
    <cellStyle name="_Spectral - Siddivinayak Temple 2 8" xfId="5273" xr:uid="{00000000-0005-0000-0000-0000F61B0000}"/>
    <cellStyle name="_Spectral - Siddivinayak Temple 2 8 2" xfId="39155" xr:uid="{00000000-0005-0000-0000-0000F71B0000}"/>
    <cellStyle name="_Spectral - Siddivinayak Temple 2 9" xfId="39138" xr:uid="{00000000-0005-0000-0000-0000F81B0000}"/>
    <cellStyle name="_Spectral - Siddivinayak Temple 3" xfId="5274" xr:uid="{00000000-0005-0000-0000-0000F91B0000}"/>
    <cellStyle name="_Spectral - Siddivinayak Temple 3 2" xfId="5275" xr:uid="{00000000-0005-0000-0000-0000FA1B0000}"/>
    <cellStyle name="_Spectral - Siddivinayak Temple 3 2 2" xfId="5276" xr:uid="{00000000-0005-0000-0000-0000FB1B0000}"/>
    <cellStyle name="_Spectral - Siddivinayak Temple 3 2 2 2" xfId="39158" xr:uid="{00000000-0005-0000-0000-0000FC1B0000}"/>
    <cellStyle name="_Spectral - Siddivinayak Temple 3 2 3" xfId="5277" xr:uid="{00000000-0005-0000-0000-0000FD1B0000}"/>
    <cellStyle name="_Spectral - Siddivinayak Temple 3 2 3 2" xfId="39159" xr:uid="{00000000-0005-0000-0000-0000FE1B0000}"/>
    <cellStyle name="_Spectral - Siddivinayak Temple 3 2 4" xfId="39157" xr:uid="{00000000-0005-0000-0000-0000FF1B0000}"/>
    <cellStyle name="_Spectral - Siddivinayak Temple 3 3" xfId="5278" xr:uid="{00000000-0005-0000-0000-0000001C0000}"/>
    <cellStyle name="_Spectral - Siddivinayak Temple 3 3 2" xfId="39160" xr:uid="{00000000-0005-0000-0000-0000011C0000}"/>
    <cellStyle name="_Spectral - Siddivinayak Temple 3 4" xfId="5279" xr:uid="{00000000-0005-0000-0000-0000021C0000}"/>
    <cellStyle name="_Spectral - Siddivinayak Temple 3 4 2" xfId="39161" xr:uid="{00000000-0005-0000-0000-0000031C0000}"/>
    <cellStyle name="_Spectral - Siddivinayak Temple 3 5" xfId="39156" xr:uid="{00000000-0005-0000-0000-0000041C0000}"/>
    <cellStyle name="_Spectral - Siddivinayak Temple 4" xfId="5280" xr:uid="{00000000-0005-0000-0000-0000051C0000}"/>
    <cellStyle name="_Spectral - Siddivinayak Temple 4 2" xfId="5281" xr:uid="{00000000-0005-0000-0000-0000061C0000}"/>
    <cellStyle name="_Spectral - Siddivinayak Temple 4 2 2" xfId="39163" xr:uid="{00000000-0005-0000-0000-0000071C0000}"/>
    <cellStyle name="_Spectral - Siddivinayak Temple 4 3" xfId="5282" xr:uid="{00000000-0005-0000-0000-0000081C0000}"/>
    <cellStyle name="_Spectral - Siddivinayak Temple 4 3 2" xfId="39164" xr:uid="{00000000-0005-0000-0000-0000091C0000}"/>
    <cellStyle name="_Spectral - Siddivinayak Temple 4 4" xfId="39162" xr:uid="{00000000-0005-0000-0000-00000A1C0000}"/>
    <cellStyle name="_Spectral - Siddivinayak Temple 5" xfId="5283" xr:uid="{00000000-0005-0000-0000-00000B1C0000}"/>
    <cellStyle name="_Spectral - Siddivinayak Temple 5 2" xfId="39165" xr:uid="{00000000-0005-0000-0000-00000C1C0000}"/>
    <cellStyle name="_Spectral - Siddivinayak Temple 6" xfId="5284" xr:uid="{00000000-0005-0000-0000-00000D1C0000}"/>
    <cellStyle name="_Spectral - Siddivinayak Temple 6 2" xfId="36193" xr:uid="{00000000-0005-0000-0000-00000E1C0000}"/>
    <cellStyle name="_Spectral - Siddivinayak Temple 6 2 2" xfId="45430" xr:uid="{00000000-0005-0000-0000-00000F1C0000}"/>
    <cellStyle name="_Spectral - Siddivinayak Temple 6 3" xfId="39166" xr:uid="{00000000-0005-0000-0000-0000101C0000}"/>
    <cellStyle name="_Spectral - Siddivinayak Temple 7" xfId="36194" xr:uid="{00000000-0005-0000-0000-0000111C0000}"/>
    <cellStyle name="_Spectral - Siddivinayak Temple 7 2" xfId="45431" xr:uid="{00000000-0005-0000-0000-0000121C0000}"/>
    <cellStyle name="_Spectral - Siddivinayak Temple 8" xfId="39137" xr:uid="{00000000-0005-0000-0000-0000131C0000}"/>
    <cellStyle name="_Spectral - Siddivinayak Temple 9" xfId="21832" xr:uid="{00000000-0005-0000-0000-0000141C0000}"/>
    <cellStyle name="_Spectral_Somerset Greenways-20.04.07" xfId="5285" xr:uid="{00000000-0005-0000-0000-0000151C0000}"/>
    <cellStyle name="_Spectral_Somerset Greenways-20.04.07 2" xfId="5286" xr:uid="{00000000-0005-0000-0000-0000161C0000}"/>
    <cellStyle name="_Spectral_Somerset Greenways-20.04.07 2 2" xfId="5287" xr:uid="{00000000-0005-0000-0000-0000171C0000}"/>
    <cellStyle name="_Spectral_Somerset Greenways-20.04.07 2 2 2" xfId="27231" xr:uid="{00000000-0005-0000-0000-0000181C0000}"/>
    <cellStyle name="_Spectral_Somerset Greenways-20.04.07 2 2 3" xfId="22380" xr:uid="{00000000-0005-0000-0000-0000191C0000}"/>
    <cellStyle name="_Spectral_Somerset Greenways-20.04.07 2 3" xfId="5288" xr:uid="{00000000-0005-0000-0000-00001A1C0000}"/>
    <cellStyle name="_Spectral_Somerset Greenways-20.04.07 2 4" xfId="27230" xr:uid="{00000000-0005-0000-0000-00001B1C0000}"/>
    <cellStyle name="_Spectral_Somerset Greenways-20.04.07 2 5" xfId="22379" xr:uid="{00000000-0005-0000-0000-00001C1C0000}"/>
    <cellStyle name="_Spectral_Somerset Greenways-20.04.07 3" xfId="5289" xr:uid="{00000000-0005-0000-0000-00001D1C0000}"/>
    <cellStyle name="_Spectral_Somerset Greenways-20.04.07 3 2" xfId="22382" xr:uid="{00000000-0005-0000-0000-00001E1C0000}"/>
    <cellStyle name="_Spectral_Somerset Greenways-20.04.07 3 3" xfId="27232" xr:uid="{00000000-0005-0000-0000-00001F1C0000}"/>
    <cellStyle name="_Spectral_Somerset Greenways-20.04.07 3 4" xfId="22381" xr:uid="{00000000-0005-0000-0000-0000201C0000}"/>
    <cellStyle name="_Spectral_Somerset Greenways-20.04.07 4" xfId="5290" xr:uid="{00000000-0005-0000-0000-0000211C0000}"/>
    <cellStyle name="_Spectral_Somerset Greenways-20.04.07 5" xfId="27229" xr:uid="{00000000-0005-0000-0000-0000221C0000}"/>
    <cellStyle name="_Spectral_Somerset Greenways-20.04.07 6" xfId="22378" xr:uid="{00000000-0005-0000-0000-0000231C0000}"/>
    <cellStyle name="_SP-Inforcity - 25.01.08" xfId="5291" xr:uid="{00000000-0005-0000-0000-0000241C0000}"/>
    <cellStyle name="_SP-Inforcity - 25.01.08 2" xfId="5292" xr:uid="{00000000-0005-0000-0000-0000251C0000}"/>
    <cellStyle name="_SP-Inforcity - 25.01.08 2 2" xfId="5293" xr:uid="{00000000-0005-0000-0000-0000261C0000}"/>
    <cellStyle name="_SP-Inforcity - 25.01.08 2 2 2" xfId="27234" xr:uid="{00000000-0005-0000-0000-0000271C0000}"/>
    <cellStyle name="_SP-Inforcity - 25.01.08 2 2 3" xfId="22385" xr:uid="{00000000-0005-0000-0000-0000281C0000}"/>
    <cellStyle name="_SP-Inforcity - 25.01.08 2 3" xfId="5294" xr:uid="{00000000-0005-0000-0000-0000291C0000}"/>
    <cellStyle name="_SP-Inforcity - 25.01.08 2 4" xfId="27233" xr:uid="{00000000-0005-0000-0000-00002A1C0000}"/>
    <cellStyle name="_SP-Inforcity - 25.01.08 2 5" xfId="22384" xr:uid="{00000000-0005-0000-0000-00002B1C0000}"/>
    <cellStyle name="_SP-Inforcity - 25.01.08 3" xfId="5295" xr:uid="{00000000-0005-0000-0000-00002C1C0000}"/>
    <cellStyle name="_SP-Inforcity - 25.01.08 3 2" xfId="21719" xr:uid="{00000000-0005-0000-0000-00002D1C0000}"/>
    <cellStyle name="_SP-Inforcity - 25.01.08 3 3" xfId="27209" xr:uid="{00000000-0005-0000-0000-00002E1C0000}"/>
    <cellStyle name="_SP-Inforcity - 25.01.08 3 4" xfId="22386" xr:uid="{00000000-0005-0000-0000-00002F1C0000}"/>
    <cellStyle name="_SP-Inforcity - 25.01.08 4" xfId="5296" xr:uid="{00000000-0005-0000-0000-0000301C0000}"/>
    <cellStyle name="_SP-Inforcity - 25.01.08 5" xfId="29759" xr:uid="{00000000-0005-0000-0000-0000311C0000}"/>
    <cellStyle name="_SP-Inforcity - 25.01.08 6" xfId="22383" xr:uid="{00000000-0005-0000-0000-0000321C0000}"/>
    <cellStyle name="_Srivari - Apartments" xfId="5297" xr:uid="{00000000-0005-0000-0000-0000331C0000}"/>
    <cellStyle name="_Srivari - Apartments 2" xfId="5298" xr:uid="{00000000-0005-0000-0000-0000341C0000}"/>
    <cellStyle name="_Srivari - Apartments 2 2" xfId="5299" xr:uid="{00000000-0005-0000-0000-0000351C0000}"/>
    <cellStyle name="_Srivari - Apartments 2 3" xfId="5300" xr:uid="{00000000-0005-0000-0000-0000361C0000}"/>
    <cellStyle name="_Srivari - Apartments 3" xfId="5301" xr:uid="{00000000-0005-0000-0000-0000371C0000}"/>
    <cellStyle name="_Srivari - Apartments 4" xfId="5302" xr:uid="{00000000-0005-0000-0000-0000381C0000}"/>
    <cellStyle name="_SRK SKYWINGS - GOLD EARTH - 20.03.08" xfId="5303" xr:uid="{00000000-0005-0000-0000-0000391C0000}"/>
    <cellStyle name="_SRK SKYWINGS - GOLD EARTH - 20.03.08 2" xfId="5304" xr:uid="{00000000-0005-0000-0000-00003A1C0000}"/>
    <cellStyle name="_SRK SKYWINGS - GOLD EARTH - 20.03.08 2 2" xfId="5305" xr:uid="{00000000-0005-0000-0000-00003B1C0000}"/>
    <cellStyle name="_SRK SKYWINGS - GOLD EARTH - 20.03.08 2 2 2" xfId="21986" xr:uid="{00000000-0005-0000-0000-00003C1C0000}"/>
    <cellStyle name="_SRK SKYWINGS - GOLD EARTH - 20.03.08 2 2 3" xfId="22389" xr:uid="{00000000-0005-0000-0000-00003D1C0000}"/>
    <cellStyle name="_SRK SKYWINGS - GOLD EARTH - 20.03.08 2 3" xfId="5306" xr:uid="{00000000-0005-0000-0000-00003E1C0000}"/>
    <cellStyle name="_SRK SKYWINGS - GOLD EARTH - 20.03.08 2 4" xfId="21834" xr:uid="{00000000-0005-0000-0000-00003F1C0000}"/>
    <cellStyle name="_SRK SKYWINGS - GOLD EARTH - 20.03.08 2 5" xfId="22388" xr:uid="{00000000-0005-0000-0000-0000401C0000}"/>
    <cellStyle name="_SRK SKYWINGS - GOLD EARTH - 20.03.08 3" xfId="5307" xr:uid="{00000000-0005-0000-0000-0000411C0000}"/>
    <cellStyle name="_SRK SKYWINGS - GOLD EARTH - 20.03.08 3 2" xfId="22391" xr:uid="{00000000-0005-0000-0000-0000421C0000}"/>
    <cellStyle name="_SRK SKYWINGS - GOLD EARTH - 20.03.08 3 3" xfId="27236" xr:uid="{00000000-0005-0000-0000-0000431C0000}"/>
    <cellStyle name="_SRK SKYWINGS - GOLD EARTH - 20.03.08 3 4" xfId="22390" xr:uid="{00000000-0005-0000-0000-0000441C0000}"/>
    <cellStyle name="_SRK SKYWINGS - GOLD EARTH - 20.03.08 4" xfId="5308" xr:uid="{00000000-0005-0000-0000-0000451C0000}"/>
    <cellStyle name="_SRK SKYWINGS - GOLD EARTH - 20.03.08 5" xfId="27235" xr:uid="{00000000-0005-0000-0000-0000461C0000}"/>
    <cellStyle name="_SRK SKYWINGS - GOLD EARTH - 20.03.08 6" xfId="22387" xr:uid="{00000000-0005-0000-0000-0000471C0000}"/>
    <cellStyle name="_SSPDL Fire BOQ" xfId="5309" xr:uid="{00000000-0005-0000-0000-0000481C0000}"/>
    <cellStyle name="_SSPDL Fire BOQ 2" xfId="5310" xr:uid="{00000000-0005-0000-0000-0000491C0000}"/>
    <cellStyle name="_SSPDL Fire BOQ 2 2" xfId="5311" xr:uid="{00000000-0005-0000-0000-00004A1C0000}"/>
    <cellStyle name="_SSPDL Fire BOQ 2 3" xfId="5312" xr:uid="{00000000-0005-0000-0000-00004B1C0000}"/>
    <cellStyle name="_SSPDL Fire BOQ 3" xfId="5313" xr:uid="{00000000-0005-0000-0000-00004C1C0000}"/>
    <cellStyle name="_SSPDL Fire BOQ 4" xfId="5314" xr:uid="{00000000-0005-0000-0000-00004D1C0000}"/>
    <cellStyle name="_Star hotal royal tower-23-07-08" xfId="5315" xr:uid="{00000000-0005-0000-0000-00004E1C0000}"/>
    <cellStyle name="_Star hotal royal tower-23-07-08 2" xfId="5316" xr:uid="{00000000-0005-0000-0000-00004F1C0000}"/>
    <cellStyle name="_Star hotal royal tower-23-07-08 2 2" xfId="5317" xr:uid="{00000000-0005-0000-0000-0000501C0000}"/>
    <cellStyle name="_Star hotal royal tower-23-07-08 2 3" xfId="5318" xr:uid="{00000000-0005-0000-0000-0000511C0000}"/>
    <cellStyle name="_Star hotal royal tower-23-07-08 3" xfId="5319" xr:uid="{00000000-0005-0000-0000-0000521C0000}"/>
    <cellStyle name="_Star hotal royal tower-23-07-08 4" xfId="5320" xr:uid="{00000000-0005-0000-0000-0000531C0000}"/>
    <cellStyle name="_Sterling &amp; Wilson MP Mills  BMS 09.08.06Email" xfId="5321" xr:uid="{00000000-0005-0000-0000-0000541C0000}"/>
    <cellStyle name="_Sterling &amp; Wilson MP Mills  BMS 09.08.06Email 2" xfId="5322" xr:uid="{00000000-0005-0000-0000-0000551C0000}"/>
    <cellStyle name="_Sterling &amp; Wilson MP Mills  BMS 09.08.06Email 2 2" xfId="5323" xr:uid="{00000000-0005-0000-0000-0000561C0000}"/>
    <cellStyle name="_Sterling &amp; Wilson MP Mills  BMS 09.08.06Email 2 3" xfId="5324" xr:uid="{00000000-0005-0000-0000-0000571C0000}"/>
    <cellStyle name="_Sterling &amp; Wilson MP Mills  BMS 09.08.06Email 3" xfId="5325" xr:uid="{00000000-0005-0000-0000-0000581C0000}"/>
    <cellStyle name="_Sterling &amp; Wilson MP Mills  BMS 09.08.06Email 4" xfId="5326" xr:uid="{00000000-0005-0000-0000-0000591C0000}"/>
    <cellStyle name="_Sterling &amp; Wilson MP Mills  BMS R1 29.08.06Email" xfId="5327" xr:uid="{00000000-0005-0000-0000-00005A1C0000}"/>
    <cellStyle name="_Sterling &amp; Wilson MP Mills  BMS R1 29.08.06Email 2" xfId="5328" xr:uid="{00000000-0005-0000-0000-00005B1C0000}"/>
    <cellStyle name="_Sterling &amp; Wilson MP Mills  BMS R1 29.08.06Email 2 2" xfId="5329" xr:uid="{00000000-0005-0000-0000-00005C1C0000}"/>
    <cellStyle name="_Sterling &amp; Wilson MP Mills  BMS R1 29.08.06Email 2 3" xfId="5330" xr:uid="{00000000-0005-0000-0000-00005D1C0000}"/>
    <cellStyle name="_Sterling &amp; Wilson MP Mills  BMS R1 29.08.06Email 3" xfId="5331" xr:uid="{00000000-0005-0000-0000-00005E1C0000}"/>
    <cellStyle name="_Sterling &amp; Wilson MP Mills  BMS R1 29.08.06Email 4" xfId="5332" xr:uid="{00000000-0005-0000-0000-00005F1C0000}"/>
    <cellStyle name="_Sterling &amp; Wilson MP Mills PAS,IAS 28.08.06" xfId="5333" xr:uid="{00000000-0005-0000-0000-0000601C0000}"/>
    <cellStyle name="_Sterling &amp; Wilson MP Mills PAS,IAS 28.08.06 2" xfId="5334" xr:uid="{00000000-0005-0000-0000-0000611C0000}"/>
    <cellStyle name="_Sterling &amp; Wilson MP Mills PAS,IAS 28.08.06 2 2" xfId="5335" xr:uid="{00000000-0005-0000-0000-0000621C0000}"/>
    <cellStyle name="_Sterling &amp; Wilson MP Mills PAS,IAS 28.08.06 2 2 2" xfId="27239" xr:uid="{00000000-0005-0000-0000-0000631C0000}"/>
    <cellStyle name="_Sterling &amp; Wilson MP Mills PAS,IAS 28.08.06 2 2 3" xfId="22394" xr:uid="{00000000-0005-0000-0000-0000641C0000}"/>
    <cellStyle name="_Sterling &amp; Wilson MP Mills PAS,IAS 28.08.06 2 3" xfId="5336" xr:uid="{00000000-0005-0000-0000-0000651C0000}"/>
    <cellStyle name="_Sterling &amp; Wilson MP Mills PAS,IAS 28.08.06 2 4" xfId="27238" xr:uid="{00000000-0005-0000-0000-0000661C0000}"/>
    <cellStyle name="_Sterling &amp; Wilson MP Mills PAS,IAS 28.08.06 2 5" xfId="22393" xr:uid="{00000000-0005-0000-0000-0000671C0000}"/>
    <cellStyle name="_Sterling &amp; Wilson MP Mills PAS,IAS 28.08.06 3" xfId="5337" xr:uid="{00000000-0005-0000-0000-0000681C0000}"/>
    <cellStyle name="_Sterling &amp; Wilson MP Mills PAS,IAS 28.08.06 3 2" xfId="22396" xr:uid="{00000000-0005-0000-0000-0000691C0000}"/>
    <cellStyle name="_Sterling &amp; Wilson MP Mills PAS,IAS 28.08.06 3 3" xfId="27240" xr:uid="{00000000-0005-0000-0000-00006A1C0000}"/>
    <cellStyle name="_Sterling &amp; Wilson MP Mills PAS,IAS 28.08.06 3 4" xfId="22395" xr:uid="{00000000-0005-0000-0000-00006B1C0000}"/>
    <cellStyle name="_Sterling &amp; Wilson MP Mills PAS,IAS 28.08.06 4" xfId="5338" xr:uid="{00000000-0005-0000-0000-00006C1C0000}"/>
    <cellStyle name="_Sterling &amp; Wilson MP Mills PAS,IAS 28.08.06 5" xfId="27237" xr:uid="{00000000-0005-0000-0000-00006D1C0000}"/>
    <cellStyle name="_Sterling &amp; Wilson MP Mills PAS,IAS 28.08.06 6" xfId="22392" xr:uid="{00000000-0005-0000-0000-00006E1C0000}"/>
    <cellStyle name="_Sterling Wilson Mp Mills 07(1).08.06Email" xfId="5339" xr:uid="{00000000-0005-0000-0000-00006F1C0000}"/>
    <cellStyle name="_Sterling Wilson Mp Mills 07(1).08.06Email 2" xfId="5340" xr:uid="{00000000-0005-0000-0000-0000701C0000}"/>
    <cellStyle name="_Sterling Wilson Mp Mills 07(1).08.06Email 2 2" xfId="5341" xr:uid="{00000000-0005-0000-0000-0000711C0000}"/>
    <cellStyle name="_Sterling Wilson Mp Mills 07(1).08.06Email 2 2 2" xfId="27242" xr:uid="{00000000-0005-0000-0000-0000721C0000}"/>
    <cellStyle name="_Sterling Wilson Mp Mills 07(1).08.06Email 2 2 3" xfId="22399" xr:uid="{00000000-0005-0000-0000-0000731C0000}"/>
    <cellStyle name="_Sterling Wilson Mp Mills 07(1).08.06Email 2 3" xfId="5342" xr:uid="{00000000-0005-0000-0000-0000741C0000}"/>
    <cellStyle name="_Sterling Wilson Mp Mills 07(1).08.06Email 2 4" xfId="27241" xr:uid="{00000000-0005-0000-0000-0000751C0000}"/>
    <cellStyle name="_Sterling Wilson Mp Mills 07(1).08.06Email 2 5" xfId="22398" xr:uid="{00000000-0005-0000-0000-0000761C0000}"/>
    <cellStyle name="_Sterling Wilson Mp Mills 07(1).08.06Email 3" xfId="5343" xr:uid="{00000000-0005-0000-0000-0000771C0000}"/>
    <cellStyle name="_Sterling Wilson Mp Mills 07(1).08.06Email 4" xfId="5344" xr:uid="{00000000-0005-0000-0000-0000781C0000}"/>
    <cellStyle name="_Sterling Wilson Mp Mills 07(1).08.06Email 5" xfId="22397" xr:uid="{00000000-0005-0000-0000-0000791C0000}"/>
    <cellStyle name="_summary191208" xfId="5345" xr:uid="{00000000-0005-0000-0000-00007A1C0000}"/>
    <cellStyle name="_summary191208 2" xfId="5346" xr:uid="{00000000-0005-0000-0000-00007B1C0000}"/>
    <cellStyle name="_Surana &amp; CO ACS,CCTV,FAS,PAS_Rev1_03.03.08" xfId="5347" xr:uid="{00000000-0005-0000-0000-00007C1C0000}"/>
    <cellStyle name="_Surana &amp; CO ACS,CCTV,FAS,PAS_Rev1_03.03.08 2" xfId="5348" xr:uid="{00000000-0005-0000-0000-00007D1C0000}"/>
    <cellStyle name="_Surana &amp; CO ACS,CCTV,FAS,PAS_Rev1_03.03.08 2 2" xfId="5349" xr:uid="{00000000-0005-0000-0000-00007E1C0000}"/>
    <cellStyle name="_Surana &amp; CO ACS,CCTV,FAS,PAS_Rev1_03.03.08 2 3" xfId="5350" xr:uid="{00000000-0005-0000-0000-00007F1C0000}"/>
    <cellStyle name="_Surana &amp; CO ACS,CCTV,FAS,PAS_Rev1_03.03.08 3" xfId="5351" xr:uid="{00000000-0005-0000-0000-0000801C0000}"/>
    <cellStyle name="_Surana &amp; CO ACS,CCTV,FAS,PAS_Rev1_03.03.08 4" xfId="5352" xr:uid="{00000000-0005-0000-0000-0000811C0000}"/>
    <cellStyle name="_Surana Industries 04.07.07R1" xfId="5353" xr:uid="{00000000-0005-0000-0000-0000821C0000}"/>
    <cellStyle name="_Surana Industries 04.07.07R1 2" xfId="5354" xr:uid="{00000000-0005-0000-0000-0000831C0000}"/>
    <cellStyle name="_Surana Industries 04.07.07R1 2 2" xfId="5355" xr:uid="{00000000-0005-0000-0000-0000841C0000}"/>
    <cellStyle name="_Surana Industries 04.07.07R1 2 3" xfId="5356" xr:uid="{00000000-0005-0000-0000-0000851C0000}"/>
    <cellStyle name="_Surana Industries 04.07.07R1 3" xfId="5357" xr:uid="{00000000-0005-0000-0000-0000861C0000}"/>
    <cellStyle name="_Surana Industries 04.07.07R1 4" xfId="5358" xr:uid="{00000000-0005-0000-0000-0000871C0000}"/>
    <cellStyle name="_Suryadev Alloys 80307" xfId="5359" xr:uid="{00000000-0005-0000-0000-0000881C0000}"/>
    <cellStyle name="_Suryadev Alloys 80307 2" xfId="5360" xr:uid="{00000000-0005-0000-0000-0000891C0000}"/>
    <cellStyle name="_Suryadev Alloys 80307 2 2" xfId="5361" xr:uid="{00000000-0005-0000-0000-00008A1C0000}"/>
    <cellStyle name="_Suryadev Alloys 80307 2 3" xfId="5362" xr:uid="{00000000-0005-0000-0000-00008B1C0000}"/>
    <cellStyle name="_Suryadev Alloys 80307 3" xfId="5363" xr:uid="{00000000-0005-0000-0000-00008C1C0000}"/>
    <cellStyle name="_Suryadev Alloys 80307 4" xfId="5364" xr:uid="{00000000-0005-0000-0000-00008D1C0000}"/>
    <cellStyle name="_Sutherland (SGCL)Tender - 21.09.06" xfId="5365" xr:uid="{00000000-0005-0000-0000-00008E1C0000}"/>
    <cellStyle name="_Sutherland (SGCL)Tender - 21.09.06 2" xfId="5366" xr:uid="{00000000-0005-0000-0000-00008F1C0000}"/>
    <cellStyle name="_Sutherland (SGCL)Tender - 21.09.06 2 2" xfId="5367" xr:uid="{00000000-0005-0000-0000-0000901C0000}"/>
    <cellStyle name="_Sutherland (SGCL)Tender - 21.09.06 2 3" xfId="5368" xr:uid="{00000000-0005-0000-0000-0000911C0000}"/>
    <cellStyle name="_Sutherland (SGCL)Tender - 21.09.06 3" xfId="5369" xr:uid="{00000000-0005-0000-0000-0000921C0000}"/>
    <cellStyle name="_Sutherland (SGCL)Tender - 21.09.06 4" xfId="5370" xr:uid="{00000000-0005-0000-0000-0000931C0000}"/>
    <cellStyle name="_Sutherland DLF Sprk - 15.05.07" xfId="5371" xr:uid="{00000000-0005-0000-0000-0000941C0000}"/>
    <cellStyle name="_Sutherland DLF Sprk - 15.05.07 2" xfId="5372" xr:uid="{00000000-0005-0000-0000-0000951C0000}"/>
    <cellStyle name="_Sutherland DLF Sprk - 15.05.07 2 2" xfId="5373" xr:uid="{00000000-0005-0000-0000-0000961C0000}"/>
    <cellStyle name="_Sutherland DLF Sprk - 15.05.07 2 3" xfId="5374" xr:uid="{00000000-0005-0000-0000-0000971C0000}"/>
    <cellStyle name="_Sutherland DLF Sprk - 15.05.07 3" xfId="5375" xr:uid="{00000000-0005-0000-0000-0000981C0000}"/>
    <cellStyle name="_Sutherland DLF Sprk - 15.05.07 4" xfId="5376" xr:uid="{00000000-0005-0000-0000-0000991C0000}"/>
    <cellStyle name="_Sutherland Technologies 21.10.05" xfId="448" xr:uid="{00000000-0005-0000-0000-00009A1C0000}"/>
    <cellStyle name="_Sutherland Technologies 21.10.05 10" xfId="36430" xr:uid="{00000000-0005-0000-0000-00009B1C0000}"/>
    <cellStyle name="_Sutherland Technologies 21.10.05 11" xfId="21734" xr:uid="{00000000-0005-0000-0000-00009C1C0000}"/>
    <cellStyle name="_Sutherland Technologies 21.10.05 12" xfId="32733" xr:uid="{00000000-0005-0000-0000-00009D1C0000}"/>
    <cellStyle name="_Sutherland Technologies 21.10.05 2" xfId="449" xr:uid="{00000000-0005-0000-0000-00009E1C0000}"/>
    <cellStyle name="_Sutherland Technologies 21.10.05 2 10" xfId="33775" xr:uid="{00000000-0005-0000-0000-00009F1C0000}"/>
    <cellStyle name="_Sutherland Technologies 21.10.05 2 10 2" xfId="43746" xr:uid="{00000000-0005-0000-0000-0000A01C0000}"/>
    <cellStyle name="_Sutherland Technologies 21.10.05 2 11" xfId="25690" xr:uid="{00000000-0005-0000-0000-0000A11C0000}"/>
    <cellStyle name="_Sutherland Technologies 21.10.05 2 11 2" xfId="37685" xr:uid="{00000000-0005-0000-0000-0000A21C0000}"/>
    <cellStyle name="_Sutherland Technologies 21.10.05 2 12" xfId="24469" xr:uid="{00000000-0005-0000-0000-0000A31C0000}"/>
    <cellStyle name="_Sutherland Technologies 21.10.05 2 13" xfId="36431" xr:uid="{00000000-0005-0000-0000-0000A41C0000}"/>
    <cellStyle name="_Sutherland Technologies 21.10.05 2 14" xfId="23568" xr:uid="{00000000-0005-0000-0000-0000A51C0000}"/>
    <cellStyle name="_Sutherland Technologies 21.10.05 2 2" xfId="5378" xr:uid="{00000000-0005-0000-0000-0000A61C0000}"/>
    <cellStyle name="_Sutherland Technologies 21.10.05 2 2 2" xfId="5379" xr:uid="{00000000-0005-0000-0000-0000A71C0000}"/>
    <cellStyle name="_Sutherland Technologies 21.10.05 2 2 2 2" xfId="39169" xr:uid="{00000000-0005-0000-0000-0000A81C0000}"/>
    <cellStyle name="_Sutherland Technologies 21.10.05 2 2 3" xfId="5380" xr:uid="{00000000-0005-0000-0000-0000A91C0000}"/>
    <cellStyle name="_Sutherland Technologies 21.10.05 2 2 3 2" xfId="39170" xr:uid="{00000000-0005-0000-0000-0000AA1C0000}"/>
    <cellStyle name="_Sutherland Technologies 21.10.05 2 2 4" xfId="27243" xr:uid="{00000000-0005-0000-0000-0000AB1C0000}"/>
    <cellStyle name="_Sutherland Technologies 21.10.05 2 2 4 2" xfId="39168" xr:uid="{00000000-0005-0000-0000-0000AC1C0000}"/>
    <cellStyle name="_Sutherland Technologies 21.10.05 2 2 5" xfId="24944" xr:uid="{00000000-0005-0000-0000-0000AD1C0000}"/>
    <cellStyle name="_Sutherland Technologies 21.10.05 2 2 6" xfId="36960" xr:uid="{00000000-0005-0000-0000-0000AE1C0000}"/>
    <cellStyle name="_Sutherland Technologies 21.10.05 2 2 7" xfId="23927" xr:uid="{00000000-0005-0000-0000-0000AF1C0000}"/>
    <cellStyle name="_Sutherland Technologies 21.10.05 2 3" xfId="5381" xr:uid="{00000000-0005-0000-0000-0000B01C0000}"/>
    <cellStyle name="_Sutherland Technologies 21.10.05 2 3 2" xfId="5382" xr:uid="{00000000-0005-0000-0000-0000B11C0000}"/>
    <cellStyle name="_Sutherland Technologies 21.10.05 2 3 2 2" xfId="39172" xr:uid="{00000000-0005-0000-0000-0000B21C0000}"/>
    <cellStyle name="_Sutherland Technologies 21.10.05 2 3 3" xfId="5383" xr:uid="{00000000-0005-0000-0000-0000B31C0000}"/>
    <cellStyle name="_Sutherland Technologies 21.10.05 2 3 3 2" xfId="39173" xr:uid="{00000000-0005-0000-0000-0000B41C0000}"/>
    <cellStyle name="_Sutherland Technologies 21.10.05 2 3 4" xfId="27244" xr:uid="{00000000-0005-0000-0000-0000B51C0000}"/>
    <cellStyle name="_Sutherland Technologies 21.10.05 2 3 5" xfId="39171" xr:uid="{00000000-0005-0000-0000-0000B61C0000}"/>
    <cellStyle name="_Sutherland Technologies 21.10.05 2 4" xfId="5384" xr:uid="{00000000-0005-0000-0000-0000B71C0000}"/>
    <cellStyle name="_Sutherland Technologies 21.10.05 2 4 2" xfId="5385" xr:uid="{00000000-0005-0000-0000-0000B81C0000}"/>
    <cellStyle name="_Sutherland Technologies 21.10.05 2 4 2 2" xfId="39175" xr:uid="{00000000-0005-0000-0000-0000B91C0000}"/>
    <cellStyle name="_Sutherland Technologies 21.10.05 2 4 3" xfId="5386" xr:uid="{00000000-0005-0000-0000-0000BA1C0000}"/>
    <cellStyle name="_Sutherland Technologies 21.10.05 2 4 3 2" xfId="39176" xr:uid="{00000000-0005-0000-0000-0000BB1C0000}"/>
    <cellStyle name="_Sutherland Technologies 21.10.05 2 4 4" xfId="39174" xr:uid="{00000000-0005-0000-0000-0000BC1C0000}"/>
    <cellStyle name="_Sutherland Technologies 21.10.05 2 5" xfId="5387" xr:uid="{00000000-0005-0000-0000-0000BD1C0000}"/>
    <cellStyle name="_Sutherland Technologies 21.10.05 2 5 2" xfId="5388" xr:uid="{00000000-0005-0000-0000-0000BE1C0000}"/>
    <cellStyle name="_Sutherland Technologies 21.10.05 2 5 2 2" xfId="39178" xr:uid="{00000000-0005-0000-0000-0000BF1C0000}"/>
    <cellStyle name="_Sutherland Technologies 21.10.05 2 5 3" xfId="5389" xr:uid="{00000000-0005-0000-0000-0000C01C0000}"/>
    <cellStyle name="_Sutherland Technologies 21.10.05 2 5 3 2" xfId="39179" xr:uid="{00000000-0005-0000-0000-0000C11C0000}"/>
    <cellStyle name="_Sutherland Technologies 21.10.05 2 5 4" xfId="39177" xr:uid="{00000000-0005-0000-0000-0000C21C0000}"/>
    <cellStyle name="_Sutherland Technologies 21.10.05 2 6" xfId="5390" xr:uid="{00000000-0005-0000-0000-0000C31C0000}"/>
    <cellStyle name="_Sutherland Technologies 21.10.05 2 6 2" xfId="5391" xr:uid="{00000000-0005-0000-0000-0000C41C0000}"/>
    <cellStyle name="_Sutherland Technologies 21.10.05 2 6 2 2" xfId="39181" xr:uid="{00000000-0005-0000-0000-0000C51C0000}"/>
    <cellStyle name="_Sutherland Technologies 21.10.05 2 6 3" xfId="5392" xr:uid="{00000000-0005-0000-0000-0000C61C0000}"/>
    <cellStyle name="_Sutherland Technologies 21.10.05 2 6 3 2" xfId="39182" xr:uid="{00000000-0005-0000-0000-0000C71C0000}"/>
    <cellStyle name="_Sutherland Technologies 21.10.05 2 6 4" xfId="39180" xr:uid="{00000000-0005-0000-0000-0000C81C0000}"/>
    <cellStyle name="_Sutherland Technologies 21.10.05 2 7" xfId="5393" xr:uid="{00000000-0005-0000-0000-0000C91C0000}"/>
    <cellStyle name="_Sutherland Technologies 21.10.05 2 7 2" xfId="39183" xr:uid="{00000000-0005-0000-0000-0000CA1C0000}"/>
    <cellStyle name="_Sutherland Technologies 21.10.05 2 8" xfId="5394" xr:uid="{00000000-0005-0000-0000-0000CB1C0000}"/>
    <cellStyle name="_Sutherland Technologies 21.10.05 2 8 2" xfId="39184" xr:uid="{00000000-0005-0000-0000-0000CC1C0000}"/>
    <cellStyle name="_Sutherland Technologies 21.10.05 2 9" xfId="5377" xr:uid="{00000000-0005-0000-0000-0000CD1C0000}"/>
    <cellStyle name="_Sutherland Technologies 21.10.05 2 9 2" xfId="39167" xr:uid="{00000000-0005-0000-0000-0000CE1C0000}"/>
    <cellStyle name="_Sutherland Technologies 21.10.05 3" xfId="5395" xr:uid="{00000000-0005-0000-0000-0000CF1C0000}"/>
    <cellStyle name="_Sutherland Technologies 21.10.05 3 2" xfId="5396" xr:uid="{00000000-0005-0000-0000-0000D01C0000}"/>
    <cellStyle name="_Sutherland Technologies 21.10.05 3 2 2" xfId="5397" xr:uid="{00000000-0005-0000-0000-0000D11C0000}"/>
    <cellStyle name="_Sutherland Technologies 21.10.05 3 2 2 2" xfId="39187" xr:uid="{00000000-0005-0000-0000-0000D21C0000}"/>
    <cellStyle name="_Sutherland Technologies 21.10.05 3 2 3" xfId="5398" xr:uid="{00000000-0005-0000-0000-0000D31C0000}"/>
    <cellStyle name="_Sutherland Technologies 21.10.05 3 2 3 2" xfId="39188" xr:uid="{00000000-0005-0000-0000-0000D41C0000}"/>
    <cellStyle name="_Sutherland Technologies 21.10.05 3 2 4" xfId="39186" xr:uid="{00000000-0005-0000-0000-0000D51C0000}"/>
    <cellStyle name="_Sutherland Technologies 21.10.05 3 3" xfId="5399" xr:uid="{00000000-0005-0000-0000-0000D61C0000}"/>
    <cellStyle name="_Sutherland Technologies 21.10.05 3 3 2" xfId="39189" xr:uid="{00000000-0005-0000-0000-0000D71C0000}"/>
    <cellStyle name="_Sutherland Technologies 21.10.05 3 4" xfId="5400" xr:uid="{00000000-0005-0000-0000-0000D81C0000}"/>
    <cellStyle name="_Sutherland Technologies 21.10.05 3 4 2" xfId="39190" xr:uid="{00000000-0005-0000-0000-0000D91C0000}"/>
    <cellStyle name="_Sutherland Technologies 21.10.05 3 5" xfId="27245" xr:uid="{00000000-0005-0000-0000-0000DA1C0000}"/>
    <cellStyle name="_Sutherland Technologies 21.10.05 3 5 2" xfId="39185" xr:uid="{00000000-0005-0000-0000-0000DB1C0000}"/>
    <cellStyle name="_Sutherland Technologies 21.10.05 3 6" xfId="24943" xr:uid="{00000000-0005-0000-0000-0000DC1C0000}"/>
    <cellStyle name="_Sutherland Technologies 21.10.05 3 7" xfId="36959" xr:uid="{00000000-0005-0000-0000-0000DD1C0000}"/>
    <cellStyle name="_Sutherland Technologies 21.10.05 4" xfId="5401" xr:uid="{00000000-0005-0000-0000-0000DE1C0000}"/>
    <cellStyle name="_Sutherland Technologies 21.10.05 4 2" xfId="5402" xr:uid="{00000000-0005-0000-0000-0000DF1C0000}"/>
    <cellStyle name="_Sutherland Technologies 21.10.05 4 2 2" xfId="39192" xr:uid="{00000000-0005-0000-0000-0000E01C0000}"/>
    <cellStyle name="_Sutherland Technologies 21.10.05 4 3" xfId="5403" xr:uid="{00000000-0005-0000-0000-0000E11C0000}"/>
    <cellStyle name="_Sutherland Technologies 21.10.05 4 3 2" xfId="39193" xr:uid="{00000000-0005-0000-0000-0000E21C0000}"/>
    <cellStyle name="_Sutherland Technologies 21.10.05 4 4" xfId="21835" xr:uid="{00000000-0005-0000-0000-0000E31C0000}"/>
    <cellStyle name="_Sutherland Technologies 21.10.05 4 5" xfId="39191" xr:uid="{00000000-0005-0000-0000-0000E41C0000}"/>
    <cellStyle name="_Sutherland Technologies 21.10.05 5" xfId="5404" xr:uid="{00000000-0005-0000-0000-0000E51C0000}"/>
    <cellStyle name="_Sutherland Technologies 21.10.05 5 2" xfId="39194" xr:uid="{00000000-0005-0000-0000-0000E61C0000}"/>
    <cellStyle name="_Sutherland Technologies 21.10.05 6" xfId="5405" xr:uid="{00000000-0005-0000-0000-0000E71C0000}"/>
    <cellStyle name="_Sutherland Technologies 21.10.05 6 2" xfId="36192" xr:uid="{00000000-0005-0000-0000-0000E81C0000}"/>
    <cellStyle name="_Sutherland Technologies 21.10.05 6 2 2" xfId="45429" xr:uid="{00000000-0005-0000-0000-0000E91C0000}"/>
    <cellStyle name="_Sutherland Technologies 21.10.05 6 3" xfId="39195" xr:uid="{00000000-0005-0000-0000-0000EA1C0000}"/>
    <cellStyle name="_Sutherland Technologies 21.10.05 7" xfId="33774" xr:uid="{00000000-0005-0000-0000-0000EB1C0000}"/>
    <cellStyle name="_Sutherland Technologies 21.10.05 7 2" xfId="43745" xr:uid="{00000000-0005-0000-0000-0000EC1C0000}"/>
    <cellStyle name="_Sutherland Technologies 21.10.05 8" xfId="25689" xr:uid="{00000000-0005-0000-0000-0000ED1C0000}"/>
    <cellStyle name="_Sutherland Technologies 21.10.05 8 2" xfId="37684" xr:uid="{00000000-0005-0000-0000-0000EE1C0000}"/>
    <cellStyle name="_Sutherland Technologies 21.10.05 9" xfId="24468" xr:uid="{00000000-0005-0000-0000-0000EF1C0000}"/>
    <cellStyle name="_Sutherland-wlds-12.10.05" xfId="5406" xr:uid="{00000000-0005-0000-0000-0000F01C0000}"/>
    <cellStyle name="_Sutherland-wlds-12.10.05 2" xfId="5407" xr:uid="{00000000-0005-0000-0000-0000F11C0000}"/>
    <cellStyle name="_Sutherland-wlds-12.10.05 2 2" xfId="5408" xr:uid="{00000000-0005-0000-0000-0000F21C0000}"/>
    <cellStyle name="_Sutherland-wlds-12.10.05 2 3" xfId="5409" xr:uid="{00000000-0005-0000-0000-0000F31C0000}"/>
    <cellStyle name="_Sutherland-wlds-12.10.05 3" xfId="5410" xr:uid="{00000000-0005-0000-0000-0000F41C0000}"/>
    <cellStyle name="_Sutherland-wlds-12.10.05 4" xfId="5411" xr:uid="{00000000-0005-0000-0000-0000F51C0000}"/>
    <cellStyle name="_Suzlon Pune-R0-27.03.08" xfId="5412" xr:uid="{00000000-0005-0000-0000-0000F61C0000}"/>
    <cellStyle name="_Suzlon Pune-R0-27.03.08 2" xfId="5413" xr:uid="{00000000-0005-0000-0000-0000F71C0000}"/>
    <cellStyle name="_Suzlon Pune-R0-27.03.08 2 2" xfId="5414" xr:uid="{00000000-0005-0000-0000-0000F81C0000}"/>
    <cellStyle name="_Suzlon Pune-R0-27.03.08 2 2 2" xfId="27247" xr:uid="{00000000-0005-0000-0000-0000F91C0000}"/>
    <cellStyle name="_Suzlon Pune-R0-27.03.08 2 2 3" xfId="32740" xr:uid="{00000000-0005-0000-0000-0000FA1C0000}"/>
    <cellStyle name="_Suzlon Pune-R0-27.03.08 2 3" xfId="5415" xr:uid="{00000000-0005-0000-0000-0000FB1C0000}"/>
    <cellStyle name="_Suzlon Pune-R0-27.03.08 2 4" xfId="27246" xr:uid="{00000000-0005-0000-0000-0000FC1C0000}"/>
    <cellStyle name="_Suzlon Pune-R0-27.03.08 2 5" xfId="32738" xr:uid="{00000000-0005-0000-0000-0000FD1C0000}"/>
    <cellStyle name="_Suzlon Pune-R0-27.03.08 3" xfId="5416" xr:uid="{00000000-0005-0000-0000-0000FE1C0000}"/>
    <cellStyle name="_Suzlon Pune-R0-27.03.08 4" xfId="5417" xr:uid="{00000000-0005-0000-0000-0000FF1C0000}"/>
    <cellStyle name="_Suzlon Pune-R0-27.03.08 5" xfId="32741" xr:uid="{00000000-0005-0000-0000-0000001D0000}"/>
    <cellStyle name="_SVC Bank BOQ 08.06.11" xfId="5418" xr:uid="{00000000-0005-0000-0000-0000011D0000}"/>
    <cellStyle name="_SVC Bank BOQ 08.06.11 2" xfId="5419" xr:uid="{00000000-0005-0000-0000-0000021D0000}"/>
    <cellStyle name="_Synergy Image (mahalingam)-R2-27.03.08" xfId="5420" xr:uid="{00000000-0005-0000-0000-0000031D0000}"/>
    <cellStyle name="_Synergy Image (mahalingam)-R2-27.03.08 2" xfId="5421" xr:uid="{00000000-0005-0000-0000-0000041D0000}"/>
    <cellStyle name="_Synergy Image (mahalingam)-R2-27.03.08 2 2" xfId="5422" xr:uid="{00000000-0005-0000-0000-0000051D0000}"/>
    <cellStyle name="_Synergy Image (mahalingam)-R2-27.03.08 2 2 2" xfId="27249" xr:uid="{00000000-0005-0000-0000-0000061D0000}"/>
    <cellStyle name="_Synergy Image (mahalingam)-R2-27.03.08 2 2 3" xfId="32737" xr:uid="{00000000-0005-0000-0000-0000071D0000}"/>
    <cellStyle name="_Synergy Image (mahalingam)-R2-27.03.08 2 3" xfId="5423" xr:uid="{00000000-0005-0000-0000-0000081D0000}"/>
    <cellStyle name="_Synergy Image (mahalingam)-R2-27.03.08 2 4" xfId="27248" xr:uid="{00000000-0005-0000-0000-0000091D0000}"/>
    <cellStyle name="_Synergy Image (mahalingam)-R2-27.03.08 2 5" xfId="32734" xr:uid="{00000000-0005-0000-0000-00000A1D0000}"/>
    <cellStyle name="_Synergy Image (mahalingam)-R2-27.03.08 3" xfId="5424" xr:uid="{00000000-0005-0000-0000-00000B1D0000}"/>
    <cellStyle name="_Synergy Image (mahalingam)-R2-27.03.08 4" xfId="5425" xr:uid="{00000000-0005-0000-0000-00000C1D0000}"/>
    <cellStyle name="_Synergy Image (mahalingam)-R2-27.03.08 5" xfId="32739" xr:uid="{00000000-0005-0000-0000-00000D1D0000}"/>
    <cellStyle name="_syntel - FFTG - 11 05 07" xfId="5426" xr:uid="{00000000-0005-0000-0000-00000E1D0000}"/>
    <cellStyle name="_syntel - FFTG - 11 05 07 10" xfId="32736" xr:uid="{00000000-0005-0000-0000-00000F1D0000}"/>
    <cellStyle name="_syntel - FFTG - 11 05 07 2" xfId="5427" xr:uid="{00000000-0005-0000-0000-0000101D0000}"/>
    <cellStyle name="_syntel - FFTG - 11 05 07 2 10" xfId="27252" xr:uid="{00000000-0005-0000-0000-0000111D0000}"/>
    <cellStyle name="_syntel - FFTG - 11 05 07 2 2" xfId="5428" xr:uid="{00000000-0005-0000-0000-0000121D0000}"/>
    <cellStyle name="_syntel - FFTG - 11 05 07 2 2 2" xfId="5429" xr:uid="{00000000-0005-0000-0000-0000131D0000}"/>
    <cellStyle name="_syntel - FFTG - 11 05 07 2 2 2 2" xfId="39199" xr:uid="{00000000-0005-0000-0000-0000141D0000}"/>
    <cellStyle name="_syntel - FFTG - 11 05 07 2 2 3" xfId="5430" xr:uid="{00000000-0005-0000-0000-0000151D0000}"/>
    <cellStyle name="_syntel - FFTG - 11 05 07 2 2 3 2" xfId="39200" xr:uid="{00000000-0005-0000-0000-0000161D0000}"/>
    <cellStyle name="_syntel - FFTG - 11 05 07 2 2 4" xfId="39198" xr:uid="{00000000-0005-0000-0000-0000171D0000}"/>
    <cellStyle name="_syntel - FFTG - 11 05 07 2 2 5" xfId="27251" xr:uid="{00000000-0005-0000-0000-0000181D0000}"/>
    <cellStyle name="_syntel - FFTG - 11 05 07 2 3" xfId="5431" xr:uid="{00000000-0005-0000-0000-0000191D0000}"/>
    <cellStyle name="_syntel - FFTG - 11 05 07 2 3 2" xfId="5432" xr:uid="{00000000-0005-0000-0000-00001A1D0000}"/>
    <cellStyle name="_syntel - FFTG - 11 05 07 2 3 2 2" xfId="39202" xr:uid="{00000000-0005-0000-0000-00001B1D0000}"/>
    <cellStyle name="_syntel - FFTG - 11 05 07 2 3 3" xfId="5433" xr:uid="{00000000-0005-0000-0000-00001C1D0000}"/>
    <cellStyle name="_syntel - FFTG - 11 05 07 2 3 3 2" xfId="39203" xr:uid="{00000000-0005-0000-0000-00001D1D0000}"/>
    <cellStyle name="_syntel - FFTG - 11 05 07 2 3 4" xfId="39201" xr:uid="{00000000-0005-0000-0000-00001E1D0000}"/>
    <cellStyle name="_syntel - FFTG - 11 05 07 2 4" xfId="5434" xr:uid="{00000000-0005-0000-0000-00001F1D0000}"/>
    <cellStyle name="_syntel - FFTG - 11 05 07 2 4 2" xfId="5435" xr:uid="{00000000-0005-0000-0000-0000201D0000}"/>
    <cellStyle name="_syntel - FFTG - 11 05 07 2 4 2 2" xfId="39205" xr:uid="{00000000-0005-0000-0000-0000211D0000}"/>
    <cellStyle name="_syntel - FFTG - 11 05 07 2 4 3" xfId="5436" xr:uid="{00000000-0005-0000-0000-0000221D0000}"/>
    <cellStyle name="_syntel - FFTG - 11 05 07 2 4 3 2" xfId="39206" xr:uid="{00000000-0005-0000-0000-0000231D0000}"/>
    <cellStyle name="_syntel - FFTG - 11 05 07 2 4 4" xfId="39204" xr:uid="{00000000-0005-0000-0000-0000241D0000}"/>
    <cellStyle name="_syntel - FFTG - 11 05 07 2 5" xfId="5437" xr:uid="{00000000-0005-0000-0000-0000251D0000}"/>
    <cellStyle name="_syntel - FFTG - 11 05 07 2 5 2" xfId="5438" xr:uid="{00000000-0005-0000-0000-0000261D0000}"/>
    <cellStyle name="_syntel - FFTG - 11 05 07 2 5 2 2" xfId="39208" xr:uid="{00000000-0005-0000-0000-0000271D0000}"/>
    <cellStyle name="_syntel - FFTG - 11 05 07 2 5 3" xfId="5439" xr:uid="{00000000-0005-0000-0000-0000281D0000}"/>
    <cellStyle name="_syntel - FFTG - 11 05 07 2 5 3 2" xfId="39209" xr:uid="{00000000-0005-0000-0000-0000291D0000}"/>
    <cellStyle name="_syntel - FFTG - 11 05 07 2 5 4" xfId="39207" xr:uid="{00000000-0005-0000-0000-00002A1D0000}"/>
    <cellStyle name="_syntel - FFTG - 11 05 07 2 6" xfId="5440" xr:uid="{00000000-0005-0000-0000-00002B1D0000}"/>
    <cellStyle name="_syntel - FFTG - 11 05 07 2 6 2" xfId="5441" xr:uid="{00000000-0005-0000-0000-00002C1D0000}"/>
    <cellStyle name="_syntel - FFTG - 11 05 07 2 6 2 2" xfId="39211" xr:uid="{00000000-0005-0000-0000-00002D1D0000}"/>
    <cellStyle name="_syntel - FFTG - 11 05 07 2 6 3" xfId="5442" xr:uid="{00000000-0005-0000-0000-00002E1D0000}"/>
    <cellStyle name="_syntel - FFTG - 11 05 07 2 6 3 2" xfId="39212" xr:uid="{00000000-0005-0000-0000-00002F1D0000}"/>
    <cellStyle name="_syntel - FFTG - 11 05 07 2 6 4" xfId="39210" xr:uid="{00000000-0005-0000-0000-0000301D0000}"/>
    <cellStyle name="_syntel - FFTG - 11 05 07 2 7" xfId="5443" xr:uid="{00000000-0005-0000-0000-0000311D0000}"/>
    <cellStyle name="_syntel - FFTG - 11 05 07 2 7 2" xfId="39213" xr:uid="{00000000-0005-0000-0000-0000321D0000}"/>
    <cellStyle name="_syntel - FFTG - 11 05 07 2 8" xfId="5444" xr:uid="{00000000-0005-0000-0000-0000331D0000}"/>
    <cellStyle name="_syntel - FFTG - 11 05 07 2 8 2" xfId="39214" xr:uid="{00000000-0005-0000-0000-0000341D0000}"/>
    <cellStyle name="_syntel - FFTG - 11 05 07 2 9" xfId="39197" xr:uid="{00000000-0005-0000-0000-0000351D0000}"/>
    <cellStyle name="_syntel - FFTG - 11 05 07 3" xfId="5445" xr:uid="{00000000-0005-0000-0000-0000361D0000}"/>
    <cellStyle name="_syntel - FFTG - 11 05 07 3 2" xfId="5446" xr:uid="{00000000-0005-0000-0000-0000371D0000}"/>
    <cellStyle name="_syntel - FFTG - 11 05 07 3 2 2" xfId="5447" xr:uid="{00000000-0005-0000-0000-0000381D0000}"/>
    <cellStyle name="_syntel - FFTG - 11 05 07 3 2 2 2" xfId="39217" xr:uid="{00000000-0005-0000-0000-0000391D0000}"/>
    <cellStyle name="_syntel - FFTG - 11 05 07 3 2 3" xfId="5448" xr:uid="{00000000-0005-0000-0000-00003A1D0000}"/>
    <cellStyle name="_syntel - FFTG - 11 05 07 3 2 3 2" xfId="39218" xr:uid="{00000000-0005-0000-0000-00003B1D0000}"/>
    <cellStyle name="_syntel - FFTG - 11 05 07 3 2 4" xfId="39216" xr:uid="{00000000-0005-0000-0000-00003C1D0000}"/>
    <cellStyle name="_syntel - FFTG - 11 05 07 3 3" xfId="5449" xr:uid="{00000000-0005-0000-0000-00003D1D0000}"/>
    <cellStyle name="_syntel - FFTG - 11 05 07 3 3 2" xfId="39219" xr:uid="{00000000-0005-0000-0000-00003E1D0000}"/>
    <cellStyle name="_syntel - FFTG - 11 05 07 3 4" xfId="5450" xr:uid="{00000000-0005-0000-0000-00003F1D0000}"/>
    <cellStyle name="_syntel - FFTG - 11 05 07 3 4 2" xfId="39220" xr:uid="{00000000-0005-0000-0000-0000401D0000}"/>
    <cellStyle name="_syntel - FFTG - 11 05 07 3 5" xfId="39215" xr:uid="{00000000-0005-0000-0000-0000411D0000}"/>
    <cellStyle name="_syntel - FFTG - 11 05 07 4" xfId="5451" xr:uid="{00000000-0005-0000-0000-0000421D0000}"/>
    <cellStyle name="_syntel - FFTG - 11 05 07 4 2" xfId="5452" xr:uid="{00000000-0005-0000-0000-0000431D0000}"/>
    <cellStyle name="_syntel - FFTG - 11 05 07 4 2 2" xfId="39222" xr:uid="{00000000-0005-0000-0000-0000441D0000}"/>
    <cellStyle name="_syntel - FFTG - 11 05 07 4 3" xfId="5453" xr:uid="{00000000-0005-0000-0000-0000451D0000}"/>
    <cellStyle name="_syntel - FFTG - 11 05 07 4 3 2" xfId="39223" xr:uid="{00000000-0005-0000-0000-0000461D0000}"/>
    <cellStyle name="_syntel - FFTG - 11 05 07 4 4" xfId="39221" xr:uid="{00000000-0005-0000-0000-0000471D0000}"/>
    <cellStyle name="_syntel - FFTG - 11 05 07 5" xfId="5454" xr:uid="{00000000-0005-0000-0000-0000481D0000}"/>
    <cellStyle name="_syntel - FFTG - 11 05 07 5 2" xfId="39224" xr:uid="{00000000-0005-0000-0000-0000491D0000}"/>
    <cellStyle name="_syntel - FFTG - 11 05 07 6" xfId="5455" xr:uid="{00000000-0005-0000-0000-00004A1D0000}"/>
    <cellStyle name="_syntel - FFTG - 11 05 07 6 2" xfId="36190" xr:uid="{00000000-0005-0000-0000-00004B1D0000}"/>
    <cellStyle name="_syntel - FFTG - 11 05 07 6 2 2" xfId="45427" xr:uid="{00000000-0005-0000-0000-00004C1D0000}"/>
    <cellStyle name="_syntel - FFTG - 11 05 07 6 3" xfId="39225" xr:uid="{00000000-0005-0000-0000-00004D1D0000}"/>
    <cellStyle name="_syntel - FFTG - 11 05 07 7" xfId="36191" xr:uid="{00000000-0005-0000-0000-00004E1D0000}"/>
    <cellStyle name="_syntel - FFTG - 11 05 07 7 2" xfId="45428" xr:uid="{00000000-0005-0000-0000-00004F1D0000}"/>
    <cellStyle name="_syntel - FFTG - 11 05 07 8" xfId="39196" xr:uid="{00000000-0005-0000-0000-0000501D0000}"/>
    <cellStyle name="_syntel - FFTG - 11 05 07 9" xfId="27250" xr:uid="{00000000-0005-0000-0000-0000511D0000}"/>
    <cellStyle name="_syntel - make &amp; model - 31 07 07 - mod" xfId="5456" xr:uid="{00000000-0005-0000-0000-0000521D0000}"/>
    <cellStyle name="_syntel - make &amp; model - 31 07 07 - mod 10" xfId="32735" xr:uid="{00000000-0005-0000-0000-0000531D0000}"/>
    <cellStyle name="_syntel - make &amp; model - 31 07 07 - mod 2" xfId="5457" xr:uid="{00000000-0005-0000-0000-0000541D0000}"/>
    <cellStyle name="_syntel - make &amp; model - 31 07 07 - mod 2 2" xfId="5458" xr:uid="{00000000-0005-0000-0000-0000551D0000}"/>
    <cellStyle name="_syntel - make &amp; model - 31 07 07 - mod 2 2 2" xfId="5459" xr:uid="{00000000-0005-0000-0000-0000561D0000}"/>
    <cellStyle name="_syntel - make &amp; model - 31 07 07 - mod 2 2 2 2" xfId="39229" xr:uid="{00000000-0005-0000-0000-0000571D0000}"/>
    <cellStyle name="_syntel - make &amp; model - 31 07 07 - mod 2 2 3" xfId="39228" xr:uid="{00000000-0005-0000-0000-0000581D0000}"/>
    <cellStyle name="_syntel - make &amp; model - 31 07 07 - mod 2 2 4" xfId="27255" xr:uid="{00000000-0005-0000-0000-0000591D0000}"/>
    <cellStyle name="_syntel - make &amp; model - 31 07 07 - mod 2 3" xfId="5460" xr:uid="{00000000-0005-0000-0000-00005A1D0000}"/>
    <cellStyle name="_syntel - make &amp; model - 31 07 07 - mod 2 3 2" xfId="39230" xr:uid="{00000000-0005-0000-0000-00005B1D0000}"/>
    <cellStyle name="_syntel - make &amp; model - 31 07 07 - mod 2 4" xfId="39227" xr:uid="{00000000-0005-0000-0000-00005C1D0000}"/>
    <cellStyle name="_syntel - make &amp; model - 31 07 07 - mod 2 5" xfId="27254" xr:uid="{00000000-0005-0000-0000-00005D1D0000}"/>
    <cellStyle name="_syntel - make &amp; model - 31 07 07 - mod 3" xfId="5461" xr:uid="{00000000-0005-0000-0000-00005E1D0000}"/>
    <cellStyle name="_syntel - make &amp; model - 31 07 07 - mod 3 2" xfId="5462" xr:uid="{00000000-0005-0000-0000-00005F1D0000}"/>
    <cellStyle name="_syntel - make &amp; model - 31 07 07 - mod 3 2 2" xfId="39232" xr:uid="{00000000-0005-0000-0000-0000601D0000}"/>
    <cellStyle name="_syntel - make &amp; model - 31 07 07 - mod 3 3" xfId="39231" xr:uid="{00000000-0005-0000-0000-0000611D0000}"/>
    <cellStyle name="_syntel - make &amp; model - 31 07 07 - mod 4" xfId="5463" xr:uid="{00000000-0005-0000-0000-0000621D0000}"/>
    <cellStyle name="_syntel - make &amp; model - 31 07 07 - mod 4 2" xfId="36188" xr:uid="{00000000-0005-0000-0000-0000631D0000}"/>
    <cellStyle name="_syntel - make &amp; model - 31 07 07 - mod 4 2 2" xfId="45425" xr:uid="{00000000-0005-0000-0000-0000641D0000}"/>
    <cellStyle name="_syntel - make &amp; model - 31 07 07 - mod 4 3" xfId="39233" xr:uid="{00000000-0005-0000-0000-0000651D0000}"/>
    <cellStyle name="_syntel - make &amp; model - 31 07 07 - mod 5" xfId="5464" xr:uid="{00000000-0005-0000-0000-0000661D0000}"/>
    <cellStyle name="_syntel - make &amp; model - 31 07 07 - mod 5 2" xfId="39234" xr:uid="{00000000-0005-0000-0000-0000671D0000}"/>
    <cellStyle name="_syntel - make &amp; model - 31 07 07 - mod 6" xfId="5465" xr:uid="{00000000-0005-0000-0000-0000681D0000}"/>
    <cellStyle name="_syntel - make &amp; model - 31 07 07 - mod 6 2" xfId="36187" xr:uid="{00000000-0005-0000-0000-0000691D0000}"/>
    <cellStyle name="_syntel - make &amp; model - 31 07 07 - mod 6 2 2" xfId="45424" xr:uid="{00000000-0005-0000-0000-00006A1D0000}"/>
    <cellStyle name="_syntel - make &amp; model - 31 07 07 - mod 6 3" xfId="39235" xr:uid="{00000000-0005-0000-0000-00006B1D0000}"/>
    <cellStyle name="_syntel - make &amp; model - 31 07 07 - mod 7" xfId="36189" xr:uid="{00000000-0005-0000-0000-00006C1D0000}"/>
    <cellStyle name="_syntel - make &amp; model - 31 07 07 - mod 7 2" xfId="45426" xr:uid="{00000000-0005-0000-0000-00006D1D0000}"/>
    <cellStyle name="_syntel - make &amp; model - 31 07 07 - mod 8" xfId="39226" xr:uid="{00000000-0005-0000-0000-00006E1D0000}"/>
    <cellStyle name="_syntel - make &amp; model - 31 07 07 - mod 9" xfId="27253" xr:uid="{00000000-0005-0000-0000-00006F1D0000}"/>
    <cellStyle name="_Syntel siruseri - 16.04.08" xfId="5466" xr:uid="{00000000-0005-0000-0000-0000701D0000}"/>
    <cellStyle name="_Syntel siruseri - 16.04.08 2" xfId="5467" xr:uid="{00000000-0005-0000-0000-0000711D0000}"/>
    <cellStyle name="_Syntel siruseri - 16.04.08 2 2" xfId="5468" xr:uid="{00000000-0005-0000-0000-0000721D0000}"/>
    <cellStyle name="_Syntel siruseri - 16.04.08 3" xfId="5469" xr:uid="{00000000-0005-0000-0000-0000731D0000}"/>
    <cellStyle name="_Syntel Siruseri 26 5 08 R3" xfId="5470" xr:uid="{00000000-0005-0000-0000-0000741D0000}"/>
    <cellStyle name="_Syntel Siruseri 26 5 08 R3 2" xfId="5471" xr:uid="{00000000-0005-0000-0000-0000751D0000}"/>
    <cellStyle name="_Syntel Siruseri 26 5 08 R3 2 2" xfId="5472" xr:uid="{00000000-0005-0000-0000-0000761D0000}"/>
    <cellStyle name="_Syntel Siruseri 26 5 08 R3 2 2 2" xfId="27260" xr:uid="{00000000-0005-0000-0000-0000771D0000}"/>
    <cellStyle name="_Syntel Siruseri 26 5 08 R3 2 2 3" xfId="22418" xr:uid="{00000000-0005-0000-0000-0000781D0000}"/>
    <cellStyle name="_Syntel Siruseri 26 5 08 R3 2 3" xfId="5473" xr:uid="{00000000-0005-0000-0000-0000791D0000}"/>
    <cellStyle name="_Syntel Siruseri 26 5 08 R3 2 4" xfId="27259" xr:uid="{00000000-0005-0000-0000-00007A1D0000}"/>
    <cellStyle name="_Syntel Siruseri 26 5 08 R3 2 5" xfId="22417" xr:uid="{00000000-0005-0000-0000-00007B1D0000}"/>
    <cellStyle name="_Syntel Siruseri 26 5 08 R3 3" xfId="5474" xr:uid="{00000000-0005-0000-0000-00007C1D0000}"/>
    <cellStyle name="_Syntel Siruseri 26 5 08 R3 3 2" xfId="22420" xr:uid="{00000000-0005-0000-0000-00007D1D0000}"/>
    <cellStyle name="_Syntel Siruseri 26 5 08 R3 3 3" xfId="27261" xr:uid="{00000000-0005-0000-0000-00007E1D0000}"/>
    <cellStyle name="_Syntel Siruseri 26 5 08 R3 3 4" xfId="22419" xr:uid="{00000000-0005-0000-0000-00007F1D0000}"/>
    <cellStyle name="_Syntel Siruseri 26 5 08 R3 4" xfId="5475" xr:uid="{00000000-0005-0000-0000-0000801D0000}"/>
    <cellStyle name="_Syntel Siruseri 26 5 08 R3 5" xfId="27258" xr:uid="{00000000-0005-0000-0000-0000811D0000}"/>
    <cellStyle name="_Syntel Siruseri 26 5 08 R3 6" xfId="22416" xr:uid="{00000000-0005-0000-0000-0000821D0000}"/>
    <cellStyle name="_Syntel Siruseri 26 5 08 R3-BMS-PCS" xfId="5476" xr:uid="{00000000-0005-0000-0000-0000831D0000}"/>
    <cellStyle name="_Syntel Siruseri 26 5 08 R3-BMS-PCS 2" xfId="5477" xr:uid="{00000000-0005-0000-0000-0000841D0000}"/>
    <cellStyle name="_Syntel Siruseri 26 5 08 R3-BMS-PCS 2 2" xfId="5478" xr:uid="{00000000-0005-0000-0000-0000851D0000}"/>
    <cellStyle name="_Syntel Siruseri 26 5 08 R3-BMS-PCS 2 2 2" xfId="27257" xr:uid="{00000000-0005-0000-0000-0000861D0000}"/>
    <cellStyle name="_Syntel Siruseri 26 5 08 R3-BMS-PCS 2 2 3" xfId="22423" xr:uid="{00000000-0005-0000-0000-0000871D0000}"/>
    <cellStyle name="_Syntel Siruseri 26 5 08 R3-BMS-PCS 2 3" xfId="5479" xr:uid="{00000000-0005-0000-0000-0000881D0000}"/>
    <cellStyle name="_Syntel Siruseri 26 5 08 R3-BMS-PCS 2 4" xfId="27263" xr:uid="{00000000-0005-0000-0000-0000891D0000}"/>
    <cellStyle name="_Syntel Siruseri 26 5 08 R3-BMS-PCS 2 5" xfId="22422" xr:uid="{00000000-0005-0000-0000-00008A1D0000}"/>
    <cellStyle name="_Syntel Siruseri 26 5 08 R3-BMS-PCS 3" xfId="5480" xr:uid="{00000000-0005-0000-0000-00008B1D0000}"/>
    <cellStyle name="_Syntel Siruseri 26 5 08 R3-BMS-PCS 3 2" xfId="22425" xr:uid="{00000000-0005-0000-0000-00008C1D0000}"/>
    <cellStyle name="_Syntel Siruseri 26 5 08 R3-BMS-PCS 3 3" xfId="27264" xr:uid="{00000000-0005-0000-0000-00008D1D0000}"/>
    <cellStyle name="_Syntel Siruseri 26 5 08 R3-BMS-PCS 3 4" xfId="22424" xr:uid="{00000000-0005-0000-0000-00008E1D0000}"/>
    <cellStyle name="_Syntel Siruseri 26 5 08 R3-BMS-PCS 4" xfId="5481" xr:uid="{00000000-0005-0000-0000-00008F1D0000}"/>
    <cellStyle name="_Syntel Siruseri 26 5 08 R3-BMS-PCS 5" xfId="27262" xr:uid="{00000000-0005-0000-0000-0000901D0000}"/>
    <cellStyle name="_Syntel Siruseri 26 5 08 R3-BMS-PCS 6" xfId="22421" xr:uid="{00000000-0005-0000-0000-0000911D0000}"/>
    <cellStyle name="_Syntel siruseri,Rev Boq - 14.05.08" xfId="5482" xr:uid="{00000000-0005-0000-0000-0000921D0000}"/>
    <cellStyle name="_Syntel siruseri,Rev Boq - 14.05.08 2" xfId="5483" xr:uid="{00000000-0005-0000-0000-0000931D0000}"/>
    <cellStyle name="_Syntel siruseri,Rev Boq - 14.05.08 2 2" xfId="5484" xr:uid="{00000000-0005-0000-0000-0000941D0000}"/>
    <cellStyle name="_Syntel siruseri,Rev Boq - 14.05.08 3" xfId="5485" xr:uid="{00000000-0005-0000-0000-0000951D0000}"/>
    <cellStyle name="_Syntel,PUNE -Peirmtr, S1 &amp;  S2 - R2-12.2.08" xfId="5486" xr:uid="{00000000-0005-0000-0000-0000961D0000}"/>
    <cellStyle name="_Syntel,PUNE -Peirmtr, S1 &amp;  S2 - R2-12.2.08 2" xfId="5487" xr:uid="{00000000-0005-0000-0000-0000971D0000}"/>
    <cellStyle name="_Syntel,PUNE -Peirmtr, S1 &amp;  S2 - R2-12.2.08 2 2" xfId="5488" xr:uid="{00000000-0005-0000-0000-0000981D0000}"/>
    <cellStyle name="_Syntel,PUNE -Peirmtr, S1 &amp;  S2 - R2-12.2.08 2 2 2" xfId="27266" xr:uid="{00000000-0005-0000-0000-0000991D0000}"/>
    <cellStyle name="_Syntel,PUNE -Peirmtr, S1 &amp;  S2 - R2-12.2.08 2 2 3" xfId="22428" xr:uid="{00000000-0005-0000-0000-00009A1D0000}"/>
    <cellStyle name="_Syntel,PUNE -Peirmtr, S1 &amp;  S2 - R2-12.2.08 2 3" xfId="5489" xr:uid="{00000000-0005-0000-0000-00009B1D0000}"/>
    <cellStyle name="_Syntel,PUNE -Peirmtr, S1 &amp;  S2 - R2-12.2.08 2 4" xfId="27265" xr:uid="{00000000-0005-0000-0000-00009C1D0000}"/>
    <cellStyle name="_Syntel,PUNE -Peirmtr, S1 &amp;  S2 - R2-12.2.08 2 5" xfId="22427" xr:uid="{00000000-0005-0000-0000-00009D1D0000}"/>
    <cellStyle name="_Syntel,PUNE -Peirmtr, S1 &amp;  S2 - R2-12.2.08 3" xfId="5490" xr:uid="{00000000-0005-0000-0000-00009E1D0000}"/>
    <cellStyle name="_Syntel,PUNE -Peirmtr, S1 &amp;  S2 - R2-12.2.08 3 2" xfId="22430" xr:uid="{00000000-0005-0000-0000-00009F1D0000}"/>
    <cellStyle name="_Syntel,PUNE -Peirmtr, S1 &amp;  S2 - R2-12.2.08 3 3" xfId="29760" xr:uid="{00000000-0005-0000-0000-0000A01D0000}"/>
    <cellStyle name="_Syntel,PUNE -Peirmtr, S1 &amp;  S2 - R2-12.2.08 3 4" xfId="22429" xr:uid="{00000000-0005-0000-0000-0000A11D0000}"/>
    <cellStyle name="_Syntel,PUNE -Peirmtr, S1 &amp;  S2 - R2-12.2.08 4" xfId="5491" xr:uid="{00000000-0005-0000-0000-0000A21D0000}"/>
    <cellStyle name="_Syntel,PUNE -Peirmtr, S1 &amp;  S2 - R2-12.2.08 5" xfId="27267" xr:uid="{00000000-0005-0000-0000-0000A31D0000}"/>
    <cellStyle name="_Syntel,PUNE -Peirmtr, S1 &amp;  S2 - R2-12.2.08 6" xfId="22426" xr:uid="{00000000-0005-0000-0000-0000A41D0000}"/>
    <cellStyle name="_TCG Software Park (Tender) - 01.11.07" xfId="5492" xr:uid="{00000000-0005-0000-0000-0000A51D0000}"/>
    <cellStyle name="_TCG Software Park (Tender) - 01.11.07 2" xfId="5493" xr:uid="{00000000-0005-0000-0000-0000A61D0000}"/>
    <cellStyle name="_TCG Software Park (Tender) - 01.11.07 2 2" xfId="5494" xr:uid="{00000000-0005-0000-0000-0000A71D0000}"/>
    <cellStyle name="_TCG Software Park (Tender) - 01.11.07 2 2 2" xfId="27256" xr:uid="{00000000-0005-0000-0000-0000A81D0000}"/>
    <cellStyle name="_TCG Software Park (Tender) - 01.11.07 2 2 3" xfId="32730" xr:uid="{00000000-0005-0000-0000-0000A91D0000}"/>
    <cellStyle name="_TCG Software Park (Tender) - 01.11.07 2 3" xfId="5495" xr:uid="{00000000-0005-0000-0000-0000AA1D0000}"/>
    <cellStyle name="_TCG Software Park (Tender) - 01.11.07 2 4" xfId="27269" xr:uid="{00000000-0005-0000-0000-0000AB1D0000}"/>
    <cellStyle name="_TCG Software Park (Tender) - 01.11.07 2 5" xfId="32732" xr:uid="{00000000-0005-0000-0000-0000AC1D0000}"/>
    <cellStyle name="_TCG Software Park (Tender) - 01.11.07 3" xfId="5496" xr:uid="{00000000-0005-0000-0000-0000AD1D0000}"/>
    <cellStyle name="_TCG Software Park (Tender) - 01.11.07 3 2" xfId="32727" xr:uid="{00000000-0005-0000-0000-0000AE1D0000}"/>
    <cellStyle name="_TCG Software Park (Tender) - 01.11.07 3 3" xfId="21836" xr:uid="{00000000-0005-0000-0000-0000AF1D0000}"/>
    <cellStyle name="_TCG Software Park (Tender) - 01.11.07 3 4" xfId="32731" xr:uid="{00000000-0005-0000-0000-0000B01D0000}"/>
    <cellStyle name="_TCG Software Park (Tender) - 01.11.07 4" xfId="5497" xr:uid="{00000000-0005-0000-0000-0000B11D0000}"/>
    <cellStyle name="_TCG Software Park (Tender) - 01.11.07 5" xfId="27268" xr:uid="{00000000-0005-0000-0000-0000B21D0000}"/>
    <cellStyle name="_TCG Software Park (Tender) - 01.11.07 6" xfId="32717" xr:uid="{00000000-0005-0000-0000-0000B31D0000}"/>
    <cellStyle name="_TCS1" xfId="5498" xr:uid="{00000000-0005-0000-0000-0000B41D0000}"/>
    <cellStyle name="_TCS1 2" xfId="5499" xr:uid="{00000000-0005-0000-0000-0000B51D0000}"/>
    <cellStyle name="_TCS1 2 2" xfId="5500" xr:uid="{00000000-0005-0000-0000-0000B61D0000}"/>
    <cellStyle name="_TCS1 3" xfId="5501" xr:uid="{00000000-0005-0000-0000-0000B71D0000}"/>
    <cellStyle name="_Tech park@ Ambattur- 28.2.07 Data Sheet" xfId="5502" xr:uid="{00000000-0005-0000-0000-0000B81D0000}"/>
    <cellStyle name="_Tech park@ Ambattur- 28.2.07 Data Sheet 2" xfId="5503" xr:uid="{00000000-0005-0000-0000-0000B91D0000}"/>
    <cellStyle name="_Tech park@ Ambattur- 28.2.07 Data Sheet 2 2" xfId="5504" xr:uid="{00000000-0005-0000-0000-0000BA1D0000}"/>
    <cellStyle name="_Tech park@ Ambattur- 28.2.07 Data Sheet 2 3" xfId="5505" xr:uid="{00000000-0005-0000-0000-0000BB1D0000}"/>
    <cellStyle name="_Tech park@ Ambattur- 28.2.07 Data Sheet 3" xfId="5506" xr:uid="{00000000-0005-0000-0000-0000BC1D0000}"/>
    <cellStyle name="_Tech park@ Ambattur- 28.2.07 Data Sheet 4" xfId="5507" xr:uid="{00000000-0005-0000-0000-0000BD1D0000}"/>
    <cellStyle name="_TECIL_HSBC_Blr_FirstCutBom 010807" xfId="450" xr:uid="{00000000-0005-0000-0000-0000BE1D0000}"/>
    <cellStyle name="_TECIL_HSBC_Blr_FirstCutBom 010807 2" xfId="5508" xr:uid="{00000000-0005-0000-0000-0000BF1D0000}"/>
    <cellStyle name="_TECIL_HSBC_Blr_FirstCutBom 010807 2 2" xfId="5509" xr:uid="{00000000-0005-0000-0000-0000C01D0000}"/>
    <cellStyle name="_TECIL_HSBC_Blr_FirstCutBom 010807 2 3" xfId="27271" xr:uid="{00000000-0005-0000-0000-0000C11D0000}"/>
    <cellStyle name="_TECIL_HSBC_Blr_FirstCutBom 010807 2 4" xfId="32728" xr:uid="{00000000-0005-0000-0000-0000C21D0000}"/>
    <cellStyle name="_TECIL_HSBC_Blr_FirstCutBom 010807 3" xfId="5510" xr:uid="{00000000-0005-0000-0000-0000C31D0000}"/>
    <cellStyle name="_TECIL_HSBC_Blr_FirstCutBom 010807 3 2" xfId="5511" xr:uid="{00000000-0005-0000-0000-0000C41D0000}"/>
    <cellStyle name="_TECIL_HSBC_Blr_FirstCutBom 010807 4" xfId="5512" xr:uid="{00000000-0005-0000-0000-0000C51D0000}"/>
    <cellStyle name="_TECIL_HSBC_Blr_FirstCutBom 010807 5" xfId="23569" xr:uid="{00000000-0005-0000-0000-0000C61D0000}"/>
    <cellStyle name="_TECIL_HSBC_Blr_FirstCutBom 010807 6" xfId="32729" xr:uid="{00000000-0005-0000-0000-0000C71D0000}"/>
    <cellStyle name="_Telecom DC, Gurgaon-Wipro-5.11.08" xfId="5513" xr:uid="{00000000-0005-0000-0000-0000C81D0000}"/>
    <cellStyle name="_Teledata ( NAF S125) - 14.11.06 R2 Email" xfId="5514" xr:uid="{00000000-0005-0000-0000-0000C91D0000}"/>
    <cellStyle name="_Teledata ( NAF S125) - 14.11.06 R2 Email 2" xfId="5515" xr:uid="{00000000-0005-0000-0000-0000CA1D0000}"/>
    <cellStyle name="_Teledata ( NAF S125) - 14.11.06 R2 Email 2 2" xfId="5516" xr:uid="{00000000-0005-0000-0000-0000CB1D0000}"/>
    <cellStyle name="_Teledata ( NAF S125) - 14.11.06 R2 Email 2 3" xfId="5517" xr:uid="{00000000-0005-0000-0000-0000CC1D0000}"/>
    <cellStyle name="_Teledata ( NAF S125) - 14.11.06 R2 Email 3" xfId="5518" xr:uid="{00000000-0005-0000-0000-0000CD1D0000}"/>
    <cellStyle name="_Teledata ( NAF S125) - 14.11.06 R2 Email 4" xfId="5519" xr:uid="{00000000-0005-0000-0000-0000CE1D0000}"/>
    <cellStyle name="_Teledata @ TTK Road 12.10.06,e-mail" xfId="5520" xr:uid="{00000000-0005-0000-0000-0000CF1D0000}"/>
    <cellStyle name="_Teledata @ TTK Road 12.10.06,e-mail 2" xfId="5521" xr:uid="{00000000-0005-0000-0000-0000D01D0000}"/>
    <cellStyle name="_Teledata @ TTK Road 12.10.06,e-mail 2 2" xfId="5522" xr:uid="{00000000-0005-0000-0000-0000D11D0000}"/>
    <cellStyle name="_Teledata @ TTK Road 12.10.06,e-mail 2 2 2" xfId="27272" xr:uid="{00000000-0005-0000-0000-0000D21D0000}"/>
    <cellStyle name="_Teledata @ TTK Road 12.10.06,e-mail 2 2 3" xfId="32725" xr:uid="{00000000-0005-0000-0000-0000D31D0000}"/>
    <cellStyle name="_Teledata @ TTK Road 12.10.06,e-mail 2 3" xfId="5523" xr:uid="{00000000-0005-0000-0000-0000D41D0000}"/>
    <cellStyle name="_Teledata @ TTK Road 12.10.06,e-mail 2 4" xfId="27270" xr:uid="{00000000-0005-0000-0000-0000D51D0000}"/>
    <cellStyle name="_Teledata @ TTK Road 12.10.06,e-mail 2 5" xfId="32724" xr:uid="{00000000-0005-0000-0000-0000D61D0000}"/>
    <cellStyle name="_Teledata @ TTK Road 12.10.06,e-mail 3" xfId="5524" xr:uid="{00000000-0005-0000-0000-0000D71D0000}"/>
    <cellStyle name="_Teledata @ TTK Road 12.10.06,e-mail 4" xfId="5525" xr:uid="{00000000-0005-0000-0000-0000D81D0000}"/>
    <cellStyle name="_Teledata @ TTK Road 12.10.06,e-mail 5" xfId="32726" xr:uid="{00000000-0005-0000-0000-0000D91D0000}"/>
    <cellStyle name="_Teledata ACSCCTVFASPAS 11-04-07 (3)" xfId="5526" xr:uid="{00000000-0005-0000-0000-0000DA1D0000}"/>
    <cellStyle name="_Teledata ACSCCTVFASPAS 11-04-07 (3) 2" xfId="5527" xr:uid="{00000000-0005-0000-0000-0000DB1D0000}"/>
    <cellStyle name="_Teledata ACSCCTVFASPAS 11-04-07 (3) 2 2" xfId="5528" xr:uid="{00000000-0005-0000-0000-0000DC1D0000}"/>
    <cellStyle name="_Teledata ACSCCTVFASPAS 11-04-07 (3) 2 2 2" xfId="27275" xr:uid="{00000000-0005-0000-0000-0000DD1D0000}"/>
    <cellStyle name="_Teledata ACSCCTVFASPAS 11-04-07 (3) 2 2 3" xfId="32718" xr:uid="{00000000-0005-0000-0000-0000DE1D0000}"/>
    <cellStyle name="_Teledata ACSCCTVFASPAS 11-04-07 (3) 2 3" xfId="5529" xr:uid="{00000000-0005-0000-0000-0000DF1D0000}"/>
    <cellStyle name="_Teledata ACSCCTVFASPAS 11-04-07 (3) 2 4" xfId="27274" xr:uid="{00000000-0005-0000-0000-0000E01D0000}"/>
    <cellStyle name="_Teledata ACSCCTVFASPAS 11-04-07 (3) 2 5" xfId="32723" xr:uid="{00000000-0005-0000-0000-0000E11D0000}"/>
    <cellStyle name="_Teledata ACSCCTVFASPAS 11-04-07 (3) 3" xfId="5530" xr:uid="{00000000-0005-0000-0000-0000E21D0000}"/>
    <cellStyle name="_Teledata ACSCCTVFASPAS 11-04-07 (3) 4" xfId="5531" xr:uid="{00000000-0005-0000-0000-0000E31D0000}"/>
    <cellStyle name="_Teledata ACSCCTVFASPAS 11-04-07 (3) 5" xfId="32722" xr:uid="{00000000-0005-0000-0000-0000E41D0000}"/>
    <cellStyle name="_Teledata informatics-12.10.06" xfId="5532" xr:uid="{00000000-0005-0000-0000-0000E51D0000}"/>
    <cellStyle name="_Teledata informatics-12.10.06 2" xfId="5533" xr:uid="{00000000-0005-0000-0000-0000E61D0000}"/>
    <cellStyle name="_Teledata informatics-12.10.06 2 2" xfId="5534" xr:uid="{00000000-0005-0000-0000-0000E71D0000}"/>
    <cellStyle name="_Teledata informatics-12.10.06 2 2 2" xfId="27278" xr:uid="{00000000-0005-0000-0000-0000E81D0000}"/>
    <cellStyle name="_Teledata informatics-12.10.06 2 2 3" xfId="32719" xr:uid="{00000000-0005-0000-0000-0000E91D0000}"/>
    <cellStyle name="_Teledata informatics-12.10.06 2 3" xfId="5535" xr:uid="{00000000-0005-0000-0000-0000EA1D0000}"/>
    <cellStyle name="_Teledata informatics-12.10.06 2 4" xfId="27277" xr:uid="{00000000-0005-0000-0000-0000EB1D0000}"/>
    <cellStyle name="_Teledata informatics-12.10.06 2 5" xfId="32720" xr:uid="{00000000-0005-0000-0000-0000EC1D0000}"/>
    <cellStyle name="_Teledata informatics-12.10.06 3" xfId="5536" xr:uid="{00000000-0005-0000-0000-0000ED1D0000}"/>
    <cellStyle name="_Teledata informatics-12.10.06 3 2" xfId="22450" xr:uid="{00000000-0005-0000-0000-0000EE1D0000}"/>
    <cellStyle name="_Teledata informatics-12.10.06 3 3" xfId="27279" xr:uid="{00000000-0005-0000-0000-0000EF1D0000}"/>
    <cellStyle name="_Teledata informatics-12.10.06 3 4" xfId="22449" xr:uid="{00000000-0005-0000-0000-0000F01D0000}"/>
    <cellStyle name="_Teledata informatics-12.10.06 4" xfId="5537" xr:uid="{00000000-0005-0000-0000-0000F11D0000}"/>
    <cellStyle name="_Teledata informatics-12.10.06 5" xfId="27276" xr:uid="{00000000-0005-0000-0000-0000F21D0000}"/>
    <cellStyle name="_Teledata informatics-12.10.06 6" xfId="32721" xr:uid="{00000000-0005-0000-0000-0000F31D0000}"/>
    <cellStyle name="_Teledata@Velacherry-30.05.07- R6 47.5" xfId="5538" xr:uid="{00000000-0005-0000-0000-0000F41D0000}"/>
    <cellStyle name="_Teledata@Velacherry-30.05.07- R6 47.5 2" xfId="5539" xr:uid="{00000000-0005-0000-0000-0000F51D0000}"/>
    <cellStyle name="_Teledata@Velacherry-30.05.07- R6 47.5 2 2" xfId="5540" xr:uid="{00000000-0005-0000-0000-0000F61D0000}"/>
    <cellStyle name="_Teledata@Velacherry-30.05.07- R6 47.5 2 3" xfId="5541" xr:uid="{00000000-0005-0000-0000-0000F71D0000}"/>
    <cellStyle name="_Teledata@Velacherry-30.05.07- R6 47.5 3" xfId="5542" xr:uid="{00000000-0005-0000-0000-0000F81D0000}"/>
    <cellStyle name="_Teledata@Velacherry-30.05.07- R6 47.5 4" xfId="5543" xr:uid="{00000000-0005-0000-0000-0000F91D0000}"/>
    <cellStyle name="_Tender Unpriced BOQ Draft Rev 0 RELIANCE" xfId="5544" xr:uid="{00000000-0005-0000-0000-0000FA1D0000}"/>
    <cellStyle name="_Tender Unpriced BOQ Draft Rev 0 RELIANCE 2" xfId="5545" xr:uid="{00000000-0005-0000-0000-0000FB1D0000}"/>
    <cellStyle name="_Tender Unpriced BOQ Draft Rev 0 RELIANCE 2 2" xfId="5546" xr:uid="{00000000-0005-0000-0000-0000FC1D0000}"/>
    <cellStyle name="_Tender Unpriced BOQ Draft Rev 0 RELIANCE 2 2 2" xfId="27281" xr:uid="{00000000-0005-0000-0000-0000FD1D0000}"/>
    <cellStyle name="_Tender Unpriced BOQ Draft Rev 0 RELIANCE 2 2 3" xfId="22453" xr:uid="{00000000-0005-0000-0000-0000FE1D0000}"/>
    <cellStyle name="_Tender Unpriced BOQ Draft Rev 0 RELIANCE 2 3" xfId="5547" xr:uid="{00000000-0005-0000-0000-0000FF1D0000}"/>
    <cellStyle name="_Tender Unpriced BOQ Draft Rev 0 RELIANCE 2 4" xfId="27285" xr:uid="{00000000-0005-0000-0000-0000001E0000}"/>
    <cellStyle name="_Tender Unpriced BOQ Draft Rev 0 RELIANCE 2 5" xfId="22452" xr:uid="{00000000-0005-0000-0000-0000011E0000}"/>
    <cellStyle name="_Tender Unpriced BOQ Draft Rev 0 RELIANCE 3" xfId="5548" xr:uid="{00000000-0005-0000-0000-0000021E0000}"/>
    <cellStyle name="_Tender Unpriced BOQ Draft Rev 0 RELIANCE 3 2" xfId="22455" xr:uid="{00000000-0005-0000-0000-0000031E0000}"/>
    <cellStyle name="_Tender Unpriced BOQ Draft Rev 0 RELIANCE 3 3" xfId="27282" xr:uid="{00000000-0005-0000-0000-0000041E0000}"/>
    <cellStyle name="_Tender Unpriced BOQ Draft Rev 0 RELIANCE 3 4" xfId="22454" xr:uid="{00000000-0005-0000-0000-0000051E0000}"/>
    <cellStyle name="_Tender Unpriced BOQ Draft Rev 0 RELIANCE 4" xfId="5549" xr:uid="{00000000-0005-0000-0000-0000061E0000}"/>
    <cellStyle name="_Tender Unpriced BOQ Draft Rev 0 RELIANCE 5" xfId="27280" xr:uid="{00000000-0005-0000-0000-0000071E0000}"/>
    <cellStyle name="_Tender Unpriced BOQ Draft Rev 0 RELIANCE 6" xfId="22451" xr:uid="{00000000-0005-0000-0000-0000081E0000}"/>
    <cellStyle name="_Times square - Unpriced_01.02.07" xfId="5550" xr:uid="{00000000-0005-0000-0000-0000091E0000}"/>
    <cellStyle name="_Times square - Unpriced_01.02.07 2" xfId="5551" xr:uid="{00000000-0005-0000-0000-00000A1E0000}"/>
    <cellStyle name="_Times square - Unpriced_01.02.07 2 2" xfId="5552" xr:uid="{00000000-0005-0000-0000-00000B1E0000}"/>
    <cellStyle name="_Times square - Unpriced_01.02.07 2 2 2" xfId="27284" xr:uid="{00000000-0005-0000-0000-00000C1E0000}"/>
    <cellStyle name="_Times square - Unpriced_01.02.07 2 2 3" xfId="22458" xr:uid="{00000000-0005-0000-0000-00000D1E0000}"/>
    <cellStyle name="_Times square - Unpriced_01.02.07 2 3" xfId="5553" xr:uid="{00000000-0005-0000-0000-00000E1E0000}"/>
    <cellStyle name="_Times square - Unpriced_01.02.07 2 4" xfId="27273" xr:uid="{00000000-0005-0000-0000-00000F1E0000}"/>
    <cellStyle name="_Times square - Unpriced_01.02.07 2 5" xfId="22457" xr:uid="{00000000-0005-0000-0000-0000101E0000}"/>
    <cellStyle name="_Times square - Unpriced_01.02.07 3" xfId="5554" xr:uid="{00000000-0005-0000-0000-0000111E0000}"/>
    <cellStyle name="_Times square - Unpriced_01.02.07 3 2" xfId="22460" xr:uid="{00000000-0005-0000-0000-0000121E0000}"/>
    <cellStyle name="_Times square - Unpriced_01.02.07 3 3" xfId="29761" xr:uid="{00000000-0005-0000-0000-0000131E0000}"/>
    <cellStyle name="_Times square - Unpriced_01.02.07 3 4" xfId="22459" xr:uid="{00000000-0005-0000-0000-0000141E0000}"/>
    <cellStyle name="_Times square - Unpriced_01.02.07 4" xfId="5555" xr:uid="{00000000-0005-0000-0000-0000151E0000}"/>
    <cellStyle name="_Times square - Unpriced_01.02.07 5" xfId="27283" xr:uid="{00000000-0005-0000-0000-0000161E0000}"/>
    <cellStyle name="_Times square - Unpriced_01.02.07 6" xfId="22456" xr:uid="{00000000-0005-0000-0000-0000171E0000}"/>
    <cellStyle name="_Titanium phase II boq revised" xfId="5556" xr:uid="{00000000-0005-0000-0000-0000181E0000}"/>
    <cellStyle name="_Titanium phase II boq revised 2" xfId="5557" xr:uid="{00000000-0005-0000-0000-0000191E0000}"/>
    <cellStyle name="_Titanium phase II boq revised 2 2" xfId="5558" xr:uid="{00000000-0005-0000-0000-00001A1E0000}"/>
    <cellStyle name="_Titanium phase II boq revised 2 3" xfId="5559" xr:uid="{00000000-0005-0000-0000-00001B1E0000}"/>
    <cellStyle name="_Titanium phase II boq revised 3" xfId="5560" xr:uid="{00000000-0005-0000-0000-00001C1E0000}"/>
    <cellStyle name="_Titanium phase II boq revised 4" xfId="5561" xr:uid="{00000000-0005-0000-0000-00001D1E0000}"/>
    <cellStyle name="_TNT-ACS-19-03-08" xfId="5562" xr:uid="{00000000-0005-0000-0000-00001E1E0000}"/>
    <cellStyle name="_TNT-ACS-19-03-08 2" xfId="5563" xr:uid="{00000000-0005-0000-0000-00001F1E0000}"/>
    <cellStyle name="_TNT-ACS-19-03-08 2 2" xfId="5564" xr:uid="{00000000-0005-0000-0000-0000201E0000}"/>
    <cellStyle name="_TNT-ACS-19-03-08 2 2 2" xfId="5565" xr:uid="{00000000-0005-0000-0000-0000211E0000}"/>
    <cellStyle name="_TNT-ACS-19-03-08 2 2 2 2" xfId="39239" xr:uid="{00000000-0005-0000-0000-0000221E0000}"/>
    <cellStyle name="_TNT-ACS-19-03-08 2 2 3" xfId="39238" xr:uid="{00000000-0005-0000-0000-0000231E0000}"/>
    <cellStyle name="_TNT-ACS-19-03-08 2 3" xfId="5566" xr:uid="{00000000-0005-0000-0000-0000241E0000}"/>
    <cellStyle name="_TNT-ACS-19-03-08 2 3 2" xfId="39240" xr:uid="{00000000-0005-0000-0000-0000251E0000}"/>
    <cellStyle name="_TNT-ACS-19-03-08 2 4" xfId="39237" xr:uid="{00000000-0005-0000-0000-0000261E0000}"/>
    <cellStyle name="_TNT-ACS-19-03-08 3" xfId="5567" xr:uid="{00000000-0005-0000-0000-0000271E0000}"/>
    <cellStyle name="_TNT-ACS-19-03-08 3 2" xfId="5568" xr:uid="{00000000-0005-0000-0000-0000281E0000}"/>
    <cellStyle name="_TNT-ACS-19-03-08 3 2 2" xfId="39242" xr:uid="{00000000-0005-0000-0000-0000291E0000}"/>
    <cellStyle name="_TNT-ACS-19-03-08 3 3" xfId="39241" xr:uid="{00000000-0005-0000-0000-00002A1E0000}"/>
    <cellStyle name="_TNT-ACS-19-03-08 4" xfId="5569" xr:uid="{00000000-0005-0000-0000-00002B1E0000}"/>
    <cellStyle name="_TNT-ACS-19-03-08 4 2" xfId="36185" xr:uid="{00000000-0005-0000-0000-00002C1E0000}"/>
    <cellStyle name="_TNT-ACS-19-03-08 4 2 2" xfId="45422" xr:uid="{00000000-0005-0000-0000-00002D1E0000}"/>
    <cellStyle name="_TNT-ACS-19-03-08 4 3" xfId="39243" xr:uid="{00000000-0005-0000-0000-00002E1E0000}"/>
    <cellStyle name="_TNT-ACS-19-03-08 5" xfId="5570" xr:uid="{00000000-0005-0000-0000-00002F1E0000}"/>
    <cellStyle name="_TNT-ACS-19-03-08 5 2" xfId="39244" xr:uid="{00000000-0005-0000-0000-0000301E0000}"/>
    <cellStyle name="_TNT-ACS-19-03-08 6" xfId="5571" xr:uid="{00000000-0005-0000-0000-0000311E0000}"/>
    <cellStyle name="_TNT-ACS-19-03-08 6 2" xfId="36184" xr:uid="{00000000-0005-0000-0000-0000321E0000}"/>
    <cellStyle name="_TNT-ACS-19-03-08 6 2 2" xfId="45421" xr:uid="{00000000-0005-0000-0000-0000331E0000}"/>
    <cellStyle name="_TNT-ACS-19-03-08 6 3" xfId="39245" xr:uid="{00000000-0005-0000-0000-0000341E0000}"/>
    <cellStyle name="_TNT-ACS-19-03-08 7" xfId="36186" xr:uid="{00000000-0005-0000-0000-0000351E0000}"/>
    <cellStyle name="_TNT-ACS-19-03-08 7 2" xfId="45423" xr:uid="{00000000-0005-0000-0000-0000361E0000}"/>
    <cellStyle name="_TNT-ACS-19-03-08 8" xfId="39236" xr:uid="{00000000-0005-0000-0000-0000371E0000}"/>
    <cellStyle name="_Tranocean BMS 16.01.07 DI" xfId="5572" xr:uid="{00000000-0005-0000-0000-0000381E0000}"/>
    <cellStyle name="_Tranocean BMS 16.01.07 DI 2" xfId="5573" xr:uid="{00000000-0005-0000-0000-0000391E0000}"/>
    <cellStyle name="_Tranocean BMS 16.01.07 DI 2 2" xfId="5574" xr:uid="{00000000-0005-0000-0000-00003A1E0000}"/>
    <cellStyle name="_Tranocean BMS 16.01.07 DI 2 2 2" xfId="27287" xr:uid="{00000000-0005-0000-0000-00003B1E0000}"/>
    <cellStyle name="_Tranocean BMS 16.01.07 DI 2 2 3" xfId="22463" xr:uid="{00000000-0005-0000-0000-00003C1E0000}"/>
    <cellStyle name="_Tranocean BMS 16.01.07 DI 2 3" xfId="5575" xr:uid="{00000000-0005-0000-0000-00003D1E0000}"/>
    <cellStyle name="_Tranocean BMS 16.01.07 DI 2 4" xfId="27286" xr:uid="{00000000-0005-0000-0000-00003E1E0000}"/>
    <cellStyle name="_Tranocean BMS 16.01.07 DI 2 5" xfId="22462" xr:uid="{00000000-0005-0000-0000-00003F1E0000}"/>
    <cellStyle name="_Tranocean BMS 16.01.07 DI 3" xfId="5576" xr:uid="{00000000-0005-0000-0000-0000401E0000}"/>
    <cellStyle name="_Tranocean BMS 16.01.07 DI 4" xfId="5577" xr:uid="{00000000-0005-0000-0000-0000411E0000}"/>
    <cellStyle name="_Tranocean BMS 16.01.07 DI 5" xfId="22461" xr:uid="{00000000-0005-0000-0000-0000421E0000}"/>
    <cellStyle name="_Tranocean BMS 19.01.07 R1 INR" xfId="5578" xr:uid="{00000000-0005-0000-0000-0000431E0000}"/>
    <cellStyle name="_Tranocean BMS 19.01.07 R1 INR 2" xfId="5579" xr:uid="{00000000-0005-0000-0000-0000441E0000}"/>
    <cellStyle name="_Tranocean BMS 19.01.07 R1 INR 2 2" xfId="5580" xr:uid="{00000000-0005-0000-0000-0000451E0000}"/>
    <cellStyle name="_Tranocean BMS 19.01.07 R1 INR 2 2 2" xfId="29762" xr:uid="{00000000-0005-0000-0000-0000461E0000}"/>
    <cellStyle name="_Tranocean BMS 19.01.07 R1 INR 2 2 3" xfId="22466" xr:uid="{00000000-0005-0000-0000-0000471E0000}"/>
    <cellStyle name="_Tranocean BMS 19.01.07 R1 INR 2 3" xfId="5581" xr:uid="{00000000-0005-0000-0000-0000481E0000}"/>
    <cellStyle name="_Tranocean BMS 19.01.07 R1 INR 2 4" xfId="27288" xr:uid="{00000000-0005-0000-0000-0000491E0000}"/>
    <cellStyle name="_Tranocean BMS 19.01.07 R1 INR 2 5" xfId="22465" xr:uid="{00000000-0005-0000-0000-00004A1E0000}"/>
    <cellStyle name="_Tranocean BMS 19.01.07 R1 INR 3" xfId="5582" xr:uid="{00000000-0005-0000-0000-00004B1E0000}"/>
    <cellStyle name="_Tranocean BMS 19.01.07 R1 INR 4" xfId="5583" xr:uid="{00000000-0005-0000-0000-00004C1E0000}"/>
    <cellStyle name="_Tranocean BMS 19.01.07 R1 INR 5" xfId="22464" xr:uid="{00000000-0005-0000-0000-00004D1E0000}"/>
    <cellStyle name="_Tranocean BMS 22.01.07 R3 INR" xfId="5584" xr:uid="{00000000-0005-0000-0000-00004E1E0000}"/>
    <cellStyle name="_Tranocean BMS 22.01.07 R3 INR 2" xfId="5585" xr:uid="{00000000-0005-0000-0000-00004F1E0000}"/>
    <cellStyle name="_Tranocean BMS 22.01.07 R3 INR 2 2" xfId="5586" xr:uid="{00000000-0005-0000-0000-0000501E0000}"/>
    <cellStyle name="_Tranocean BMS 22.01.07 R3 INR 2 3" xfId="5587" xr:uid="{00000000-0005-0000-0000-0000511E0000}"/>
    <cellStyle name="_Tranocean BMS 22.01.07 R3 INR 3" xfId="5588" xr:uid="{00000000-0005-0000-0000-0000521E0000}"/>
    <cellStyle name="_Tranocean BMS 22.01.07 R3 INR 4" xfId="5589" xr:uid="{00000000-0005-0000-0000-0000531E0000}"/>
    <cellStyle name="_Trans Works Call Centre_02.11.06" xfId="5590" xr:uid="{00000000-0005-0000-0000-0000541E0000}"/>
    <cellStyle name="_Trans Works Call Centre_02.11.06 2" xfId="5591" xr:uid="{00000000-0005-0000-0000-0000551E0000}"/>
    <cellStyle name="_Trans Works Call Centre_02.11.06 2 2" xfId="5592" xr:uid="{00000000-0005-0000-0000-0000561E0000}"/>
    <cellStyle name="_Trans Works Call Centre_02.11.06 2 2 2" xfId="21838" xr:uid="{00000000-0005-0000-0000-0000571E0000}"/>
    <cellStyle name="_Trans Works Call Centre_02.11.06 2 2 3" xfId="22469" xr:uid="{00000000-0005-0000-0000-0000581E0000}"/>
    <cellStyle name="_Trans Works Call Centre_02.11.06 2 3" xfId="5593" xr:uid="{00000000-0005-0000-0000-0000591E0000}"/>
    <cellStyle name="_Trans Works Call Centre_02.11.06 2 4" xfId="21837" xr:uid="{00000000-0005-0000-0000-00005A1E0000}"/>
    <cellStyle name="_Trans Works Call Centre_02.11.06 2 5" xfId="22468" xr:uid="{00000000-0005-0000-0000-00005B1E0000}"/>
    <cellStyle name="_Trans Works Call Centre_02.11.06 3" xfId="5594" xr:uid="{00000000-0005-0000-0000-00005C1E0000}"/>
    <cellStyle name="_Trans Works Call Centre_02.11.06 4" xfId="5595" xr:uid="{00000000-0005-0000-0000-00005D1E0000}"/>
    <cellStyle name="_Trans Works Call Centre_02.11.06 5" xfId="22467" xr:uid="{00000000-0005-0000-0000-00005E1E0000}"/>
    <cellStyle name="_Transform_Redington Office Building_Offer" xfId="5596" xr:uid="{00000000-0005-0000-0000-00005F1E0000}"/>
    <cellStyle name="_Transform_Redington Office Building_Offer 2" xfId="5597" xr:uid="{00000000-0005-0000-0000-0000601E0000}"/>
    <cellStyle name="_Transform_Redington Office Building_Offer 2 2" xfId="5598" xr:uid="{00000000-0005-0000-0000-0000611E0000}"/>
    <cellStyle name="_Transform_Redington Office Building_Offer 2 3" xfId="5599" xr:uid="{00000000-0005-0000-0000-0000621E0000}"/>
    <cellStyle name="_Transform_Redington Office Building_Offer 3" xfId="5600" xr:uid="{00000000-0005-0000-0000-0000631E0000}"/>
    <cellStyle name="_Transform_Redington Office Building_Offer 4" xfId="5601" xr:uid="{00000000-0005-0000-0000-0000641E0000}"/>
    <cellStyle name="_Transocean Security-10.01.07-INR" xfId="5602" xr:uid="{00000000-0005-0000-0000-0000651E0000}"/>
    <cellStyle name="_Transocean Security-10.01.07-INR 2" xfId="5603" xr:uid="{00000000-0005-0000-0000-0000661E0000}"/>
    <cellStyle name="_Transocean Security-10.01.07-INR 2 2" xfId="5604" xr:uid="{00000000-0005-0000-0000-0000671E0000}"/>
    <cellStyle name="_Transocean Security-10.01.07-INR 2 2 2" xfId="27290" xr:uid="{00000000-0005-0000-0000-0000681E0000}"/>
    <cellStyle name="_Transocean Security-10.01.07-INR 2 2 3" xfId="22472" xr:uid="{00000000-0005-0000-0000-0000691E0000}"/>
    <cellStyle name="_Transocean Security-10.01.07-INR 2 3" xfId="5605" xr:uid="{00000000-0005-0000-0000-00006A1E0000}"/>
    <cellStyle name="_Transocean Security-10.01.07-INR 2 4" xfId="27289" xr:uid="{00000000-0005-0000-0000-00006B1E0000}"/>
    <cellStyle name="_Transocean Security-10.01.07-INR 2 5" xfId="22471" xr:uid="{00000000-0005-0000-0000-00006C1E0000}"/>
    <cellStyle name="_Transocean Security-10.01.07-INR 3" xfId="5606" xr:uid="{00000000-0005-0000-0000-00006D1E0000}"/>
    <cellStyle name="_Transocean Security-10.01.07-INR 4" xfId="5607" xr:uid="{00000000-0005-0000-0000-00006E1E0000}"/>
    <cellStyle name="_Transocean Security-10.01.07-INR 5" xfId="22470" xr:uid="{00000000-0005-0000-0000-00006F1E0000}"/>
    <cellStyle name="_Trivandrum AAI - Cochin 18.11.06R2" xfId="5608" xr:uid="{00000000-0005-0000-0000-0000701E0000}"/>
    <cellStyle name="_Trivandrum AAI - Cochin 18.11.06R2 2" xfId="5609" xr:uid="{00000000-0005-0000-0000-0000711E0000}"/>
    <cellStyle name="_Trivandrum AAI - Cochin 18.11.06R2 2 2" xfId="5610" xr:uid="{00000000-0005-0000-0000-0000721E0000}"/>
    <cellStyle name="_Trivandrum AAI - Cochin 18.11.06R2 2 2 2" xfId="27292" xr:uid="{00000000-0005-0000-0000-0000731E0000}"/>
    <cellStyle name="_Trivandrum AAI - Cochin 18.11.06R2 2 2 3" xfId="22475" xr:uid="{00000000-0005-0000-0000-0000741E0000}"/>
    <cellStyle name="_Trivandrum AAI - Cochin 18.11.06R2 2 3" xfId="5611" xr:uid="{00000000-0005-0000-0000-0000751E0000}"/>
    <cellStyle name="_Trivandrum AAI - Cochin 18.11.06R2 2 4" xfId="27291" xr:uid="{00000000-0005-0000-0000-0000761E0000}"/>
    <cellStyle name="_Trivandrum AAI - Cochin 18.11.06R2 2 5" xfId="22474" xr:uid="{00000000-0005-0000-0000-0000771E0000}"/>
    <cellStyle name="_Trivandrum AAI - Cochin 18.11.06R2 3" xfId="5612" xr:uid="{00000000-0005-0000-0000-0000781E0000}"/>
    <cellStyle name="_Trivandrum AAI - Cochin 18.11.06R2 4" xfId="5613" xr:uid="{00000000-0005-0000-0000-0000791E0000}"/>
    <cellStyle name="_Trivandrum AAI - Cochin 18.11.06R2 5" xfId="22473" xr:uid="{00000000-0005-0000-0000-00007A1E0000}"/>
    <cellStyle name="_TX IO Current Calculation" xfId="5614" xr:uid="{00000000-0005-0000-0000-00007B1E0000}"/>
    <cellStyle name="_TX IO Current Calculation 2" xfId="5615" xr:uid="{00000000-0005-0000-0000-00007C1E0000}"/>
    <cellStyle name="_TX IO Current Calculation 2 2" xfId="5616" xr:uid="{00000000-0005-0000-0000-00007D1E0000}"/>
    <cellStyle name="_TX IO Current Calculation 2 2 2" xfId="27295" xr:uid="{00000000-0005-0000-0000-00007E1E0000}"/>
    <cellStyle name="_TX IO Current Calculation 2 2 3" xfId="22478" xr:uid="{00000000-0005-0000-0000-00007F1E0000}"/>
    <cellStyle name="_TX IO Current Calculation 2 3" xfId="5617" xr:uid="{00000000-0005-0000-0000-0000801E0000}"/>
    <cellStyle name="_TX IO Current Calculation 2 4" xfId="27294" xr:uid="{00000000-0005-0000-0000-0000811E0000}"/>
    <cellStyle name="_TX IO Current Calculation 2 5" xfId="22477" xr:uid="{00000000-0005-0000-0000-0000821E0000}"/>
    <cellStyle name="_TX IO Current Calculation 3" xfId="5618" xr:uid="{00000000-0005-0000-0000-0000831E0000}"/>
    <cellStyle name="_TX IO Current Calculation 3 2" xfId="22480" xr:uid="{00000000-0005-0000-0000-0000841E0000}"/>
    <cellStyle name="_TX IO Current Calculation 3 3" xfId="27296" xr:uid="{00000000-0005-0000-0000-0000851E0000}"/>
    <cellStyle name="_TX IO Current Calculation 3 4" xfId="22479" xr:uid="{00000000-0005-0000-0000-0000861E0000}"/>
    <cellStyle name="_TX IO Current Calculation 4" xfId="5619" xr:uid="{00000000-0005-0000-0000-0000871E0000}"/>
    <cellStyle name="_TX IO Current Calculation 5" xfId="27293" xr:uid="{00000000-0005-0000-0000-0000881E0000}"/>
    <cellStyle name="_TX IO Current Calculation 6" xfId="22476" xr:uid="{00000000-0005-0000-0000-0000891E0000}"/>
    <cellStyle name="_UB- Citigroup - 30.12.06" xfId="5620" xr:uid="{00000000-0005-0000-0000-00008A1E0000}"/>
    <cellStyle name="_UB- Citigroup - 30.12.06 2" xfId="5621" xr:uid="{00000000-0005-0000-0000-00008B1E0000}"/>
    <cellStyle name="_UB- Citigroup - 30.12.06 2 2" xfId="5622" xr:uid="{00000000-0005-0000-0000-00008C1E0000}"/>
    <cellStyle name="_UB- Citigroup - 30.12.06 2 2 2" xfId="27299" xr:uid="{00000000-0005-0000-0000-00008D1E0000}"/>
    <cellStyle name="_UB- Citigroup - 30.12.06 2 2 3" xfId="22483" xr:uid="{00000000-0005-0000-0000-00008E1E0000}"/>
    <cellStyle name="_UB- Citigroup - 30.12.06 2 3" xfId="5623" xr:uid="{00000000-0005-0000-0000-00008F1E0000}"/>
    <cellStyle name="_UB- Citigroup - 30.12.06 2 4" xfId="27298" xr:uid="{00000000-0005-0000-0000-0000901E0000}"/>
    <cellStyle name="_UB- Citigroup - 30.12.06 2 5" xfId="22482" xr:uid="{00000000-0005-0000-0000-0000911E0000}"/>
    <cellStyle name="_UB- Citigroup - 30.12.06 3" xfId="5624" xr:uid="{00000000-0005-0000-0000-0000921E0000}"/>
    <cellStyle name="_UB- Citigroup - 30.12.06 3 2" xfId="22485" xr:uid="{00000000-0005-0000-0000-0000931E0000}"/>
    <cellStyle name="_UB- Citigroup - 30.12.06 3 3" xfId="27300" xr:uid="{00000000-0005-0000-0000-0000941E0000}"/>
    <cellStyle name="_UB- Citigroup - 30.12.06 3 4" xfId="22484" xr:uid="{00000000-0005-0000-0000-0000951E0000}"/>
    <cellStyle name="_UB- Citigroup - 30.12.06 4" xfId="5625" xr:uid="{00000000-0005-0000-0000-0000961E0000}"/>
    <cellStyle name="_UB- Citigroup - 30.12.06 5" xfId="27297" xr:uid="{00000000-0005-0000-0000-0000971E0000}"/>
    <cellStyle name="_UB- Citigroup - 30.12.06 6" xfId="22481" xr:uid="{00000000-0005-0000-0000-0000981E0000}"/>
    <cellStyle name="_UB-CITY-POINT-SUMMARY-SEP-17" xfId="5626" xr:uid="{00000000-0005-0000-0000-0000991E0000}"/>
    <cellStyle name="_UB-CITY-POINT-SUMMARY-SEP-17 2" xfId="5627" xr:uid="{00000000-0005-0000-0000-00009A1E0000}"/>
    <cellStyle name="_UB-CITY-POINT-SUMMARY-SEP-17 2 2" xfId="5628" xr:uid="{00000000-0005-0000-0000-00009B1E0000}"/>
    <cellStyle name="_UB-CITY-POINT-SUMMARY-SEP-17 2 2 2" xfId="27303" xr:uid="{00000000-0005-0000-0000-00009C1E0000}"/>
    <cellStyle name="_UB-CITY-POINT-SUMMARY-SEP-17 2 2 3" xfId="22488" xr:uid="{00000000-0005-0000-0000-00009D1E0000}"/>
    <cellStyle name="_UB-CITY-POINT-SUMMARY-SEP-17 2 3" xfId="5629" xr:uid="{00000000-0005-0000-0000-00009E1E0000}"/>
    <cellStyle name="_UB-CITY-POINT-SUMMARY-SEP-17 2 4" xfId="27302" xr:uid="{00000000-0005-0000-0000-00009F1E0000}"/>
    <cellStyle name="_UB-CITY-POINT-SUMMARY-SEP-17 2 5" xfId="22487" xr:uid="{00000000-0005-0000-0000-0000A01E0000}"/>
    <cellStyle name="_UB-CITY-POINT-SUMMARY-SEP-17 3" xfId="5630" xr:uid="{00000000-0005-0000-0000-0000A11E0000}"/>
    <cellStyle name="_UB-CITY-POINT-SUMMARY-SEP-17 3 2" xfId="22490" xr:uid="{00000000-0005-0000-0000-0000A21E0000}"/>
    <cellStyle name="_UB-CITY-POINT-SUMMARY-SEP-17 3 3" xfId="29763" xr:uid="{00000000-0005-0000-0000-0000A31E0000}"/>
    <cellStyle name="_UB-CITY-POINT-SUMMARY-SEP-17 3 4" xfId="22489" xr:uid="{00000000-0005-0000-0000-0000A41E0000}"/>
    <cellStyle name="_UB-CITY-POINT-SUMMARY-SEP-17 4" xfId="5631" xr:uid="{00000000-0005-0000-0000-0000A51E0000}"/>
    <cellStyle name="_UB-CITY-POINT-SUMMARY-SEP-17 5" xfId="27301" xr:uid="{00000000-0005-0000-0000-0000A61E0000}"/>
    <cellStyle name="_UB-CITY-POINT-SUMMARY-SEP-17 6" xfId="22486" xr:uid="{00000000-0005-0000-0000-0000A71E0000}"/>
    <cellStyle name="_Ultra tech cement - 21-05-08" xfId="5632" xr:uid="{00000000-0005-0000-0000-0000A81E0000}"/>
    <cellStyle name="_Ultra tech cement - 21-05-08 2" xfId="5633" xr:uid="{00000000-0005-0000-0000-0000A91E0000}"/>
    <cellStyle name="_Ultra tech cement - 21-05-08 2 2" xfId="5634" xr:uid="{00000000-0005-0000-0000-0000AA1E0000}"/>
    <cellStyle name="_Ultra tech cement - 21-05-08 2 2 2" xfId="27304" xr:uid="{00000000-0005-0000-0000-0000AB1E0000}"/>
    <cellStyle name="_Ultra tech cement - 21-05-08 2 2 3" xfId="22493" xr:uid="{00000000-0005-0000-0000-0000AC1E0000}"/>
    <cellStyle name="_Ultra tech cement - 21-05-08 2 3" xfId="5635" xr:uid="{00000000-0005-0000-0000-0000AD1E0000}"/>
    <cellStyle name="_Ultra tech cement - 21-05-08 2 4" xfId="21839" xr:uid="{00000000-0005-0000-0000-0000AE1E0000}"/>
    <cellStyle name="_Ultra tech cement - 21-05-08 2 5" xfId="22492" xr:uid="{00000000-0005-0000-0000-0000AF1E0000}"/>
    <cellStyle name="_Ultra tech cement - 21-05-08 3" xfId="5636" xr:uid="{00000000-0005-0000-0000-0000B01E0000}"/>
    <cellStyle name="_Ultra tech cement - 21-05-08 4" xfId="5637" xr:uid="{00000000-0005-0000-0000-0000B11E0000}"/>
    <cellStyle name="_Ultra tech cement - 21-05-08 5" xfId="22491" xr:uid="{00000000-0005-0000-0000-0000B21E0000}"/>
    <cellStyle name="_UPS calculation-Chennai Tech park" xfId="5638" xr:uid="{00000000-0005-0000-0000-0000B31E0000}"/>
    <cellStyle name="_UPS calculation-Chennai Tech park 2" xfId="5639" xr:uid="{00000000-0005-0000-0000-0000B41E0000}"/>
    <cellStyle name="_UPS calculation-Chennai Tech park 2 2" xfId="5640" xr:uid="{00000000-0005-0000-0000-0000B51E0000}"/>
    <cellStyle name="_UPS calculation-Chennai Tech park 2 3" xfId="5641" xr:uid="{00000000-0005-0000-0000-0000B61E0000}"/>
    <cellStyle name="_UPS calculation-Chennai Tech park 3" xfId="5642" xr:uid="{00000000-0005-0000-0000-0000B71E0000}"/>
    <cellStyle name="_UPS calculation-Chennai Tech park 4" xfId="5643" xr:uid="{00000000-0005-0000-0000-0000B81E0000}"/>
    <cellStyle name="_UTI - 23.06.06 - RiT2" xfId="5644" xr:uid="{00000000-0005-0000-0000-0000B91E0000}"/>
    <cellStyle name="_UTI - 23.06.06 - RiT2 2" xfId="5645" xr:uid="{00000000-0005-0000-0000-0000BA1E0000}"/>
    <cellStyle name="_UTI - 23.06.06 - RiT2 2 2" xfId="5646" xr:uid="{00000000-0005-0000-0000-0000BB1E0000}"/>
    <cellStyle name="_UTI - 23.06.06 - RiT2 2 2 2" xfId="27306" xr:uid="{00000000-0005-0000-0000-0000BC1E0000}"/>
    <cellStyle name="_UTI - 23.06.06 - RiT2 2 2 3" xfId="22496" xr:uid="{00000000-0005-0000-0000-0000BD1E0000}"/>
    <cellStyle name="_UTI - 23.06.06 - RiT2 2 3" xfId="27305" xr:uid="{00000000-0005-0000-0000-0000BE1E0000}"/>
    <cellStyle name="_UTI - 23.06.06 - RiT2 2 4" xfId="22495" xr:uid="{00000000-0005-0000-0000-0000BF1E0000}"/>
    <cellStyle name="_UTI - 23.06.06 - RiT2 3" xfId="5647" xr:uid="{00000000-0005-0000-0000-0000C01E0000}"/>
    <cellStyle name="_UTI - 23.06.06 - RiT2 4" xfId="5648" xr:uid="{00000000-0005-0000-0000-0000C11E0000}"/>
    <cellStyle name="_UTI - 23.06.06 - RiT2 5" xfId="22494" xr:uid="{00000000-0005-0000-0000-0000C21E0000}"/>
    <cellStyle name="_UTI - RP - 23.06.06" xfId="5649" xr:uid="{00000000-0005-0000-0000-0000C31E0000}"/>
    <cellStyle name="_UTI - RP - 23.06.06 2" xfId="5650" xr:uid="{00000000-0005-0000-0000-0000C41E0000}"/>
    <cellStyle name="_UTI - RP - 23.06.06 2 2" xfId="5651" xr:uid="{00000000-0005-0000-0000-0000C51E0000}"/>
    <cellStyle name="_UTI - RP - 23.06.06 2 2 2" xfId="27309" xr:uid="{00000000-0005-0000-0000-0000C61E0000}"/>
    <cellStyle name="_UTI - RP - 23.06.06 2 2 3" xfId="22499" xr:uid="{00000000-0005-0000-0000-0000C71E0000}"/>
    <cellStyle name="_UTI - RP - 23.06.06 2 3" xfId="5652" xr:uid="{00000000-0005-0000-0000-0000C81E0000}"/>
    <cellStyle name="_UTI - RP - 23.06.06 2 4" xfId="27308" xr:uid="{00000000-0005-0000-0000-0000C91E0000}"/>
    <cellStyle name="_UTI - RP - 23.06.06 2 5" xfId="22498" xr:uid="{00000000-0005-0000-0000-0000CA1E0000}"/>
    <cellStyle name="_UTI - RP - 23.06.06 3" xfId="5653" xr:uid="{00000000-0005-0000-0000-0000CB1E0000}"/>
    <cellStyle name="_UTI - RP - 23.06.06 3 2" xfId="22501" xr:uid="{00000000-0005-0000-0000-0000CC1E0000}"/>
    <cellStyle name="_UTI - RP - 23.06.06 3 3" xfId="29764" xr:uid="{00000000-0005-0000-0000-0000CD1E0000}"/>
    <cellStyle name="_UTI - RP - 23.06.06 3 4" xfId="22500" xr:uid="{00000000-0005-0000-0000-0000CE1E0000}"/>
    <cellStyle name="_UTI - RP - 23.06.06 4" xfId="5654" xr:uid="{00000000-0005-0000-0000-0000CF1E0000}"/>
    <cellStyle name="_UTI - RP - 23.06.06 5" xfId="27307" xr:uid="{00000000-0005-0000-0000-0000D01E0000}"/>
    <cellStyle name="_UTI - RP - 23.06.06 6" xfId="22497" xr:uid="{00000000-0005-0000-0000-0000D11E0000}"/>
    <cellStyle name="_Verisign" xfId="451" xr:uid="{00000000-0005-0000-0000-0000D21E0000}"/>
    <cellStyle name="_Verisign 2" xfId="5655" xr:uid="{00000000-0005-0000-0000-0000D31E0000}"/>
    <cellStyle name="_Verisign 2 2" xfId="5656" xr:uid="{00000000-0005-0000-0000-0000D41E0000}"/>
    <cellStyle name="_Verisign 3" xfId="5657" xr:uid="{00000000-0005-0000-0000-0000D51E0000}"/>
    <cellStyle name="_Vesda-INR" xfId="5658" xr:uid="{00000000-0005-0000-0000-0000D61E0000}"/>
    <cellStyle name="_Vesda-INR 2" xfId="5659" xr:uid="{00000000-0005-0000-0000-0000D71E0000}"/>
    <cellStyle name="_Vesda-INR 2 2" xfId="5660" xr:uid="{00000000-0005-0000-0000-0000D81E0000}"/>
    <cellStyle name="_Vesda-INR 2 3" xfId="5661" xr:uid="{00000000-0005-0000-0000-0000D91E0000}"/>
    <cellStyle name="_Vesda-INR 3" xfId="5662" xr:uid="{00000000-0005-0000-0000-0000DA1E0000}"/>
    <cellStyle name="_Vesda-INR 4" xfId="5663" xr:uid="{00000000-0005-0000-0000-0000DB1E0000}"/>
    <cellStyle name="_Vila Parle, DC-26.09.08" xfId="5664" xr:uid="{00000000-0005-0000-0000-0000DC1E0000}"/>
    <cellStyle name="_Vila Parle, DC-26.09.08 2" xfId="22503" xr:uid="{00000000-0005-0000-0000-0000DD1E0000}"/>
    <cellStyle name="_Vila Parle, DC-26.09.08 2 2" xfId="22504" xr:uid="{00000000-0005-0000-0000-0000DE1E0000}"/>
    <cellStyle name="_Vila Parle, DC-26.09.08 3" xfId="22505" xr:uid="{00000000-0005-0000-0000-0000DF1E0000}"/>
    <cellStyle name="_Vila Parle, DC-26.09.08 3 2" xfId="22506" xr:uid="{00000000-0005-0000-0000-0000E01E0000}"/>
    <cellStyle name="_Vila Parle, DC-26.09.08 4" xfId="27310" xr:uid="{00000000-0005-0000-0000-0000E11E0000}"/>
    <cellStyle name="_Vila Parle, DC-26.09.08 5" xfId="22502" xr:uid="{00000000-0005-0000-0000-0000E21E0000}"/>
    <cellStyle name="_Villa Project 80715 t (4)" xfId="5665" xr:uid="{00000000-0005-0000-0000-0000E31E0000}"/>
    <cellStyle name="_Villa Project 80715 t (4) 2" xfId="5666" xr:uid="{00000000-0005-0000-0000-0000E41E0000}"/>
    <cellStyle name="_Villa Project 80715 t (4) 2 2" xfId="5667" xr:uid="{00000000-0005-0000-0000-0000E51E0000}"/>
    <cellStyle name="_Villa Project 80715 t (4) 2 3" xfId="5668" xr:uid="{00000000-0005-0000-0000-0000E61E0000}"/>
    <cellStyle name="_Villa Project 80715 t (4) 3" xfId="5669" xr:uid="{00000000-0005-0000-0000-0000E71E0000}"/>
    <cellStyle name="_Villa Project 80715 t (4) 4" xfId="5670" xr:uid="{00000000-0005-0000-0000-0000E81E0000}"/>
    <cellStyle name="_Villa Project 80717 fps" xfId="5671" xr:uid="{00000000-0005-0000-0000-0000E91E0000}"/>
    <cellStyle name="_Villa Project 80717 fps 2" xfId="5672" xr:uid="{00000000-0005-0000-0000-0000EA1E0000}"/>
    <cellStyle name="_Villa Project 80717 fps 2 2" xfId="5673" xr:uid="{00000000-0005-0000-0000-0000EB1E0000}"/>
    <cellStyle name="_Villa Project 80717 fps 2 3" xfId="5674" xr:uid="{00000000-0005-0000-0000-0000EC1E0000}"/>
    <cellStyle name="_Villa Project 80717 fps 3" xfId="5675" xr:uid="{00000000-0005-0000-0000-0000ED1E0000}"/>
    <cellStyle name="_Villa Project 80717 fps 4" xfId="5676" xr:uid="{00000000-0005-0000-0000-0000EE1E0000}"/>
    <cellStyle name="_Villa Project 80717 pps" xfId="5677" xr:uid="{00000000-0005-0000-0000-0000EF1E0000}"/>
    <cellStyle name="_Villa Project 80717 pps 2" xfId="5678" xr:uid="{00000000-0005-0000-0000-0000F01E0000}"/>
    <cellStyle name="_Villa Project 80717 pps 2 2" xfId="5679" xr:uid="{00000000-0005-0000-0000-0000F11E0000}"/>
    <cellStyle name="_Villa Project 80717 pps 2 3" xfId="5680" xr:uid="{00000000-0005-0000-0000-0000F21E0000}"/>
    <cellStyle name="_Villa Project 80717 pps 3" xfId="5681" xr:uid="{00000000-0005-0000-0000-0000F31E0000}"/>
    <cellStyle name="_Villa Project 80717 pps 4" xfId="5682" xr:uid="{00000000-0005-0000-0000-0000F41E0000}"/>
    <cellStyle name="_VIS Hotel (BMS) - 25.05.07R1 (version 1)" xfId="5683" xr:uid="{00000000-0005-0000-0000-0000F51E0000}"/>
    <cellStyle name="_VIS Hotel (BMS) - 25.05.07R1 (version 1) 2" xfId="22508" xr:uid="{00000000-0005-0000-0000-0000F61E0000}"/>
    <cellStyle name="_VIS Hotel (BMS) - 25.05.07R1 (version 1) 2 2" xfId="22509" xr:uid="{00000000-0005-0000-0000-0000F71E0000}"/>
    <cellStyle name="_VIS Hotel (BMS) - 25.05.07R1 (version 1) 3" xfId="22507" xr:uid="{00000000-0005-0000-0000-0000F81E0000}"/>
    <cellStyle name="_VM Ware - Chair - BOQ - 260608" xfId="5684" xr:uid="{00000000-0005-0000-0000-0000F91E0000}"/>
    <cellStyle name="_VM Ware - Chair - BOQ - 260608 2" xfId="5685" xr:uid="{00000000-0005-0000-0000-0000FA1E0000}"/>
    <cellStyle name="_VM Ware - Chair - BOQ - 260608 2 2" xfId="5686" xr:uid="{00000000-0005-0000-0000-0000FB1E0000}"/>
    <cellStyle name="_VM Ware - Chair - BOQ - 260608 3" xfId="5687" xr:uid="{00000000-0005-0000-0000-0000FC1E0000}"/>
    <cellStyle name="_VM Ware - Chair - BOQ - 260608_Brigade_Artive&amp;Como_08022011" xfId="5688" xr:uid="{00000000-0005-0000-0000-0000FD1E0000}"/>
    <cellStyle name="_VM Ware - Chair - BOQ - 260608_Brigade_Artive&amp;Como_08022011 2" xfId="5689" xr:uid="{00000000-0005-0000-0000-0000FE1E0000}"/>
    <cellStyle name="_VM Ware - Chair - BOQ - 260608_Brigade_Artive&amp;Como_08022011 3" xfId="5690" xr:uid="{00000000-0005-0000-0000-0000FF1E0000}"/>
    <cellStyle name="_VM Ware - Chair - BOQ - 260608_Costing_Andheri_RX2_230910" xfId="5691" xr:uid="{00000000-0005-0000-0000-0000001F0000}"/>
    <cellStyle name="_VM Ware - Chair - BOQ - 260608_Costing_Andheri_RX2_230910 2" xfId="5692" xr:uid="{00000000-0005-0000-0000-0000011F0000}"/>
    <cellStyle name="_VM Ware - Chair - BOQ - 260608_Costing_Andheri_RX2_230910 3" xfId="5693" xr:uid="{00000000-0005-0000-0000-0000021F0000}"/>
    <cellStyle name="_VM Ware - Chair - BOQ - 260608_Costing_Reckitt_130910" xfId="5694" xr:uid="{00000000-0005-0000-0000-0000031F0000}"/>
    <cellStyle name="_VM Ware - Chair - BOQ - 260608_Costing_Reckitt_130910 2" xfId="5695" xr:uid="{00000000-0005-0000-0000-0000041F0000}"/>
    <cellStyle name="_VM Ware - Chair - BOQ - 260608_Costing_Reckitt_130910 3" xfId="5696" xr:uid="{00000000-0005-0000-0000-0000051F0000}"/>
    <cellStyle name="_VM Ware - Chair - BOQ - 260608_Costing_SF_251010" xfId="5697" xr:uid="{00000000-0005-0000-0000-0000061F0000}"/>
    <cellStyle name="_VM Ware - Chair - BOQ - 260608_Costing_SF_251010 2" xfId="5698" xr:uid="{00000000-0005-0000-0000-0000071F0000}"/>
    <cellStyle name="_VM Ware - Chair - BOQ - 260608_Costing_SF_251010 3" xfId="5699" xr:uid="{00000000-0005-0000-0000-0000081F0000}"/>
    <cellStyle name="_VM Ware - Chair - BOQ - 260608_Mphasis_18122010_Epoxy" xfId="5700" xr:uid="{00000000-0005-0000-0000-0000091F0000}"/>
    <cellStyle name="_VM Ware - Chair - BOQ - 260608_Mphasis_18122010_Epoxy 2" xfId="5701" xr:uid="{00000000-0005-0000-0000-00000A1F0000}"/>
    <cellStyle name="_VM Ware - Chair - BOQ - 260608_Mphasis_18122010_Epoxy 3" xfId="5702" xr:uid="{00000000-0005-0000-0000-00000B1F0000}"/>
    <cellStyle name="_Vodafone ACS &amp;  FAS 22-01-08" xfId="5703" xr:uid="{00000000-0005-0000-0000-00000C1F0000}"/>
    <cellStyle name="_Vodafone ACS &amp;  FAS 22-01-08 2" xfId="5704" xr:uid="{00000000-0005-0000-0000-00000D1F0000}"/>
    <cellStyle name="_Vodafone ACS &amp;  FAS 22-01-08 2 2" xfId="5705" xr:uid="{00000000-0005-0000-0000-00000E1F0000}"/>
    <cellStyle name="_Vodafone ACS &amp;  FAS 22-01-08 2 3" xfId="5706" xr:uid="{00000000-0005-0000-0000-00000F1F0000}"/>
    <cellStyle name="_Vodafone ACS &amp;  FAS 22-01-08 3" xfId="5707" xr:uid="{00000000-0005-0000-0000-0000101F0000}"/>
    <cellStyle name="_Vodafone ACS &amp;  FAS 22-01-08 4" xfId="5708" xr:uid="{00000000-0005-0000-0000-0000111F0000}"/>
    <cellStyle name="_Volkswagen_ DC DR - Security" xfId="5709" xr:uid="{00000000-0005-0000-0000-0000121F0000}"/>
    <cellStyle name="_Volkswagen_ DC DR - Security 2" xfId="22511" xr:uid="{00000000-0005-0000-0000-0000131F0000}"/>
    <cellStyle name="_Volkswagen_ DC DR - Security 2 2" xfId="22512" xr:uid="{00000000-0005-0000-0000-0000141F0000}"/>
    <cellStyle name="_Volkswagen_ DC DR - Security 3" xfId="22513" xr:uid="{00000000-0005-0000-0000-0000151F0000}"/>
    <cellStyle name="_Volkswagen_ DC DR - Security 3 2" xfId="22514" xr:uid="{00000000-0005-0000-0000-0000161F0000}"/>
    <cellStyle name="_Volkswagen_ DC DR - Security 4" xfId="21840" xr:uid="{00000000-0005-0000-0000-0000171F0000}"/>
    <cellStyle name="_Volkswagen_ DC DR - Security 5" xfId="22510" xr:uid="{00000000-0005-0000-0000-0000181F0000}"/>
    <cellStyle name="_VW - 06 10 08e-mail" xfId="5710" xr:uid="{00000000-0005-0000-0000-0000191F0000}"/>
    <cellStyle name="_VW - 06 10 08e-mail 2" xfId="5711" xr:uid="{00000000-0005-0000-0000-00001A1F0000}"/>
    <cellStyle name="_VW - 06 10 08e-mail 2 2" xfId="5712" xr:uid="{00000000-0005-0000-0000-00001B1F0000}"/>
    <cellStyle name="_VW - 06 10 08e-mail 2 2 2" xfId="27311" xr:uid="{00000000-0005-0000-0000-00001C1F0000}"/>
    <cellStyle name="_VW - 06 10 08e-mail 2 2 3" xfId="22517" xr:uid="{00000000-0005-0000-0000-00001D1F0000}"/>
    <cellStyle name="_VW - 06 10 08e-mail 2 3" xfId="5713" xr:uid="{00000000-0005-0000-0000-00001E1F0000}"/>
    <cellStyle name="_VW - 06 10 08e-mail 2 4" xfId="21841" xr:uid="{00000000-0005-0000-0000-00001F1F0000}"/>
    <cellStyle name="_VW - 06 10 08e-mail 2 5" xfId="22516" xr:uid="{00000000-0005-0000-0000-0000201F0000}"/>
    <cellStyle name="_VW - 06 10 08e-mail 3" xfId="5714" xr:uid="{00000000-0005-0000-0000-0000211F0000}"/>
    <cellStyle name="_VW - 06 10 08e-mail 4" xfId="5715" xr:uid="{00000000-0005-0000-0000-0000221F0000}"/>
    <cellStyle name="_VW - 06 10 08e-mail 5" xfId="22515" xr:uid="{00000000-0005-0000-0000-0000231F0000}"/>
    <cellStyle name="_Vysya Bank - Mittal Towers" xfId="452" xr:uid="{00000000-0005-0000-0000-0000241F0000}"/>
    <cellStyle name="_Vysya Bank - Mittal Towers 2" xfId="5716" xr:uid="{00000000-0005-0000-0000-0000251F0000}"/>
    <cellStyle name="_Vysya Bank - Mittal Towers 2 2" xfId="5717" xr:uid="{00000000-0005-0000-0000-0000261F0000}"/>
    <cellStyle name="_Vysya Bank - Mittal Towers 3" xfId="5718" xr:uid="{00000000-0005-0000-0000-0000271F0000}"/>
    <cellStyle name="_W S Insulator-24-04-08" xfId="5719" xr:uid="{00000000-0005-0000-0000-0000281F0000}"/>
    <cellStyle name="_W S Insulator-24-04-08 2" xfId="5720" xr:uid="{00000000-0005-0000-0000-0000291F0000}"/>
    <cellStyle name="_W S Insulator-24-04-08 2 2" xfId="5721" xr:uid="{00000000-0005-0000-0000-00002A1F0000}"/>
    <cellStyle name="_W S Insulator-24-04-08 2 2 2" xfId="29766" xr:uid="{00000000-0005-0000-0000-00002B1F0000}"/>
    <cellStyle name="_W S Insulator-24-04-08 2 2 3" xfId="22519" xr:uid="{00000000-0005-0000-0000-00002C1F0000}"/>
    <cellStyle name="_W S Insulator-24-04-08 2 3" xfId="5722" xr:uid="{00000000-0005-0000-0000-00002D1F0000}"/>
    <cellStyle name="_W S Insulator-24-04-08 2 4" xfId="29765" xr:uid="{00000000-0005-0000-0000-00002E1F0000}"/>
    <cellStyle name="_W S Insulator-24-04-08 2 5" xfId="29298" xr:uid="{00000000-0005-0000-0000-00002F1F0000}"/>
    <cellStyle name="_W S Insulator-24-04-08 3" xfId="5723" xr:uid="{00000000-0005-0000-0000-0000301F0000}"/>
    <cellStyle name="_W S Insulator-24-04-08 4" xfId="5724" xr:uid="{00000000-0005-0000-0000-0000311F0000}"/>
    <cellStyle name="_W S Insulator-24-04-08 5" xfId="22518" xr:uid="{00000000-0005-0000-0000-0000321F0000}"/>
    <cellStyle name="_Walchand college,Sangli-27.02.08" xfId="5725" xr:uid="{00000000-0005-0000-0000-0000331F0000}"/>
    <cellStyle name="_Walchand college,Sangli-27.02.08 2" xfId="5726" xr:uid="{00000000-0005-0000-0000-0000341F0000}"/>
    <cellStyle name="_Walchand college,Sangli-27.02.08 2 2" xfId="5727" xr:uid="{00000000-0005-0000-0000-0000351F0000}"/>
    <cellStyle name="_Walchand college,Sangli-27.02.08 2 3" xfId="5728" xr:uid="{00000000-0005-0000-0000-0000361F0000}"/>
    <cellStyle name="_Walchand college,Sangli-27.02.08 3" xfId="5729" xr:uid="{00000000-0005-0000-0000-0000371F0000}"/>
    <cellStyle name="_Walchand college,Sangli-27.02.08 4" xfId="5730" xr:uid="{00000000-0005-0000-0000-0000381F0000}"/>
    <cellStyle name="_WATER LEAK-INR" xfId="5731" xr:uid="{00000000-0005-0000-0000-0000391F0000}"/>
    <cellStyle name="_WATER LEAK-INR 2" xfId="5732" xr:uid="{00000000-0005-0000-0000-00003A1F0000}"/>
    <cellStyle name="_WATER LEAK-INR 2 2" xfId="5733" xr:uid="{00000000-0005-0000-0000-00003B1F0000}"/>
    <cellStyle name="_WATER LEAK-INR 2 2 2" xfId="27313" xr:uid="{00000000-0005-0000-0000-00003C1F0000}"/>
    <cellStyle name="_WATER LEAK-INR 2 2 3" xfId="22522" xr:uid="{00000000-0005-0000-0000-00003D1F0000}"/>
    <cellStyle name="_WATER LEAK-INR 2 3" xfId="5734" xr:uid="{00000000-0005-0000-0000-00003E1F0000}"/>
    <cellStyle name="_WATER LEAK-INR 2 4" xfId="29768" xr:uid="{00000000-0005-0000-0000-00003F1F0000}"/>
    <cellStyle name="_WATER LEAK-INR 2 5" xfId="22521" xr:uid="{00000000-0005-0000-0000-0000401F0000}"/>
    <cellStyle name="_WATER LEAK-INR 3" xfId="5735" xr:uid="{00000000-0005-0000-0000-0000411F0000}"/>
    <cellStyle name="_WATER LEAK-INR 3 2" xfId="22524" xr:uid="{00000000-0005-0000-0000-0000421F0000}"/>
    <cellStyle name="_WATER LEAK-INR 3 3" xfId="27312" xr:uid="{00000000-0005-0000-0000-0000431F0000}"/>
    <cellStyle name="_WATER LEAK-INR 3 4" xfId="22523" xr:uid="{00000000-0005-0000-0000-0000441F0000}"/>
    <cellStyle name="_WATER LEAK-INR 4" xfId="5736" xr:uid="{00000000-0005-0000-0000-0000451F0000}"/>
    <cellStyle name="_WATER LEAK-INR 5" xfId="29767" xr:uid="{00000000-0005-0000-0000-0000461F0000}"/>
    <cellStyle name="_WATER LEAK-INR 6" xfId="22520" xr:uid="{00000000-0005-0000-0000-0000471F0000}"/>
    <cellStyle name="_Whitefield Palms (BMS) - 20.07.07" xfId="5737" xr:uid="{00000000-0005-0000-0000-0000481F0000}"/>
    <cellStyle name="_Whitefield Palms (BMS) - 20.07.07 2" xfId="5738" xr:uid="{00000000-0005-0000-0000-0000491F0000}"/>
    <cellStyle name="_Whitefield Palms (BMS) - 20.07.07 2 2" xfId="5739" xr:uid="{00000000-0005-0000-0000-00004A1F0000}"/>
    <cellStyle name="_Whitefield Palms (BMS) - 20.07.07 2 2 2" xfId="27314" xr:uid="{00000000-0005-0000-0000-00004B1F0000}"/>
    <cellStyle name="_Whitefield Palms (BMS) - 20.07.07 2 2 3" xfId="22527" xr:uid="{00000000-0005-0000-0000-00004C1F0000}"/>
    <cellStyle name="_Whitefield Palms (BMS) - 20.07.07 2 3" xfId="5740" xr:uid="{00000000-0005-0000-0000-00004D1F0000}"/>
    <cellStyle name="_Whitefield Palms (BMS) - 20.07.07 2 4" xfId="29769" xr:uid="{00000000-0005-0000-0000-00004E1F0000}"/>
    <cellStyle name="_Whitefield Palms (BMS) - 20.07.07 2 5" xfId="22526" xr:uid="{00000000-0005-0000-0000-00004F1F0000}"/>
    <cellStyle name="_Whitefield Palms (BMS) - 20.07.07 3" xfId="5741" xr:uid="{00000000-0005-0000-0000-0000501F0000}"/>
    <cellStyle name="_Whitefield Palms (BMS) - 20.07.07 4" xfId="5742" xr:uid="{00000000-0005-0000-0000-0000511F0000}"/>
    <cellStyle name="_Whitefield Palms (BMS) - 20.07.07 5" xfId="22525" xr:uid="{00000000-0005-0000-0000-0000521F0000}"/>
    <cellStyle name="_x0004__Wideline 25mm&amp;50mm - Single Glaze" xfId="22528" xr:uid="{00000000-0005-0000-0000-0000531F0000}"/>
    <cellStyle name="_x0004__Wideline 25mm&amp;50mm - Single Glaze(old)" xfId="22529" xr:uid="{00000000-0005-0000-0000-0000541F0000}"/>
    <cellStyle name="_Wipro - LVB - 02.08.07" xfId="5743" xr:uid="{00000000-0005-0000-0000-0000551F0000}"/>
    <cellStyle name="_Wipro - LVB - 02.08.07 2" xfId="5744" xr:uid="{00000000-0005-0000-0000-0000561F0000}"/>
    <cellStyle name="_Wipro - LVB - 02.08.07 2 2" xfId="5745" xr:uid="{00000000-0005-0000-0000-0000571F0000}"/>
    <cellStyle name="_Wipro - LVB - 02.08.07 2 3" xfId="5746" xr:uid="{00000000-0005-0000-0000-0000581F0000}"/>
    <cellStyle name="_Wipro - LVB - 02.08.07 3" xfId="5747" xr:uid="{00000000-0005-0000-0000-0000591F0000}"/>
    <cellStyle name="_Wipro - LVB - 02.08.07 4" xfId="5748" xr:uid="{00000000-0005-0000-0000-00005A1F0000}"/>
    <cellStyle name="_WIPRO KMBL DC price ver 1.4 22.09.2008(DX)" xfId="5749" xr:uid="{00000000-0005-0000-0000-00005B1F0000}"/>
    <cellStyle name="_WIPRO KMBL DC price ver 1.4 22.09.2008(DX) 2" xfId="5750" xr:uid="{00000000-0005-0000-0000-00005C1F0000}"/>
    <cellStyle name="_WIPRO MSDC Quote ver1  (07-04-09) (2)" xfId="5751" xr:uid="{00000000-0005-0000-0000-00005D1F0000}"/>
    <cellStyle name="_WIPRO MSDC Quote ver1  (07-04-09) (2) 2" xfId="5752" xr:uid="{00000000-0005-0000-0000-00005E1F0000}"/>
    <cellStyle name="_WIPRO NSE-BOQ" xfId="5753" xr:uid="{00000000-0005-0000-0000-00005F1F0000}"/>
    <cellStyle name="_WIPRO NSE-BOQ 2" xfId="5754" xr:uid="{00000000-0005-0000-0000-0000601F0000}"/>
    <cellStyle name="_WIPRO NSE-BOQ 2 2" xfId="5755" xr:uid="{00000000-0005-0000-0000-0000611F0000}"/>
    <cellStyle name="_WIPRO NSE-BOQ 2 3" xfId="5756" xr:uid="{00000000-0005-0000-0000-0000621F0000}"/>
    <cellStyle name="_WIPRO NSE-BOQ 3" xfId="5757" xr:uid="{00000000-0005-0000-0000-0000631F0000}"/>
    <cellStyle name="_WIPRO NSE-BOQ 4" xfId="5758" xr:uid="{00000000-0005-0000-0000-0000641F0000}"/>
    <cellStyle name="_wipro offer to metropolis" xfId="5759" xr:uid="{00000000-0005-0000-0000-0000651F0000}"/>
    <cellStyle name="_wipro offer to metropolis 2" xfId="5760" xr:uid="{00000000-0005-0000-0000-0000661F0000}"/>
    <cellStyle name="_wipro offer to metropolis 2 2" xfId="5761" xr:uid="{00000000-0005-0000-0000-0000671F0000}"/>
    <cellStyle name="_wipro offer to metropolis 3" xfId="5762" xr:uid="{00000000-0005-0000-0000-0000681F0000}"/>
    <cellStyle name="_wipro offer to metropolis 4" xfId="5763" xr:uid="{00000000-0005-0000-0000-0000691F0000}"/>
    <cellStyle name="_Wipro-MTNL-revd boq-15.09.08" xfId="5764" xr:uid="{00000000-0005-0000-0000-00006A1F0000}"/>
    <cellStyle name="_Wipro-MTNL-revd boq-15.09.08 2" xfId="5765" xr:uid="{00000000-0005-0000-0000-00006B1F0000}"/>
    <cellStyle name="_Wipro-MTNL-revd boq-15.09.08 2 2" xfId="5766" xr:uid="{00000000-0005-0000-0000-00006C1F0000}"/>
    <cellStyle name="_Wipro-MTNL-revd boq-15.09.08 2 3" xfId="5767" xr:uid="{00000000-0005-0000-0000-00006D1F0000}"/>
    <cellStyle name="_Wipro-MTNL-revd boq-15.09.08 3" xfId="5768" xr:uid="{00000000-0005-0000-0000-00006E1F0000}"/>
    <cellStyle name="_Wipro-MTNL-revd boq-15.09.08 4" xfId="5769" xr:uid="{00000000-0005-0000-0000-00006F1F0000}"/>
    <cellStyle name="_Wipro-STPI-BMS-07.04.08- PCS" xfId="5770" xr:uid="{00000000-0005-0000-0000-0000701F0000}"/>
    <cellStyle name="_Wipro-STPI-BMS-07.04.08- PCS 2" xfId="5771" xr:uid="{00000000-0005-0000-0000-0000711F0000}"/>
    <cellStyle name="_Wipro-STPI-BMS-07.04.08- PCS 2 2" xfId="5772" xr:uid="{00000000-0005-0000-0000-0000721F0000}"/>
    <cellStyle name="_Wipro-STPI-BMS-07.04.08- PCS 2 3" xfId="5773" xr:uid="{00000000-0005-0000-0000-0000731F0000}"/>
    <cellStyle name="_Wipro-STPI-BMS-07.04.08- PCS 3" xfId="5774" xr:uid="{00000000-0005-0000-0000-0000741F0000}"/>
    <cellStyle name="_Wipro-STPI-BMS-07.04.08- PCS 4" xfId="5775" xr:uid="{00000000-0005-0000-0000-0000751F0000}"/>
    <cellStyle name="_Wisdom - Spk - 06.06.07" xfId="5776" xr:uid="{00000000-0005-0000-0000-0000761F0000}"/>
    <cellStyle name="_Wisdom - Spk - 06.06.07 2" xfId="5777" xr:uid="{00000000-0005-0000-0000-0000771F0000}"/>
    <cellStyle name="_Wisdom - Spk - 06.06.07 2 2" xfId="5778" xr:uid="{00000000-0005-0000-0000-0000781F0000}"/>
    <cellStyle name="_Wisdom - Spk - 06.06.07 2 2 2" xfId="27315" xr:uid="{00000000-0005-0000-0000-0000791F0000}"/>
    <cellStyle name="_Wisdom - Spk - 06.06.07 2 2 3" xfId="29299" xr:uid="{00000000-0005-0000-0000-00007A1F0000}"/>
    <cellStyle name="_Wisdom - Spk - 06.06.07 2 3" xfId="5779" xr:uid="{00000000-0005-0000-0000-00007B1F0000}"/>
    <cellStyle name="_Wisdom - Spk - 06.06.07 2 4" xfId="27317" xr:uid="{00000000-0005-0000-0000-00007C1F0000}"/>
    <cellStyle name="_Wisdom - Spk - 06.06.07 2 5" xfId="22531" xr:uid="{00000000-0005-0000-0000-00007D1F0000}"/>
    <cellStyle name="_Wisdom - Spk - 06.06.07 3" xfId="5780" xr:uid="{00000000-0005-0000-0000-00007E1F0000}"/>
    <cellStyle name="_Wisdom - Spk - 06.06.07 3 2" xfId="22533" xr:uid="{00000000-0005-0000-0000-00007F1F0000}"/>
    <cellStyle name="_Wisdom - Spk - 06.06.07 3 3" xfId="27318" xr:uid="{00000000-0005-0000-0000-0000801F0000}"/>
    <cellStyle name="_Wisdom - Spk - 06.06.07 3 4" xfId="22532" xr:uid="{00000000-0005-0000-0000-0000811F0000}"/>
    <cellStyle name="_Wisdom - Spk - 06.06.07 4" xfId="5781" xr:uid="{00000000-0005-0000-0000-0000821F0000}"/>
    <cellStyle name="_Wisdom - Spk - 06.06.07 5" xfId="27316" xr:uid="{00000000-0005-0000-0000-0000831F0000}"/>
    <cellStyle name="_Wisdom - Spk - 06.06.07 6" xfId="22530" xr:uid="{00000000-0005-0000-0000-0000841F0000}"/>
    <cellStyle name="_WNS PHASE III _Revised Passive Quote Ver2_16.03.06" xfId="5782" xr:uid="{00000000-0005-0000-0000-0000851F0000}"/>
    <cellStyle name="_Worksheet for Ver 1 9 Post PO revised for taxes" xfId="5783" xr:uid="{00000000-0005-0000-0000-0000861F0000}"/>
    <cellStyle name="_Worksheet for Ver 1 9 Post PO revised for taxes 2" xfId="5784" xr:uid="{00000000-0005-0000-0000-0000871F0000}"/>
    <cellStyle name="_World trade Park_unpriced boq_23.02.07" xfId="5785" xr:uid="{00000000-0005-0000-0000-0000881F0000}"/>
    <cellStyle name="_World trade Park_unpriced boq_23.02.07 2" xfId="5786" xr:uid="{00000000-0005-0000-0000-0000891F0000}"/>
    <cellStyle name="_World trade Park_unpriced boq_23.02.07 2 2" xfId="5787" xr:uid="{00000000-0005-0000-0000-00008A1F0000}"/>
    <cellStyle name="_World trade Park_unpriced boq_23.02.07 2 2 2" xfId="27320" xr:uid="{00000000-0005-0000-0000-00008B1F0000}"/>
    <cellStyle name="_World trade Park_unpriced boq_23.02.07 2 2 3" xfId="22536" xr:uid="{00000000-0005-0000-0000-00008C1F0000}"/>
    <cellStyle name="_World trade Park_unpriced boq_23.02.07 2 3" xfId="5788" xr:uid="{00000000-0005-0000-0000-00008D1F0000}"/>
    <cellStyle name="_World trade Park_unpriced boq_23.02.07 2 4" xfId="27319" xr:uid="{00000000-0005-0000-0000-00008E1F0000}"/>
    <cellStyle name="_World trade Park_unpriced boq_23.02.07 2 5" xfId="22535" xr:uid="{00000000-0005-0000-0000-00008F1F0000}"/>
    <cellStyle name="_World trade Park_unpriced boq_23.02.07 3" xfId="5789" xr:uid="{00000000-0005-0000-0000-0000901F0000}"/>
    <cellStyle name="_World trade Park_unpriced boq_23.02.07 4" xfId="5790" xr:uid="{00000000-0005-0000-0000-0000911F0000}"/>
    <cellStyle name="_World trade Park_unpriced boq_23.02.07 5" xfId="22534" xr:uid="{00000000-0005-0000-0000-0000921F0000}"/>
    <cellStyle name="_WORLD TRADE PARK21 12 05 - CCTV  ACS" xfId="5791" xr:uid="{00000000-0005-0000-0000-0000931F0000}"/>
    <cellStyle name="_WORLD TRADE PARK21 12 05 - CCTV  ACS 2" xfId="5792" xr:uid="{00000000-0005-0000-0000-0000941F0000}"/>
    <cellStyle name="_WORLD TRADE PARK21 12 05 - CCTV  ACS 2 2" xfId="5793" xr:uid="{00000000-0005-0000-0000-0000951F0000}"/>
    <cellStyle name="_WORLD TRADE PARK21 12 05 - CCTV  ACS 2 2 2" xfId="27322" xr:uid="{00000000-0005-0000-0000-0000961F0000}"/>
    <cellStyle name="_WORLD TRADE PARK21 12 05 - CCTV  ACS 2 2 3" xfId="22538" xr:uid="{00000000-0005-0000-0000-0000971F0000}"/>
    <cellStyle name="_WORLD TRADE PARK21 12 05 - CCTV  ACS 2 3" xfId="5794" xr:uid="{00000000-0005-0000-0000-0000981F0000}"/>
    <cellStyle name="_WORLD TRADE PARK21 12 05 - CCTV  ACS 2 4" xfId="27321" xr:uid="{00000000-0005-0000-0000-0000991F0000}"/>
    <cellStyle name="_WORLD TRADE PARK21 12 05 - CCTV  ACS 2 5" xfId="21720" xr:uid="{00000000-0005-0000-0000-00009A1F0000}"/>
    <cellStyle name="_WORLD TRADE PARK21 12 05 - CCTV  ACS 3" xfId="5795" xr:uid="{00000000-0005-0000-0000-00009B1F0000}"/>
    <cellStyle name="_WORLD TRADE PARK21 12 05 - CCTV  ACS 3 2" xfId="22540" xr:uid="{00000000-0005-0000-0000-00009C1F0000}"/>
    <cellStyle name="_WORLD TRADE PARK21 12 05 - CCTV  ACS 3 3" xfId="27323" xr:uid="{00000000-0005-0000-0000-00009D1F0000}"/>
    <cellStyle name="_WORLD TRADE PARK21 12 05 - CCTV  ACS 3 4" xfId="22539" xr:uid="{00000000-0005-0000-0000-00009E1F0000}"/>
    <cellStyle name="_WORLD TRADE PARK21 12 05 - CCTV  ACS 4" xfId="5796" xr:uid="{00000000-0005-0000-0000-00009F1F0000}"/>
    <cellStyle name="_WORLD TRADE PARK21 12 05 - CCTV  ACS 5" xfId="29770" xr:uid="{00000000-0005-0000-0000-0000A01F0000}"/>
    <cellStyle name="_WORLD TRADE PARK21 12 05 - CCTV  ACS 6" xfId="22537" xr:uid="{00000000-0005-0000-0000-0000A11F0000}"/>
    <cellStyle name="_WP-FFS-2009-02 01 09" xfId="5797" xr:uid="{00000000-0005-0000-0000-0000A21F0000}"/>
    <cellStyle name="_WP-FFS-2009-02 01 09 2" xfId="5798" xr:uid="{00000000-0005-0000-0000-0000A31F0000}"/>
    <cellStyle name="_WP-FFS-2009-02 01 09 2 2" xfId="5799" xr:uid="{00000000-0005-0000-0000-0000A41F0000}"/>
    <cellStyle name="_WP-FFS-2009-02 01 09 2 3" xfId="5800" xr:uid="{00000000-0005-0000-0000-0000A51F0000}"/>
    <cellStyle name="_WP-FFS-2009-02 01 09 3" xfId="5801" xr:uid="{00000000-0005-0000-0000-0000A61F0000}"/>
    <cellStyle name="_WP-FFS-2009-02 01 09 4" xfId="5802" xr:uid="{00000000-0005-0000-0000-0000A71F0000}"/>
    <cellStyle name="_WP-FFS-2009-02 01 09 5" xfId="5803" xr:uid="{00000000-0005-0000-0000-0000A81F0000}"/>
    <cellStyle name="_XLS-DI-SIEMENS-TEMPLATE" xfId="5804" xr:uid="{00000000-0005-0000-0000-0000A91F0000}"/>
    <cellStyle name="_XLS-DI-SIEMENS-TEMPLATE 2" xfId="5805" xr:uid="{00000000-0005-0000-0000-0000AA1F0000}"/>
    <cellStyle name="_XLS-DI-SIEMENS-TEMPLATE 2 2" xfId="5806" xr:uid="{00000000-0005-0000-0000-0000AB1F0000}"/>
    <cellStyle name="_XLS-DI-SIEMENS-TEMPLATE 2 3" xfId="5807" xr:uid="{00000000-0005-0000-0000-0000AC1F0000}"/>
    <cellStyle name="_XLS-DI-SIEMENS-TEMPLATE 3" xfId="5808" xr:uid="{00000000-0005-0000-0000-0000AD1F0000}"/>
    <cellStyle name="_XLS-DI-SIEMENS-TEMPLATE 4" xfId="5809" xr:uid="{00000000-0005-0000-0000-0000AE1F0000}"/>
    <cellStyle name="_XLS-INR-SIEMENS-TEMPLATE" xfId="5810" xr:uid="{00000000-0005-0000-0000-0000AF1F0000}"/>
    <cellStyle name="_XLS-INR-SIEMENS-TEMPLATE 2" xfId="5811" xr:uid="{00000000-0005-0000-0000-0000B01F0000}"/>
    <cellStyle name="_XLS-INR-SIEMENS-TEMPLATE 2 2" xfId="5812" xr:uid="{00000000-0005-0000-0000-0000B11F0000}"/>
    <cellStyle name="_XLS-INR-SIEMENS-TEMPLATE 2 2 2" xfId="29773" xr:uid="{00000000-0005-0000-0000-0000B21F0000}"/>
    <cellStyle name="_XLS-INR-SIEMENS-TEMPLATE 2 2 3" xfId="22542" xr:uid="{00000000-0005-0000-0000-0000B31F0000}"/>
    <cellStyle name="_XLS-INR-SIEMENS-TEMPLATE 2 3" xfId="5813" xr:uid="{00000000-0005-0000-0000-0000B41F0000}"/>
    <cellStyle name="_XLS-INR-SIEMENS-TEMPLATE 2 4" xfId="29772" xr:uid="{00000000-0005-0000-0000-0000B51F0000}"/>
    <cellStyle name="_XLS-INR-SIEMENS-TEMPLATE 2 5" xfId="22541" xr:uid="{00000000-0005-0000-0000-0000B61F0000}"/>
    <cellStyle name="_XLS-INR-SIEMENS-TEMPLATE 3" xfId="5814" xr:uid="{00000000-0005-0000-0000-0000B71F0000}"/>
    <cellStyle name="_XLS-INR-SIEMENS-TEMPLATE 3 2" xfId="22544" xr:uid="{00000000-0005-0000-0000-0000B81F0000}"/>
    <cellStyle name="_XLS-INR-SIEMENS-TEMPLATE 3 3" xfId="27324" xr:uid="{00000000-0005-0000-0000-0000B91F0000}"/>
    <cellStyle name="_XLS-INR-SIEMENS-TEMPLATE 3 4" xfId="22543" xr:uid="{00000000-0005-0000-0000-0000BA1F0000}"/>
    <cellStyle name="_XLS-INR-SIEMENS-TEMPLATE 4" xfId="5815" xr:uid="{00000000-0005-0000-0000-0000BB1F0000}"/>
    <cellStyle name="_XLS-INR-SIEMENS-TEMPLATE 5" xfId="29771" xr:uid="{00000000-0005-0000-0000-0000BC1F0000}"/>
    <cellStyle name="_XLS-INR-SIEMENS-TEMPLATE 6" xfId="29300" xr:uid="{00000000-0005-0000-0000-0000BD1F0000}"/>
    <cellStyle name="=C:\WINNT\SYSTEM32\COMMAND.COM" xfId="5816" xr:uid="{00000000-0005-0000-0000-0000BE1F0000}"/>
    <cellStyle name="=C:\WINNT\SYSTEM32\COMMAND.COM 2" xfId="5817" xr:uid="{00000000-0005-0000-0000-0000BF1F0000}"/>
    <cellStyle name="=C:\WINNT35\SYSTEM32\COMMAND.COM" xfId="5818" xr:uid="{00000000-0005-0000-0000-0000C01F0000}"/>
    <cellStyle name="=C:\WINNT35\SYSTEM32\COMMAND.COM 2" xfId="5819" xr:uid="{00000000-0005-0000-0000-0000C11F0000}"/>
    <cellStyle name="=C:\WINNT35\SYSTEM32\COMMAND.COM 2 2" xfId="5820" xr:uid="{00000000-0005-0000-0000-0000C21F0000}"/>
    <cellStyle name="=C:\WINNT35\SYSTEM32\COMMAND.COM 3" xfId="5821" xr:uid="{00000000-0005-0000-0000-0000C31F0000}"/>
    <cellStyle name="•W€_Electrical" xfId="5822" xr:uid="{00000000-0005-0000-0000-0000C41F0000}"/>
    <cellStyle name="•W_Electrical" xfId="5823" xr:uid="{00000000-0005-0000-0000-0000C51F0000}"/>
    <cellStyle name="ÊÝ [0.00]_PRODUCT DETAIL Q1" xfId="5824" xr:uid="{00000000-0005-0000-0000-0000C61F0000}"/>
    <cellStyle name="ÊÝ_PRODUCT DETAIL Q1" xfId="5825" xr:uid="{00000000-0005-0000-0000-0000C71F0000}"/>
    <cellStyle name="W_BOOKSHIP" xfId="5826" xr:uid="{00000000-0005-0000-0000-0000C81F0000}"/>
    <cellStyle name="0,0  NA  " xfId="5827" xr:uid="{00000000-0005-0000-0000-0000C91F0000}"/>
    <cellStyle name="0,0 _x000a_NA _x000a_" xfId="5828" xr:uid="{00000000-0005-0000-0000-0000CA1F0000}"/>
    <cellStyle name="0,0 _x000a_NA _x000a_ 10" xfId="5829" xr:uid="{00000000-0005-0000-0000-0000CB1F0000}"/>
    <cellStyle name="0,0 _x000a_NA _x000a_ 10 2" xfId="5830" xr:uid="{00000000-0005-0000-0000-0000CC1F0000}"/>
    <cellStyle name="0,0 _x000a_NA _x000a_ 11" xfId="5831" xr:uid="{00000000-0005-0000-0000-0000CD1F0000}"/>
    <cellStyle name="0,0 _x000a_NA _x000a_ 12" xfId="5832" xr:uid="{00000000-0005-0000-0000-0000CE1F0000}"/>
    <cellStyle name="0,0 _x000a_NA _x000a_ 13" xfId="5833" xr:uid="{00000000-0005-0000-0000-0000CF1F0000}"/>
    <cellStyle name="0,0 _x000a_NA _x000a_ 2" xfId="5834" xr:uid="{00000000-0005-0000-0000-0000D01F0000}"/>
    <cellStyle name="0,0 _x000a_NA _x000a_ 3" xfId="5835" xr:uid="{00000000-0005-0000-0000-0000D11F0000}"/>
    <cellStyle name="0,0 _x000a_NA _x000a_ 4" xfId="5836" xr:uid="{00000000-0005-0000-0000-0000D21F0000}"/>
    <cellStyle name="0,0 _x000a_NA _x000a_ 5" xfId="5837" xr:uid="{00000000-0005-0000-0000-0000D31F0000}"/>
    <cellStyle name="0,0 _x000a_NA _x000a_ 6" xfId="5838" xr:uid="{00000000-0005-0000-0000-0000D41F0000}"/>
    <cellStyle name="0,0 _x000a_NA _x000a_ 7" xfId="5839" xr:uid="{00000000-0005-0000-0000-0000D51F0000}"/>
    <cellStyle name="0,0 _x000a_NA _x000a_ 8" xfId="5840" xr:uid="{00000000-0005-0000-0000-0000D61F0000}"/>
    <cellStyle name="0,0 _x000a_NA _x000a_ 9" xfId="5841" xr:uid="{00000000-0005-0000-0000-0000D71F0000}"/>
    <cellStyle name="0,0_x000a__x000a_NA_x000a__x000a_" xfId="48" xr:uid="{00000000-0005-0000-0000-0000D81F0000}"/>
    <cellStyle name="0,0_x000a__x000a_NA_x000a__x000a_ 10" xfId="5842" xr:uid="{00000000-0005-0000-0000-0000D91F0000}"/>
    <cellStyle name="0,0_x000a__x000a_NA_x000a__x000a_ 10 2" xfId="5843" xr:uid="{00000000-0005-0000-0000-0000DA1F0000}"/>
    <cellStyle name="0,0_x000a__x000a_NA_x000a__x000a_ 10 2 2" xfId="5844" xr:uid="{00000000-0005-0000-0000-0000DB1F0000}"/>
    <cellStyle name="0,0_x000a__x000a_NA_x000a__x000a_ 10 2 2 2" xfId="5845" xr:uid="{00000000-0005-0000-0000-0000DC1F0000}"/>
    <cellStyle name="0,0_x000a__x000a_NA_x000a__x000a_ 10 2 3" xfId="5846" xr:uid="{00000000-0005-0000-0000-0000DD1F0000}"/>
    <cellStyle name="0,0_x000a__x000a_NA_x000a__x000a_ 10 3" xfId="5847" xr:uid="{00000000-0005-0000-0000-0000DE1F0000}"/>
    <cellStyle name="0,0_x000a__x000a_NA_x000a__x000a_ 10 3 2" xfId="5848" xr:uid="{00000000-0005-0000-0000-0000DF1F0000}"/>
    <cellStyle name="0,0_x000a__x000a_NA_x000a__x000a_ 10 4" xfId="5849" xr:uid="{00000000-0005-0000-0000-0000E01F0000}"/>
    <cellStyle name="0,0_x000a__x000a_NA_x000a__x000a_ 11" xfId="5850" xr:uid="{00000000-0005-0000-0000-0000E11F0000}"/>
    <cellStyle name="0,0_x000a__x000a_NA_x000a__x000a_ 11 2" xfId="5851" xr:uid="{00000000-0005-0000-0000-0000E21F0000}"/>
    <cellStyle name="0,0_x000a__x000a_NA_x000a__x000a_ 11 2 2" xfId="5852" xr:uid="{00000000-0005-0000-0000-0000E31F0000}"/>
    <cellStyle name="0,0_x000a__x000a_NA_x000a__x000a_ 11 3" xfId="5853" xr:uid="{00000000-0005-0000-0000-0000E41F0000}"/>
    <cellStyle name="0,0_x000a__x000a_NA_x000a__x000a_ 12" xfId="5854" xr:uid="{00000000-0005-0000-0000-0000E51F0000}"/>
    <cellStyle name="0,0_x000a__x000a_NA_x000a__x000a_ 12 2" xfId="5855" xr:uid="{00000000-0005-0000-0000-0000E61F0000}"/>
    <cellStyle name="0,0_x000a__x000a_NA_x000a__x000a_ 12 2 2" xfId="5856" xr:uid="{00000000-0005-0000-0000-0000E71F0000}"/>
    <cellStyle name="0,0_x000a__x000a_NA_x000a__x000a_ 12 3" xfId="5857" xr:uid="{00000000-0005-0000-0000-0000E81F0000}"/>
    <cellStyle name="0,0_x000a__x000a_NA_x000a__x000a_ 13" xfId="5858" xr:uid="{00000000-0005-0000-0000-0000E91F0000}"/>
    <cellStyle name="0,0_x000a__x000a_NA_x000a__x000a_ 13 2" xfId="5859" xr:uid="{00000000-0005-0000-0000-0000EA1F0000}"/>
    <cellStyle name="0,0_x000a__x000a_NA_x000a__x000a_ 13 2 2" xfId="5860" xr:uid="{00000000-0005-0000-0000-0000EB1F0000}"/>
    <cellStyle name="0,0_x000a__x000a_NA_x000a__x000a_ 13 3" xfId="5861" xr:uid="{00000000-0005-0000-0000-0000EC1F0000}"/>
    <cellStyle name="0,0_x000a__x000a_NA_x000a__x000a_ 14" xfId="5862" xr:uid="{00000000-0005-0000-0000-0000ED1F0000}"/>
    <cellStyle name="0,0_x000a__x000a_NA_x000a__x000a_ 14 2" xfId="5863" xr:uid="{00000000-0005-0000-0000-0000EE1F0000}"/>
    <cellStyle name="0,0_x000a__x000a_NA_x000a__x000a_ 15" xfId="5864" xr:uid="{00000000-0005-0000-0000-0000EF1F0000}"/>
    <cellStyle name="0,0_x000a__x000a_NA_x000a__x000a_ 2" xfId="453" xr:uid="{00000000-0005-0000-0000-0000F01F0000}"/>
    <cellStyle name="0,0_x000a__x000a_NA_x000a__x000a_ 2 2" xfId="5865" xr:uid="{00000000-0005-0000-0000-0000F11F0000}"/>
    <cellStyle name="0,0_x000a__x000a_NA_x000a__x000a_ 2 2 2" xfId="5866" xr:uid="{00000000-0005-0000-0000-0000F21F0000}"/>
    <cellStyle name="0,0_x000a__x000a_NA_x000a__x000a_ 2 2 2 2" xfId="5867" xr:uid="{00000000-0005-0000-0000-0000F31F0000}"/>
    <cellStyle name="0,0_x000a__x000a_NA_x000a__x000a_ 2 2 3" xfId="5868" xr:uid="{00000000-0005-0000-0000-0000F41F0000}"/>
    <cellStyle name="0,0_x000a__x000a_NA_x000a__x000a_ 2 2 4" xfId="5869" xr:uid="{00000000-0005-0000-0000-0000F51F0000}"/>
    <cellStyle name="0,0_x000a__x000a_NA_x000a__x000a_ 2 3" xfId="5870" xr:uid="{00000000-0005-0000-0000-0000F61F0000}"/>
    <cellStyle name="0,0_x000a__x000a_NA_x000a__x000a_ 2 3 2" xfId="5871" xr:uid="{00000000-0005-0000-0000-0000F71F0000}"/>
    <cellStyle name="0,0_x000a__x000a_NA_x000a__x000a_ 2 4" xfId="5872" xr:uid="{00000000-0005-0000-0000-0000F81F0000}"/>
    <cellStyle name="0,0_x000a__x000a_NA_x000a__x000a_ 2 5" xfId="5873" xr:uid="{00000000-0005-0000-0000-0000F91F0000}"/>
    <cellStyle name="0,0_x000a__x000a_NA_x000a__x000a_ 3" xfId="5874" xr:uid="{00000000-0005-0000-0000-0000FA1F0000}"/>
    <cellStyle name="0,0_x000a__x000a_NA_x000a__x000a_ 3 2" xfId="5875" xr:uid="{00000000-0005-0000-0000-0000FB1F0000}"/>
    <cellStyle name="0,0_x000a__x000a_NA_x000a__x000a_ 3 2 2" xfId="5876" xr:uid="{00000000-0005-0000-0000-0000FC1F0000}"/>
    <cellStyle name="0,0_x000a__x000a_NA_x000a__x000a_ 3 3" xfId="5877" xr:uid="{00000000-0005-0000-0000-0000FD1F0000}"/>
    <cellStyle name="0,0_x000a__x000a_NA_x000a__x000a_ 4" xfId="5878" xr:uid="{00000000-0005-0000-0000-0000FE1F0000}"/>
    <cellStyle name="0,0_x000a__x000a_NA_x000a__x000a_ 4 2" xfId="5879" xr:uid="{00000000-0005-0000-0000-0000FF1F0000}"/>
    <cellStyle name="0,0_x000a__x000a_NA_x000a__x000a_ 4 2 2" xfId="5880" xr:uid="{00000000-0005-0000-0000-000000200000}"/>
    <cellStyle name="0,0_x000a__x000a_NA_x000a__x000a_ 4 3" xfId="5881" xr:uid="{00000000-0005-0000-0000-000001200000}"/>
    <cellStyle name="0,0_x000a__x000a_NA_x000a__x000a_ 5" xfId="5882" xr:uid="{00000000-0005-0000-0000-000002200000}"/>
    <cellStyle name="0,0_x000a__x000a_NA_x000a__x000a_ 5 2" xfId="5883" xr:uid="{00000000-0005-0000-0000-000003200000}"/>
    <cellStyle name="0,0_x000a__x000a_NA_x000a__x000a_ 5 2 2" xfId="5884" xr:uid="{00000000-0005-0000-0000-000004200000}"/>
    <cellStyle name="0,0_x000a__x000a_NA_x000a__x000a_ 5 3" xfId="5885" xr:uid="{00000000-0005-0000-0000-000005200000}"/>
    <cellStyle name="0,0_x000a__x000a_NA_x000a__x000a_ 6" xfId="5886" xr:uid="{00000000-0005-0000-0000-000006200000}"/>
    <cellStyle name="0,0_x000a__x000a_NA_x000a__x000a_ 6 2" xfId="5887" xr:uid="{00000000-0005-0000-0000-000007200000}"/>
    <cellStyle name="0,0_x000a__x000a_NA_x000a__x000a_ 6 2 2" xfId="5888" xr:uid="{00000000-0005-0000-0000-000008200000}"/>
    <cellStyle name="0,0_x000a__x000a_NA_x000a__x000a_ 6 3" xfId="5889" xr:uid="{00000000-0005-0000-0000-000009200000}"/>
    <cellStyle name="0,0_x000a__x000a_NA_x000a__x000a_ 7" xfId="5890" xr:uid="{00000000-0005-0000-0000-00000A200000}"/>
    <cellStyle name="0,0_x000a__x000a_NA_x000a__x000a_ 7 2" xfId="5891" xr:uid="{00000000-0005-0000-0000-00000B200000}"/>
    <cellStyle name="0,0_x000a__x000a_NA_x000a__x000a_ 7 2 2" xfId="5892" xr:uid="{00000000-0005-0000-0000-00000C200000}"/>
    <cellStyle name="0,0_x000a__x000a_NA_x000a__x000a_ 7 3" xfId="5893" xr:uid="{00000000-0005-0000-0000-00000D200000}"/>
    <cellStyle name="0,0_x000a__x000a_NA_x000a__x000a_ 8" xfId="5894" xr:uid="{00000000-0005-0000-0000-00000E200000}"/>
    <cellStyle name="0,0_x000a__x000a_NA_x000a__x000a_ 8 2" xfId="5895" xr:uid="{00000000-0005-0000-0000-00000F200000}"/>
    <cellStyle name="0,0_x000a__x000a_NA_x000a__x000a_ 8 2 2" xfId="5896" xr:uid="{00000000-0005-0000-0000-000010200000}"/>
    <cellStyle name="0,0_x000a__x000a_NA_x000a__x000a_ 8 3" xfId="5897" xr:uid="{00000000-0005-0000-0000-000011200000}"/>
    <cellStyle name="0,0_x000a__x000a_NA_x000a__x000a_ 9" xfId="5898" xr:uid="{00000000-0005-0000-0000-000012200000}"/>
    <cellStyle name="0,0_x000a__x000a_NA_x000a__x000a_ 9 2" xfId="5899" xr:uid="{00000000-0005-0000-0000-000013200000}"/>
    <cellStyle name="0,0_x000a__x000a_NA_x000a__x000a_ 9 2 2" xfId="5900" xr:uid="{00000000-0005-0000-0000-000014200000}"/>
    <cellStyle name="0,0_x000a__x000a_NA_x000a__x000a_ 9 3" xfId="5901" xr:uid="{00000000-0005-0000-0000-000015200000}"/>
    <cellStyle name="0,0_x000a__x000a_NA_x000a__x000a__Nodes_distribution_8thfloor" xfId="22545" xr:uid="{00000000-0005-0000-0000-000016200000}"/>
    <cellStyle name="0,0_x000d__x000a_NA_x000d__x000a_" xfId="26" xr:uid="{00000000-0005-0000-0000-000017200000}"/>
    <cellStyle name="0,0_x000d__x000a_NA_x000d__x000a_ 1" xfId="23508" xr:uid="{00000000-0005-0000-0000-000018200000}"/>
    <cellStyle name="0,0_x000d__x000a_NA_x000d__x000a_ 10" xfId="49" xr:uid="{00000000-0005-0000-0000-000019200000}"/>
    <cellStyle name="0,0_x000d__x000a_NA_x000d__x000a_ 10 2" xfId="5902" xr:uid="{00000000-0005-0000-0000-00001A200000}"/>
    <cellStyle name="0,0_x000d__x000a_NA_x000d__x000a_ 10 2 2" xfId="5903" xr:uid="{00000000-0005-0000-0000-00001B200000}"/>
    <cellStyle name="0,0_x000d__x000a_NA_x000d__x000a_ 10 2 2 2" xfId="5904" xr:uid="{00000000-0005-0000-0000-00001C200000}"/>
    <cellStyle name="0,0_x000d__x000a_NA_x000d__x000a_ 10 2 3" xfId="5905" xr:uid="{00000000-0005-0000-0000-00001D200000}"/>
    <cellStyle name="0,0_x000d__x000a_NA_x000d__x000a_ 10 3" xfId="5906" xr:uid="{00000000-0005-0000-0000-00001E200000}"/>
    <cellStyle name="0,0_x000d__x000a_NA_x000d__x000a_ 10 3 2" xfId="5907" xr:uid="{00000000-0005-0000-0000-00001F200000}"/>
    <cellStyle name="0,0_x000d__x000a_NA_x000d__x000a_ 10 4" xfId="5908" xr:uid="{00000000-0005-0000-0000-000020200000}"/>
    <cellStyle name="0,0_x000d__x000a_NA_x000d__x000a_ 11" xfId="5909" xr:uid="{00000000-0005-0000-0000-000021200000}"/>
    <cellStyle name="0,0_x000d__x000a_NA_x000d__x000a_ 11 2" xfId="5910" xr:uid="{00000000-0005-0000-0000-000022200000}"/>
    <cellStyle name="0,0_x000d__x000a_NA_x000d__x000a_ 11 2 2" xfId="5911" xr:uid="{00000000-0005-0000-0000-000023200000}"/>
    <cellStyle name="0,0_x000d__x000a_NA_x000d__x000a_ 11 3" xfId="5912" xr:uid="{00000000-0005-0000-0000-000024200000}"/>
    <cellStyle name="0,0_x000d__x000a_NA_x000d__x000a_ 12" xfId="5913" xr:uid="{00000000-0005-0000-0000-000025200000}"/>
    <cellStyle name="0,0_x000d__x000a_NA_x000d__x000a_ 12 2" xfId="5914" xr:uid="{00000000-0005-0000-0000-000026200000}"/>
    <cellStyle name="0,0_x000d__x000a_NA_x000d__x000a_ 12 2 2" xfId="5915" xr:uid="{00000000-0005-0000-0000-000027200000}"/>
    <cellStyle name="0,0_x000d__x000a_NA_x000d__x000a_ 12 3" xfId="5916" xr:uid="{00000000-0005-0000-0000-000028200000}"/>
    <cellStyle name="0,0_x000d__x000a_NA_x000d__x000a_ 13" xfId="5917" xr:uid="{00000000-0005-0000-0000-000029200000}"/>
    <cellStyle name="0,0_x000d__x000a_NA_x000d__x000a_ 13 2" xfId="5918" xr:uid="{00000000-0005-0000-0000-00002A200000}"/>
    <cellStyle name="0,0_x000d__x000a_NA_x000d__x000a_ 13 2 2" xfId="5919" xr:uid="{00000000-0005-0000-0000-00002B200000}"/>
    <cellStyle name="0,0_x000d__x000a_NA_x000d__x000a_ 13 3" xfId="5920" xr:uid="{00000000-0005-0000-0000-00002C200000}"/>
    <cellStyle name="0,0_x000d__x000a_NA_x000d__x000a_ 14" xfId="5921" xr:uid="{00000000-0005-0000-0000-00002D200000}"/>
    <cellStyle name="0,0_x000d__x000a_NA_x000d__x000a_ 14 2" xfId="5922" xr:uid="{00000000-0005-0000-0000-00002E200000}"/>
    <cellStyle name="0,0_x000d__x000a_NA_x000d__x000a_ 14 3" xfId="5923" xr:uid="{00000000-0005-0000-0000-00002F200000}"/>
    <cellStyle name="0,0_x000d__x000a_NA_x000d__x000a_ 15" xfId="5924" xr:uid="{00000000-0005-0000-0000-000030200000}"/>
    <cellStyle name="0,0_x000d__x000a_NA_x000d__x000a_ 2" xfId="50" xr:uid="{00000000-0005-0000-0000-000031200000}"/>
    <cellStyle name="0,0_x000d__x000a_NA_x000d__x000a_ 2 2" xfId="167" xr:uid="{00000000-0005-0000-0000-000032200000}"/>
    <cellStyle name="0,0_x000d__x000a_NA_x000d__x000a_ 2 2 2" xfId="5926" xr:uid="{00000000-0005-0000-0000-000033200000}"/>
    <cellStyle name="0,0_x000d__x000a_NA_x000d__x000a_ 2 2 2 2" xfId="5927" xr:uid="{00000000-0005-0000-0000-000034200000}"/>
    <cellStyle name="0,0_x000d__x000a_NA_x000d__x000a_ 2 2 3" xfId="5928" xr:uid="{00000000-0005-0000-0000-000035200000}"/>
    <cellStyle name="0,0_x000d__x000a_NA_x000d__x000a_ 2 2 4" xfId="5929" xr:uid="{00000000-0005-0000-0000-000036200000}"/>
    <cellStyle name="0,0_x000d__x000a_NA_x000d__x000a_ 2 2 5" xfId="5925" xr:uid="{00000000-0005-0000-0000-000037200000}"/>
    <cellStyle name="0,0_x000d__x000a_NA_x000d__x000a_ 2 3" xfId="5930" xr:uid="{00000000-0005-0000-0000-000038200000}"/>
    <cellStyle name="0,0_x000d__x000a_NA_x000d__x000a_ 2 3 2" xfId="5931" xr:uid="{00000000-0005-0000-0000-000039200000}"/>
    <cellStyle name="0,0_x000d__x000a_NA_x000d__x000a_ 2 4" xfId="5932" xr:uid="{00000000-0005-0000-0000-00003A200000}"/>
    <cellStyle name="0,0_x000d__x000a_NA_x000d__x000a_ 2 5" xfId="5933" xr:uid="{00000000-0005-0000-0000-00003B200000}"/>
    <cellStyle name="0,0_x000d__x000a_NA_x000d__x000a_ 3" xfId="166" xr:uid="{00000000-0005-0000-0000-00003C200000}"/>
    <cellStyle name="0,0_x000d__x000a_NA_x000d__x000a_ 3 2" xfId="5934" xr:uid="{00000000-0005-0000-0000-00003D200000}"/>
    <cellStyle name="0,0_x000d__x000a_NA_x000d__x000a_ 3 2 2" xfId="5935" xr:uid="{00000000-0005-0000-0000-00003E200000}"/>
    <cellStyle name="0,0_x000d__x000a_NA_x000d__x000a_ 3 2 3" xfId="27325" xr:uid="{00000000-0005-0000-0000-00003F200000}"/>
    <cellStyle name="0,0_x000d__x000a_NA_x000d__x000a_ 3 2 4" xfId="25464" xr:uid="{00000000-0005-0000-0000-000040200000}"/>
    <cellStyle name="0,0_x000d__x000a_NA_x000d__x000a_ 3 2 5" xfId="23509" xr:uid="{00000000-0005-0000-0000-000041200000}"/>
    <cellStyle name="0,0_x000d__x000a_NA_x000d__x000a_ 3 3" xfId="5936" xr:uid="{00000000-0005-0000-0000-000042200000}"/>
    <cellStyle name="0,0_x000d__x000a_NA_x000d__x000a_ 3 4" xfId="454" xr:uid="{00000000-0005-0000-0000-000043200000}"/>
    <cellStyle name="0,0_x000d__x000a_NA_x000d__x000a_ 4" xfId="5937" xr:uid="{00000000-0005-0000-0000-000044200000}"/>
    <cellStyle name="0,0_x000d__x000a_NA_x000d__x000a_ 4 2" xfId="5938" xr:uid="{00000000-0005-0000-0000-000045200000}"/>
    <cellStyle name="0,0_x000d__x000a_NA_x000d__x000a_ 4 2 2" xfId="5939" xr:uid="{00000000-0005-0000-0000-000046200000}"/>
    <cellStyle name="0,0_x000d__x000a_NA_x000d__x000a_ 4 3" xfId="5940" xr:uid="{00000000-0005-0000-0000-000047200000}"/>
    <cellStyle name="0,0_x000d__x000a_NA_x000d__x000a_ 5" xfId="5941" xr:uid="{00000000-0005-0000-0000-000048200000}"/>
    <cellStyle name="0,0_x000d__x000a_NA_x000d__x000a_ 5 2" xfId="5942" xr:uid="{00000000-0005-0000-0000-000049200000}"/>
    <cellStyle name="0,0_x000d__x000a_NA_x000d__x000a_ 5 2 2" xfId="5943" xr:uid="{00000000-0005-0000-0000-00004A200000}"/>
    <cellStyle name="0,0_x000d__x000a_NA_x000d__x000a_ 5 3" xfId="5944" xr:uid="{00000000-0005-0000-0000-00004B200000}"/>
    <cellStyle name="0,0_x000d__x000a_NA_x000d__x000a_ 6" xfId="5945" xr:uid="{00000000-0005-0000-0000-00004C200000}"/>
    <cellStyle name="0,0_x000d__x000a_NA_x000d__x000a_ 6 2" xfId="5946" xr:uid="{00000000-0005-0000-0000-00004D200000}"/>
    <cellStyle name="0,0_x000d__x000a_NA_x000d__x000a_ 6 2 2" xfId="5947" xr:uid="{00000000-0005-0000-0000-00004E200000}"/>
    <cellStyle name="0,0_x000d__x000a_NA_x000d__x000a_ 6 3" xfId="5948" xr:uid="{00000000-0005-0000-0000-00004F200000}"/>
    <cellStyle name="0,0_x000d__x000a_NA_x000d__x000a_ 7" xfId="5949" xr:uid="{00000000-0005-0000-0000-000050200000}"/>
    <cellStyle name="0,0_x000d__x000a_NA_x000d__x000a_ 7 2" xfId="5950" xr:uid="{00000000-0005-0000-0000-000051200000}"/>
    <cellStyle name="0,0_x000d__x000a_NA_x000d__x000a_ 7 2 2" xfId="5951" xr:uid="{00000000-0005-0000-0000-000052200000}"/>
    <cellStyle name="0,0_x000d__x000a_NA_x000d__x000a_ 7 3" xfId="5952" xr:uid="{00000000-0005-0000-0000-000053200000}"/>
    <cellStyle name="0,0_x000d__x000a_NA_x000d__x000a_ 8" xfId="5953" xr:uid="{00000000-0005-0000-0000-000054200000}"/>
    <cellStyle name="0,0_x000d__x000a_NA_x000d__x000a_ 8 2" xfId="5954" xr:uid="{00000000-0005-0000-0000-000055200000}"/>
    <cellStyle name="0,0_x000d__x000a_NA_x000d__x000a_ 8 2 2" xfId="5955" xr:uid="{00000000-0005-0000-0000-000056200000}"/>
    <cellStyle name="0,0_x000d__x000a_NA_x000d__x000a_ 8 3" xfId="5956" xr:uid="{00000000-0005-0000-0000-000057200000}"/>
    <cellStyle name="0,0_x000d__x000a_NA_x000d__x000a_ 9" xfId="5957" xr:uid="{00000000-0005-0000-0000-000058200000}"/>
    <cellStyle name="0,0_x000d__x000a_NA_x000d__x000a_ 9 2" xfId="5958" xr:uid="{00000000-0005-0000-0000-000059200000}"/>
    <cellStyle name="0,0_x000d__x000a_NA_x000d__x000a_ 9 2 2" xfId="5959" xr:uid="{00000000-0005-0000-0000-00005A200000}"/>
    <cellStyle name="0,0_x000d__x000a_NA_x000d__x000a_ 9 3" xfId="5960" xr:uid="{00000000-0005-0000-0000-00005B200000}"/>
    <cellStyle name="0,0_x000d__x000a_NA_x000d__x000a__11.e. Revised 2 PO Light Fixtures" xfId="5961" xr:uid="{00000000-0005-0000-0000-00005C200000}"/>
    <cellStyle name="0,0_x000d__x000d_NA_x000d__x000d_" xfId="1370" xr:uid="{00000000-0005-0000-0000-00005D200000}"/>
    <cellStyle name="0,0_x000d__x000d_NA_x000d__x000d_ 2" xfId="5962" xr:uid="{00000000-0005-0000-0000-00005E200000}"/>
    <cellStyle name="0,0_x000d__x000d_NA_x000d__x000d_ 2 2" xfId="5963" xr:uid="{00000000-0005-0000-0000-00005F200000}"/>
    <cellStyle name="0,0_x000d__x000d_NA_x000d__x000d_ 3" xfId="5964" xr:uid="{00000000-0005-0000-0000-000060200000}"/>
    <cellStyle name="000" xfId="5965" xr:uid="{00000000-0005-0000-0000-000061200000}"/>
    <cellStyle name="000 2" xfId="5966" xr:uid="{00000000-0005-0000-0000-000062200000}"/>
    <cellStyle name="10pt Gen bold" xfId="5967" xr:uid="{00000000-0005-0000-0000-000063200000}"/>
    <cellStyle name="10pt Gen bold 2" xfId="5968" xr:uid="{00000000-0005-0000-0000-000064200000}"/>
    <cellStyle name="10pt Gen bold 2 2" xfId="5969" xr:uid="{00000000-0005-0000-0000-000065200000}"/>
    <cellStyle name="10pt Gen bold 3" xfId="5970" xr:uid="{00000000-0005-0000-0000-000066200000}"/>
    <cellStyle name="10pt Gen bold 4" xfId="5971" xr:uid="{00000000-0005-0000-0000-000067200000}"/>
    <cellStyle name="10pt Gen bold 5" xfId="5972" xr:uid="{00000000-0005-0000-0000-000068200000}"/>
    <cellStyle name="10pt Geneva" xfId="5973" xr:uid="{00000000-0005-0000-0000-000069200000}"/>
    <cellStyle name="10pt Geneva 2" xfId="5974" xr:uid="{00000000-0005-0000-0000-00006A200000}"/>
    <cellStyle name="10pt Geneva 2 2" xfId="5975" xr:uid="{00000000-0005-0000-0000-00006B200000}"/>
    <cellStyle name="10pt Geneva 3" xfId="5976" xr:uid="{00000000-0005-0000-0000-00006C200000}"/>
    <cellStyle name="10pt Geneva 4" xfId="5977" xr:uid="{00000000-0005-0000-0000-00006D200000}"/>
    <cellStyle name="14" xfId="5978" xr:uid="{00000000-0005-0000-0000-00006E200000}"/>
    <cellStyle name="14 2" xfId="5979" xr:uid="{00000000-0005-0000-0000-00006F200000}"/>
    <cellStyle name="20 % - Accent1" xfId="22546" xr:uid="{00000000-0005-0000-0000-000070200000}"/>
    <cellStyle name="20 % - Accent1 2" xfId="22547" xr:uid="{00000000-0005-0000-0000-000071200000}"/>
    <cellStyle name="20 % - Accent1 2 2" xfId="21721" xr:uid="{00000000-0005-0000-0000-000072200000}"/>
    <cellStyle name="20 % - Accent1 3" xfId="29301" xr:uid="{00000000-0005-0000-0000-000073200000}"/>
    <cellStyle name="20 % - Accent2" xfId="22548" xr:uid="{00000000-0005-0000-0000-000074200000}"/>
    <cellStyle name="20 % - Accent2 2" xfId="22549" xr:uid="{00000000-0005-0000-0000-000075200000}"/>
    <cellStyle name="20 % - Accent2 2 2" xfId="22550" xr:uid="{00000000-0005-0000-0000-000076200000}"/>
    <cellStyle name="20 % - Accent2 3" xfId="22551" xr:uid="{00000000-0005-0000-0000-000077200000}"/>
    <cellStyle name="20 % - Accent3" xfId="22552" xr:uid="{00000000-0005-0000-0000-000078200000}"/>
    <cellStyle name="20 % - Accent3 2" xfId="22553" xr:uid="{00000000-0005-0000-0000-000079200000}"/>
    <cellStyle name="20 % - Accent3 2 2" xfId="22554" xr:uid="{00000000-0005-0000-0000-00007A200000}"/>
    <cellStyle name="20 % - Accent3 3" xfId="22555" xr:uid="{00000000-0005-0000-0000-00007B200000}"/>
    <cellStyle name="20 % - Accent4" xfId="22556" xr:uid="{00000000-0005-0000-0000-00007C200000}"/>
    <cellStyle name="20 % - Accent4 2" xfId="22557" xr:uid="{00000000-0005-0000-0000-00007D200000}"/>
    <cellStyle name="20 % - Accent4 2 2" xfId="22558" xr:uid="{00000000-0005-0000-0000-00007E200000}"/>
    <cellStyle name="20 % - Accent4 3" xfId="29302" xr:uid="{00000000-0005-0000-0000-00007F200000}"/>
    <cellStyle name="20 % - Accent5" xfId="22559" xr:uid="{00000000-0005-0000-0000-000080200000}"/>
    <cellStyle name="20 % - Accent5 2" xfId="22560" xr:uid="{00000000-0005-0000-0000-000081200000}"/>
    <cellStyle name="20 % - Accent5 2 2" xfId="22561" xr:uid="{00000000-0005-0000-0000-000082200000}"/>
    <cellStyle name="20 % - Accent5 3" xfId="22562" xr:uid="{00000000-0005-0000-0000-000083200000}"/>
    <cellStyle name="20 % - Accent6" xfId="22566" xr:uid="{00000000-0005-0000-0000-000084200000}"/>
    <cellStyle name="20 % - Accent6 2" xfId="22563" xr:uid="{00000000-0005-0000-0000-000085200000}"/>
    <cellStyle name="20 % - Accent6 2 2" xfId="22564" xr:uid="{00000000-0005-0000-0000-000086200000}"/>
    <cellStyle name="20 % - Accent6 3" xfId="22565" xr:uid="{00000000-0005-0000-0000-000087200000}"/>
    <cellStyle name="20% - Accent1" xfId="321" builtinId="30" customBuiltin="1"/>
    <cellStyle name="20% - Accent1 1" xfId="5980" xr:uid="{00000000-0005-0000-0000-000089200000}"/>
    <cellStyle name="20% - Accent1 2" xfId="455" xr:uid="{00000000-0005-0000-0000-00008A200000}"/>
    <cellStyle name="20% - Accent1 2 10" xfId="5982" xr:uid="{00000000-0005-0000-0000-00008B200000}"/>
    <cellStyle name="20% - Accent1 2 10 2" xfId="5983" xr:uid="{00000000-0005-0000-0000-00008C200000}"/>
    <cellStyle name="20% - Accent1 2 10 2 2" xfId="5984" xr:uid="{00000000-0005-0000-0000-00008D200000}"/>
    <cellStyle name="20% - Accent1 2 10 3" xfId="5985" xr:uid="{00000000-0005-0000-0000-00008E200000}"/>
    <cellStyle name="20% - Accent1 2 10 3 2" xfId="5986" xr:uid="{00000000-0005-0000-0000-00008F200000}"/>
    <cellStyle name="20% - Accent1 2 11" xfId="5987" xr:uid="{00000000-0005-0000-0000-000090200000}"/>
    <cellStyle name="20% - Accent1 2 11 2" xfId="5988" xr:uid="{00000000-0005-0000-0000-000091200000}"/>
    <cellStyle name="20% - Accent1 2 11 2 2" xfId="5989" xr:uid="{00000000-0005-0000-0000-000092200000}"/>
    <cellStyle name="20% - Accent1 2 11 3" xfId="5990" xr:uid="{00000000-0005-0000-0000-000093200000}"/>
    <cellStyle name="20% - Accent1 2 11 3 2" xfId="5991" xr:uid="{00000000-0005-0000-0000-000094200000}"/>
    <cellStyle name="20% - Accent1 2 12" xfId="5992" xr:uid="{00000000-0005-0000-0000-000095200000}"/>
    <cellStyle name="20% - Accent1 2 12 2" xfId="5993" xr:uid="{00000000-0005-0000-0000-000096200000}"/>
    <cellStyle name="20% - Accent1 2 12 3" xfId="5994" xr:uid="{00000000-0005-0000-0000-000097200000}"/>
    <cellStyle name="20% - Accent1 2 13" xfId="5995" xr:uid="{00000000-0005-0000-0000-000098200000}"/>
    <cellStyle name="20% - Accent1 2 13 2" xfId="5996" xr:uid="{00000000-0005-0000-0000-000099200000}"/>
    <cellStyle name="20% - Accent1 2 13 3" xfId="5997" xr:uid="{00000000-0005-0000-0000-00009A200000}"/>
    <cellStyle name="20% - Accent1 2 14" xfId="5998" xr:uid="{00000000-0005-0000-0000-00009B200000}"/>
    <cellStyle name="20% - Accent1 2 15" xfId="5981" xr:uid="{00000000-0005-0000-0000-00009C200000}"/>
    <cellStyle name="20% - Accent1 2 16" xfId="23570" xr:uid="{00000000-0005-0000-0000-00009D200000}"/>
    <cellStyle name="20% - Accent1 2 2" xfId="5999" xr:uid="{00000000-0005-0000-0000-00009E200000}"/>
    <cellStyle name="20% - Accent1 2 2 2" xfId="6000" xr:uid="{00000000-0005-0000-0000-00009F200000}"/>
    <cellStyle name="20% - Accent1 2 2 2 2" xfId="6001" xr:uid="{00000000-0005-0000-0000-0000A0200000}"/>
    <cellStyle name="20% - Accent1 2 2 2 2 2" xfId="27328" xr:uid="{00000000-0005-0000-0000-0000A1200000}"/>
    <cellStyle name="20% - Accent1 2 2 2 2 3" xfId="22567" xr:uid="{00000000-0005-0000-0000-0000A2200000}"/>
    <cellStyle name="20% - Accent1 2 2 2 3" xfId="27327" xr:uid="{00000000-0005-0000-0000-0000A3200000}"/>
    <cellStyle name="20% - Accent1 2 2 2 4" xfId="22573" xr:uid="{00000000-0005-0000-0000-0000A4200000}"/>
    <cellStyle name="20% - Accent1 2 2 3" xfId="6002" xr:uid="{00000000-0005-0000-0000-0000A5200000}"/>
    <cellStyle name="20% - Accent1 2 2 3 2" xfId="6003" xr:uid="{00000000-0005-0000-0000-0000A6200000}"/>
    <cellStyle name="20% - Accent1 2 2 3 3" xfId="27329" xr:uid="{00000000-0005-0000-0000-0000A7200000}"/>
    <cellStyle name="20% - Accent1 2 2 3 4" xfId="22568" xr:uid="{00000000-0005-0000-0000-0000A8200000}"/>
    <cellStyle name="20% - Accent1 2 2 4" xfId="27326" xr:uid="{00000000-0005-0000-0000-0000A9200000}"/>
    <cellStyle name="20% - Accent1 2 2 5" xfId="29303" xr:uid="{00000000-0005-0000-0000-0000AA200000}"/>
    <cellStyle name="20% - Accent1 2 3" xfId="6004" xr:uid="{00000000-0005-0000-0000-0000AB200000}"/>
    <cellStyle name="20% - Accent1 2 3 2" xfId="6005" xr:uid="{00000000-0005-0000-0000-0000AC200000}"/>
    <cellStyle name="20% - Accent1 2 3 2 2" xfId="6006" xr:uid="{00000000-0005-0000-0000-0000AD200000}"/>
    <cellStyle name="20% - Accent1 2 3 2 2 2" xfId="27332" xr:uid="{00000000-0005-0000-0000-0000AE200000}"/>
    <cellStyle name="20% - Accent1 2 3 2 2 3" xfId="22571" xr:uid="{00000000-0005-0000-0000-0000AF200000}"/>
    <cellStyle name="20% - Accent1 2 3 2 3" xfId="27331" xr:uid="{00000000-0005-0000-0000-0000B0200000}"/>
    <cellStyle name="20% - Accent1 2 3 2 4" xfId="22570" xr:uid="{00000000-0005-0000-0000-0000B1200000}"/>
    <cellStyle name="20% - Accent1 2 3 3" xfId="6007" xr:uid="{00000000-0005-0000-0000-0000B2200000}"/>
    <cellStyle name="20% - Accent1 2 3 3 2" xfId="6008" xr:uid="{00000000-0005-0000-0000-0000B3200000}"/>
    <cellStyle name="20% - Accent1 2 3 3 3" xfId="27333" xr:uid="{00000000-0005-0000-0000-0000B4200000}"/>
    <cellStyle name="20% - Accent1 2 3 3 4" xfId="22572" xr:uid="{00000000-0005-0000-0000-0000B5200000}"/>
    <cellStyle name="20% - Accent1 2 3 4" xfId="27330" xr:uid="{00000000-0005-0000-0000-0000B6200000}"/>
    <cellStyle name="20% - Accent1 2 3 5" xfId="22569" xr:uid="{00000000-0005-0000-0000-0000B7200000}"/>
    <cellStyle name="20% - Accent1 2 4" xfId="6009" xr:uid="{00000000-0005-0000-0000-0000B8200000}"/>
    <cellStyle name="20% - Accent1 2 4 2" xfId="6010" xr:uid="{00000000-0005-0000-0000-0000B9200000}"/>
    <cellStyle name="20% - Accent1 2 4 2 2" xfId="6011" xr:uid="{00000000-0005-0000-0000-0000BA200000}"/>
    <cellStyle name="20% - Accent1 2 4 2 3" xfId="29774" xr:uid="{00000000-0005-0000-0000-0000BB200000}"/>
    <cellStyle name="20% - Accent1 2 4 2 4" xfId="30078" xr:uid="{00000000-0005-0000-0000-0000BC200000}"/>
    <cellStyle name="20% - Accent1 2 4 3" xfId="6012" xr:uid="{00000000-0005-0000-0000-0000BD200000}"/>
    <cellStyle name="20% - Accent1 2 4 3 2" xfId="6013" xr:uid="{00000000-0005-0000-0000-0000BE200000}"/>
    <cellStyle name="20% - Accent1 2 5" xfId="6014" xr:uid="{00000000-0005-0000-0000-0000BF200000}"/>
    <cellStyle name="20% - Accent1 2 5 2" xfId="6015" xr:uid="{00000000-0005-0000-0000-0000C0200000}"/>
    <cellStyle name="20% - Accent1 2 5 2 2" xfId="6016" xr:uid="{00000000-0005-0000-0000-0000C1200000}"/>
    <cellStyle name="20% - Accent1 2 5 3" xfId="6017" xr:uid="{00000000-0005-0000-0000-0000C2200000}"/>
    <cellStyle name="20% - Accent1 2 5 3 2" xfId="6018" xr:uid="{00000000-0005-0000-0000-0000C3200000}"/>
    <cellStyle name="20% - Accent1 2 6" xfId="6019" xr:uid="{00000000-0005-0000-0000-0000C4200000}"/>
    <cellStyle name="20% - Accent1 2 6 2" xfId="6020" xr:uid="{00000000-0005-0000-0000-0000C5200000}"/>
    <cellStyle name="20% - Accent1 2 6 2 2" xfId="6021" xr:uid="{00000000-0005-0000-0000-0000C6200000}"/>
    <cellStyle name="20% - Accent1 2 6 3" xfId="6022" xr:uid="{00000000-0005-0000-0000-0000C7200000}"/>
    <cellStyle name="20% - Accent1 2 6 3 2" xfId="6023" xr:uid="{00000000-0005-0000-0000-0000C8200000}"/>
    <cellStyle name="20% - Accent1 2 7" xfId="6024" xr:uid="{00000000-0005-0000-0000-0000C9200000}"/>
    <cellStyle name="20% - Accent1 2 7 2" xfId="6025" xr:uid="{00000000-0005-0000-0000-0000CA200000}"/>
    <cellStyle name="20% - Accent1 2 7 2 2" xfId="6026" xr:uid="{00000000-0005-0000-0000-0000CB200000}"/>
    <cellStyle name="20% - Accent1 2 7 3" xfId="6027" xr:uid="{00000000-0005-0000-0000-0000CC200000}"/>
    <cellStyle name="20% - Accent1 2 7 3 2" xfId="6028" xr:uid="{00000000-0005-0000-0000-0000CD200000}"/>
    <cellStyle name="20% - Accent1 2 8" xfId="6029" xr:uid="{00000000-0005-0000-0000-0000CE200000}"/>
    <cellStyle name="20% - Accent1 2 8 2" xfId="6030" xr:uid="{00000000-0005-0000-0000-0000CF200000}"/>
    <cellStyle name="20% - Accent1 2 8 2 2" xfId="6031" xr:uid="{00000000-0005-0000-0000-0000D0200000}"/>
    <cellStyle name="20% - Accent1 2 8 3" xfId="6032" xr:uid="{00000000-0005-0000-0000-0000D1200000}"/>
    <cellStyle name="20% - Accent1 2 8 3 2" xfId="6033" xr:uid="{00000000-0005-0000-0000-0000D2200000}"/>
    <cellStyle name="20% - Accent1 2 9" xfId="6034" xr:uid="{00000000-0005-0000-0000-0000D3200000}"/>
    <cellStyle name="20% - Accent1 2 9 2" xfId="6035" xr:uid="{00000000-0005-0000-0000-0000D4200000}"/>
    <cellStyle name="20% - Accent1 2 9 2 2" xfId="6036" xr:uid="{00000000-0005-0000-0000-0000D5200000}"/>
    <cellStyle name="20% - Accent1 2 9 3" xfId="6037" xr:uid="{00000000-0005-0000-0000-0000D6200000}"/>
    <cellStyle name="20% - Accent1 2 9 3 2" xfId="6038" xr:uid="{00000000-0005-0000-0000-0000D7200000}"/>
    <cellStyle name="20% - Accent1 3" xfId="456" xr:uid="{00000000-0005-0000-0000-0000D8200000}"/>
    <cellStyle name="20% - Accent1 3 2" xfId="6040" xr:uid="{00000000-0005-0000-0000-0000D9200000}"/>
    <cellStyle name="20% - Accent1 3 2 2" xfId="6041" xr:uid="{00000000-0005-0000-0000-0000DA200000}"/>
    <cellStyle name="20% - Accent1 3 2 2 2" xfId="22576" xr:uid="{00000000-0005-0000-0000-0000DB200000}"/>
    <cellStyle name="20% - Accent1 3 2 2 3" xfId="27335" xr:uid="{00000000-0005-0000-0000-0000DC200000}"/>
    <cellStyle name="20% - Accent1 3 2 2 4" xfId="22575" xr:uid="{00000000-0005-0000-0000-0000DD200000}"/>
    <cellStyle name="20% - Accent1 3 2 3" xfId="6042" xr:uid="{00000000-0005-0000-0000-0000DE200000}"/>
    <cellStyle name="20% - Accent1 3 2 3 2" xfId="27336" xr:uid="{00000000-0005-0000-0000-0000DF200000}"/>
    <cellStyle name="20% - Accent1 3 2 3 3" xfId="22577" xr:uid="{00000000-0005-0000-0000-0000E0200000}"/>
    <cellStyle name="20% - Accent1 3 2 4" xfId="27334" xr:uid="{00000000-0005-0000-0000-0000E1200000}"/>
    <cellStyle name="20% - Accent1 3 2 5" xfId="22574" xr:uid="{00000000-0005-0000-0000-0000E2200000}"/>
    <cellStyle name="20% - Accent1 3 3" xfId="6043" xr:uid="{00000000-0005-0000-0000-0000E3200000}"/>
    <cellStyle name="20% - Accent1 3 3 2" xfId="6044" xr:uid="{00000000-0005-0000-0000-0000E4200000}"/>
    <cellStyle name="20% - Accent1 3 3 2 2" xfId="27338" xr:uid="{00000000-0005-0000-0000-0000E5200000}"/>
    <cellStyle name="20% - Accent1 3 3 2 3" xfId="22579" xr:uid="{00000000-0005-0000-0000-0000E6200000}"/>
    <cellStyle name="20% - Accent1 3 3 3" xfId="27337" xr:uid="{00000000-0005-0000-0000-0000E7200000}"/>
    <cellStyle name="20% - Accent1 3 3 4" xfId="22578" xr:uid="{00000000-0005-0000-0000-0000E8200000}"/>
    <cellStyle name="20% - Accent1 3 4" xfId="6045" xr:uid="{00000000-0005-0000-0000-0000E9200000}"/>
    <cellStyle name="20% - Accent1 3 4 2" xfId="27339" xr:uid="{00000000-0005-0000-0000-0000EA200000}"/>
    <cellStyle name="20% - Accent1 3 4 3" xfId="22580" xr:uid="{00000000-0005-0000-0000-0000EB200000}"/>
    <cellStyle name="20% - Accent1 3 5" xfId="6046" xr:uid="{00000000-0005-0000-0000-0000EC200000}"/>
    <cellStyle name="20% - Accent1 3 6" xfId="6039" xr:uid="{00000000-0005-0000-0000-0000ED200000}"/>
    <cellStyle name="20% - Accent1 4" xfId="6047" xr:uid="{00000000-0005-0000-0000-0000EE200000}"/>
    <cellStyle name="20% - Accent1 4 2" xfId="22582" xr:uid="{00000000-0005-0000-0000-0000EF200000}"/>
    <cellStyle name="20% - Accent1 4 2 2" xfId="22583" xr:uid="{00000000-0005-0000-0000-0000F0200000}"/>
    <cellStyle name="20% - Accent1 4 2 2 2" xfId="22584" xr:uid="{00000000-0005-0000-0000-0000F1200000}"/>
    <cellStyle name="20% - Accent1 4 2 3" xfId="22585" xr:uid="{00000000-0005-0000-0000-0000F2200000}"/>
    <cellStyle name="20% - Accent1 4 3" xfId="22586" xr:uid="{00000000-0005-0000-0000-0000F3200000}"/>
    <cellStyle name="20% - Accent1 4 3 2" xfId="22587" xr:uid="{00000000-0005-0000-0000-0000F4200000}"/>
    <cellStyle name="20% - Accent1 4 4" xfId="22588" xr:uid="{00000000-0005-0000-0000-0000F5200000}"/>
    <cellStyle name="20% - Accent1 4 5" xfId="29257" xr:uid="{00000000-0005-0000-0000-0000F6200000}"/>
    <cellStyle name="20% - Accent1 4 6" xfId="22581" xr:uid="{00000000-0005-0000-0000-0000F7200000}"/>
    <cellStyle name="20% - Accent1 5" xfId="6048" xr:uid="{00000000-0005-0000-0000-0000F8200000}"/>
    <cellStyle name="20% - Accent1 5 2" xfId="22590" xr:uid="{00000000-0005-0000-0000-0000F9200000}"/>
    <cellStyle name="20% - Accent1 5 2 2" xfId="22591" xr:uid="{00000000-0005-0000-0000-0000FA200000}"/>
    <cellStyle name="20% - Accent1 5 3" xfId="22592" xr:uid="{00000000-0005-0000-0000-0000FB200000}"/>
    <cellStyle name="20% - Accent1 5 4" xfId="29268" xr:uid="{00000000-0005-0000-0000-0000FC200000}"/>
    <cellStyle name="20% - Accent1 5 5" xfId="22589" xr:uid="{00000000-0005-0000-0000-0000FD200000}"/>
    <cellStyle name="20% - Accent1 6" xfId="22593" xr:uid="{00000000-0005-0000-0000-0000FE200000}"/>
    <cellStyle name="20% - Accent1 6 2" xfId="22594" xr:uid="{00000000-0005-0000-0000-0000FF200000}"/>
    <cellStyle name="20% - Accent2" xfId="324" builtinId="34" customBuiltin="1"/>
    <cellStyle name="20% - Accent2 1" xfId="6049" xr:uid="{00000000-0005-0000-0000-000001210000}"/>
    <cellStyle name="20% - Accent2 2" xfId="457" xr:uid="{00000000-0005-0000-0000-000002210000}"/>
    <cellStyle name="20% - Accent2 2 10" xfId="6051" xr:uid="{00000000-0005-0000-0000-000003210000}"/>
    <cellStyle name="20% - Accent2 2 10 2" xfId="6052" xr:uid="{00000000-0005-0000-0000-000004210000}"/>
    <cellStyle name="20% - Accent2 2 10 2 2" xfId="6053" xr:uid="{00000000-0005-0000-0000-000005210000}"/>
    <cellStyle name="20% - Accent2 2 10 3" xfId="6054" xr:uid="{00000000-0005-0000-0000-000006210000}"/>
    <cellStyle name="20% - Accent2 2 10 3 2" xfId="6055" xr:uid="{00000000-0005-0000-0000-000007210000}"/>
    <cellStyle name="20% - Accent2 2 11" xfId="6056" xr:uid="{00000000-0005-0000-0000-000008210000}"/>
    <cellStyle name="20% - Accent2 2 11 2" xfId="6057" xr:uid="{00000000-0005-0000-0000-000009210000}"/>
    <cellStyle name="20% - Accent2 2 11 2 2" xfId="6058" xr:uid="{00000000-0005-0000-0000-00000A210000}"/>
    <cellStyle name="20% - Accent2 2 11 3" xfId="6059" xr:uid="{00000000-0005-0000-0000-00000B210000}"/>
    <cellStyle name="20% - Accent2 2 11 3 2" xfId="6060" xr:uid="{00000000-0005-0000-0000-00000C210000}"/>
    <cellStyle name="20% - Accent2 2 12" xfId="6061" xr:uid="{00000000-0005-0000-0000-00000D210000}"/>
    <cellStyle name="20% - Accent2 2 12 2" xfId="6062" xr:uid="{00000000-0005-0000-0000-00000E210000}"/>
    <cellStyle name="20% - Accent2 2 12 3" xfId="6063" xr:uid="{00000000-0005-0000-0000-00000F210000}"/>
    <cellStyle name="20% - Accent2 2 13" xfId="6064" xr:uid="{00000000-0005-0000-0000-000010210000}"/>
    <cellStyle name="20% - Accent2 2 13 2" xfId="6065" xr:uid="{00000000-0005-0000-0000-000011210000}"/>
    <cellStyle name="20% - Accent2 2 13 3" xfId="6066" xr:uid="{00000000-0005-0000-0000-000012210000}"/>
    <cellStyle name="20% - Accent2 2 14" xfId="6067" xr:uid="{00000000-0005-0000-0000-000013210000}"/>
    <cellStyle name="20% - Accent2 2 15" xfId="6050" xr:uid="{00000000-0005-0000-0000-000014210000}"/>
    <cellStyle name="20% - Accent2 2 16" xfId="23571" xr:uid="{00000000-0005-0000-0000-000015210000}"/>
    <cellStyle name="20% - Accent2 2 2" xfId="6068" xr:uid="{00000000-0005-0000-0000-000016210000}"/>
    <cellStyle name="20% - Accent2 2 2 2" xfId="6069" xr:uid="{00000000-0005-0000-0000-000017210000}"/>
    <cellStyle name="20% - Accent2 2 2 2 2" xfId="6070" xr:uid="{00000000-0005-0000-0000-000018210000}"/>
    <cellStyle name="20% - Accent2 2 2 2 2 2" xfId="29776" xr:uid="{00000000-0005-0000-0000-000019210000}"/>
    <cellStyle name="20% - Accent2 2 2 2 2 3" xfId="29304" xr:uid="{00000000-0005-0000-0000-00001A210000}"/>
    <cellStyle name="20% - Accent2 2 2 2 3" xfId="29775" xr:uid="{00000000-0005-0000-0000-00001B210000}"/>
    <cellStyle name="20% - Accent2 2 2 2 4" xfId="30068" xr:uid="{00000000-0005-0000-0000-00001C210000}"/>
    <cellStyle name="20% - Accent2 2 2 3" xfId="6071" xr:uid="{00000000-0005-0000-0000-00001D210000}"/>
    <cellStyle name="20% - Accent2 2 2 3 2" xfId="6072" xr:uid="{00000000-0005-0000-0000-00001E210000}"/>
    <cellStyle name="20% - Accent2 2 2 3 3" xfId="27341" xr:uid="{00000000-0005-0000-0000-00001F210000}"/>
    <cellStyle name="20% - Accent2 2 2 3 4" xfId="29305" xr:uid="{00000000-0005-0000-0000-000020210000}"/>
    <cellStyle name="20% - Accent2 2 3" xfId="6073" xr:uid="{00000000-0005-0000-0000-000021210000}"/>
    <cellStyle name="20% - Accent2 2 3 2" xfId="6074" xr:uid="{00000000-0005-0000-0000-000022210000}"/>
    <cellStyle name="20% - Accent2 2 3 2 2" xfId="6075" xr:uid="{00000000-0005-0000-0000-000023210000}"/>
    <cellStyle name="20% - Accent2 2 3 2 3" xfId="27342" xr:uid="{00000000-0005-0000-0000-000024210000}"/>
    <cellStyle name="20% - Accent2 2 3 2 4" xfId="22595" xr:uid="{00000000-0005-0000-0000-000025210000}"/>
    <cellStyle name="20% - Accent2 2 3 3" xfId="6076" xr:uid="{00000000-0005-0000-0000-000026210000}"/>
    <cellStyle name="20% - Accent2 2 3 3 2" xfId="6077" xr:uid="{00000000-0005-0000-0000-000027210000}"/>
    <cellStyle name="20% - Accent2 2 4" xfId="6078" xr:uid="{00000000-0005-0000-0000-000028210000}"/>
    <cellStyle name="20% - Accent2 2 4 2" xfId="6079" xr:uid="{00000000-0005-0000-0000-000029210000}"/>
    <cellStyle name="20% - Accent2 2 4 2 2" xfId="6080" xr:uid="{00000000-0005-0000-0000-00002A210000}"/>
    <cellStyle name="20% - Accent2 2 4 3" xfId="6081" xr:uid="{00000000-0005-0000-0000-00002B210000}"/>
    <cellStyle name="20% - Accent2 2 4 3 2" xfId="6082" xr:uid="{00000000-0005-0000-0000-00002C210000}"/>
    <cellStyle name="20% - Accent2 2 5" xfId="6083" xr:uid="{00000000-0005-0000-0000-00002D210000}"/>
    <cellStyle name="20% - Accent2 2 5 2" xfId="6084" xr:uid="{00000000-0005-0000-0000-00002E210000}"/>
    <cellStyle name="20% - Accent2 2 5 2 2" xfId="6085" xr:uid="{00000000-0005-0000-0000-00002F210000}"/>
    <cellStyle name="20% - Accent2 2 5 3" xfId="6086" xr:uid="{00000000-0005-0000-0000-000030210000}"/>
    <cellStyle name="20% - Accent2 2 5 3 2" xfId="6087" xr:uid="{00000000-0005-0000-0000-000031210000}"/>
    <cellStyle name="20% - Accent2 2 6" xfId="6088" xr:uid="{00000000-0005-0000-0000-000032210000}"/>
    <cellStyle name="20% - Accent2 2 6 2" xfId="6089" xr:uid="{00000000-0005-0000-0000-000033210000}"/>
    <cellStyle name="20% - Accent2 2 6 2 2" xfId="6090" xr:uid="{00000000-0005-0000-0000-000034210000}"/>
    <cellStyle name="20% - Accent2 2 6 3" xfId="6091" xr:uid="{00000000-0005-0000-0000-000035210000}"/>
    <cellStyle name="20% - Accent2 2 6 3 2" xfId="6092" xr:uid="{00000000-0005-0000-0000-000036210000}"/>
    <cellStyle name="20% - Accent2 2 7" xfId="6093" xr:uid="{00000000-0005-0000-0000-000037210000}"/>
    <cellStyle name="20% - Accent2 2 7 2" xfId="6094" xr:uid="{00000000-0005-0000-0000-000038210000}"/>
    <cellStyle name="20% - Accent2 2 7 2 2" xfId="6095" xr:uid="{00000000-0005-0000-0000-000039210000}"/>
    <cellStyle name="20% - Accent2 2 7 3" xfId="6096" xr:uid="{00000000-0005-0000-0000-00003A210000}"/>
    <cellStyle name="20% - Accent2 2 7 3 2" xfId="6097" xr:uid="{00000000-0005-0000-0000-00003B210000}"/>
    <cellStyle name="20% - Accent2 2 8" xfId="6098" xr:uid="{00000000-0005-0000-0000-00003C210000}"/>
    <cellStyle name="20% - Accent2 2 8 2" xfId="6099" xr:uid="{00000000-0005-0000-0000-00003D210000}"/>
    <cellStyle name="20% - Accent2 2 8 2 2" xfId="6100" xr:uid="{00000000-0005-0000-0000-00003E210000}"/>
    <cellStyle name="20% - Accent2 2 8 3" xfId="6101" xr:uid="{00000000-0005-0000-0000-00003F210000}"/>
    <cellStyle name="20% - Accent2 2 8 3 2" xfId="6102" xr:uid="{00000000-0005-0000-0000-000040210000}"/>
    <cellStyle name="20% - Accent2 2 9" xfId="6103" xr:uid="{00000000-0005-0000-0000-000041210000}"/>
    <cellStyle name="20% - Accent2 2 9 2" xfId="6104" xr:uid="{00000000-0005-0000-0000-000042210000}"/>
    <cellStyle name="20% - Accent2 2 9 2 2" xfId="6105" xr:uid="{00000000-0005-0000-0000-000043210000}"/>
    <cellStyle name="20% - Accent2 2 9 3" xfId="6106" xr:uid="{00000000-0005-0000-0000-000044210000}"/>
    <cellStyle name="20% - Accent2 2 9 3 2" xfId="6107" xr:uid="{00000000-0005-0000-0000-000045210000}"/>
    <cellStyle name="20% - Accent2 3" xfId="458" xr:uid="{00000000-0005-0000-0000-000046210000}"/>
    <cellStyle name="20% - Accent2 3 2" xfId="6109" xr:uid="{00000000-0005-0000-0000-000047210000}"/>
    <cellStyle name="20% - Accent2 3 2 2" xfId="6110" xr:uid="{00000000-0005-0000-0000-000048210000}"/>
    <cellStyle name="20% - Accent2 3 2 2 2" xfId="22598" xr:uid="{00000000-0005-0000-0000-000049210000}"/>
    <cellStyle name="20% - Accent2 3 2 2 3" xfId="29778" xr:uid="{00000000-0005-0000-0000-00004A210000}"/>
    <cellStyle name="20% - Accent2 3 2 2 4" xfId="22597" xr:uid="{00000000-0005-0000-0000-00004B210000}"/>
    <cellStyle name="20% - Accent2 3 2 3" xfId="6111" xr:uid="{00000000-0005-0000-0000-00004C210000}"/>
    <cellStyle name="20% - Accent2 3 2 3 2" xfId="27343" xr:uid="{00000000-0005-0000-0000-00004D210000}"/>
    <cellStyle name="20% - Accent2 3 2 3 3" xfId="22599" xr:uid="{00000000-0005-0000-0000-00004E210000}"/>
    <cellStyle name="20% - Accent2 3 2 4" xfId="29777" xr:uid="{00000000-0005-0000-0000-00004F210000}"/>
    <cellStyle name="20% - Accent2 3 2 5" xfId="22596" xr:uid="{00000000-0005-0000-0000-000050210000}"/>
    <cellStyle name="20% - Accent2 3 3" xfId="6112" xr:uid="{00000000-0005-0000-0000-000051210000}"/>
    <cellStyle name="20% - Accent2 3 3 2" xfId="6113" xr:uid="{00000000-0005-0000-0000-000052210000}"/>
    <cellStyle name="20% - Accent2 3 3 2 2" xfId="27345" xr:uid="{00000000-0005-0000-0000-000053210000}"/>
    <cellStyle name="20% - Accent2 3 3 2 3" xfId="22601" xr:uid="{00000000-0005-0000-0000-000054210000}"/>
    <cellStyle name="20% - Accent2 3 3 3" xfId="27344" xr:uid="{00000000-0005-0000-0000-000055210000}"/>
    <cellStyle name="20% - Accent2 3 3 4" xfId="22600" xr:uid="{00000000-0005-0000-0000-000056210000}"/>
    <cellStyle name="20% - Accent2 3 4" xfId="6114" xr:uid="{00000000-0005-0000-0000-000057210000}"/>
    <cellStyle name="20% - Accent2 3 4 2" xfId="27340" xr:uid="{00000000-0005-0000-0000-000058210000}"/>
    <cellStyle name="20% - Accent2 3 4 3" xfId="22602" xr:uid="{00000000-0005-0000-0000-000059210000}"/>
    <cellStyle name="20% - Accent2 3 5" xfId="6115" xr:uid="{00000000-0005-0000-0000-00005A210000}"/>
    <cellStyle name="20% - Accent2 3 6" xfId="6108" xr:uid="{00000000-0005-0000-0000-00005B210000}"/>
    <cellStyle name="20% - Accent2 4" xfId="6116" xr:uid="{00000000-0005-0000-0000-00005C210000}"/>
    <cellStyle name="20% - Accent2 4 2" xfId="22604" xr:uid="{00000000-0005-0000-0000-00005D210000}"/>
    <cellStyle name="20% - Accent2 4 2 2" xfId="22605" xr:uid="{00000000-0005-0000-0000-00005E210000}"/>
    <cellStyle name="20% - Accent2 4 3" xfId="22606" xr:uid="{00000000-0005-0000-0000-00005F210000}"/>
    <cellStyle name="20% - Accent2 4 4" xfId="27346" xr:uid="{00000000-0005-0000-0000-000060210000}"/>
    <cellStyle name="20% - Accent2 4 5" xfId="22603" xr:uid="{00000000-0005-0000-0000-000061210000}"/>
    <cellStyle name="20% - Accent2 5" xfId="6117" xr:uid="{00000000-0005-0000-0000-000062210000}"/>
    <cellStyle name="20% - Accent2 5 2" xfId="22608" xr:uid="{00000000-0005-0000-0000-000063210000}"/>
    <cellStyle name="20% - Accent2 5 2 2" xfId="22609" xr:uid="{00000000-0005-0000-0000-000064210000}"/>
    <cellStyle name="20% - Accent2 5 3" xfId="22610" xr:uid="{00000000-0005-0000-0000-000065210000}"/>
    <cellStyle name="20% - Accent2 5 4" xfId="21842" xr:uid="{00000000-0005-0000-0000-000066210000}"/>
    <cellStyle name="20% - Accent2 5 5" xfId="22607" xr:uid="{00000000-0005-0000-0000-000067210000}"/>
    <cellStyle name="20% - Accent2 6" xfId="22611" xr:uid="{00000000-0005-0000-0000-000068210000}"/>
    <cellStyle name="20% - Accent2 6 2" xfId="22612" xr:uid="{00000000-0005-0000-0000-000069210000}"/>
    <cellStyle name="20% - Accent3" xfId="327" builtinId="38" customBuiltin="1"/>
    <cellStyle name="20% - Accent3 1" xfId="6118" xr:uid="{00000000-0005-0000-0000-00006B210000}"/>
    <cellStyle name="20% - Accent3 2" xfId="459" xr:uid="{00000000-0005-0000-0000-00006C210000}"/>
    <cellStyle name="20% - Accent3 2 10" xfId="6120" xr:uid="{00000000-0005-0000-0000-00006D210000}"/>
    <cellStyle name="20% - Accent3 2 10 2" xfId="6121" xr:uid="{00000000-0005-0000-0000-00006E210000}"/>
    <cellStyle name="20% - Accent3 2 10 2 2" xfId="6122" xr:uid="{00000000-0005-0000-0000-00006F210000}"/>
    <cellStyle name="20% - Accent3 2 10 3" xfId="6123" xr:uid="{00000000-0005-0000-0000-000070210000}"/>
    <cellStyle name="20% - Accent3 2 10 3 2" xfId="6124" xr:uid="{00000000-0005-0000-0000-000071210000}"/>
    <cellStyle name="20% - Accent3 2 11" xfId="6125" xr:uid="{00000000-0005-0000-0000-000072210000}"/>
    <cellStyle name="20% - Accent3 2 11 2" xfId="6126" xr:uid="{00000000-0005-0000-0000-000073210000}"/>
    <cellStyle name="20% - Accent3 2 11 2 2" xfId="6127" xr:uid="{00000000-0005-0000-0000-000074210000}"/>
    <cellStyle name="20% - Accent3 2 11 3" xfId="6128" xr:uid="{00000000-0005-0000-0000-000075210000}"/>
    <cellStyle name="20% - Accent3 2 11 3 2" xfId="6129" xr:uid="{00000000-0005-0000-0000-000076210000}"/>
    <cellStyle name="20% - Accent3 2 12" xfId="6130" xr:uid="{00000000-0005-0000-0000-000077210000}"/>
    <cellStyle name="20% - Accent3 2 12 2" xfId="6131" xr:uid="{00000000-0005-0000-0000-000078210000}"/>
    <cellStyle name="20% - Accent3 2 12 3" xfId="6132" xr:uid="{00000000-0005-0000-0000-000079210000}"/>
    <cellStyle name="20% - Accent3 2 13" xfId="6133" xr:uid="{00000000-0005-0000-0000-00007A210000}"/>
    <cellStyle name="20% - Accent3 2 13 2" xfId="6134" xr:uid="{00000000-0005-0000-0000-00007B210000}"/>
    <cellStyle name="20% - Accent3 2 13 3" xfId="6135" xr:uid="{00000000-0005-0000-0000-00007C210000}"/>
    <cellStyle name="20% - Accent3 2 14" xfId="6136" xr:uid="{00000000-0005-0000-0000-00007D210000}"/>
    <cellStyle name="20% - Accent3 2 15" xfId="6119" xr:uid="{00000000-0005-0000-0000-00007E210000}"/>
    <cellStyle name="20% - Accent3 2 16" xfId="23572" xr:uid="{00000000-0005-0000-0000-00007F210000}"/>
    <cellStyle name="20% - Accent3 2 2" xfId="6137" xr:uid="{00000000-0005-0000-0000-000080210000}"/>
    <cellStyle name="20% - Accent3 2 2 2" xfId="6138" xr:uid="{00000000-0005-0000-0000-000081210000}"/>
    <cellStyle name="20% - Accent3 2 2 2 2" xfId="6139" xr:uid="{00000000-0005-0000-0000-000082210000}"/>
    <cellStyle name="20% - Accent3 2 2 2 2 2" xfId="27350" xr:uid="{00000000-0005-0000-0000-000083210000}"/>
    <cellStyle name="20% - Accent3 2 2 2 2 3" xfId="22614" xr:uid="{00000000-0005-0000-0000-000084210000}"/>
    <cellStyle name="20% - Accent3 2 2 2 3" xfId="27347" xr:uid="{00000000-0005-0000-0000-000085210000}"/>
    <cellStyle name="20% - Accent3 2 2 2 4" xfId="22613" xr:uid="{00000000-0005-0000-0000-000086210000}"/>
    <cellStyle name="20% - Accent3 2 2 3" xfId="6140" xr:uid="{00000000-0005-0000-0000-000087210000}"/>
    <cellStyle name="20% - Accent3 2 2 3 2" xfId="6141" xr:uid="{00000000-0005-0000-0000-000088210000}"/>
    <cellStyle name="20% - Accent3 2 2 3 3" xfId="27348" xr:uid="{00000000-0005-0000-0000-000089210000}"/>
    <cellStyle name="20% - Accent3 2 2 3 4" xfId="22615" xr:uid="{00000000-0005-0000-0000-00008A210000}"/>
    <cellStyle name="20% - Accent3 2 3" xfId="6142" xr:uid="{00000000-0005-0000-0000-00008B210000}"/>
    <cellStyle name="20% - Accent3 2 3 2" xfId="6143" xr:uid="{00000000-0005-0000-0000-00008C210000}"/>
    <cellStyle name="20% - Accent3 2 3 2 2" xfId="6144" xr:uid="{00000000-0005-0000-0000-00008D210000}"/>
    <cellStyle name="20% - Accent3 2 3 2 3" xfId="27349" xr:uid="{00000000-0005-0000-0000-00008E210000}"/>
    <cellStyle name="20% - Accent3 2 3 2 4" xfId="22616" xr:uid="{00000000-0005-0000-0000-00008F210000}"/>
    <cellStyle name="20% - Accent3 2 3 3" xfId="6145" xr:uid="{00000000-0005-0000-0000-000090210000}"/>
    <cellStyle name="20% - Accent3 2 3 3 2" xfId="6146" xr:uid="{00000000-0005-0000-0000-000091210000}"/>
    <cellStyle name="20% - Accent3 2 4" xfId="6147" xr:uid="{00000000-0005-0000-0000-000092210000}"/>
    <cellStyle name="20% - Accent3 2 4 2" xfId="6148" xr:uid="{00000000-0005-0000-0000-000093210000}"/>
    <cellStyle name="20% - Accent3 2 4 2 2" xfId="6149" xr:uid="{00000000-0005-0000-0000-000094210000}"/>
    <cellStyle name="20% - Accent3 2 4 3" xfId="6150" xr:uid="{00000000-0005-0000-0000-000095210000}"/>
    <cellStyle name="20% - Accent3 2 4 3 2" xfId="6151" xr:uid="{00000000-0005-0000-0000-000096210000}"/>
    <cellStyle name="20% - Accent3 2 5" xfId="6152" xr:uid="{00000000-0005-0000-0000-000097210000}"/>
    <cellStyle name="20% - Accent3 2 5 2" xfId="6153" xr:uid="{00000000-0005-0000-0000-000098210000}"/>
    <cellStyle name="20% - Accent3 2 5 2 2" xfId="6154" xr:uid="{00000000-0005-0000-0000-000099210000}"/>
    <cellStyle name="20% - Accent3 2 5 3" xfId="6155" xr:uid="{00000000-0005-0000-0000-00009A210000}"/>
    <cellStyle name="20% - Accent3 2 5 3 2" xfId="6156" xr:uid="{00000000-0005-0000-0000-00009B210000}"/>
    <cellStyle name="20% - Accent3 2 6" xfId="6157" xr:uid="{00000000-0005-0000-0000-00009C210000}"/>
    <cellStyle name="20% - Accent3 2 6 2" xfId="6158" xr:uid="{00000000-0005-0000-0000-00009D210000}"/>
    <cellStyle name="20% - Accent3 2 6 2 2" xfId="6159" xr:uid="{00000000-0005-0000-0000-00009E210000}"/>
    <cellStyle name="20% - Accent3 2 6 3" xfId="6160" xr:uid="{00000000-0005-0000-0000-00009F210000}"/>
    <cellStyle name="20% - Accent3 2 6 3 2" xfId="6161" xr:uid="{00000000-0005-0000-0000-0000A0210000}"/>
    <cellStyle name="20% - Accent3 2 7" xfId="6162" xr:uid="{00000000-0005-0000-0000-0000A1210000}"/>
    <cellStyle name="20% - Accent3 2 7 2" xfId="6163" xr:uid="{00000000-0005-0000-0000-0000A2210000}"/>
    <cellStyle name="20% - Accent3 2 7 2 2" xfId="6164" xr:uid="{00000000-0005-0000-0000-0000A3210000}"/>
    <cellStyle name="20% - Accent3 2 7 3" xfId="6165" xr:uid="{00000000-0005-0000-0000-0000A4210000}"/>
    <cellStyle name="20% - Accent3 2 7 3 2" xfId="6166" xr:uid="{00000000-0005-0000-0000-0000A5210000}"/>
    <cellStyle name="20% - Accent3 2 8" xfId="6167" xr:uid="{00000000-0005-0000-0000-0000A6210000}"/>
    <cellStyle name="20% - Accent3 2 8 2" xfId="6168" xr:uid="{00000000-0005-0000-0000-0000A7210000}"/>
    <cellStyle name="20% - Accent3 2 8 2 2" xfId="6169" xr:uid="{00000000-0005-0000-0000-0000A8210000}"/>
    <cellStyle name="20% - Accent3 2 8 3" xfId="6170" xr:uid="{00000000-0005-0000-0000-0000A9210000}"/>
    <cellStyle name="20% - Accent3 2 8 3 2" xfId="6171" xr:uid="{00000000-0005-0000-0000-0000AA210000}"/>
    <cellStyle name="20% - Accent3 2 9" xfId="6172" xr:uid="{00000000-0005-0000-0000-0000AB210000}"/>
    <cellStyle name="20% - Accent3 2 9 2" xfId="6173" xr:uid="{00000000-0005-0000-0000-0000AC210000}"/>
    <cellStyle name="20% - Accent3 2 9 2 2" xfId="6174" xr:uid="{00000000-0005-0000-0000-0000AD210000}"/>
    <cellStyle name="20% - Accent3 2 9 3" xfId="6175" xr:uid="{00000000-0005-0000-0000-0000AE210000}"/>
    <cellStyle name="20% - Accent3 2 9 3 2" xfId="6176" xr:uid="{00000000-0005-0000-0000-0000AF210000}"/>
    <cellStyle name="20% - Accent3 3" xfId="460" xr:uid="{00000000-0005-0000-0000-0000B0210000}"/>
    <cellStyle name="20% - Accent3 3 2" xfId="6178" xr:uid="{00000000-0005-0000-0000-0000B1210000}"/>
    <cellStyle name="20% - Accent3 3 2 2" xfId="6179" xr:uid="{00000000-0005-0000-0000-0000B2210000}"/>
    <cellStyle name="20% - Accent3 3 2 2 2" xfId="27352" xr:uid="{00000000-0005-0000-0000-0000B3210000}"/>
    <cellStyle name="20% - Accent3 3 2 2 3" xfId="30083" xr:uid="{00000000-0005-0000-0000-0000B4210000}"/>
    <cellStyle name="20% - Accent3 3 2 3" xfId="6180" xr:uid="{00000000-0005-0000-0000-0000B5210000}"/>
    <cellStyle name="20% - Accent3 3 2 4" xfId="27351" xr:uid="{00000000-0005-0000-0000-0000B6210000}"/>
    <cellStyle name="20% - Accent3 3 2 5" xfId="22617" xr:uid="{00000000-0005-0000-0000-0000B7210000}"/>
    <cellStyle name="20% - Accent3 3 3" xfId="6181" xr:uid="{00000000-0005-0000-0000-0000B8210000}"/>
    <cellStyle name="20% - Accent3 3 3 2" xfId="6182" xr:uid="{00000000-0005-0000-0000-0000B9210000}"/>
    <cellStyle name="20% - Accent3 3 3 3" xfId="27353" xr:uid="{00000000-0005-0000-0000-0000BA210000}"/>
    <cellStyle name="20% - Accent3 3 3 4" xfId="29306" xr:uid="{00000000-0005-0000-0000-0000BB210000}"/>
    <cellStyle name="20% - Accent3 3 4" xfId="6183" xr:uid="{00000000-0005-0000-0000-0000BC210000}"/>
    <cellStyle name="20% - Accent3 3 5" xfId="6184" xr:uid="{00000000-0005-0000-0000-0000BD210000}"/>
    <cellStyle name="20% - Accent3 3 6" xfId="6177" xr:uid="{00000000-0005-0000-0000-0000BE210000}"/>
    <cellStyle name="20% - Accent3 4" xfId="6185" xr:uid="{00000000-0005-0000-0000-0000BF210000}"/>
    <cellStyle name="20% - Accent3 4 2" xfId="29308" xr:uid="{00000000-0005-0000-0000-0000C0210000}"/>
    <cellStyle name="20% - Accent3 4 2 2" xfId="29309" xr:uid="{00000000-0005-0000-0000-0000C1210000}"/>
    <cellStyle name="20% - Accent3 4 3" xfId="29310" xr:uid="{00000000-0005-0000-0000-0000C2210000}"/>
    <cellStyle name="20% - Accent3 4 4" xfId="27354" xr:uid="{00000000-0005-0000-0000-0000C3210000}"/>
    <cellStyle name="20% - Accent3 4 5" xfId="29307" xr:uid="{00000000-0005-0000-0000-0000C4210000}"/>
    <cellStyle name="20% - Accent3 5" xfId="6186" xr:uid="{00000000-0005-0000-0000-0000C5210000}"/>
    <cellStyle name="20% - Accent3 5 2" xfId="29312" xr:uid="{00000000-0005-0000-0000-0000C6210000}"/>
    <cellStyle name="20% - Accent3 5 2 2" xfId="29313" xr:uid="{00000000-0005-0000-0000-0000C7210000}"/>
    <cellStyle name="20% - Accent3 5 3" xfId="29314" xr:uid="{00000000-0005-0000-0000-0000C8210000}"/>
    <cellStyle name="20% - Accent3 5 4" xfId="21932" xr:uid="{00000000-0005-0000-0000-0000C9210000}"/>
    <cellStyle name="20% - Accent3 5 5" xfId="29311" xr:uid="{00000000-0005-0000-0000-0000CA210000}"/>
    <cellStyle name="20% - Accent3 6" xfId="29315" xr:uid="{00000000-0005-0000-0000-0000CB210000}"/>
    <cellStyle name="20% - Accent3 6 2" xfId="22618" xr:uid="{00000000-0005-0000-0000-0000CC210000}"/>
    <cellStyle name="20% - Accent4" xfId="330" builtinId="42" customBuiltin="1"/>
    <cellStyle name="20% - Accent4 1" xfId="6187" xr:uid="{00000000-0005-0000-0000-0000CE210000}"/>
    <cellStyle name="20% - Accent4 2" xfId="461" xr:uid="{00000000-0005-0000-0000-0000CF210000}"/>
    <cellStyle name="20% - Accent4 2 10" xfId="6189" xr:uid="{00000000-0005-0000-0000-0000D0210000}"/>
    <cellStyle name="20% - Accent4 2 10 2" xfId="6190" xr:uid="{00000000-0005-0000-0000-0000D1210000}"/>
    <cellStyle name="20% - Accent4 2 10 2 2" xfId="6191" xr:uid="{00000000-0005-0000-0000-0000D2210000}"/>
    <cellStyle name="20% - Accent4 2 10 3" xfId="6192" xr:uid="{00000000-0005-0000-0000-0000D3210000}"/>
    <cellStyle name="20% - Accent4 2 10 3 2" xfId="6193" xr:uid="{00000000-0005-0000-0000-0000D4210000}"/>
    <cellStyle name="20% - Accent4 2 11" xfId="6194" xr:uid="{00000000-0005-0000-0000-0000D5210000}"/>
    <cellStyle name="20% - Accent4 2 11 2" xfId="6195" xr:uid="{00000000-0005-0000-0000-0000D6210000}"/>
    <cellStyle name="20% - Accent4 2 11 2 2" xfId="6196" xr:uid="{00000000-0005-0000-0000-0000D7210000}"/>
    <cellStyle name="20% - Accent4 2 11 3" xfId="6197" xr:uid="{00000000-0005-0000-0000-0000D8210000}"/>
    <cellStyle name="20% - Accent4 2 11 3 2" xfId="6198" xr:uid="{00000000-0005-0000-0000-0000D9210000}"/>
    <cellStyle name="20% - Accent4 2 12" xfId="6199" xr:uid="{00000000-0005-0000-0000-0000DA210000}"/>
    <cellStyle name="20% - Accent4 2 12 2" xfId="6200" xr:uid="{00000000-0005-0000-0000-0000DB210000}"/>
    <cellStyle name="20% - Accent4 2 12 3" xfId="6201" xr:uid="{00000000-0005-0000-0000-0000DC210000}"/>
    <cellStyle name="20% - Accent4 2 13" xfId="6202" xr:uid="{00000000-0005-0000-0000-0000DD210000}"/>
    <cellStyle name="20% - Accent4 2 13 2" xfId="6203" xr:uid="{00000000-0005-0000-0000-0000DE210000}"/>
    <cellStyle name="20% - Accent4 2 13 3" xfId="6204" xr:uid="{00000000-0005-0000-0000-0000DF210000}"/>
    <cellStyle name="20% - Accent4 2 14" xfId="6205" xr:uid="{00000000-0005-0000-0000-0000E0210000}"/>
    <cellStyle name="20% - Accent4 2 15" xfId="6188" xr:uid="{00000000-0005-0000-0000-0000E1210000}"/>
    <cellStyle name="20% - Accent4 2 16" xfId="23573" xr:uid="{00000000-0005-0000-0000-0000E2210000}"/>
    <cellStyle name="20% - Accent4 2 2" xfId="6206" xr:uid="{00000000-0005-0000-0000-0000E3210000}"/>
    <cellStyle name="20% - Accent4 2 2 2" xfId="6207" xr:uid="{00000000-0005-0000-0000-0000E4210000}"/>
    <cellStyle name="20% - Accent4 2 2 2 2" xfId="6208" xr:uid="{00000000-0005-0000-0000-0000E5210000}"/>
    <cellStyle name="20% - Accent4 2 2 2 2 2" xfId="27356" xr:uid="{00000000-0005-0000-0000-0000E6210000}"/>
    <cellStyle name="20% - Accent4 2 2 2 2 3" xfId="22620" xr:uid="{00000000-0005-0000-0000-0000E7210000}"/>
    <cellStyle name="20% - Accent4 2 2 2 3" xfId="27355" xr:uid="{00000000-0005-0000-0000-0000E8210000}"/>
    <cellStyle name="20% - Accent4 2 2 2 4" xfId="22619" xr:uid="{00000000-0005-0000-0000-0000E9210000}"/>
    <cellStyle name="20% - Accent4 2 2 3" xfId="6209" xr:uid="{00000000-0005-0000-0000-0000EA210000}"/>
    <cellStyle name="20% - Accent4 2 2 3 2" xfId="6210" xr:uid="{00000000-0005-0000-0000-0000EB210000}"/>
    <cellStyle name="20% - Accent4 2 2 3 3" xfId="27357" xr:uid="{00000000-0005-0000-0000-0000EC210000}"/>
    <cellStyle name="20% - Accent4 2 2 3 4" xfId="22621" xr:uid="{00000000-0005-0000-0000-0000ED210000}"/>
    <cellStyle name="20% - Accent4 2 3" xfId="6211" xr:uid="{00000000-0005-0000-0000-0000EE210000}"/>
    <cellStyle name="20% - Accent4 2 3 2" xfId="6212" xr:uid="{00000000-0005-0000-0000-0000EF210000}"/>
    <cellStyle name="20% - Accent4 2 3 2 2" xfId="6213" xr:uid="{00000000-0005-0000-0000-0000F0210000}"/>
    <cellStyle name="20% - Accent4 2 3 2 2 2" xfId="27359" xr:uid="{00000000-0005-0000-0000-0000F1210000}"/>
    <cellStyle name="20% - Accent4 2 3 2 2 3" xfId="22623" xr:uid="{00000000-0005-0000-0000-0000F2210000}"/>
    <cellStyle name="20% - Accent4 2 3 2 3" xfId="27358" xr:uid="{00000000-0005-0000-0000-0000F3210000}"/>
    <cellStyle name="20% - Accent4 2 3 2 4" xfId="22622" xr:uid="{00000000-0005-0000-0000-0000F4210000}"/>
    <cellStyle name="20% - Accent4 2 3 3" xfId="6214" xr:uid="{00000000-0005-0000-0000-0000F5210000}"/>
    <cellStyle name="20% - Accent4 2 3 3 2" xfId="6215" xr:uid="{00000000-0005-0000-0000-0000F6210000}"/>
    <cellStyle name="20% - Accent4 2 3 3 3" xfId="21843" xr:uid="{00000000-0005-0000-0000-0000F7210000}"/>
    <cellStyle name="20% - Accent4 2 3 3 4" xfId="22624" xr:uid="{00000000-0005-0000-0000-0000F8210000}"/>
    <cellStyle name="20% - Accent4 2 4" xfId="6216" xr:uid="{00000000-0005-0000-0000-0000F9210000}"/>
    <cellStyle name="20% - Accent4 2 4 2" xfId="6217" xr:uid="{00000000-0005-0000-0000-0000FA210000}"/>
    <cellStyle name="20% - Accent4 2 4 2 2" xfId="6218" xr:uid="{00000000-0005-0000-0000-0000FB210000}"/>
    <cellStyle name="20% - Accent4 2 4 2 3" xfId="21844" xr:uid="{00000000-0005-0000-0000-0000FC210000}"/>
    <cellStyle name="20% - Accent4 2 4 2 4" xfId="22625" xr:uid="{00000000-0005-0000-0000-0000FD210000}"/>
    <cellStyle name="20% - Accent4 2 4 3" xfId="6219" xr:uid="{00000000-0005-0000-0000-0000FE210000}"/>
    <cellStyle name="20% - Accent4 2 4 3 2" xfId="6220" xr:uid="{00000000-0005-0000-0000-0000FF210000}"/>
    <cellStyle name="20% - Accent4 2 5" xfId="6221" xr:uid="{00000000-0005-0000-0000-000000220000}"/>
    <cellStyle name="20% - Accent4 2 5 2" xfId="6222" xr:uid="{00000000-0005-0000-0000-000001220000}"/>
    <cellStyle name="20% - Accent4 2 5 2 2" xfId="6223" xr:uid="{00000000-0005-0000-0000-000002220000}"/>
    <cellStyle name="20% - Accent4 2 5 2 3" xfId="27361" xr:uid="{00000000-0005-0000-0000-000003220000}"/>
    <cellStyle name="20% - Accent4 2 5 2 4" xfId="22627" xr:uid="{00000000-0005-0000-0000-000004220000}"/>
    <cellStyle name="20% - Accent4 2 5 3" xfId="6224" xr:uid="{00000000-0005-0000-0000-000005220000}"/>
    <cellStyle name="20% - Accent4 2 5 3 2" xfId="6225" xr:uid="{00000000-0005-0000-0000-000006220000}"/>
    <cellStyle name="20% - Accent4 2 5 4" xfId="27360" xr:uid="{00000000-0005-0000-0000-000007220000}"/>
    <cellStyle name="20% - Accent4 2 5 5" xfId="22626" xr:uid="{00000000-0005-0000-0000-000008220000}"/>
    <cellStyle name="20% - Accent4 2 6" xfId="6226" xr:uid="{00000000-0005-0000-0000-000009220000}"/>
    <cellStyle name="20% - Accent4 2 6 2" xfId="6227" xr:uid="{00000000-0005-0000-0000-00000A220000}"/>
    <cellStyle name="20% - Accent4 2 6 2 2" xfId="6228" xr:uid="{00000000-0005-0000-0000-00000B220000}"/>
    <cellStyle name="20% - Accent4 2 6 3" xfId="6229" xr:uid="{00000000-0005-0000-0000-00000C220000}"/>
    <cellStyle name="20% - Accent4 2 6 3 2" xfId="6230" xr:uid="{00000000-0005-0000-0000-00000D220000}"/>
    <cellStyle name="20% - Accent4 2 7" xfId="6231" xr:uid="{00000000-0005-0000-0000-00000E220000}"/>
    <cellStyle name="20% - Accent4 2 7 2" xfId="6232" xr:uid="{00000000-0005-0000-0000-00000F220000}"/>
    <cellStyle name="20% - Accent4 2 7 2 2" xfId="6233" xr:uid="{00000000-0005-0000-0000-000010220000}"/>
    <cellStyle name="20% - Accent4 2 7 3" xfId="6234" xr:uid="{00000000-0005-0000-0000-000011220000}"/>
    <cellStyle name="20% - Accent4 2 7 3 2" xfId="6235" xr:uid="{00000000-0005-0000-0000-000012220000}"/>
    <cellStyle name="20% - Accent4 2 8" xfId="6236" xr:uid="{00000000-0005-0000-0000-000013220000}"/>
    <cellStyle name="20% - Accent4 2 8 2" xfId="6237" xr:uid="{00000000-0005-0000-0000-000014220000}"/>
    <cellStyle name="20% - Accent4 2 8 2 2" xfId="6238" xr:uid="{00000000-0005-0000-0000-000015220000}"/>
    <cellStyle name="20% - Accent4 2 8 3" xfId="6239" xr:uid="{00000000-0005-0000-0000-000016220000}"/>
    <cellStyle name="20% - Accent4 2 8 3 2" xfId="6240" xr:uid="{00000000-0005-0000-0000-000017220000}"/>
    <cellStyle name="20% - Accent4 2 9" xfId="6241" xr:uid="{00000000-0005-0000-0000-000018220000}"/>
    <cellStyle name="20% - Accent4 2 9 2" xfId="6242" xr:uid="{00000000-0005-0000-0000-000019220000}"/>
    <cellStyle name="20% - Accent4 2 9 2 2" xfId="6243" xr:uid="{00000000-0005-0000-0000-00001A220000}"/>
    <cellStyle name="20% - Accent4 2 9 3" xfId="6244" xr:uid="{00000000-0005-0000-0000-00001B220000}"/>
    <cellStyle name="20% - Accent4 2 9 3 2" xfId="6245" xr:uid="{00000000-0005-0000-0000-00001C220000}"/>
    <cellStyle name="20% - Accent4 3" xfId="462" xr:uid="{00000000-0005-0000-0000-00001D220000}"/>
    <cellStyle name="20% - Accent4 3 2" xfId="6247" xr:uid="{00000000-0005-0000-0000-00001E220000}"/>
    <cellStyle name="20% - Accent4 3 2 2" xfId="6248" xr:uid="{00000000-0005-0000-0000-00001F220000}"/>
    <cellStyle name="20% - Accent4 3 2 2 2" xfId="391" xr:uid="{00000000-0005-0000-0000-000020220000}"/>
    <cellStyle name="20% - Accent4 3 2 2 3" xfId="27362" xr:uid="{00000000-0005-0000-0000-000021220000}"/>
    <cellStyle name="20% - Accent4 3 2 2 4" xfId="21955" xr:uid="{00000000-0005-0000-0000-000022220000}"/>
    <cellStyle name="20% - Accent4 3 2 3" xfId="6249" xr:uid="{00000000-0005-0000-0000-000023220000}"/>
    <cellStyle name="20% - Accent4 3 2 3 2" xfId="27364" xr:uid="{00000000-0005-0000-0000-000024220000}"/>
    <cellStyle name="20% - Accent4 3 2 3 3" xfId="29316" xr:uid="{00000000-0005-0000-0000-000025220000}"/>
    <cellStyle name="20% - Accent4 3 2 4" xfId="27363" xr:uid="{00000000-0005-0000-0000-000026220000}"/>
    <cellStyle name="20% - Accent4 3 2 5" xfId="21954" xr:uid="{00000000-0005-0000-0000-000027220000}"/>
    <cellStyle name="20% - Accent4 3 3" xfId="6250" xr:uid="{00000000-0005-0000-0000-000028220000}"/>
    <cellStyle name="20% - Accent4 3 3 2" xfId="6251" xr:uid="{00000000-0005-0000-0000-000029220000}"/>
    <cellStyle name="20% - Accent4 3 3 2 2" xfId="27366" xr:uid="{00000000-0005-0000-0000-00002A220000}"/>
    <cellStyle name="20% - Accent4 3 3 2 3" xfId="29317" xr:uid="{00000000-0005-0000-0000-00002B220000}"/>
    <cellStyle name="20% - Accent4 3 3 3" xfId="27365" xr:uid="{00000000-0005-0000-0000-00002C220000}"/>
    <cellStyle name="20% - Accent4 3 3 4" xfId="390" xr:uid="{00000000-0005-0000-0000-00002D220000}"/>
    <cellStyle name="20% - Accent4 3 4" xfId="6252" xr:uid="{00000000-0005-0000-0000-00002E220000}"/>
    <cellStyle name="20% - Accent4 3 4 2" xfId="27367" xr:uid="{00000000-0005-0000-0000-00002F220000}"/>
    <cellStyle name="20% - Accent4 3 4 3" xfId="29318" xr:uid="{00000000-0005-0000-0000-000030220000}"/>
    <cellStyle name="20% - Accent4 3 5" xfId="6253" xr:uid="{00000000-0005-0000-0000-000031220000}"/>
    <cellStyle name="20% - Accent4 3 6" xfId="6246" xr:uid="{00000000-0005-0000-0000-000032220000}"/>
    <cellStyle name="20% - Accent4 4" xfId="6254" xr:uid="{00000000-0005-0000-0000-000033220000}"/>
    <cellStyle name="20% - Accent4 4 2" xfId="29320" xr:uid="{00000000-0005-0000-0000-000034220000}"/>
    <cellStyle name="20% - Accent4 4 2 2" xfId="29321" xr:uid="{00000000-0005-0000-0000-000035220000}"/>
    <cellStyle name="20% - Accent4 4 2 2 2" xfId="22628" xr:uid="{00000000-0005-0000-0000-000036220000}"/>
    <cellStyle name="20% - Accent4 4 2 3" xfId="22629" xr:uid="{00000000-0005-0000-0000-000037220000}"/>
    <cellStyle name="20% - Accent4 4 3" xfId="22630" xr:uid="{00000000-0005-0000-0000-000038220000}"/>
    <cellStyle name="20% - Accent4 4 3 2" xfId="22631" xr:uid="{00000000-0005-0000-0000-000039220000}"/>
    <cellStyle name="20% - Accent4 4 4" xfId="22632" xr:uid="{00000000-0005-0000-0000-00003A220000}"/>
    <cellStyle name="20% - Accent4 4 4 2" xfId="29322" xr:uid="{00000000-0005-0000-0000-00003B220000}"/>
    <cellStyle name="20% - Accent4 4 5" xfId="22633" xr:uid="{00000000-0005-0000-0000-00003C220000}"/>
    <cellStyle name="20% - Accent4 4 6" xfId="27368" xr:uid="{00000000-0005-0000-0000-00003D220000}"/>
    <cellStyle name="20% - Accent4 4 7" xfId="29319" xr:uid="{00000000-0005-0000-0000-00003E220000}"/>
    <cellStyle name="20% - Accent4 5" xfId="6255" xr:uid="{00000000-0005-0000-0000-00003F220000}"/>
    <cellStyle name="20% - Accent4 5 2" xfId="22635" xr:uid="{00000000-0005-0000-0000-000040220000}"/>
    <cellStyle name="20% - Accent4 5 2 2" xfId="22636" xr:uid="{00000000-0005-0000-0000-000041220000}"/>
    <cellStyle name="20% - Accent4 5 3" xfId="29323" xr:uid="{00000000-0005-0000-0000-000042220000}"/>
    <cellStyle name="20% - Accent4 5 4" xfId="27369" xr:uid="{00000000-0005-0000-0000-000043220000}"/>
    <cellStyle name="20% - Accent4 5 5" xfId="22634" xr:uid="{00000000-0005-0000-0000-000044220000}"/>
    <cellStyle name="20% - Accent4 6" xfId="22637" xr:uid="{00000000-0005-0000-0000-000045220000}"/>
    <cellStyle name="20% - Accent4 6 2" xfId="22638" xr:uid="{00000000-0005-0000-0000-000046220000}"/>
    <cellStyle name="20% - Accent5" xfId="333" builtinId="46" customBuiltin="1"/>
    <cellStyle name="20% - Accent5 1" xfId="6256" xr:uid="{00000000-0005-0000-0000-000048220000}"/>
    <cellStyle name="20% - Accent5 2" xfId="463" xr:uid="{00000000-0005-0000-0000-000049220000}"/>
    <cellStyle name="20% - Accent5 2 10" xfId="6257" xr:uid="{00000000-0005-0000-0000-00004A220000}"/>
    <cellStyle name="20% - Accent5 2 10 2" xfId="6258" xr:uid="{00000000-0005-0000-0000-00004B220000}"/>
    <cellStyle name="20% - Accent5 2 10 2 2" xfId="6259" xr:uid="{00000000-0005-0000-0000-00004C220000}"/>
    <cellStyle name="20% - Accent5 2 10 3" xfId="6260" xr:uid="{00000000-0005-0000-0000-00004D220000}"/>
    <cellStyle name="20% - Accent5 2 10 3 2" xfId="6261" xr:uid="{00000000-0005-0000-0000-00004E220000}"/>
    <cellStyle name="20% - Accent5 2 11" xfId="6262" xr:uid="{00000000-0005-0000-0000-00004F220000}"/>
    <cellStyle name="20% - Accent5 2 11 2" xfId="6263" xr:uid="{00000000-0005-0000-0000-000050220000}"/>
    <cellStyle name="20% - Accent5 2 11 2 2" xfId="6264" xr:uid="{00000000-0005-0000-0000-000051220000}"/>
    <cellStyle name="20% - Accent5 2 11 3" xfId="6265" xr:uid="{00000000-0005-0000-0000-000052220000}"/>
    <cellStyle name="20% - Accent5 2 11 3 2" xfId="6266" xr:uid="{00000000-0005-0000-0000-000053220000}"/>
    <cellStyle name="20% - Accent5 2 12" xfId="6267" xr:uid="{00000000-0005-0000-0000-000054220000}"/>
    <cellStyle name="20% - Accent5 2 12 2" xfId="6268" xr:uid="{00000000-0005-0000-0000-000055220000}"/>
    <cellStyle name="20% - Accent5 2 12 3" xfId="6269" xr:uid="{00000000-0005-0000-0000-000056220000}"/>
    <cellStyle name="20% - Accent5 2 13" xfId="6270" xr:uid="{00000000-0005-0000-0000-000057220000}"/>
    <cellStyle name="20% - Accent5 2 13 2" xfId="6271" xr:uid="{00000000-0005-0000-0000-000058220000}"/>
    <cellStyle name="20% - Accent5 2 13 3" xfId="6272" xr:uid="{00000000-0005-0000-0000-000059220000}"/>
    <cellStyle name="20% - Accent5 2 14" xfId="6273" xr:uid="{00000000-0005-0000-0000-00005A220000}"/>
    <cellStyle name="20% - Accent5 2 2" xfId="6274" xr:uid="{00000000-0005-0000-0000-00005B220000}"/>
    <cellStyle name="20% - Accent5 2 2 2" xfId="6275" xr:uid="{00000000-0005-0000-0000-00005C220000}"/>
    <cellStyle name="20% - Accent5 2 2 2 2" xfId="6276" xr:uid="{00000000-0005-0000-0000-00005D220000}"/>
    <cellStyle name="20% - Accent5 2 2 2 2 2" xfId="27372" xr:uid="{00000000-0005-0000-0000-00005E220000}"/>
    <cellStyle name="20% - Accent5 2 2 2 2 3" xfId="29325" xr:uid="{00000000-0005-0000-0000-00005F220000}"/>
    <cellStyle name="20% - Accent5 2 2 2 3" xfId="27371" xr:uid="{00000000-0005-0000-0000-000060220000}"/>
    <cellStyle name="20% - Accent5 2 2 2 4" xfId="29324" xr:uid="{00000000-0005-0000-0000-000061220000}"/>
    <cellStyle name="20% - Accent5 2 2 3" xfId="6277" xr:uid="{00000000-0005-0000-0000-000062220000}"/>
    <cellStyle name="20% - Accent5 2 2 3 2" xfId="6278" xr:uid="{00000000-0005-0000-0000-000063220000}"/>
    <cellStyle name="20% - Accent5 2 2 3 3" xfId="21966" xr:uid="{00000000-0005-0000-0000-000064220000}"/>
    <cellStyle name="20% - Accent5 2 2 3 4" xfId="22640" xr:uid="{00000000-0005-0000-0000-000065220000}"/>
    <cellStyle name="20% - Accent5 2 2 4" xfId="27370" xr:uid="{00000000-0005-0000-0000-000066220000}"/>
    <cellStyle name="20% - Accent5 2 2 5" xfId="22639" xr:uid="{00000000-0005-0000-0000-000067220000}"/>
    <cellStyle name="20% - Accent5 2 3" xfId="6279" xr:uid="{00000000-0005-0000-0000-000068220000}"/>
    <cellStyle name="20% - Accent5 2 3 2" xfId="6280" xr:uid="{00000000-0005-0000-0000-000069220000}"/>
    <cellStyle name="20% - Accent5 2 3 2 2" xfId="6281" xr:uid="{00000000-0005-0000-0000-00006A220000}"/>
    <cellStyle name="20% - Accent5 2 3 2 2 2" xfId="27375" xr:uid="{00000000-0005-0000-0000-00006B220000}"/>
    <cellStyle name="20% - Accent5 2 3 2 2 3" xfId="22643" xr:uid="{00000000-0005-0000-0000-00006C220000}"/>
    <cellStyle name="20% - Accent5 2 3 2 3" xfId="27374" xr:uid="{00000000-0005-0000-0000-00006D220000}"/>
    <cellStyle name="20% - Accent5 2 3 2 4" xfId="22642" xr:uid="{00000000-0005-0000-0000-00006E220000}"/>
    <cellStyle name="20% - Accent5 2 3 3" xfId="6282" xr:uid="{00000000-0005-0000-0000-00006F220000}"/>
    <cellStyle name="20% - Accent5 2 3 3 2" xfId="6283" xr:uid="{00000000-0005-0000-0000-000070220000}"/>
    <cellStyle name="20% - Accent5 2 3 3 3" xfId="27376" xr:uid="{00000000-0005-0000-0000-000071220000}"/>
    <cellStyle name="20% - Accent5 2 3 3 4" xfId="22644" xr:uid="{00000000-0005-0000-0000-000072220000}"/>
    <cellStyle name="20% - Accent5 2 3 4" xfId="27373" xr:uid="{00000000-0005-0000-0000-000073220000}"/>
    <cellStyle name="20% - Accent5 2 3 5" xfId="22641" xr:uid="{00000000-0005-0000-0000-000074220000}"/>
    <cellStyle name="20% - Accent5 2 4" xfId="6284" xr:uid="{00000000-0005-0000-0000-000075220000}"/>
    <cellStyle name="20% - Accent5 2 4 2" xfId="6285" xr:uid="{00000000-0005-0000-0000-000076220000}"/>
    <cellStyle name="20% - Accent5 2 4 2 2" xfId="6286" xr:uid="{00000000-0005-0000-0000-000077220000}"/>
    <cellStyle name="20% - Accent5 2 4 2 3" xfId="27377" xr:uid="{00000000-0005-0000-0000-000078220000}"/>
    <cellStyle name="20% - Accent5 2 4 2 4" xfId="22645" xr:uid="{00000000-0005-0000-0000-000079220000}"/>
    <cellStyle name="20% - Accent5 2 4 3" xfId="6287" xr:uid="{00000000-0005-0000-0000-00007A220000}"/>
    <cellStyle name="20% - Accent5 2 4 3 2" xfId="6288" xr:uid="{00000000-0005-0000-0000-00007B220000}"/>
    <cellStyle name="20% - Accent5 2 5" xfId="6289" xr:uid="{00000000-0005-0000-0000-00007C220000}"/>
    <cellStyle name="20% - Accent5 2 5 2" xfId="6290" xr:uid="{00000000-0005-0000-0000-00007D220000}"/>
    <cellStyle name="20% - Accent5 2 5 2 2" xfId="6291" xr:uid="{00000000-0005-0000-0000-00007E220000}"/>
    <cellStyle name="20% - Accent5 2 5 3" xfId="6292" xr:uid="{00000000-0005-0000-0000-00007F220000}"/>
    <cellStyle name="20% - Accent5 2 5 3 2" xfId="6293" xr:uid="{00000000-0005-0000-0000-000080220000}"/>
    <cellStyle name="20% - Accent5 2 6" xfId="6294" xr:uid="{00000000-0005-0000-0000-000081220000}"/>
    <cellStyle name="20% - Accent5 2 6 2" xfId="6295" xr:uid="{00000000-0005-0000-0000-000082220000}"/>
    <cellStyle name="20% - Accent5 2 6 2 2" xfId="6296" xr:uid="{00000000-0005-0000-0000-000083220000}"/>
    <cellStyle name="20% - Accent5 2 6 3" xfId="6297" xr:uid="{00000000-0005-0000-0000-000084220000}"/>
    <cellStyle name="20% - Accent5 2 6 3 2" xfId="6298" xr:uid="{00000000-0005-0000-0000-000085220000}"/>
    <cellStyle name="20% - Accent5 2 7" xfId="6299" xr:uid="{00000000-0005-0000-0000-000086220000}"/>
    <cellStyle name="20% - Accent5 2 7 2" xfId="6300" xr:uid="{00000000-0005-0000-0000-000087220000}"/>
    <cellStyle name="20% - Accent5 2 7 2 2" xfId="6301" xr:uid="{00000000-0005-0000-0000-000088220000}"/>
    <cellStyle name="20% - Accent5 2 7 3" xfId="6302" xr:uid="{00000000-0005-0000-0000-000089220000}"/>
    <cellStyle name="20% - Accent5 2 7 3 2" xfId="6303" xr:uid="{00000000-0005-0000-0000-00008A220000}"/>
    <cellStyle name="20% - Accent5 2 8" xfId="6304" xr:uid="{00000000-0005-0000-0000-00008B220000}"/>
    <cellStyle name="20% - Accent5 2 8 2" xfId="6305" xr:uid="{00000000-0005-0000-0000-00008C220000}"/>
    <cellStyle name="20% - Accent5 2 8 2 2" xfId="6306" xr:uid="{00000000-0005-0000-0000-00008D220000}"/>
    <cellStyle name="20% - Accent5 2 8 3" xfId="6307" xr:uid="{00000000-0005-0000-0000-00008E220000}"/>
    <cellStyle name="20% - Accent5 2 8 3 2" xfId="6308" xr:uid="{00000000-0005-0000-0000-00008F220000}"/>
    <cellStyle name="20% - Accent5 2 9" xfId="6309" xr:uid="{00000000-0005-0000-0000-000090220000}"/>
    <cellStyle name="20% - Accent5 2 9 2" xfId="6310" xr:uid="{00000000-0005-0000-0000-000091220000}"/>
    <cellStyle name="20% - Accent5 2 9 2 2" xfId="6311" xr:uid="{00000000-0005-0000-0000-000092220000}"/>
    <cellStyle name="20% - Accent5 2 9 3" xfId="6312" xr:uid="{00000000-0005-0000-0000-000093220000}"/>
    <cellStyle name="20% - Accent5 2 9 3 2" xfId="6313" xr:uid="{00000000-0005-0000-0000-000094220000}"/>
    <cellStyle name="20% - Accent5 3" xfId="464" xr:uid="{00000000-0005-0000-0000-000095220000}"/>
    <cellStyle name="20% - Accent5 3 2" xfId="6314" xr:uid="{00000000-0005-0000-0000-000096220000}"/>
    <cellStyle name="20% - Accent5 3 2 2" xfId="6315" xr:uid="{00000000-0005-0000-0000-000097220000}"/>
    <cellStyle name="20% - Accent5 3 2 2 2" xfId="29779" xr:uid="{00000000-0005-0000-0000-000098220000}"/>
    <cellStyle name="20% - Accent5 3 2 2 3" xfId="22647" xr:uid="{00000000-0005-0000-0000-000099220000}"/>
    <cellStyle name="20% - Accent5 3 2 3" xfId="27378" xr:uid="{00000000-0005-0000-0000-00009A220000}"/>
    <cellStyle name="20% - Accent5 3 2 4" xfId="22646" xr:uid="{00000000-0005-0000-0000-00009B220000}"/>
    <cellStyle name="20% - Accent5 3 3" xfId="6316" xr:uid="{00000000-0005-0000-0000-00009C220000}"/>
    <cellStyle name="20% - Accent5 3 3 2" xfId="6317" xr:uid="{00000000-0005-0000-0000-00009D220000}"/>
    <cellStyle name="20% - Accent5 3 3 3" xfId="27379" xr:uid="{00000000-0005-0000-0000-00009E220000}"/>
    <cellStyle name="20% - Accent5 3 3 4" xfId="22648" xr:uid="{00000000-0005-0000-0000-00009F220000}"/>
    <cellStyle name="20% - Accent5 4" xfId="6318" xr:uid="{00000000-0005-0000-0000-0000A0220000}"/>
    <cellStyle name="20% - Accent5 4 2" xfId="29326" xr:uid="{00000000-0005-0000-0000-0000A1220000}"/>
    <cellStyle name="20% - Accent5 4 3" xfId="27380" xr:uid="{00000000-0005-0000-0000-0000A2220000}"/>
    <cellStyle name="20% - Accent5 4 4" xfId="22649" xr:uid="{00000000-0005-0000-0000-0000A3220000}"/>
    <cellStyle name="20% - Accent5 5" xfId="6319" xr:uid="{00000000-0005-0000-0000-0000A4220000}"/>
    <cellStyle name="20% - Accent6" xfId="336" builtinId="50" customBuiltin="1"/>
    <cellStyle name="20% - Accent6 1" xfId="6320" xr:uid="{00000000-0005-0000-0000-0000A6220000}"/>
    <cellStyle name="20% - Accent6 2" xfId="465" xr:uid="{00000000-0005-0000-0000-0000A7220000}"/>
    <cellStyle name="20% - Accent6 2 10" xfId="6321" xr:uid="{00000000-0005-0000-0000-0000A8220000}"/>
    <cellStyle name="20% - Accent6 2 10 2" xfId="6322" xr:uid="{00000000-0005-0000-0000-0000A9220000}"/>
    <cellStyle name="20% - Accent6 2 10 2 2" xfId="6323" xr:uid="{00000000-0005-0000-0000-0000AA220000}"/>
    <cellStyle name="20% - Accent6 2 10 3" xfId="6324" xr:uid="{00000000-0005-0000-0000-0000AB220000}"/>
    <cellStyle name="20% - Accent6 2 10 3 2" xfId="6325" xr:uid="{00000000-0005-0000-0000-0000AC220000}"/>
    <cellStyle name="20% - Accent6 2 11" xfId="6326" xr:uid="{00000000-0005-0000-0000-0000AD220000}"/>
    <cellStyle name="20% - Accent6 2 11 2" xfId="6327" xr:uid="{00000000-0005-0000-0000-0000AE220000}"/>
    <cellStyle name="20% - Accent6 2 11 2 2" xfId="6328" xr:uid="{00000000-0005-0000-0000-0000AF220000}"/>
    <cellStyle name="20% - Accent6 2 11 3" xfId="6329" xr:uid="{00000000-0005-0000-0000-0000B0220000}"/>
    <cellStyle name="20% - Accent6 2 11 3 2" xfId="6330" xr:uid="{00000000-0005-0000-0000-0000B1220000}"/>
    <cellStyle name="20% - Accent6 2 12" xfId="6331" xr:uid="{00000000-0005-0000-0000-0000B2220000}"/>
    <cellStyle name="20% - Accent6 2 12 2" xfId="6332" xr:uid="{00000000-0005-0000-0000-0000B3220000}"/>
    <cellStyle name="20% - Accent6 2 12 3" xfId="6333" xr:uid="{00000000-0005-0000-0000-0000B4220000}"/>
    <cellStyle name="20% - Accent6 2 13" xfId="6334" xr:uid="{00000000-0005-0000-0000-0000B5220000}"/>
    <cellStyle name="20% - Accent6 2 13 2" xfId="6335" xr:uid="{00000000-0005-0000-0000-0000B6220000}"/>
    <cellStyle name="20% - Accent6 2 13 3" xfId="6336" xr:uid="{00000000-0005-0000-0000-0000B7220000}"/>
    <cellStyle name="20% - Accent6 2 14" xfId="6337" xr:uid="{00000000-0005-0000-0000-0000B8220000}"/>
    <cellStyle name="20% - Accent6 2 2" xfId="6338" xr:uid="{00000000-0005-0000-0000-0000B9220000}"/>
    <cellStyle name="20% - Accent6 2 2 2" xfId="6339" xr:uid="{00000000-0005-0000-0000-0000BA220000}"/>
    <cellStyle name="20% - Accent6 2 2 2 2" xfId="6340" xr:uid="{00000000-0005-0000-0000-0000BB220000}"/>
    <cellStyle name="20% - Accent6 2 2 2 2 2" xfId="27383" xr:uid="{00000000-0005-0000-0000-0000BC220000}"/>
    <cellStyle name="20% - Accent6 2 2 2 2 3" xfId="22651" xr:uid="{00000000-0005-0000-0000-0000BD220000}"/>
    <cellStyle name="20% - Accent6 2 2 2 3" xfId="27382" xr:uid="{00000000-0005-0000-0000-0000BE220000}"/>
    <cellStyle name="20% - Accent6 2 2 2 4" xfId="22650" xr:uid="{00000000-0005-0000-0000-0000BF220000}"/>
    <cellStyle name="20% - Accent6 2 2 3" xfId="6341" xr:uid="{00000000-0005-0000-0000-0000C0220000}"/>
    <cellStyle name="20% - Accent6 2 2 3 2" xfId="6342" xr:uid="{00000000-0005-0000-0000-0000C1220000}"/>
    <cellStyle name="20% - Accent6 2 2 3 3" xfId="27384" xr:uid="{00000000-0005-0000-0000-0000C2220000}"/>
    <cellStyle name="20% - Accent6 2 2 3 4" xfId="22652" xr:uid="{00000000-0005-0000-0000-0000C3220000}"/>
    <cellStyle name="20% - Accent6 2 2 4" xfId="27381" xr:uid="{00000000-0005-0000-0000-0000C4220000}"/>
    <cellStyle name="20% - Accent6 2 2 5" xfId="29327" xr:uid="{00000000-0005-0000-0000-0000C5220000}"/>
    <cellStyle name="20% - Accent6 2 3" xfId="6343" xr:uid="{00000000-0005-0000-0000-0000C6220000}"/>
    <cellStyle name="20% - Accent6 2 3 2" xfId="6344" xr:uid="{00000000-0005-0000-0000-0000C7220000}"/>
    <cellStyle name="20% - Accent6 2 3 2 2" xfId="6345" xr:uid="{00000000-0005-0000-0000-0000C8220000}"/>
    <cellStyle name="20% - Accent6 2 3 2 2 2" xfId="27387" xr:uid="{00000000-0005-0000-0000-0000C9220000}"/>
    <cellStyle name="20% - Accent6 2 3 2 2 3" xfId="29330" xr:uid="{00000000-0005-0000-0000-0000CA220000}"/>
    <cellStyle name="20% - Accent6 2 3 2 3" xfId="27386" xr:uid="{00000000-0005-0000-0000-0000CB220000}"/>
    <cellStyle name="20% - Accent6 2 3 2 4" xfId="29329" xr:uid="{00000000-0005-0000-0000-0000CC220000}"/>
    <cellStyle name="20% - Accent6 2 3 3" xfId="6346" xr:uid="{00000000-0005-0000-0000-0000CD220000}"/>
    <cellStyle name="20% - Accent6 2 3 3 2" xfId="6347" xr:uid="{00000000-0005-0000-0000-0000CE220000}"/>
    <cellStyle name="20% - Accent6 2 3 3 3" xfId="27388" xr:uid="{00000000-0005-0000-0000-0000CF220000}"/>
    <cellStyle name="20% - Accent6 2 3 3 4" xfId="29331" xr:uid="{00000000-0005-0000-0000-0000D0220000}"/>
    <cellStyle name="20% - Accent6 2 3 4" xfId="27385" xr:uid="{00000000-0005-0000-0000-0000D1220000}"/>
    <cellStyle name="20% - Accent6 2 3 5" xfId="29328" xr:uid="{00000000-0005-0000-0000-0000D2220000}"/>
    <cellStyle name="20% - Accent6 2 4" xfId="6348" xr:uid="{00000000-0005-0000-0000-0000D3220000}"/>
    <cellStyle name="20% - Accent6 2 4 2" xfId="6349" xr:uid="{00000000-0005-0000-0000-0000D4220000}"/>
    <cellStyle name="20% - Accent6 2 4 2 2" xfId="6350" xr:uid="{00000000-0005-0000-0000-0000D5220000}"/>
    <cellStyle name="20% - Accent6 2 4 2 3" xfId="27389" xr:uid="{00000000-0005-0000-0000-0000D6220000}"/>
    <cellStyle name="20% - Accent6 2 4 2 4" xfId="29332" xr:uid="{00000000-0005-0000-0000-0000D7220000}"/>
    <cellStyle name="20% - Accent6 2 4 3" xfId="6351" xr:uid="{00000000-0005-0000-0000-0000D8220000}"/>
    <cellStyle name="20% - Accent6 2 4 3 2" xfId="6352" xr:uid="{00000000-0005-0000-0000-0000D9220000}"/>
    <cellStyle name="20% - Accent6 2 5" xfId="6353" xr:uid="{00000000-0005-0000-0000-0000DA220000}"/>
    <cellStyle name="20% - Accent6 2 5 2" xfId="6354" xr:uid="{00000000-0005-0000-0000-0000DB220000}"/>
    <cellStyle name="20% - Accent6 2 5 2 2" xfId="6355" xr:uid="{00000000-0005-0000-0000-0000DC220000}"/>
    <cellStyle name="20% - Accent6 2 5 3" xfId="6356" xr:uid="{00000000-0005-0000-0000-0000DD220000}"/>
    <cellStyle name="20% - Accent6 2 5 3 2" xfId="6357" xr:uid="{00000000-0005-0000-0000-0000DE220000}"/>
    <cellStyle name="20% - Accent6 2 6" xfId="6358" xr:uid="{00000000-0005-0000-0000-0000DF220000}"/>
    <cellStyle name="20% - Accent6 2 6 2" xfId="6359" xr:uid="{00000000-0005-0000-0000-0000E0220000}"/>
    <cellStyle name="20% - Accent6 2 6 2 2" xfId="6360" xr:uid="{00000000-0005-0000-0000-0000E1220000}"/>
    <cellStyle name="20% - Accent6 2 6 3" xfId="6361" xr:uid="{00000000-0005-0000-0000-0000E2220000}"/>
    <cellStyle name="20% - Accent6 2 6 3 2" xfId="6362" xr:uid="{00000000-0005-0000-0000-0000E3220000}"/>
    <cellStyle name="20% - Accent6 2 7" xfId="6363" xr:uid="{00000000-0005-0000-0000-0000E4220000}"/>
    <cellStyle name="20% - Accent6 2 7 2" xfId="6364" xr:uid="{00000000-0005-0000-0000-0000E5220000}"/>
    <cellStyle name="20% - Accent6 2 7 2 2" xfId="6365" xr:uid="{00000000-0005-0000-0000-0000E6220000}"/>
    <cellStyle name="20% - Accent6 2 7 3" xfId="6366" xr:uid="{00000000-0005-0000-0000-0000E7220000}"/>
    <cellStyle name="20% - Accent6 2 7 3 2" xfId="6367" xr:uid="{00000000-0005-0000-0000-0000E8220000}"/>
    <cellStyle name="20% - Accent6 2 8" xfId="6368" xr:uid="{00000000-0005-0000-0000-0000E9220000}"/>
    <cellStyle name="20% - Accent6 2 8 2" xfId="6369" xr:uid="{00000000-0005-0000-0000-0000EA220000}"/>
    <cellStyle name="20% - Accent6 2 8 2 2" xfId="6370" xr:uid="{00000000-0005-0000-0000-0000EB220000}"/>
    <cellStyle name="20% - Accent6 2 8 3" xfId="6371" xr:uid="{00000000-0005-0000-0000-0000EC220000}"/>
    <cellStyle name="20% - Accent6 2 8 3 2" xfId="6372" xr:uid="{00000000-0005-0000-0000-0000ED220000}"/>
    <cellStyle name="20% - Accent6 2 9" xfId="6373" xr:uid="{00000000-0005-0000-0000-0000EE220000}"/>
    <cellStyle name="20% - Accent6 2 9 2" xfId="6374" xr:uid="{00000000-0005-0000-0000-0000EF220000}"/>
    <cellStyle name="20% - Accent6 2 9 2 2" xfId="6375" xr:uid="{00000000-0005-0000-0000-0000F0220000}"/>
    <cellStyle name="20% - Accent6 2 9 3" xfId="6376" xr:uid="{00000000-0005-0000-0000-0000F1220000}"/>
    <cellStyle name="20% - Accent6 2 9 3 2" xfId="6377" xr:uid="{00000000-0005-0000-0000-0000F2220000}"/>
    <cellStyle name="20% - Accent6 3" xfId="466" xr:uid="{00000000-0005-0000-0000-0000F3220000}"/>
    <cellStyle name="20% - Accent6 3 2" xfId="6378" xr:uid="{00000000-0005-0000-0000-0000F4220000}"/>
    <cellStyle name="20% - Accent6 3 2 2" xfId="6379" xr:uid="{00000000-0005-0000-0000-0000F5220000}"/>
    <cellStyle name="20% - Accent6 3 2 2 2" xfId="29259" xr:uid="{00000000-0005-0000-0000-0000F6220000}"/>
    <cellStyle name="20% - Accent6 3 2 2 3" xfId="29334" xr:uid="{00000000-0005-0000-0000-0000F7220000}"/>
    <cellStyle name="20% - Accent6 3 2 3" xfId="27390" xr:uid="{00000000-0005-0000-0000-0000F8220000}"/>
    <cellStyle name="20% - Accent6 3 2 4" xfId="29333" xr:uid="{00000000-0005-0000-0000-0000F9220000}"/>
    <cellStyle name="20% - Accent6 3 3" xfId="6380" xr:uid="{00000000-0005-0000-0000-0000FA220000}"/>
    <cellStyle name="20% - Accent6 3 3 2" xfId="6381" xr:uid="{00000000-0005-0000-0000-0000FB220000}"/>
    <cellStyle name="20% - Accent6 3 3 3" xfId="27392" xr:uid="{00000000-0005-0000-0000-0000FC220000}"/>
    <cellStyle name="20% - Accent6 3 3 4" xfId="29335" xr:uid="{00000000-0005-0000-0000-0000FD220000}"/>
    <cellStyle name="20% - Accent6 4" xfId="6382" xr:uid="{00000000-0005-0000-0000-0000FE220000}"/>
    <cellStyle name="20% - Accent6 4 2" xfId="21956" xr:uid="{00000000-0005-0000-0000-0000FF220000}"/>
    <cellStyle name="20% - Accent6 4 3" xfId="27391" xr:uid="{00000000-0005-0000-0000-000000230000}"/>
    <cellStyle name="20% - Accent6 4 4" xfId="397" xr:uid="{00000000-0005-0000-0000-000001230000}"/>
    <cellStyle name="20% - Accent6 5" xfId="6383" xr:uid="{00000000-0005-0000-0000-000002230000}"/>
    <cellStyle name="20% - 강조색1" xfId="6384" xr:uid="{00000000-0005-0000-0000-000003230000}"/>
    <cellStyle name="20% - 강조색2" xfId="6385" xr:uid="{00000000-0005-0000-0000-000004230000}"/>
    <cellStyle name="20% - 강조색3" xfId="6386" xr:uid="{00000000-0005-0000-0000-000005230000}"/>
    <cellStyle name="20% - 강조색4" xfId="6387" xr:uid="{00000000-0005-0000-0000-000006230000}"/>
    <cellStyle name="20% - 강조색5" xfId="6388" xr:uid="{00000000-0005-0000-0000-000007230000}"/>
    <cellStyle name="20% - 강조색6" xfId="6389" xr:uid="{00000000-0005-0000-0000-000008230000}"/>
    <cellStyle name="20% - 强调文字颜色 1" xfId="29337" xr:uid="{00000000-0005-0000-0000-000009230000}"/>
    <cellStyle name="20% - 强调文字颜色 1 2" xfId="29338" xr:uid="{00000000-0005-0000-0000-00000A230000}"/>
    <cellStyle name="20% - 强调文字颜色 2" xfId="29339" xr:uid="{00000000-0005-0000-0000-00000B230000}"/>
    <cellStyle name="20% - 强调文字颜色 2 2" xfId="29340" xr:uid="{00000000-0005-0000-0000-00000C230000}"/>
    <cellStyle name="20% - 强调文字颜色 3" xfId="29341" xr:uid="{00000000-0005-0000-0000-00000D230000}"/>
    <cellStyle name="20% - 强调文字颜色 3 2" xfId="29342" xr:uid="{00000000-0005-0000-0000-00000E230000}"/>
    <cellStyle name="20% - 强调文字颜色 4" xfId="29336" xr:uid="{00000000-0005-0000-0000-00000F230000}"/>
    <cellStyle name="20% - 强调文字颜色 4 2" xfId="21957" xr:uid="{00000000-0005-0000-0000-000010230000}"/>
    <cellStyle name="20% - 强调文字颜色 5" xfId="29344" xr:uid="{00000000-0005-0000-0000-000011230000}"/>
    <cellStyle name="20% - 强调文字颜色 5 2" xfId="29345" xr:uid="{00000000-0005-0000-0000-000012230000}"/>
    <cellStyle name="20% - 强调文字颜色 6" xfId="29346" xr:uid="{00000000-0005-0000-0000-000013230000}"/>
    <cellStyle name="20% - 强调文字颜色 6 2" xfId="29347" xr:uid="{00000000-0005-0000-0000-000014230000}"/>
    <cellStyle name="40 % - Accent1" xfId="29343" xr:uid="{00000000-0005-0000-0000-000015230000}"/>
    <cellStyle name="40 % - Accent1 2" xfId="29348" xr:uid="{00000000-0005-0000-0000-000016230000}"/>
    <cellStyle name="40 % - Accent1 2 2" xfId="29349" xr:uid="{00000000-0005-0000-0000-000017230000}"/>
    <cellStyle name="40 % - Accent1 3" xfId="29350" xr:uid="{00000000-0005-0000-0000-000018230000}"/>
    <cellStyle name="40 % - Accent2" xfId="29351" xr:uid="{00000000-0005-0000-0000-000019230000}"/>
    <cellStyle name="40 % - Accent2 2" xfId="21958" xr:uid="{00000000-0005-0000-0000-00001A230000}"/>
    <cellStyle name="40 % - Accent2 2 2" xfId="22653" xr:uid="{00000000-0005-0000-0000-00001B230000}"/>
    <cellStyle name="40 % - Accent2 3" xfId="22654" xr:uid="{00000000-0005-0000-0000-00001C230000}"/>
    <cellStyle name="40 % - Accent3" xfId="22655" xr:uid="{00000000-0005-0000-0000-00001D230000}"/>
    <cellStyle name="40 % - Accent3 2" xfId="30025" xr:uid="{00000000-0005-0000-0000-00001E230000}"/>
    <cellStyle name="40 % - Accent3 2 2" xfId="22656" xr:uid="{00000000-0005-0000-0000-00001F230000}"/>
    <cellStyle name="40 % - Accent3 3" xfId="22657" xr:uid="{00000000-0005-0000-0000-000020230000}"/>
    <cellStyle name="40 % - Accent4" xfId="22658" xr:uid="{00000000-0005-0000-0000-000021230000}"/>
    <cellStyle name="40 % - Accent4 2" xfId="22659" xr:uid="{00000000-0005-0000-0000-000022230000}"/>
    <cellStyle name="40 % - Accent4 2 2" xfId="29352" xr:uid="{00000000-0005-0000-0000-000023230000}"/>
    <cellStyle name="40 % - Accent4 3" xfId="29353" xr:uid="{00000000-0005-0000-0000-000024230000}"/>
    <cellStyle name="40 % - Accent5" xfId="29354" xr:uid="{00000000-0005-0000-0000-000025230000}"/>
    <cellStyle name="40 % - Accent5 2" xfId="29355" xr:uid="{00000000-0005-0000-0000-000026230000}"/>
    <cellStyle name="40 % - Accent5 2 2" xfId="29356" xr:uid="{00000000-0005-0000-0000-000027230000}"/>
    <cellStyle name="40 % - Accent5 3" xfId="29357" xr:uid="{00000000-0005-0000-0000-000028230000}"/>
    <cellStyle name="40 % - Accent6" xfId="29358" xr:uid="{00000000-0005-0000-0000-000029230000}"/>
    <cellStyle name="40 % - Accent6 2" xfId="29359" xr:uid="{00000000-0005-0000-0000-00002A230000}"/>
    <cellStyle name="40 % - Accent6 2 2" xfId="22660" xr:uid="{00000000-0005-0000-0000-00002B230000}"/>
    <cellStyle name="40 % - Accent6 3" xfId="29360" xr:uid="{00000000-0005-0000-0000-00002C230000}"/>
    <cellStyle name="40% - Accent1" xfId="322" builtinId="31" customBuiltin="1"/>
    <cellStyle name="40% - Accent1 1" xfId="6390" xr:uid="{00000000-0005-0000-0000-00002E230000}"/>
    <cellStyle name="40% - Accent1 2" xfId="467" xr:uid="{00000000-0005-0000-0000-00002F230000}"/>
    <cellStyle name="40% - Accent1 2 10" xfId="6392" xr:uid="{00000000-0005-0000-0000-000030230000}"/>
    <cellStyle name="40% - Accent1 2 10 2" xfId="6393" xr:uid="{00000000-0005-0000-0000-000031230000}"/>
    <cellStyle name="40% - Accent1 2 10 2 2" xfId="6394" xr:uid="{00000000-0005-0000-0000-000032230000}"/>
    <cellStyle name="40% - Accent1 2 10 3" xfId="6395" xr:uid="{00000000-0005-0000-0000-000033230000}"/>
    <cellStyle name="40% - Accent1 2 10 3 2" xfId="6396" xr:uid="{00000000-0005-0000-0000-000034230000}"/>
    <cellStyle name="40% - Accent1 2 11" xfId="6397" xr:uid="{00000000-0005-0000-0000-000035230000}"/>
    <cellStyle name="40% - Accent1 2 11 2" xfId="6398" xr:uid="{00000000-0005-0000-0000-000036230000}"/>
    <cellStyle name="40% - Accent1 2 11 2 2" xfId="6399" xr:uid="{00000000-0005-0000-0000-000037230000}"/>
    <cellStyle name="40% - Accent1 2 11 3" xfId="6400" xr:uid="{00000000-0005-0000-0000-000038230000}"/>
    <cellStyle name="40% - Accent1 2 11 3 2" xfId="6401" xr:uid="{00000000-0005-0000-0000-000039230000}"/>
    <cellStyle name="40% - Accent1 2 12" xfId="6402" xr:uid="{00000000-0005-0000-0000-00003A230000}"/>
    <cellStyle name="40% - Accent1 2 12 2" xfId="6403" xr:uid="{00000000-0005-0000-0000-00003B230000}"/>
    <cellStyle name="40% - Accent1 2 12 3" xfId="6404" xr:uid="{00000000-0005-0000-0000-00003C230000}"/>
    <cellStyle name="40% - Accent1 2 13" xfId="6405" xr:uid="{00000000-0005-0000-0000-00003D230000}"/>
    <cellStyle name="40% - Accent1 2 13 2" xfId="6406" xr:uid="{00000000-0005-0000-0000-00003E230000}"/>
    <cellStyle name="40% - Accent1 2 13 3" xfId="6407" xr:uid="{00000000-0005-0000-0000-00003F230000}"/>
    <cellStyle name="40% - Accent1 2 14" xfId="6408" xr:uid="{00000000-0005-0000-0000-000040230000}"/>
    <cellStyle name="40% - Accent1 2 15" xfId="6391" xr:uid="{00000000-0005-0000-0000-000041230000}"/>
    <cellStyle name="40% - Accent1 2 16" xfId="23574" xr:uid="{00000000-0005-0000-0000-000042230000}"/>
    <cellStyle name="40% - Accent1 2 2" xfId="6409" xr:uid="{00000000-0005-0000-0000-000043230000}"/>
    <cellStyle name="40% - Accent1 2 2 2" xfId="6410" xr:uid="{00000000-0005-0000-0000-000044230000}"/>
    <cellStyle name="40% - Accent1 2 2 2 2" xfId="6411" xr:uid="{00000000-0005-0000-0000-000045230000}"/>
    <cellStyle name="40% - Accent1 2 2 2 2 2" xfId="27394" xr:uid="{00000000-0005-0000-0000-000046230000}"/>
    <cellStyle name="40% - Accent1 2 2 2 2 3" xfId="29361" xr:uid="{00000000-0005-0000-0000-000047230000}"/>
    <cellStyle name="40% - Accent1 2 2 2 3" xfId="27393" xr:uid="{00000000-0005-0000-0000-000048230000}"/>
    <cellStyle name="40% - Accent1 2 2 2 4" xfId="22661" xr:uid="{00000000-0005-0000-0000-000049230000}"/>
    <cellStyle name="40% - Accent1 2 2 3" xfId="6412" xr:uid="{00000000-0005-0000-0000-00004A230000}"/>
    <cellStyle name="40% - Accent1 2 2 3 2" xfId="6413" xr:uid="{00000000-0005-0000-0000-00004B230000}"/>
    <cellStyle name="40% - Accent1 2 2 3 3" xfId="27395" xr:uid="{00000000-0005-0000-0000-00004C230000}"/>
    <cellStyle name="40% - Accent1 2 2 3 4" xfId="22662" xr:uid="{00000000-0005-0000-0000-00004D230000}"/>
    <cellStyle name="40% - Accent1 2 3" xfId="6414" xr:uid="{00000000-0005-0000-0000-00004E230000}"/>
    <cellStyle name="40% - Accent1 2 3 2" xfId="6415" xr:uid="{00000000-0005-0000-0000-00004F230000}"/>
    <cellStyle name="40% - Accent1 2 3 2 2" xfId="6416" xr:uid="{00000000-0005-0000-0000-000050230000}"/>
    <cellStyle name="40% - Accent1 2 3 2 3" xfId="27396" xr:uid="{00000000-0005-0000-0000-000051230000}"/>
    <cellStyle name="40% - Accent1 2 3 2 4" xfId="22663" xr:uid="{00000000-0005-0000-0000-000052230000}"/>
    <cellStyle name="40% - Accent1 2 3 3" xfId="6417" xr:uid="{00000000-0005-0000-0000-000053230000}"/>
    <cellStyle name="40% - Accent1 2 3 3 2" xfId="6418" xr:uid="{00000000-0005-0000-0000-000054230000}"/>
    <cellStyle name="40% - Accent1 2 4" xfId="6419" xr:uid="{00000000-0005-0000-0000-000055230000}"/>
    <cellStyle name="40% - Accent1 2 4 2" xfId="6420" xr:uid="{00000000-0005-0000-0000-000056230000}"/>
    <cellStyle name="40% - Accent1 2 4 2 2" xfId="6421" xr:uid="{00000000-0005-0000-0000-000057230000}"/>
    <cellStyle name="40% - Accent1 2 4 3" xfId="6422" xr:uid="{00000000-0005-0000-0000-000058230000}"/>
    <cellStyle name="40% - Accent1 2 4 3 2" xfId="6423" xr:uid="{00000000-0005-0000-0000-000059230000}"/>
    <cellStyle name="40% - Accent1 2 5" xfId="6424" xr:uid="{00000000-0005-0000-0000-00005A230000}"/>
    <cellStyle name="40% - Accent1 2 5 2" xfId="6425" xr:uid="{00000000-0005-0000-0000-00005B230000}"/>
    <cellStyle name="40% - Accent1 2 5 2 2" xfId="6426" xr:uid="{00000000-0005-0000-0000-00005C230000}"/>
    <cellStyle name="40% - Accent1 2 5 3" xfId="6427" xr:uid="{00000000-0005-0000-0000-00005D230000}"/>
    <cellStyle name="40% - Accent1 2 5 3 2" xfId="6428" xr:uid="{00000000-0005-0000-0000-00005E230000}"/>
    <cellStyle name="40% - Accent1 2 6" xfId="6429" xr:uid="{00000000-0005-0000-0000-00005F230000}"/>
    <cellStyle name="40% - Accent1 2 6 2" xfId="6430" xr:uid="{00000000-0005-0000-0000-000060230000}"/>
    <cellStyle name="40% - Accent1 2 6 2 2" xfId="6431" xr:uid="{00000000-0005-0000-0000-000061230000}"/>
    <cellStyle name="40% - Accent1 2 6 3" xfId="6432" xr:uid="{00000000-0005-0000-0000-000062230000}"/>
    <cellStyle name="40% - Accent1 2 6 3 2" xfId="6433" xr:uid="{00000000-0005-0000-0000-000063230000}"/>
    <cellStyle name="40% - Accent1 2 7" xfId="6434" xr:uid="{00000000-0005-0000-0000-000064230000}"/>
    <cellStyle name="40% - Accent1 2 7 2" xfId="6435" xr:uid="{00000000-0005-0000-0000-000065230000}"/>
    <cellStyle name="40% - Accent1 2 7 2 2" xfId="6436" xr:uid="{00000000-0005-0000-0000-000066230000}"/>
    <cellStyle name="40% - Accent1 2 7 3" xfId="6437" xr:uid="{00000000-0005-0000-0000-000067230000}"/>
    <cellStyle name="40% - Accent1 2 7 3 2" xfId="6438" xr:uid="{00000000-0005-0000-0000-000068230000}"/>
    <cellStyle name="40% - Accent1 2 8" xfId="6439" xr:uid="{00000000-0005-0000-0000-000069230000}"/>
    <cellStyle name="40% - Accent1 2 8 2" xfId="6440" xr:uid="{00000000-0005-0000-0000-00006A230000}"/>
    <cellStyle name="40% - Accent1 2 8 2 2" xfId="6441" xr:uid="{00000000-0005-0000-0000-00006B230000}"/>
    <cellStyle name="40% - Accent1 2 8 3" xfId="6442" xr:uid="{00000000-0005-0000-0000-00006C230000}"/>
    <cellStyle name="40% - Accent1 2 8 3 2" xfId="6443" xr:uid="{00000000-0005-0000-0000-00006D230000}"/>
    <cellStyle name="40% - Accent1 2 9" xfId="6444" xr:uid="{00000000-0005-0000-0000-00006E230000}"/>
    <cellStyle name="40% - Accent1 2 9 2" xfId="6445" xr:uid="{00000000-0005-0000-0000-00006F230000}"/>
    <cellStyle name="40% - Accent1 2 9 2 2" xfId="6446" xr:uid="{00000000-0005-0000-0000-000070230000}"/>
    <cellStyle name="40% - Accent1 2 9 3" xfId="6447" xr:uid="{00000000-0005-0000-0000-000071230000}"/>
    <cellStyle name="40% - Accent1 2 9 3 2" xfId="6448" xr:uid="{00000000-0005-0000-0000-000072230000}"/>
    <cellStyle name="40% - Accent1 3" xfId="468" xr:uid="{00000000-0005-0000-0000-000073230000}"/>
    <cellStyle name="40% - Accent1 3 2" xfId="6450" xr:uid="{00000000-0005-0000-0000-000074230000}"/>
    <cellStyle name="40% - Accent1 3 2 2" xfId="6451" xr:uid="{00000000-0005-0000-0000-000075230000}"/>
    <cellStyle name="40% - Accent1 3 2 2 2" xfId="21722" xr:uid="{00000000-0005-0000-0000-000076230000}"/>
    <cellStyle name="40% - Accent1 3 2 2 3" xfId="27398" xr:uid="{00000000-0005-0000-0000-000077230000}"/>
    <cellStyle name="40% - Accent1 3 2 2 4" xfId="22665" xr:uid="{00000000-0005-0000-0000-000078230000}"/>
    <cellStyle name="40% - Accent1 3 2 3" xfId="6452" xr:uid="{00000000-0005-0000-0000-000079230000}"/>
    <cellStyle name="40% - Accent1 3 2 3 2" xfId="27399" xr:uid="{00000000-0005-0000-0000-00007A230000}"/>
    <cellStyle name="40% - Accent1 3 2 3 3" xfId="29362" xr:uid="{00000000-0005-0000-0000-00007B230000}"/>
    <cellStyle name="40% - Accent1 3 2 4" xfId="21845" xr:uid="{00000000-0005-0000-0000-00007C230000}"/>
    <cellStyle name="40% - Accent1 3 2 5" xfId="22664" xr:uid="{00000000-0005-0000-0000-00007D230000}"/>
    <cellStyle name="40% - Accent1 3 3" xfId="6453" xr:uid="{00000000-0005-0000-0000-00007E230000}"/>
    <cellStyle name="40% - Accent1 3 3 2" xfId="6454" xr:uid="{00000000-0005-0000-0000-00007F230000}"/>
    <cellStyle name="40% - Accent1 3 3 2 2" xfId="29780" xr:uid="{00000000-0005-0000-0000-000080230000}"/>
    <cellStyle name="40% - Accent1 3 3 2 3" xfId="22666" xr:uid="{00000000-0005-0000-0000-000081230000}"/>
    <cellStyle name="40% - Accent1 3 3 3" xfId="27397" xr:uid="{00000000-0005-0000-0000-000082230000}"/>
    <cellStyle name="40% - Accent1 3 3 4" xfId="30058" xr:uid="{00000000-0005-0000-0000-000083230000}"/>
    <cellStyle name="40% - Accent1 3 4" xfId="6455" xr:uid="{00000000-0005-0000-0000-000084230000}"/>
    <cellStyle name="40% - Accent1 3 4 2" xfId="27403" xr:uid="{00000000-0005-0000-0000-000085230000}"/>
    <cellStyle name="40% - Accent1 3 4 3" xfId="22667" xr:uid="{00000000-0005-0000-0000-000086230000}"/>
    <cellStyle name="40% - Accent1 3 5" xfId="6456" xr:uid="{00000000-0005-0000-0000-000087230000}"/>
    <cellStyle name="40% - Accent1 3 6" xfId="6449" xr:uid="{00000000-0005-0000-0000-000088230000}"/>
    <cellStyle name="40% - Accent1 4" xfId="6457" xr:uid="{00000000-0005-0000-0000-000089230000}"/>
    <cellStyle name="40% - Accent1 4 2" xfId="22669" xr:uid="{00000000-0005-0000-0000-00008A230000}"/>
    <cellStyle name="40% - Accent1 4 2 2" xfId="22670" xr:uid="{00000000-0005-0000-0000-00008B230000}"/>
    <cellStyle name="40% - Accent1 4 3" xfId="22671" xr:uid="{00000000-0005-0000-0000-00008C230000}"/>
    <cellStyle name="40% - Accent1 4 4" xfId="27400" xr:uid="{00000000-0005-0000-0000-00008D230000}"/>
    <cellStyle name="40% - Accent1 4 5" xfId="22668" xr:uid="{00000000-0005-0000-0000-00008E230000}"/>
    <cellStyle name="40% - Accent1 5" xfId="6458" xr:uid="{00000000-0005-0000-0000-00008F230000}"/>
    <cellStyle name="40% - Accent1 5 2" xfId="22673" xr:uid="{00000000-0005-0000-0000-000090230000}"/>
    <cellStyle name="40% - Accent1 5 2 2" xfId="22674" xr:uid="{00000000-0005-0000-0000-000091230000}"/>
    <cellStyle name="40% - Accent1 5 3" xfId="22675" xr:uid="{00000000-0005-0000-0000-000092230000}"/>
    <cellStyle name="40% - Accent1 5 4" xfId="27401" xr:uid="{00000000-0005-0000-0000-000093230000}"/>
    <cellStyle name="40% - Accent1 5 5" xfId="22672" xr:uid="{00000000-0005-0000-0000-000094230000}"/>
    <cellStyle name="40% - Accent1 6" xfId="22676" xr:uid="{00000000-0005-0000-0000-000095230000}"/>
    <cellStyle name="40% - Accent1 6 2" xfId="21959" xr:uid="{00000000-0005-0000-0000-000096230000}"/>
    <cellStyle name="40% - Accent2" xfId="325" builtinId="35" customBuiltin="1"/>
    <cellStyle name="40% - Accent2 1" xfId="6459" xr:uid="{00000000-0005-0000-0000-000098230000}"/>
    <cellStyle name="40% - Accent2 2" xfId="469" xr:uid="{00000000-0005-0000-0000-000099230000}"/>
    <cellStyle name="40% - Accent2 2 10" xfId="6460" xr:uid="{00000000-0005-0000-0000-00009A230000}"/>
    <cellStyle name="40% - Accent2 2 10 2" xfId="6461" xr:uid="{00000000-0005-0000-0000-00009B230000}"/>
    <cellStyle name="40% - Accent2 2 10 2 2" xfId="6462" xr:uid="{00000000-0005-0000-0000-00009C230000}"/>
    <cellStyle name="40% - Accent2 2 10 3" xfId="6463" xr:uid="{00000000-0005-0000-0000-00009D230000}"/>
    <cellStyle name="40% - Accent2 2 10 3 2" xfId="6464" xr:uid="{00000000-0005-0000-0000-00009E230000}"/>
    <cellStyle name="40% - Accent2 2 11" xfId="6465" xr:uid="{00000000-0005-0000-0000-00009F230000}"/>
    <cellStyle name="40% - Accent2 2 11 2" xfId="6466" xr:uid="{00000000-0005-0000-0000-0000A0230000}"/>
    <cellStyle name="40% - Accent2 2 11 2 2" xfId="6467" xr:uid="{00000000-0005-0000-0000-0000A1230000}"/>
    <cellStyle name="40% - Accent2 2 11 3" xfId="6468" xr:uid="{00000000-0005-0000-0000-0000A2230000}"/>
    <cellStyle name="40% - Accent2 2 11 3 2" xfId="6469" xr:uid="{00000000-0005-0000-0000-0000A3230000}"/>
    <cellStyle name="40% - Accent2 2 12" xfId="6470" xr:uid="{00000000-0005-0000-0000-0000A4230000}"/>
    <cellStyle name="40% - Accent2 2 12 2" xfId="6471" xr:uid="{00000000-0005-0000-0000-0000A5230000}"/>
    <cellStyle name="40% - Accent2 2 12 3" xfId="6472" xr:uid="{00000000-0005-0000-0000-0000A6230000}"/>
    <cellStyle name="40% - Accent2 2 13" xfId="6473" xr:uid="{00000000-0005-0000-0000-0000A7230000}"/>
    <cellStyle name="40% - Accent2 2 13 2" xfId="6474" xr:uid="{00000000-0005-0000-0000-0000A8230000}"/>
    <cellStyle name="40% - Accent2 2 13 3" xfId="6475" xr:uid="{00000000-0005-0000-0000-0000A9230000}"/>
    <cellStyle name="40% - Accent2 2 14" xfId="6476" xr:uid="{00000000-0005-0000-0000-0000AA230000}"/>
    <cellStyle name="40% - Accent2 2 2" xfId="6477" xr:uid="{00000000-0005-0000-0000-0000AB230000}"/>
    <cellStyle name="40% - Accent2 2 2 2" xfId="6478" xr:uid="{00000000-0005-0000-0000-0000AC230000}"/>
    <cellStyle name="40% - Accent2 2 2 2 2" xfId="6479" xr:uid="{00000000-0005-0000-0000-0000AD230000}"/>
    <cellStyle name="40% - Accent2 2 2 2 2 2" xfId="21846" xr:uid="{00000000-0005-0000-0000-0000AE230000}"/>
    <cellStyle name="40% - Accent2 2 2 2 2 3" xfId="22678" xr:uid="{00000000-0005-0000-0000-0000AF230000}"/>
    <cellStyle name="40% - Accent2 2 2 2 3" xfId="27402" xr:uid="{00000000-0005-0000-0000-0000B0230000}"/>
    <cellStyle name="40% - Accent2 2 2 2 4" xfId="22677" xr:uid="{00000000-0005-0000-0000-0000B1230000}"/>
    <cellStyle name="40% - Accent2 2 2 3" xfId="6480" xr:uid="{00000000-0005-0000-0000-0000B2230000}"/>
    <cellStyle name="40% - Accent2 2 2 3 2" xfId="6481" xr:uid="{00000000-0005-0000-0000-0000B3230000}"/>
    <cellStyle name="40% - Accent2 2 2 3 3" xfId="21847" xr:uid="{00000000-0005-0000-0000-0000B4230000}"/>
    <cellStyle name="40% - Accent2 2 2 3 4" xfId="22679" xr:uid="{00000000-0005-0000-0000-0000B5230000}"/>
    <cellStyle name="40% - Accent2 2 3" xfId="6482" xr:uid="{00000000-0005-0000-0000-0000B6230000}"/>
    <cellStyle name="40% - Accent2 2 3 2" xfId="6483" xr:uid="{00000000-0005-0000-0000-0000B7230000}"/>
    <cellStyle name="40% - Accent2 2 3 2 2" xfId="6484" xr:uid="{00000000-0005-0000-0000-0000B8230000}"/>
    <cellStyle name="40% - Accent2 2 3 2 3" xfId="27404" xr:uid="{00000000-0005-0000-0000-0000B9230000}"/>
    <cellStyle name="40% - Accent2 2 3 2 4" xfId="22680" xr:uid="{00000000-0005-0000-0000-0000BA230000}"/>
    <cellStyle name="40% - Accent2 2 3 3" xfId="6485" xr:uid="{00000000-0005-0000-0000-0000BB230000}"/>
    <cellStyle name="40% - Accent2 2 3 3 2" xfId="6486" xr:uid="{00000000-0005-0000-0000-0000BC230000}"/>
    <cellStyle name="40% - Accent2 2 4" xfId="6487" xr:uid="{00000000-0005-0000-0000-0000BD230000}"/>
    <cellStyle name="40% - Accent2 2 4 2" xfId="6488" xr:uid="{00000000-0005-0000-0000-0000BE230000}"/>
    <cellStyle name="40% - Accent2 2 4 2 2" xfId="6489" xr:uid="{00000000-0005-0000-0000-0000BF230000}"/>
    <cellStyle name="40% - Accent2 2 4 3" xfId="6490" xr:uid="{00000000-0005-0000-0000-0000C0230000}"/>
    <cellStyle name="40% - Accent2 2 4 3 2" xfId="6491" xr:uid="{00000000-0005-0000-0000-0000C1230000}"/>
    <cellStyle name="40% - Accent2 2 5" xfId="6492" xr:uid="{00000000-0005-0000-0000-0000C2230000}"/>
    <cellStyle name="40% - Accent2 2 5 2" xfId="6493" xr:uid="{00000000-0005-0000-0000-0000C3230000}"/>
    <cellStyle name="40% - Accent2 2 5 2 2" xfId="6494" xr:uid="{00000000-0005-0000-0000-0000C4230000}"/>
    <cellStyle name="40% - Accent2 2 5 3" xfId="6495" xr:uid="{00000000-0005-0000-0000-0000C5230000}"/>
    <cellStyle name="40% - Accent2 2 5 3 2" xfId="6496" xr:uid="{00000000-0005-0000-0000-0000C6230000}"/>
    <cellStyle name="40% - Accent2 2 6" xfId="6497" xr:uid="{00000000-0005-0000-0000-0000C7230000}"/>
    <cellStyle name="40% - Accent2 2 6 2" xfId="6498" xr:uid="{00000000-0005-0000-0000-0000C8230000}"/>
    <cellStyle name="40% - Accent2 2 6 2 2" xfId="6499" xr:uid="{00000000-0005-0000-0000-0000C9230000}"/>
    <cellStyle name="40% - Accent2 2 6 3" xfId="6500" xr:uid="{00000000-0005-0000-0000-0000CA230000}"/>
    <cellStyle name="40% - Accent2 2 6 3 2" xfId="6501" xr:uid="{00000000-0005-0000-0000-0000CB230000}"/>
    <cellStyle name="40% - Accent2 2 7" xfId="6502" xr:uid="{00000000-0005-0000-0000-0000CC230000}"/>
    <cellStyle name="40% - Accent2 2 7 2" xfId="6503" xr:uid="{00000000-0005-0000-0000-0000CD230000}"/>
    <cellStyle name="40% - Accent2 2 7 2 2" xfId="6504" xr:uid="{00000000-0005-0000-0000-0000CE230000}"/>
    <cellStyle name="40% - Accent2 2 7 3" xfId="6505" xr:uid="{00000000-0005-0000-0000-0000CF230000}"/>
    <cellStyle name="40% - Accent2 2 7 3 2" xfId="6506" xr:uid="{00000000-0005-0000-0000-0000D0230000}"/>
    <cellStyle name="40% - Accent2 2 8" xfId="6507" xr:uid="{00000000-0005-0000-0000-0000D1230000}"/>
    <cellStyle name="40% - Accent2 2 8 2" xfId="6508" xr:uid="{00000000-0005-0000-0000-0000D2230000}"/>
    <cellStyle name="40% - Accent2 2 8 2 2" xfId="6509" xr:uid="{00000000-0005-0000-0000-0000D3230000}"/>
    <cellStyle name="40% - Accent2 2 8 3" xfId="6510" xr:uid="{00000000-0005-0000-0000-0000D4230000}"/>
    <cellStyle name="40% - Accent2 2 8 3 2" xfId="6511" xr:uid="{00000000-0005-0000-0000-0000D5230000}"/>
    <cellStyle name="40% - Accent2 2 9" xfId="6512" xr:uid="{00000000-0005-0000-0000-0000D6230000}"/>
    <cellStyle name="40% - Accent2 2 9 2" xfId="6513" xr:uid="{00000000-0005-0000-0000-0000D7230000}"/>
    <cellStyle name="40% - Accent2 2 9 2 2" xfId="6514" xr:uid="{00000000-0005-0000-0000-0000D8230000}"/>
    <cellStyle name="40% - Accent2 2 9 3" xfId="6515" xr:uid="{00000000-0005-0000-0000-0000D9230000}"/>
    <cellStyle name="40% - Accent2 2 9 3 2" xfId="6516" xr:uid="{00000000-0005-0000-0000-0000DA230000}"/>
    <cellStyle name="40% - Accent2 3" xfId="470" xr:uid="{00000000-0005-0000-0000-0000DB230000}"/>
    <cellStyle name="40% - Accent2 3 2" xfId="6517" xr:uid="{00000000-0005-0000-0000-0000DC230000}"/>
    <cellStyle name="40% - Accent2 3 2 2" xfId="6518" xr:uid="{00000000-0005-0000-0000-0000DD230000}"/>
    <cellStyle name="40% - Accent2 3 2 2 2" xfId="27406" xr:uid="{00000000-0005-0000-0000-0000DE230000}"/>
    <cellStyle name="40% - Accent2 3 2 2 3" xfId="22682" xr:uid="{00000000-0005-0000-0000-0000DF230000}"/>
    <cellStyle name="40% - Accent2 3 2 3" xfId="21933" xr:uid="{00000000-0005-0000-0000-0000E0230000}"/>
    <cellStyle name="40% - Accent2 3 2 4" xfId="22681" xr:uid="{00000000-0005-0000-0000-0000E1230000}"/>
    <cellStyle name="40% - Accent2 3 3" xfId="6519" xr:uid="{00000000-0005-0000-0000-0000E2230000}"/>
    <cellStyle name="40% - Accent2 3 3 2" xfId="6520" xr:uid="{00000000-0005-0000-0000-0000E3230000}"/>
    <cellStyle name="40% - Accent2 3 3 3" xfId="27405" xr:uid="{00000000-0005-0000-0000-0000E4230000}"/>
    <cellStyle name="40% - Accent2 3 3 4" xfId="22683" xr:uid="{00000000-0005-0000-0000-0000E5230000}"/>
    <cellStyle name="40% - Accent2 4" xfId="6521" xr:uid="{00000000-0005-0000-0000-0000E6230000}"/>
    <cellStyle name="40% - Accent2 4 2" xfId="22685" xr:uid="{00000000-0005-0000-0000-0000E7230000}"/>
    <cellStyle name="40% - Accent2 4 3" xfId="29781" xr:uid="{00000000-0005-0000-0000-0000E8230000}"/>
    <cellStyle name="40% - Accent2 4 4" xfId="22684" xr:uid="{00000000-0005-0000-0000-0000E9230000}"/>
    <cellStyle name="40% - Accent2 5" xfId="6522" xr:uid="{00000000-0005-0000-0000-0000EA230000}"/>
    <cellStyle name="40% - Accent3" xfId="328" builtinId="39" customBuiltin="1"/>
    <cellStyle name="40% - Accent3 1" xfId="6523" xr:uid="{00000000-0005-0000-0000-0000EC230000}"/>
    <cellStyle name="40% - Accent3 2" xfId="471" xr:uid="{00000000-0005-0000-0000-0000ED230000}"/>
    <cellStyle name="40% - Accent3 2 10" xfId="6525" xr:uid="{00000000-0005-0000-0000-0000EE230000}"/>
    <cellStyle name="40% - Accent3 2 10 2" xfId="6526" xr:uid="{00000000-0005-0000-0000-0000EF230000}"/>
    <cellStyle name="40% - Accent3 2 10 2 2" xfId="6527" xr:uid="{00000000-0005-0000-0000-0000F0230000}"/>
    <cellStyle name="40% - Accent3 2 10 3" xfId="6528" xr:uid="{00000000-0005-0000-0000-0000F1230000}"/>
    <cellStyle name="40% - Accent3 2 10 3 2" xfId="6529" xr:uid="{00000000-0005-0000-0000-0000F2230000}"/>
    <cellStyle name="40% - Accent3 2 11" xfId="6530" xr:uid="{00000000-0005-0000-0000-0000F3230000}"/>
    <cellStyle name="40% - Accent3 2 11 2" xfId="6531" xr:uid="{00000000-0005-0000-0000-0000F4230000}"/>
    <cellStyle name="40% - Accent3 2 11 2 2" xfId="6532" xr:uid="{00000000-0005-0000-0000-0000F5230000}"/>
    <cellStyle name="40% - Accent3 2 11 3" xfId="6533" xr:uid="{00000000-0005-0000-0000-0000F6230000}"/>
    <cellStyle name="40% - Accent3 2 11 3 2" xfId="6534" xr:uid="{00000000-0005-0000-0000-0000F7230000}"/>
    <cellStyle name="40% - Accent3 2 12" xfId="6535" xr:uid="{00000000-0005-0000-0000-0000F8230000}"/>
    <cellStyle name="40% - Accent3 2 12 2" xfId="6536" xr:uid="{00000000-0005-0000-0000-0000F9230000}"/>
    <cellStyle name="40% - Accent3 2 12 3" xfId="6537" xr:uid="{00000000-0005-0000-0000-0000FA230000}"/>
    <cellStyle name="40% - Accent3 2 13" xfId="6538" xr:uid="{00000000-0005-0000-0000-0000FB230000}"/>
    <cellStyle name="40% - Accent3 2 13 2" xfId="6539" xr:uid="{00000000-0005-0000-0000-0000FC230000}"/>
    <cellStyle name="40% - Accent3 2 13 3" xfId="6540" xr:uid="{00000000-0005-0000-0000-0000FD230000}"/>
    <cellStyle name="40% - Accent3 2 14" xfId="6541" xr:uid="{00000000-0005-0000-0000-0000FE230000}"/>
    <cellStyle name="40% - Accent3 2 15" xfId="6524" xr:uid="{00000000-0005-0000-0000-0000FF230000}"/>
    <cellStyle name="40% - Accent3 2 16" xfId="23575" xr:uid="{00000000-0005-0000-0000-000000240000}"/>
    <cellStyle name="40% - Accent3 2 2" xfId="6542" xr:uid="{00000000-0005-0000-0000-000001240000}"/>
    <cellStyle name="40% - Accent3 2 2 2" xfId="6543" xr:uid="{00000000-0005-0000-0000-000002240000}"/>
    <cellStyle name="40% - Accent3 2 2 2 2" xfId="6544" xr:uid="{00000000-0005-0000-0000-000003240000}"/>
    <cellStyle name="40% - Accent3 2 2 2 2 2" xfId="21848" xr:uid="{00000000-0005-0000-0000-000004240000}"/>
    <cellStyle name="40% - Accent3 2 2 2 2 3" xfId="22687" xr:uid="{00000000-0005-0000-0000-000005240000}"/>
    <cellStyle name="40% - Accent3 2 2 2 3" xfId="27407" xr:uid="{00000000-0005-0000-0000-000006240000}"/>
    <cellStyle name="40% - Accent3 2 2 2 4" xfId="22686" xr:uid="{00000000-0005-0000-0000-000007240000}"/>
    <cellStyle name="40% - Accent3 2 2 3" xfId="6545" xr:uid="{00000000-0005-0000-0000-000008240000}"/>
    <cellStyle name="40% - Accent3 2 2 3 2" xfId="6546" xr:uid="{00000000-0005-0000-0000-000009240000}"/>
    <cellStyle name="40% - Accent3 2 2 3 3" xfId="21849" xr:uid="{00000000-0005-0000-0000-00000A240000}"/>
    <cellStyle name="40% - Accent3 2 2 3 4" xfId="22688" xr:uid="{00000000-0005-0000-0000-00000B240000}"/>
    <cellStyle name="40% - Accent3 2 3" xfId="6547" xr:uid="{00000000-0005-0000-0000-00000C240000}"/>
    <cellStyle name="40% - Accent3 2 3 2" xfId="6548" xr:uid="{00000000-0005-0000-0000-00000D240000}"/>
    <cellStyle name="40% - Accent3 2 3 2 2" xfId="6549" xr:uid="{00000000-0005-0000-0000-00000E240000}"/>
    <cellStyle name="40% - Accent3 2 3 2 3" xfId="27408" xr:uid="{00000000-0005-0000-0000-00000F240000}"/>
    <cellStyle name="40% - Accent3 2 3 2 4" xfId="22689" xr:uid="{00000000-0005-0000-0000-000010240000}"/>
    <cellStyle name="40% - Accent3 2 3 3" xfId="6550" xr:uid="{00000000-0005-0000-0000-000011240000}"/>
    <cellStyle name="40% - Accent3 2 3 3 2" xfId="6551" xr:uid="{00000000-0005-0000-0000-000012240000}"/>
    <cellStyle name="40% - Accent3 2 4" xfId="6552" xr:uid="{00000000-0005-0000-0000-000013240000}"/>
    <cellStyle name="40% - Accent3 2 4 2" xfId="6553" xr:uid="{00000000-0005-0000-0000-000014240000}"/>
    <cellStyle name="40% - Accent3 2 4 2 2" xfId="6554" xr:uid="{00000000-0005-0000-0000-000015240000}"/>
    <cellStyle name="40% - Accent3 2 4 3" xfId="6555" xr:uid="{00000000-0005-0000-0000-000016240000}"/>
    <cellStyle name="40% - Accent3 2 4 3 2" xfId="6556" xr:uid="{00000000-0005-0000-0000-000017240000}"/>
    <cellStyle name="40% - Accent3 2 5" xfId="6557" xr:uid="{00000000-0005-0000-0000-000018240000}"/>
    <cellStyle name="40% - Accent3 2 5 2" xfId="6558" xr:uid="{00000000-0005-0000-0000-000019240000}"/>
    <cellStyle name="40% - Accent3 2 5 2 2" xfId="6559" xr:uid="{00000000-0005-0000-0000-00001A240000}"/>
    <cellStyle name="40% - Accent3 2 5 3" xfId="6560" xr:uid="{00000000-0005-0000-0000-00001B240000}"/>
    <cellStyle name="40% - Accent3 2 5 3 2" xfId="6561" xr:uid="{00000000-0005-0000-0000-00001C240000}"/>
    <cellStyle name="40% - Accent3 2 6" xfId="6562" xr:uid="{00000000-0005-0000-0000-00001D240000}"/>
    <cellStyle name="40% - Accent3 2 6 2" xfId="6563" xr:uid="{00000000-0005-0000-0000-00001E240000}"/>
    <cellStyle name="40% - Accent3 2 6 2 2" xfId="6564" xr:uid="{00000000-0005-0000-0000-00001F240000}"/>
    <cellStyle name="40% - Accent3 2 6 3" xfId="6565" xr:uid="{00000000-0005-0000-0000-000020240000}"/>
    <cellStyle name="40% - Accent3 2 6 3 2" xfId="6566" xr:uid="{00000000-0005-0000-0000-000021240000}"/>
    <cellStyle name="40% - Accent3 2 7" xfId="6567" xr:uid="{00000000-0005-0000-0000-000022240000}"/>
    <cellStyle name="40% - Accent3 2 7 2" xfId="6568" xr:uid="{00000000-0005-0000-0000-000023240000}"/>
    <cellStyle name="40% - Accent3 2 7 2 2" xfId="6569" xr:uid="{00000000-0005-0000-0000-000024240000}"/>
    <cellStyle name="40% - Accent3 2 7 3" xfId="6570" xr:uid="{00000000-0005-0000-0000-000025240000}"/>
    <cellStyle name="40% - Accent3 2 7 3 2" xfId="6571" xr:uid="{00000000-0005-0000-0000-000026240000}"/>
    <cellStyle name="40% - Accent3 2 8" xfId="6572" xr:uid="{00000000-0005-0000-0000-000027240000}"/>
    <cellStyle name="40% - Accent3 2 8 2" xfId="6573" xr:uid="{00000000-0005-0000-0000-000028240000}"/>
    <cellStyle name="40% - Accent3 2 8 2 2" xfId="6574" xr:uid="{00000000-0005-0000-0000-000029240000}"/>
    <cellStyle name="40% - Accent3 2 8 3" xfId="6575" xr:uid="{00000000-0005-0000-0000-00002A240000}"/>
    <cellStyle name="40% - Accent3 2 8 3 2" xfId="6576" xr:uid="{00000000-0005-0000-0000-00002B240000}"/>
    <cellStyle name="40% - Accent3 2 9" xfId="6577" xr:uid="{00000000-0005-0000-0000-00002C240000}"/>
    <cellStyle name="40% - Accent3 2 9 2" xfId="6578" xr:uid="{00000000-0005-0000-0000-00002D240000}"/>
    <cellStyle name="40% - Accent3 2 9 2 2" xfId="6579" xr:uid="{00000000-0005-0000-0000-00002E240000}"/>
    <cellStyle name="40% - Accent3 2 9 3" xfId="6580" xr:uid="{00000000-0005-0000-0000-00002F240000}"/>
    <cellStyle name="40% - Accent3 2 9 3 2" xfId="6581" xr:uid="{00000000-0005-0000-0000-000030240000}"/>
    <cellStyle name="40% - Accent3 3" xfId="472" xr:uid="{00000000-0005-0000-0000-000031240000}"/>
    <cellStyle name="40% - Accent3 3 2" xfId="6583" xr:uid="{00000000-0005-0000-0000-000032240000}"/>
    <cellStyle name="40% - Accent3 3 2 2" xfId="6584" xr:uid="{00000000-0005-0000-0000-000033240000}"/>
    <cellStyle name="40% - Accent3 3 2 2 2" xfId="29783" xr:uid="{00000000-0005-0000-0000-000034240000}"/>
    <cellStyle name="40% - Accent3 3 2 2 3" xfId="22692" xr:uid="{00000000-0005-0000-0000-000035240000}"/>
    <cellStyle name="40% - Accent3 3 2 3" xfId="6585" xr:uid="{00000000-0005-0000-0000-000036240000}"/>
    <cellStyle name="40% - Accent3 3 2 4" xfId="27409" xr:uid="{00000000-0005-0000-0000-000037240000}"/>
    <cellStyle name="40% - Accent3 3 2 5" xfId="22691" xr:uid="{00000000-0005-0000-0000-000038240000}"/>
    <cellStyle name="40% - Accent3 3 3" xfId="6586" xr:uid="{00000000-0005-0000-0000-000039240000}"/>
    <cellStyle name="40% - Accent3 3 3 2" xfId="6587" xr:uid="{00000000-0005-0000-0000-00003A240000}"/>
    <cellStyle name="40% - Accent3 3 3 3" xfId="27410" xr:uid="{00000000-0005-0000-0000-00003B240000}"/>
    <cellStyle name="40% - Accent3 3 3 4" xfId="22693" xr:uid="{00000000-0005-0000-0000-00003C240000}"/>
    <cellStyle name="40% - Accent3 3 4" xfId="6588" xr:uid="{00000000-0005-0000-0000-00003D240000}"/>
    <cellStyle name="40% - Accent3 3 5" xfId="6589" xr:uid="{00000000-0005-0000-0000-00003E240000}"/>
    <cellStyle name="40% - Accent3 3 6" xfId="6582" xr:uid="{00000000-0005-0000-0000-00003F240000}"/>
    <cellStyle name="40% - Accent3 3 7" xfId="23576" xr:uid="{00000000-0005-0000-0000-000040240000}"/>
    <cellStyle name="40% - Accent3 3 8" xfId="22690" xr:uid="{00000000-0005-0000-0000-000041240000}"/>
    <cellStyle name="40% - Accent3 4" xfId="6590" xr:uid="{00000000-0005-0000-0000-000042240000}"/>
    <cellStyle name="40% - Accent3 4 2" xfId="22695" xr:uid="{00000000-0005-0000-0000-000043240000}"/>
    <cellStyle name="40% - Accent3 4 2 2" xfId="22696" xr:uid="{00000000-0005-0000-0000-000044240000}"/>
    <cellStyle name="40% - Accent3 4 3" xfId="21931" xr:uid="{00000000-0005-0000-0000-000045240000}"/>
    <cellStyle name="40% - Accent3 4 4" xfId="27411" xr:uid="{00000000-0005-0000-0000-000046240000}"/>
    <cellStyle name="40% - Accent3 4 5" xfId="22694" xr:uid="{00000000-0005-0000-0000-000047240000}"/>
    <cellStyle name="40% - Accent3 5" xfId="6591" xr:uid="{00000000-0005-0000-0000-000048240000}"/>
    <cellStyle name="40% - Accent3 5 2" xfId="22698" xr:uid="{00000000-0005-0000-0000-000049240000}"/>
    <cellStyle name="40% - Accent3 5 2 2" xfId="22699" xr:uid="{00000000-0005-0000-0000-00004A240000}"/>
    <cellStyle name="40% - Accent3 5 3" xfId="22700" xr:uid="{00000000-0005-0000-0000-00004B240000}"/>
    <cellStyle name="40% - Accent3 5 4" xfId="27412" xr:uid="{00000000-0005-0000-0000-00004C240000}"/>
    <cellStyle name="40% - Accent3 5 5" xfId="22697" xr:uid="{00000000-0005-0000-0000-00004D240000}"/>
    <cellStyle name="40% - Accent3 6" xfId="22701" xr:uid="{00000000-0005-0000-0000-00004E240000}"/>
    <cellStyle name="40% - Accent3 6 2" xfId="22702" xr:uid="{00000000-0005-0000-0000-00004F240000}"/>
    <cellStyle name="40% - Accent4" xfId="331" builtinId="43" customBuiltin="1"/>
    <cellStyle name="40% - Accent4 1" xfId="6592" xr:uid="{00000000-0005-0000-0000-000051240000}"/>
    <cellStyle name="40% - Accent4 2" xfId="473" xr:uid="{00000000-0005-0000-0000-000052240000}"/>
    <cellStyle name="40% - Accent4 2 10" xfId="6594" xr:uid="{00000000-0005-0000-0000-000053240000}"/>
    <cellStyle name="40% - Accent4 2 10 2" xfId="6595" xr:uid="{00000000-0005-0000-0000-000054240000}"/>
    <cellStyle name="40% - Accent4 2 10 2 2" xfId="6596" xr:uid="{00000000-0005-0000-0000-000055240000}"/>
    <cellStyle name="40% - Accent4 2 10 3" xfId="6597" xr:uid="{00000000-0005-0000-0000-000056240000}"/>
    <cellStyle name="40% - Accent4 2 10 3 2" xfId="6598" xr:uid="{00000000-0005-0000-0000-000057240000}"/>
    <cellStyle name="40% - Accent4 2 11" xfId="6599" xr:uid="{00000000-0005-0000-0000-000058240000}"/>
    <cellStyle name="40% - Accent4 2 11 2" xfId="6600" xr:uid="{00000000-0005-0000-0000-000059240000}"/>
    <cellStyle name="40% - Accent4 2 11 2 2" xfId="6601" xr:uid="{00000000-0005-0000-0000-00005A240000}"/>
    <cellStyle name="40% - Accent4 2 11 3" xfId="6602" xr:uid="{00000000-0005-0000-0000-00005B240000}"/>
    <cellStyle name="40% - Accent4 2 11 3 2" xfId="6603" xr:uid="{00000000-0005-0000-0000-00005C240000}"/>
    <cellStyle name="40% - Accent4 2 12" xfId="6604" xr:uid="{00000000-0005-0000-0000-00005D240000}"/>
    <cellStyle name="40% - Accent4 2 12 2" xfId="6605" xr:uid="{00000000-0005-0000-0000-00005E240000}"/>
    <cellStyle name="40% - Accent4 2 12 3" xfId="6606" xr:uid="{00000000-0005-0000-0000-00005F240000}"/>
    <cellStyle name="40% - Accent4 2 13" xfId="6607" xr:uid="{00000000-0005-0000-0000-000060240000}"/>
    <cellStyle name="40% - Accent4 2 13 2" xfId="6608" xr:uid="{00000000-0005-0000-0000-000061240000}"/>
    <cellStyle name="40% - Accent4 2 13 3" xfId="6609" xr:uid="{00000000-0005-0000-0000-000062240000}"/>
    <cellStyle name="40% - Accent4 2 14" xfId="6610" xr:uid="{00000000-0005-0000-0000-000063240000}"/>
    <cellStyle name="40% - Accent4 2 15" xfId="6593" xr:uid="{00000000-0005-0000-0000-000064240000}"/>
    <cellStyle name="40% - Accent4 2 16" xfId="23577" xr:uid="{00000000-0005-0000-0000-000065240000}"/>
    <cellStyle name="40% - Accent4 2 2" xfId="6611" xr:uid="{00000000-0005-0000-0000-000066240000}"/>
    <cellStyle name="40% - Accent4 2 2 2" xfId="6612" xr:uid="{00000000-0005-0000-0000-000067240000}"/>
    <cellStyle name="40% - Accent4 2 2 2 2" xfId="6613" xr:uid="{00000000-0005-0000-0000-000068240000}"/>
    <cellStyle name="40% - Accent4 2 2 2 2 2" xfId="27414" xr:uid="{00000000-0005-0000-0000-000069240000}"/>
    <cellStyle name="40% - Accent4 2 2 2 2 3" xfId="22703" xr:uid="{00000000-0005-0000-0000-00006A240000}"/>
    <cellStyle name="40% - Accent4 2 2 2 3" xfId="27413" xr:uid="{00000000-0005-0000-0000-00006B240000}"/>
    <cellStyle name="40% - Accent4 2 2 2 4" xfId="32337" xr:uid="{00000000-0005-0000-0000-00006C240000}"/>
    <cellStyle name="40% - Accent4 2 2 3" xfId="6614" xr:uid="{00000000-0005-0000-0000-00006D240000}"/>
    <cellStyle name="40% - Accent4 2 2 3 2" xfId="6615" xr:uid="{00000000-0005-0000-0000-00006E240000}"/>
    <cellStyle name="40% - Accent4 2 2 3 3" xfId="27415" xr:uid="{00000000-0005-0000-0000-00006F240000}"/>
    <cellStyle name="40% - Accent4 2 2 3 4" xfId="32336" xr:uid="{00000000-0005-0000-0000-000070240000}"/>
    <cellStyle name="40% - Accent4 2 3" xfId="6616" xr:uid="{00000000-0005-0000-0000-000071240000}"/>
    <cellStyle name="40% - Accent4 2 3 2" xfId="6617" xr:uid="{00000000-0005-0000-0000-000072240000}"/>
    <cellStyle name="40% - Accent4 2 3 2 2" xfId="6618" xr:uid="{00000000-0005-0000-0000-000073240000}"/>
    <cellStyle name="40% - Accent4 2 3 2 2 2" xfId="27416" xr:uid="{00000000-0005-0000-0000-000074240000}"/>
    <cellStyle name="40% - Accent4 2 3 2 2 3" xfId="22705" xr:uid="{00000000-0005-0000-0000-000075240000}"/>
    <cellStyle name="40% - Accent4 2 3 2 3" xfId="27419" xr:uid="{00000000-0005-0000-0000-000076240000}"/>
    <cellStyle name="40% - Accent4 2 3 2 4" xfId="22704" xr:uid="{00000000-0005-0000-0000-000077240000}"/>
    <cellStyle name="40% - Accent4 2 3 3" xfId="6619" xr:uid="{00000000-0005-0000-0000-000078240000}"/>
    <cellStyle name="40% - Accent4 2 3 3 2" xfId="6620" xr:uid="{00000000-0005-0000-0000-000079240000}"/>
    <cellStyle name="40% - Accent4 2 3 3 3" xfId="27417" xr:uid="{00000000-0005-0000-0000-00007A240000}"/>
    <cellStyle name="40% - Accent4 2 3 3 4" xfId="32334" xr:uid="{00000000-0005-0000-0000-00007B240000}"/>
    <cellStyle name="40% - Accent4 2 4" xfId="6621" xr:uid="{00000000-0005-0000-0000-00007C240000}"/>
    <cellStyle name="40% - Accent4 2 4 2" xfId="6622" xr:uid="{00000000-0005-0000-0000-00007D240000}"/>
    <cellStyle name="40% - Accent4 2 4 2 2" xfId="6623" xr:uid="{00000000-0005-0000-0000-00007E240000}"/>
    <cellStyle name="40% - Accent4 2 4 2 3" xfId="27418" xr:uid="{00000000-0005-0000-0000-00007F240000}"/>
    <cellStyle name="40% - Accent4 2 4 2 4" xfId="22706" xr:uid="{00000000-0005-0000-0000-000080240000}"/>
    <cellStyle name="40% - Accent4 2 4 3" xfId="6624" xr:uid="{00000000-0005-0000-0000-000081240000}"/>
    <cellStyle name="40% - Accent4 2 4 3 2" xfId="6625" xr:uid="{00000000-0005-0000-0000-000082240000}"/>
    <cellStyle name="40% - Accent4 2 5" xfId="6626" xr:uid="{00000000-0005-0000-0000-000083240000}"/>
    <cellStyle name="40% - Accent4 2 5 2" xfId="6627" xr:uid="{00000000-0005-0000-0000-000084240000}"/>
    <cellStyle name="40% - Accent4 2 5 2 2" xfId="6628" xr:uid="{00000000-0005-0000-0000-000085240000}"/>
    <cellStyle name="40% - Accent4 2 5 2 3" xfId="29261" xr:uid="{00000000-0005-0000-0000-000086240000}"/>
    <cellStyle name="40% - Accent4 2 5 2 4" xfId="22707" xr:uid="{00000000-0005-0000-0000-000087240000}"/>
    <cellStyle name="40% - Accent4 2 5 3" xfId="6629" xr:uid="{00000000-0005-0000-0000-000088240000}"/>
    <cellStyle name="40% - Accent4 2 5 3 2" xfId="6630" xr:uid="{00000000-0005-0000-0000-000089240000}"/>
    <cellStyle name="40% - Accent4 2 5 4" xfId="29782" xr:uid="{00000000-0005-0000-0000-00008A240000}"/>
    <cellStyle name="40% - Accent4 2 5 5" xfId="32335" xr:uid="{00000000-0005-0000-0000-00008B240000}"/>
    <cellStyle name="40% - Accent4 2 6" xfId="6631" xr:uid="{00000000-0005-0000-0000-00008C240000}"/>
    <cellStyle name="40% - Accent4 2 6 2" xfId="6632" xr:uid="{00000000-0005-0000-0000-00008D240000}"/>
    <cellStyle name="40% - Accent4 2 6 2 2" xfId="6633" xr:uid="{00000000-0005-0000-0000-00008E240000}"/>
    <cellStyle name="40% - Accent4 2 6 3" xfId="6634" xr:uid="{00000000-0005-0000-0000-00008F240000}"/>
    <cellStyle name="40% - Accent4 2 6 3 2" xfId="6635" xr:uid="{00000000-0005-0000-0000-000090240000}"/>
    <cellStyle name="40% - Accent4 2 7" xfId="6636" xr:uid="{00000000-0005-0000-0000-000091240000}"/>
    <cellStyle name="40% - Accent4 2 7 2" xfId="6637" xr:uid="{00000000-0005-0000-0000-000092240000}"/>
    <cellStyle name="40% - Accent4 2 7 2 2" xfId="6638" xr:uid="{00000000-0005-0000-0000-000093240000}"/>
    <cellStyle name="40% - Accent4 2 7 3" xfId="6639" xr:uid="{00000000-0005-0000-0000-000094240000}"/>
    <cellStyle name="40% - Accent4 2 7 3 2" xfId="6640" xr:uid="{00000000-0005-0000-0000-000095240000}"/>
    <cellStyle name="40% - Accent4 2 8" xfId="6641" xr:uid="{00000000-0005-0000-0000-000096240000}"/>
    <cellStyle name="40% - Accent4 2 8 2" xfId="6642" xr:uid="{00000000-0005-0000-0000-000097240000}"/>
    <cellStyle name="40% - Accent4 2 8 2 2" xfId="6643" xr:uid="{00000000-0005-0000-0000-000098240000}"/>
    <cellStyle name="40% - Accent4 2 8 3" xfId="6644" xr:uid="{00000000-0005-0000-0000-000099240000}"/>
    <cellStyle name="40% - Accent4 2 8 3 2" xfId="6645" xr:uid="{00000000-0005-0000-0000-00009A240000}"/>
    <cellStyle name="40% - Accent4 2 9" xfId="6646" xr:uid="{00000000-0005-0000-0000-00009B240000}"/>
    <cellStyle name="40% - Accent4 2 9 2" xfId="6647" xr:uid="{00000000-0005-0000-0000-00009C240000}"/>
    <cellStyle name="40% - Accent4 2 9 2 2" xfId="6648" xr:uid="{00000000-0005-0000-0000-00009D240000}"/>
    <cellStyle name="40% - Accent4 2 9 3" xfId="6649" xr:uid="{00000000-0005-0000-0000-00009E240000}"/>
    <cellStyle name="40% - Accent4 2 9 3 2" xfId="6650" xr:uid="{00000000-0005-0000-0000-00009F240000}"/>
    <cellStyle name="40% - Accent4 3" xfId="474" xr:uid="{00000000-0005-0000-0000-0000A0240000}"/>
    <cellStyle name="40% - Accent4 3 2" xfId="6652" xr:uid="{00000000-0005-0000-0000-0000A1240000}"/>
    <cellStyle name="40% - Accent4 3 2 2" xfId="6653" xr:uid="{00000000-0005-0000-0000-0000A2240000}"/>
    <cellStyle name="40% - Accent4 3 2 2 2" xfId="32333" xr:uid="{00000000-0005-0000-0000-0000A3240000}"/>
    <cellStyle name="40% - Accent4 3 2 2 3" xfId="27421" xr:uid="{00000000-0005-0000-0000-0000A4240000}"/>
    <cellStyle name="40% - Accent4 3 2 2 4" xfId="32330" xr:uid="{00000000-0005-0000-0000-0000A5240000}"/>
    <cellStyle name="40% - Accent4 3 2 3" xfId="6654" xr:uid="{00000000-0005-0000-0000-0000A6240000}"/>
    <cellStyle name="40% - Accent4 3 2 3 2" xfId="27422" xr:uid="{00000000-0005-0000-0000-0000A7240000}"/>
    <cellStyle name="40% - Accent4 3 2 3 3" xfId="22709" xr:uid="{00000000-0005-0000-0000-0000A8240000}"/>
    <cellStyle name="40% - Accent4 3 2 4" xfId="27420" xr:uid="{00000000-0005-0000-0000-0000A9240000}"/>
    <cellStyle name="40% - Accent4 3 2 5" xfId="22708" xr:uid="{00000000-0005-0000-0000-0000AA240000}"/>
    <cellStyle name="40% - Accent4 3 3" xfId="6655" xr:uid="{00000000-0005-0000-0000-0000AB240000}"/>
    <cellStyle name="40% - Accent4 3 3 2" xfId="6656" xr:uid="{00000000-0005-0000-0000-0000AC240000}"/>
    <cellStyle name="40% - Accent4 3 3 2 2" xfId="27424" xr:uid="{00000000-0005-0000-0000-0000AD240000}"/>
    <cellStyle name="40% - Accent4 3 3 2 3" xfId="22710" xr:uid="{00000000-0005-0000-0000-0000AE240000}"/>
    <cellStyle name="40% - Accent4 3 3 3" xfId="27423" xr:uid="{00000000-0005-0000-0000-0000AF240000}"/>
    <cellStyle name="40% - Accent4 3 3 4" xfId="32332" xr:uid="{00000000-0005-0000-0000-0000B0240000}"/>
    <cellStyle name="40% - Accent4 3 4" xfId="6657" xr:uid="{00000000-0005-0000-0000-0000B1240000}"/>
    <cellStyle name="40% - Accent4 3 4 2" xfId="27425" xr:uid="{00000000-0005-0000-0000-0000B2240000}"/>
    <cellStyle name="40% - Accent4 3 4 3" xfId="32331" xr:uid="{00000000-0005-0000-0000-0000B3240000}"/>
    <cellStyle name="40% - Accent4 3 5" xfId="6658" xr:uid="{00000000-0005-0000-0000-0000B4240000}"/>
    <cellStyle name="40% - Accent4 3 6" xfId="6651" xr:uid="{00000000-0005-0000-0000-0000B5240000}"/>
    <cellStyle name="40% - Accent4 4" xfId="6659" xr:uid="{00000000-0005-0000-0000-0000B6240000}"/>
    <cellStyle name="40% - Accent4 4 2" xfId="22712" xr:uid="{00000000-0005-0000-0000-0000B7240000}"/>
    <cellStyle name="40% - Accent4 4 2 2" xfId="22713" xr:uid="{00000000-0005-0000-0000-0000B8240000}"/>
    <cellStyle name="40% - Accent4 4 2 2 2" xfId="32329" xr:uid="{00000000-0005-0000-0000-0000B9240000}"/>
    <cellStyle name="40% - Accent4 4 2 3" xfId="32328" xr:uid="{00000000-0005-0000-0000-0000BA240000}"/>
    <cellStyle name="40% - Accent4 4 3" xfId="32317" xr:uid="{00000000-0005-0000-0000-0000BB240000}"/>
    <cellStyle name="40% - Accent4 4 3 2" xfId="32327" xr:uid="{00000000-0005-0000-0000-0000BC240000}"/>
    <cellStyle name="40% - Accent4 4 4" xfId="32326" xr:uid="{00000000-0005-0000-0000-0000BD240000}"/>
    <cellStyle name="40% - Accent4 4 4 2" xfId="32324" xr:uid="{00000000-0005-0000-0000-0000BE240000}"/>
    <cellStyle name="40% - Accent4 4 5" xfId="32325" xr:uid="{00000000-0005-0000-0000-0000BF240000}"/>
    <cellStyle name="40% - Accent4 4 6" xfId="27426" xr:uid="{00000000-0005-0000-0000-0000C0240000}"/>
    <cellStyle name="40% - Accent4 4 7" xfId="22711" xr:uid="{00000000-0005-0000-0000-0000C1240000}"/>
    <cellStyle name="40% - Accent4 5" xfId="6660" xr:uid="{00000000-0005-0000-0000-0000C2240000}"/>
    <cellStyle name="40% - Accent4 5 2" xfId="32323" xr:uid="{00000000-0005-0000-0000-0000C3240000}"/>
    <cellStyle name="40% - Accent4 5 2 2" xfId="32322" xr:uid="{00000000-0005-0000-0000-0000C4240000}"/>
    <cellStyle name="40% - Accent4 5 3" xfId="32321" xr:uid="{00000000-0005-0000-0000-0000C5240000}"/>
    <cellStyle name="40% - Accent4 5 4" xfId="21850" xr:uid="{00000000-0005-0000-0000-0000C6240000}"/>
    <cellStyle name="40% - Accent4 5 5" xfId="32320" xr:uid="{00000000-0005-0000-0000-0000C7240000}"/>
    <cellStyle name="40% - Accent4 6" xfId="32318" xr:uid="{00000000-0005-0000-0000-0000C8240000}"/>
    <cellStyle name="40% - Accent4 6 2" xfId="32319" xr:uid="{00000000-0005-0000-0000-0000C9240000}"/>
    <cellStyle name="40% - Accent5" xfId="334" builtinId="47" customBuiltin="1"/>
    <cellStyle name="40% - Accent5 1" xfId="6661" xr:uid="{00000000-0005-0000-0000-0000CB240000}"/>
    <cellStyle name="40% - Accent5 2" xfId="475" xr:uid="{00000000-0005-0000-0000-0000CC240000}"/>
    <cellStyle name="40% - Accent5 2 10" xfId="6662" xr:uid="{00000000-0005-0000-0000-0000CD240000}"/>
    <cellStyle name="40% - Accent5 2 10 2" xfId="6663" xr:uid="{00000000-0005-0000-0000-0000CE240000}"/>
    <cellStyle name="40% - Accent5 2 10 2 2" xfId="6664" xr:uid="{00000000-0005-0000-0000-0000CF240000}"/>
    <cellStyle name="40% - Accent5 2 10 3" xfId="6665" xr:uid="{00000000-0005-0000-0000-0000D0240000}"/>
    <cellStyle name="40% - Accent5 2 10 3 2" xfId="6666" xr:uid="{00000000-0005-0000-0000-0000D1240000}"/>
    <cellStyle name="40% - Accent5 2 11" xfId="6667" xr:uid="{00000000-0005-0000-0000-0000D2240000}"/>
    <cellStyle name="40% - Accent5 2 11 2" xfId="6668" xr:uid="{00000000-0005-0000-0000-0000D3240000}"/>
    <cellStyle name="40% - Accent5 2 11 2 2" xfId="6669" xr:uid="{00000000-0005-0000-0000-0000D4240000}"/>
    <cellStyle name="40% - Accent5 2 11 3" xfId="6670" xr:uid="{00000000-0005-0000-0000-0000D5240000}"/>
    <cellStyle name="40% - Accent5 2 11 3 2" xfId="6671" xr:uid="{00000000-0005-0000-0000-0000D6240000}"/>
    <cellStyle name="40% - Accent5 2 12" xfId="6672" xr:uid="{00000000-0005-0000-0000-0000D7240000}"/>
    <cellStyle name="40% - Accent5 2 12 2" xfId="6673" xr:uid="{00000000-0005-0000-0000-0000D8240000}"/>
    <cellStyle name="40% - Accent5 2 12 3" xfId="6674" xr:uid="{00000000-0005-0000-0000-0000D9240000}"/>
    <cellStyle name="40% - Accent5 2 13" xfId="6675" xr:uid="{00000000-0005-0000-0000-0000DA240000}"/>
    <cellStyle name="40% - Accent5 2 13 2" xfId="6676" xr:uid="{00000000-0005-0000-0000-0000DB240000}"/>
    <cellStyle name="40% - Accent5 2 13 3" xfId="6677" xr:uid="{00000000-0005-0000-0000-0000DC240000}"/>
    <cellStyle name="40% - Accent5 2 14" xfId="6678" xr:uid="{00000000-0005-0000-0000-0000DD240000}"/>
    <cellStyle name="40% - Accent5 2 2" xfId="6679" xr:uid="{00000000-0005-0000-0000-0000DE240000}"/>
    <cellStyle name="40% - Accent5 2 2 2" xfId="6680" xr:uid="{00000000-0005-0000-0000-0000DF240000}"/>
    <cellStyle name="40% - Accent5 2 2 2 2" xfId="6681" xr:uid="{00000000-0005-0000-0000-0000E0240000}"/>
    <cellStyle name="40% - Accent5 2 2 2 2 2" xfId="27428" xr:uid="{00000000-0005-0000-0000-0000E1240000}"/>
    <cellStyle name="40% - Accent5 2 2 2 2 3" xfId="32316" xr:uid="{00000000-0005-0000-0000-0000E2240000}"/>
    <cellStyle name="40% - Accent5 2 2 2 3" xfId="27427" xr:uid="{00000000-0005-0000-0000-0000E3240000}"/>
    <cellStyle name="40% - Accent5 2 2 2 4" xfId="32308" xr:uid="{00000000-0005-0000-0000-0000E4240000}"/>
    <cellStyle name="40% - Accent5 2 2 3" xfId="6682" xr:uid="{00000000-0005-0000-0000-0000E5240000}"/>
    <cellStyle name="40% - Accent5 2 2 3 2" xfId="6683" xr:uid="{00000000-0005-0000-0000-0000E6240000}"/>
    <cellStyle name="40% - Accent5 2 2 3 3" xfId="27429" xr:uid="{00000000-0005-0000-0000-0000E7240000}"/>
    <cellStyle name="40% - Accent5 2 2 3 4" xfId="32315" xr:uid="{00000000-0005-0000-0000-0000E8240000}"/>
    <cellStyle name="40% - Accent5 2 3" xfId="6684" xr:uid="{00000000-0005-0000-0000-0000E9240000}"/>
    <cellStyle name="40% - Accent5 2 3 2" xfId="6685" xr:uid="{00000000-0005-0000-0000-0000EA240000}"/>
    <cellStyle name="40% - Accent5 2 3 2 2" xfId="6686" xr:uid="{00000000-0005-0000-0000-0000EB240000}"/>
    <cellStyle name="40% - Accent5 2 3 2 3" xfId="27430" xr:uid="{00000000-0005-0000-0000-0000EC240000}"/>
    <cellStyle name="40% - Accent5 2 3 2 4" xfId="32313" xr:uid="{00000000-0005-0000-0000-0000ED240000}"/>
    <cellStyle name="40% - Accent5 2 3 3" xfId="6687" xr:uid="{00000000-0005-0000-0000-0000EE240000}"/>
    <cellStyle name="40% - Accent5 2 3 3 2" xfId="6688" xr:uid="{00000000-0005-0000-0000-0000EF240000}"/>
    <cellStyle name="40% - Accent5 2 4" xfId="6689" xr:uid="{00000000-0005-0000-0000-0000F0240000}"/>
    <cellStyle name="40% - Accent5 2 4 2" xfId="6690" xr:uid="{00000000-0005-0000-0000-0000F1240000}"/>
    <cellStyle name="40% - Accent5 2 4 2 2" xfId="6691" xr:uid="{00000000-0005-0000-0000-0000F2240000}"/>
    <cellStyle name="40% - Accent5 2 4 3" xfId="6692" xr:uid="{00000000-0005-0000-0000-0000F3240000}"/>
    <cellStyle name="40% - Accent5 2 4 3 2" xfId="6693" xr:uid="{00000000-0005-0000-0000-0000F4240000}"/>
    <cellStyle name="40% - Accent5 2 5" xfId="6694" xr:uid="{00000000-0005-0000-0000-0000F5240000}"/>
    <cellStyle name="40% - Accent5 2 5 2" xfId="6695" xr:uid="{00000000-0005-0000-0000-0000F6240000}"/>
    <cellStyle name="40% - Accent5 2 5 2 2" xfId="6696" xr:uid="{00000000-0005-0000-0000-0000F7240000}"/>
    <cellStyle name="40% - Accent5 2 5 3" xfId="6697" xr:uid="{00000000-0005-0000-0000-0000F8240000}"/>
    <cellStyle name="40% - Accent5 2 5 3 2" xfId="6698" xr:uid="{00000000-0005-0000-0000-0000F9240000}"/>
    <cellStyle name="40% - Accent5 2 6" xfId="6699" xr:uid="{00000000-0005-0000-0000-0000FA240000}"/>
    <cellStyle name="40% - Accent5 2 6 2" xfId="6700" xr:uid="{00000000-0005-0000-0000-0000FB240000}"/>
    <cellStyle name="40% - Accent5 2 6 2 2" xfId="6701" xr:uid="{00000000-0005-0000-0000-0000FC240000}"/>
    <cellStyle name="40% - Accent5 2 6 3" xfId="6702" xr:uid="{00000000-0005-0000-0000-0000FD240000}"/>
    <cellStyle name="40% - Accent5 2 6 3 2" xfId="6703" xr:uid="{00000000-0005-0000-0000-0000FE240000}"/>
    <cellStyle name="40% - Accent5 2 7" xfId="6704" xr:uid="{00000000-0005-0000-0000-0000FF240000}"/>
    <cellStyle name="40% - Accent5 2 7 2" xfId="6705" xr:uid="{00000000-0005-0000-0000-000000250000}"/>
    <cellStyle name="40% - Accent5 2 7 2 2" xfId="6706" xr:uid="{00000000-0005-0000-0000-000001250000}"/>
    <cellStyle name="40% - Accent5 2 7 3" xfId="6707" xr:uid="{00000000-0005-0000-0000-000002250000}"/>
    <cellStyle name="40% - Accent5 2 7 3 2" xfId="6708" xr:uid="{00000000-0005-0000-0000-000003250000}"/>
    <cellStyle name="40% - Accent5 2 8" xfId="6709" xr:uid="{00000000-0005-0000-0000-000004250000}"/>
    <cellStyle name="40% - Accent5 2 8 2" xfId="6710" xr:uid="{00000000-0005-0000-0000-000005250000}"/>
    <cellStyle name="40% - Accent5 2 8 2 2" xfId="6711" xr:uid="{00000000-0005-0000-0000-000006250000}"/>
    <cellStyle name="40% - Accent5 2 8 3" xfId="6712" xr:uid="{00000000-0005-0000-0000-000007250000}"/>
    <cellStyle name="40% - Accent5 2 8 3 2" xfId="6713" xr:uid="{00000000-0005-0000-0000-000008250000}"/>
    <cellStyle name="40% - Accent5 2 9" xfId="6714" xr:uid="{00000000-0005-0000-0000-000009250000}"/>
    <cellStyle name="40% - Accent5 2 9 2" xfId="6715" xr:uid="{00000000-0005-0000-0000-00000A250000}"/>
    <cellStyle name="40% - Accent5 2 9 2 2" xfId="6716" xr:uid="{00000000-0005-0000-0000-00000B250000}"/>
    <cellStyle name="40% - Accent5 2 9 3" xfId="6717" xr:uid="{00000000-0005-0000-0000-00000C250000}"/>
    <cellStyle name="40% - Accent5 2 9 3 2" xfId="6718" xr:uid="{00000000-0005-0000-0000-00000D250000}"/>
    <cellStyle name="40% - Accent5 3" xfId="476" xr:uid="{00000000-0005-0000-0000-00000E250000}"/>
    <cellStyle name="40% - Accent5 3 2" xfId="6719" xr:uid="{00000000-0005-0000-0000-00000F250000}"/>
    <cellStyle name="40% - Accent5 3 2 2" xfId="6720" xr:uid="{00000000-0005-0000-0000-000010250000}"/>
    <cellStyle name="40% - Accent5 3 2 2 2" xfId="32312" xr:uid="{00000000-0005-0000-0000-000011250000}"/>
    <cellStyle name="40% - Accent5 3 2 2 3" xfId="27432" xr:uid="{00000000-0005-0000-0000-000012250000}"/>
    <cellStyle name="40% - Accent5 3 2 2 4" xfId="32309" xr:uid="{00000000-0005-0000-0000-000013250000}"/>
    <cellStyle name="40% - Accent5 3 2 3" xfId="32311" xr:uid="{00000000-0005-0000-0000-000014250000}"/>
    <cellStyle name="40% - Accent5 3 2 4" xfId="27431" xr:uid="{00000000-0005-0000-0000-000015250000}"/>
    <cellStyle name="40% - Accent5 3 2 5" xfId="32314" xr:uid="{00000000-0005-0000-0000-000016250000}"/>
    <cellStyle name="40% - Accent5 3 3" xfId="6721" xr:uid="{00000000-0005-0000-0000-000017250000}"/>
    <cellStyle name="40% - Accent5 3 3 2" xfId="6722" xr:uid="{00000000-0005-0000-0000-000018250000}"/>
    <cellStyle name="40% - Accent5 3 3 2 2" xfId="27434" xr:uid="{00000000-0005-0000-0000-000019250000}"/>
    <cellStyle name="40% - Accent5 3 3 2 3" xfId="32298" xr:uid="{00000000-0005-0000-0000-00001A250000}"/>
    <cellStyle name="40% - Accent5 3 3 3" xfId="27433" xr:uid="{00000000-0005-0000-0000-00001B250000}"/>
    <cellStyle name="40% - Accent5 3 3 4" xfId="32310" xr:uid="{00000000-0005-0000-0000-00001C250000}"/>
    <cellStyle name="40% - Accent5 3 4" xfId="32307" xr:uid="{00000000-0005-0000-0000-00001D250000}"/>
    <cellStyle name="40% - Accent5 3 4 2" xfId="32305" xr:uid="{00000000-0005-0000-0000-00001E250000}"/>
    <cellStyle name="40% - Accent5 3 5" xfId="32306" xr:uid="{00000000-0005-0000-0000-00001F250000}"/>
    <cellStyle name="40% - Accent5 4" xfId="6723" xr:uid="{00000000-0005-0000-0000-000020250000}"/>
    <cellStyle name="40% - Accent5 4 2" xfId="32304" xr:uid="{00000000-0005-0000-0000-000021250000}"/>
    <cellStyle name="40% - Accent5 4 2 2" xfId="32303" xr:uid="{00000000-0005-0000-0000-000022250000}"/>
    <cellStyle name="40% - Accent5 4 3" xfId="32302" xr:uid="{00000000-0005-0000-0000-000023250000}"/>
    <cellStyle name="40% - Accent5 4 4" xfId="27435" xr:uid="{00000000-0005-0000-0000-000024250000}"/>
    <cellStyle name="40% - Accent5 4 5" xfId="32301" xr:uid="{00000000-0005-0000-0000-000025250000}"/>
    <cellStyle name="40% - Accent5 5" xfId="6724" xr:uid="{00000000-0005-0000-0000-000026250000}"/>
    <cellStyle name="40% - Accent5 5 2" xfId="32300" xr:uid="{00000000-0005-0000-0000-000027250000}"/>
    <cellStyle name="40% - Accent5 5 3" xfId="27436" xr:uid="{00000000-0005-0000-0000-000028250000}"/>
    <cellStyle name="40% - Accent5 5 4" xfId="32299" xr:uid="{00000000-0005-0000-0000-000029250000}"/>
    <cellStyle name="40% - Accent6" xfId="337" builtinId="51" customBuiltin="1"/>
    <cellStyle name="40% - Accent6 1" xfId="6725" xr:uid="{00000000-0005-0000-0000-00002B250000}"/>
    <cellStyle name="40% - Accent6 2" xfId="477" xr:uid="{00000000-0005-0000-0000-00002C250000}"/>
    <cellStyle name="40% - Accent6 2 10" xfId="6727" xr:uid="{00000000-0005-0000-0000-00002D250000}"/>
    <cellStyle name="40% - Accent6 2 10 2" xfId="6728" xr:uid="{00000000-0005-0000-0000-00002E250000}"/>
    <cellStyle name="40% - Accent6 2 10 2 2" xfId="6729" xr:uid="{00000000-0005-0000-0000-00002F250000}"/>
    <cellStyle name="40% - Accent6 2 10 3" xfId="6730" xr:uid="{00000000-0005-0000-0000-000030250000}"/>
    <cellStyle name="40% - Accent6 2 10 3 2" xfId="6731" xr:uid="{00000000-0005-0000-0000-000031250000}"/>
    <cellStyle name="40% - Accent6 2 11" xfId="6732" xr:uid="{00000000-0005-0000-0000-000032250000}"/>
    <cellStyle name="40% - Accent6 2 11 2" xfId="6733" xr:uid="{00000000-0005-0000-0000-000033250000}"/>
    <cellStyle name="40% - Accent6 2 11 2 2" xfId="6734" xr:uid="{00000000-0005-0000-0000-000034250000}"/>
    <cellStyle name="40% - Accent6 2 11 3" xfId="6735" xr:uid="{00000000-0005-0000-0000-000035250000}"/>
    <cellStyle name="40% - Accent6 2 11 3 2" xfId="6736" xr:uid="{00000000-0005-0000-0000-000036250000}"/>
    <cellStyle name="40% - Accent6 2 12" xfId="6737" xr:uid="{00000000-0005-0000-0000-000037250000}"/>
    <cellStyle name="40% - Accent6 2 12 2" xfId="6738" xr:uid="{00000000-0005-0000-0000-000038250000}"/>
    <cellStyle name="40% - Accent6 2 12 3" xfId="6739" xr:uid="{00000000-0005-0000-0000-000039250000}"/>
    <cellStyle name="40% - Accent6 2 13" xfId="6740" xr:uid="{00000000-0005-0000-0000-00003A250000}"/>
    <cellStyle name="40% - Accent6 2 13 2" xfId="6741" xr:uid="{00000000-0005-0000-0000-00003B250000}"/>
    <cellStyle name="40% - Accent6 2 13 3" xfId="6742" xr:uid="{00000000-0005-0000-0000-00003C250000}"/>
    <cellStyle name="40% - Accent6 2 14" xfId="6743" xr:uid="{00000000-0005-0000-0000-00003D250000}"/>
    <cellStyle name="40% - Accent6 2 15" xfId="6726" xr:uid="{00000000-0005-0000-0000-00003E250000}"/>
    <cellStyle name="40% - Accent6 2 16" xfId="23578" xr:uid="{00000000-0005-0000-0000-00003F250000}"/>
    <cellStyle name="40% - Accent6 2 2" xfId="6744" xr:uid="{00000000-0005-0000-0000-000040250000}"/>
    <cellStyle name="40% - Accent6 2 2 2" xfId="6745" xr:uid="{00000000-0005-0000-0000-000041250000}"/>
    <cellStyle name="40% - Accent6 2 2 2 2" xfId="6746" xr:uid="{00000000-0005-0000-0000-000042250000}"/>
    <cellStyle name="40% - Accent6 2 2 2 2 2" xfId="27438" xr:uid="{00000000-0005-0000-0000-000043250000}"/>
    <cellStyle name="40% - Accent6 2 2 2 2 3" xfId="32297" xr:uid="{00000000-0005-0000-0000-000044250000}"/>
    <cellStyle name="40% - Accent6 2 2 2 3" xfId="27437" xr:uid="{00000000-0005-0000-0000-000045250000}"/>
    <cellStyle name="40% - Accent6 2 2 2 4" xfId="32289" xr:uid="{00000000-0005-0000-0000-000046250000}"/>
    <cellStyle name="40% - Accent6 2 2 3" xfId="6747" xr:uid="{00000000-0005-0000-0000-000047250000}"/>
    <cellStyle name="40% - Accent6 2 2 3 2" xfId="6748" xr:uid="{00000000-0005-0000-0000-000048250000}"/>
    <cellStyle name="40% - Accent6 2 2 3 3" xfId="27439" xr:uid="{00000000-0005-0000-0000-000049250000}"/>
    <cellStyle name="40% - Accent6 2 2 3 4" xfId="32296" xr:uid="{00000000-0005-0000-0000-00004A250000}"/>
    <cellStyle name="40% - Accent6 2 3" xfId="6749" xr:uid="{00000000-0005-0000-0000-00004B250000}"/>
    <cellStyle name="40% - Accent6 2 3 2" xfId="6750" xr:uid="{00000000-0005-0000-0000-00004C250000}"/>
    <cellStyle name="40% - Accent6 2 3 2 2" xfId="6751" xr:uid="{00000000-0005-0000-0000-00004D250000}"/>
    <cellStyle name="40% - Accent6 2 3 2 3" xfId="27440" xr:uid="{00000000-0005-0000-0000-00004E250000}"/>
    <cellStyle name="40% - Accent6 2 3 2 4" xfId="32294" xr:uid="{00000000-0005-0000-0000-00004F250000}"/>
    <cellStyle name="40% - Accent6 2 3 3" xfId="6752" xr:uid="{00000000-0005-0000-0000-000050250000}"/>
    <cellStyle name="40% - Accent6 2 3 3 2" xfId="6753" xr:uid="{00000000-0005-0000-0000-000051250000}"/>
    <cellStyle name="40% - Accent6 2 4" xfId="6754" xr:uid="{00000000-0005-0000-0000-000052250000}"/>
    <cellStyle name="40% - Accent6 2 4 2" xfId="6755" xr:uid="{00000000-0005-0000-0000-000053250000}"/>
    <cellStyle name="40% - Accent6 2 4 2 2" xfId="6756" xr:uid="{00000000-0005-0000-0000-000054250000}"/>
    <cellStyle name="40% - Accent6 2 4 3" xfId="6757" xr:uid="{00000000-0005-0000-0000-000055250000}"/>
    <cellStyle name="40% - Accent6 2 4 3 2" xfId="6758" xr:uid="{00000000-0005-0000-0000-000056250000}"/>
    <cellStyle name="40% - Accent6 2 5" xfId="6759" xr:uid="{00000000-0005-0000-0000-000057250000}"/>
    <cellStyle name="40% - Accent6 2 5 2" xfId="6760" xr:uid="{00000000-0005-0000-0000-000058250000}"/>
    <cellStyle name="40% - Accent6 2 5 2 2" xfId="6761" xr:uid="{00000000-0005-0000-0000-000059250000}"/>
    <cellStyle name="40% - Accent6 2 5 3" xfId="6762" xr:uid="{00000000-0005-0000-0000-00005A250000}"/>
    <cellStyle name="40% - Accent6 2 5 3 2" xfId="6763" xr:uid="{00000000-0005-0000-0000-00005B250000}"/>
    <cellStyle name="40% - Accent6 2 6" xfId="6764" xr:uid="{00000000-0005-0000-0000-00005C250000}"/>
    <cellStyle name="40% - Accent6 2 6 2" xfId="6765" xr:uid="{00000000-0005-0000-0000-00005D250000}"/>
    <cellStyle name="40% - Accent6 2 6 2 2" xfId="6766" xr:uid="{00000000-0005-0000-0000-00005E250000}"/>
    <cellStyle name="40% - Accent6 2 6 3" xfId="6767" xr:uid="{00000000-0005-0000-0000-00005F250000}"/>
    <cellStyle name="40% - Accent6 2 6 3 2" xfId="6768" xr:uid="{00000000-0005-0000-0000-000060250000}"/>
    <cellStyle name="40% - Accent6 2 7" xfId="6769" xr:uid="{00000000-0005-0000-0000-000061250000}"/>
    <cellStyle name="40% - Accent6 2 7 2" xfId="6770" xr:uid="{00000000-0005-0000-0000-000062250000}"/>
    <cellStyle name="40% - Accent6 2 7 2 2" xfId="6771" xr:uid="{00000000-0005-0000-0000-000063250000}"/>
    <cellStyle name="40% - Accent6 2 7 3" xfId="6772" xr:uid="{00000000-0005-0000-0000-000064250000}"/>
    <cellStyle name="40% - Accent6 2 7 3 2" xfId="6773" xr:uid="{00000000-0005-0000-0000-000065250000}"/>
    <cellStyle name="40% - Accent6 2 8" xfId="6774" xr:uid="{00000000-0005-0000-0000-000066250000}"/>
    <cellStyle name="40% - Accent6 2 8 2" xfId="6775" xr:uid="{00000000-0005-0000-0000-000067250000}"/>
    <cellStyle name="40% - Accent6 2 8 2 2" xfId="6776" xr:uid="{00000000-0005-0000-0000-000068250000}"/>
    <cellStyle name="40% - Accent6 2 8 3" xfId="6777" xr:uid="{00000000-0005-0000-0000-000069250000}"/>
    <cellStyle name="40% - Accent6 2 8 3 2" xfId="6778" xr:uid="{00000000-0005-0000-0000-00006A250000}"/>
    <cellStyle name="40% - Accent6 2 9" xfId="6779" xr:uid="{00000000-0005-0000-0000-00006B250000}"/>
    <cellStyle name="40% - Accent6 2 9 2" xfId="6780" xr:uid="{00000000-0005-0000-0000-00006C250000}"/>
    <cellStyle name="40% - Accent6 2 9 2 2" xfId="6781" xr:uid="{00000000-0005-0000-0000-00006D250000}"/>
    <cellStyle name="40% - Accent6 2 9 3" xfId="6782" xr:uid="{00000000-0005-0000-0000-00006E250000}"/>
    <cellStyle name="40% - Accent6 2 9 3 2" xfId="6783" xr:uid="{00000000-0005-0000-0000-00006F250000}"/>
    <cellStyle name="40% - Accent6 3" xfId="478" xr:uid="{00000000-0005-0000-0000-000070250000}"/>
    <cellStyle name="40% - Accent6 3 2" xfId="6785" xr:uid="{00000000-0005-0000-0000-000071250000}"/>
    <cellStyle name="40% - Accent6 3 2 2" xfId="6786" xr:uid="{00000000-0005-0000-0000-000072250000}"/>
    <cellStyle name="40% - Accent6 3 2 2 2" xfId="32293" xr:uid="{00000000-0005-0000-0000-000073250000}"/>
    <cellStyle name="40% - Accent6 3 2 2 3" xfId="27442" xr:uid="{00000000-0005-0000-0000-000074250000}"/>
    <cellStyle name="40% - Accent6 3 2 2 4" xfId="32290" xr:uid="{00000000-0005-0000-0000-000075250000}"/>
    <cellStyle name="40% - Accent6 3 2 3" xfId="6787" xr:uid="{00000000-0005-0000-0000-000076250000}"/>
    <cellStyle name="40% - Accent6 3 2 3 2" xfId="27443" xr:uid="{00000000-0005-0000-0000-000077250000}"/>
    <cellStyle name="40% - Accent6 3 2 3 3" xfId="32292" xr:uid="{00000000-0005-0000-0000-000078250000}"/>
    <cellStyle name="40% - Accent6 3 2 4" xfId="27441" xr:uid="{00000000-0005-0000-0000-000079250000}"/>
    <cellStyle name="40% - Accent6 3 2 5" xfId="32295" xr:uid="{00000000-0005-0000-0000-00007A250000}"/>
    <cellStyle name="40% - Accent6 3 3" xfId="6788" xr:uid="{00000000-0005-0000-0000-00007B250000}"/>
    <cellStyle name="40% - Accent6 3 3 2" xfId="6789" xr:uid="{00000000-0005-0000-0000-00007C250000}"/>
    <cellStyle name="40% - Accent6 3 3 2 2" xfId="27445" xr:uid="{00000000-0005-0000-0000-00007D250000}"/>
    <cellStyle name="40% - Accent6 3 3 2 3" xfId="32277" xr:uid="{00000000-0005-0000-0000-00007E250000}"/>
    <cellStyle name="40% - Accent6 3 3 3" xfId="27444" xr:uid="{00000000-0005-0000-0000-00007F250000}"/>
    <cellStyle name="40% - Accent6 3 3 4" xfId="32291" xr:uid="{00000000-0005-0000-0000-000080250000}"/>
    <cellStyle name="40% - Accent6 3 4" xfId="6790" xr:uid="{00000000-0005-0000-0000-000081250000}"/>
    <cellStyle name="40% - Accent6 3 4 2" xfId="27446" xr:uid="{00000000-0005-0000-0000-000082250000}"/>
    <cellStyle name="40% - Accent6 3 4 3" xfId="32288" xr:uid="{00000000-0005-0000-0000-000083250000}"/>
    <cellStyle name="40% - Accent6 3 5" xfId="6791" xr:uid="{00000000-0005-0000-0000-000084250000}"/>
    <cellStyle name="40% - Accent6 3 6" xfId="6784" xr:uid="{00000000-0005-0000-0000-000085250000}"/>
    <cellStyle name="40% - Accent6 4" xfId="6792" xr:uid="{00000000-0005-0000-0000-000086250000}"/>
    <cellStyle name="40% - Accent6 4 2" xfId="32287" xr:uid="{00000000-0005-0000-0000-000087250000}"/>
    <cellStyle name="40% - Accent6 4 2 2" xfId="32282" xr:uid="{00000000-0005-0000-0000-000088250000}"/>
    <cellStyle name="40% - Accent6 4 3" xfId="32285" xr:uid="{00000000-0005-0000-0000-000089250000}"/>
    <cellStyle name="40% - Accent6 4 4" xfId="27447" xr:uid="{00000000-0005-0000-0000-00008A250000}"/>
    <cellStyle name="40% - Accent6 4 5" xfId="32286" xr:uid="{00000000-0005-0000-0000-00008B250000}"/>
    <cellStyle name="40% - Accent6 5" xfId="6793" xr:uid="{00000000-0005-0000-0000-00008C250000}"/>
    <cellStyle name="40% - Accent6 5 2" xfId="32283" xr:uid="{00000000-0005-0000-0000-00008D250000}"/>
    <cellStyle name="40% - Accent6 5 2 2" xfId="32278" xr:uid="{00000000-0005-0000-0000-00008E250000}"/>
    <cellStyle name="40% - Accent6 5 3" xfId="32281" xr:uid="{00000000-0005-0000-0000-00008F250000}"/>
    <cellStyle name="40% - Accent6 5 4" xfId="27448" xr:uid="{00000000-0005-0000-0000-000090250000}"/>
    <cellStyle name="40% - Accent6 5 5" xfId="32284" xr:uid="{00000000-0005-0000-0000-000091250000}"/>
    <cellStyle name="40% - Accent6 6" xfId="32280" xr:uid="{00000000-0005-0000-0000-000092250000}"/>
    <cellStyle name="40% - Accent6 6 2" xfId="32279" xr:uid="{00000000-0005-0000-0000-000093250000}"/>
    <cellStyle name="40% - 강조색1" xfId="6794" xr:uid="{00000000-0005-0000-0000-000094250000}"/>
    <cellStyle name="40% - 강조색2" xfId="6795" xr:uid="{00000000-0005-0000-0000-000095250000}"/>
    <cellStyle name="40% - 강조색3" xfId="6796" xr:uid="{00000000-0005-0000-0000-000096250000}"/>
    <cellStyle name="40% - 강조색4" xfId="6797" xr:uid="{00000000-0005-0000-0000-000097250000}"/>
    <cellStyle name="40% - 강조색5" xfId="6798" xr:uid="{00000000-0005-0000-0000-000098250000}"/>
    <cellStyle name="40% - 강조색6" xfId="6799" xr:uid="{00000000-0005-0000-0000-000099250000}"/>
    <cellStyle name="40% - 强调文字颜色 1" xfId="32265" xr:uid="{00000000-0005-0000-0000-00009A250000}"/>
    <cellStyle name="40% - 强调文字颜色 1 2" xfId="32276" xr:uid="{00000000-0005-0000-0000-00009B250000}"/>
    <cellStyle name="40% - 强调文字颜色 2" xfId="32274" xr:uid="{00000000-0005-0000-0000-00009C250000}"/>
    <cellStyle name="40% - 强调文字颜色 2 2" xfId="32275" xr:uid="{00000000-0005-0000-0000-00009D250000}"/>
    <cellStyle name="40% - 强调文字颜色 3" xfId="32270" xr:uid="{00000000-0005-0000-0000-00009E250000}"/>
    <cellStyle name="40% - 强调文字颜色 3 2" xfId="32273" xr:uid="{00000000-0005-0000-0000-00009F250000}"/>
    <cellStyle name="40% - 强调文字颜色 4" xfId="32272" xr:uid="{00000000-0005-0000-0000-0000A0250000}"/>
    <cellStyle name="40% - 强调文字颜色 4 2" xfId="32271" xr:uid="{00000000-0005-0000-0000-0000A1250000}"/>
    <cellStyle name="40% - 强调文字颜色 5" xfId="32266" xr:uid="{00000000-0005-0000-0000-0000A2250000}"/>
    <cellStyle name="40% - 强调文字颜色 5 2" xfId="32269" xr:uid="{00000000-0005-0000-0000-0000A3250000}"/>
    <cellStyle name="40% - 强调文字颜色 6" xfId="32268" xr:uid="{00000000-0005-0000-0000-0000A4250000}"/>
    <cellStyle name="40% - 强调文字颜色 6 2" xfId="32267" xr:uid="{00000000-0005-0000-0000-0000A5250000}"/>
    <cellStyle name="4Decimal" xfId="6800" xr:uid="{00000000-0005-0000-0000-0000A6250000}"/>
    <cellStyle name="4Decimal 2" xfId="6801" xr:uid="{00000000-0005-0000-0000-0000A7250000}"/>
    <cellStyle name="4Decimal 2 2" xfId="6802" xr:uid="{00000000-0005-0000-0000-0000A8250000}"/>
    <cellStyle name="4Decimal 2 3" xfId="27449" xr:uid="{00000000-0005-0000-0000-0000A9250000}"/>
    <cellStyle name="4Decimal 2 4" xfId="32264" xr:uid="{00000000-0005-0000-0000-0000AA250000}"/>
    <cellStyle name="4Decimal 3" xfId="6803" xr:uid="{00000000-0005-0000-0000-0000AB250000}"/>
    <cellStyle name="4Decimal 4" xfId="6804" xr:uid="{00000000-0005-0000-0000-0000AC250000}"/>
    <cellStyle name="4Decimal 5" xfId="32256" xr:uid="{00000000-0005-0000-0000-0000AD250000}"/>
    <cellStyle name="60 % - Accent1" xfId="32262" xr:uid="{00000000-0005-0000-0000-0000AE250000}"/>
    <cellStyle name="60 % - Accent2" xfId="32263" xr:uid="{00000000-0005-0000-0000-0000AF250000}"/>
    <cellStyle name="60 % - Accent3" xfId="32258" xr:uid="{00000000-0005-0000-0000-0000B0250000}"/>
    <cellStyle name="60 % - Accent4" xfId="32261" xr:uid="{00000000-0005-0000-0000-0000B1250000}"/>
    <cellStyle name="60 % - Accent5" xfId="32260" xr:uid="{00000000-0005-0000-0000-0000B2250000}"/>
    <cellStyle name="60 % - Accent6" xfId="32259" xr:uid="{00000000-0005-0000-0000-0000B3250000}"/>
    <cellStyle name="60% - Accent1 1" xfId="6805" xr:uid="{00000000-0005-0000-0000-0000B4250000}"/>
    <cellStyle name="60% - Accent1 2" xfId="480" xr:uid="{00000000-0005-0000-0000-0000B5250000}"/>
    <cellStyle name="60% - Accent1 2 10" xfId="6807" xr:uid="{00000000-0005-0000-0000-0000B6250000}"/>
    <cellStyle name="60% - Accent1 2 10 2" xfId="6808" xr:uid="{00000000-0005-0000-0000-0000B7250000}"/>
    <cellStyle name="60% - Accent1 2 10 2 2" xfId="6809" xr:uid="{00000000-0005-0000-0000-0000B8250000}"/>
    <cellStyle name="60% - Accent1 2 10 3" xfId="6810" xr:uid="{00000000-0005-0000-0000-0000B9250000}"/>
    <cellStyle name="60% - Accent1 2 11" xfId="6811" xr:uid="{00000000-0005-0000-0000-0000BA250000}"/>
    <cellStyle name="60% - Accent1 2 11 2" xfId="6812" xr:uid="{00000000-0005-0000-0000-0000BB250000}"/>
    <cellStyle name="60% - Accent1 2 11 2 2" xfId="6813" xr:uid="{00000000-0005-0000-0000-0000BC250000}"/>
    <cellStyle name="60% - Accent1 2 11 3" xfId="6814" xr:uid="{00000000-0005-0000-0000-0000BD250000}"/>
    <cellStyle name="60% - Accent1 2 12" xfId="6815" xr:uid="{00000000-0005-0000-0000-0000BE250000}"/>
    <cellStyle name="60% - Accent1 2 12 2" xfId="6816" xr:uid="{00000000-0005-0000-0000-0000BF250000}"/>
    <cellStyle name="60% - Accent1 2 12 3" xfId="6817" xr:uid="{00000000-0005-0000-0000-0000C0250000}"/>
    <cellStyle name="60% - Accent1 2 13" xfId="6818" xr:uid="{00000000-0005-0000-0000-0000C1250000}"/>
    <cellStyle name="60% - Accent1 2 14" xfId="6819" xr:uid="{00000000-0005-0000-0000-0000C2250000}"/>
    <cellStyle name="60% - Accent1 2 15" xfId="6806" xr:uid="{00000000-0005-0000-0000-0000C3250000}"/>
    <cellStyle name="60% - Accent1 2 16" xfId="23580" xr:uid="{00000000-0005-0000-0000-0000C4250000}"/>
    <cellStyle name="60% - Accent1 2 2" xfId="6820" xr:uid="{00000000-0005-0000-0000-0000C5250000}"/>
    <cellStyle name="60% - Accent1 2 2 2" xfId="6821" xr:uid="{00000000-0005-0000-0000-0000C6250000}"/>
    <cellStyle name="60% - Accent1 2 2 2 2" xfId="6822" xr:uid="{00000000-0005-0000-0000-0000C7250000}"/>
    <cellStyle name="60% - Accent1 2 2 3" xfId="6823" xr:uid="{00000000-0005-0000-0000-0000C8250000}"/>
    <cellStyle name="60% - Accent1 2 3" xfId="6824" xr:uid="{00000000-0005-0000-0000-0000C9250000}"/>
    <cellStyle name="60% - Accent1 2 3 2" xfId="6825" xr:uid="{00000000-0005-0000-0000-0000CA250000}"/>
    <cellStyle name="60% - Accent1 2 3 2 2" xfId="6826" xr:uid="{00000000-0005-0000-0000-0000CB250000}"/>
    <cellStyle name="60% - Accent1 2 3 3" xfId="6827" xr:uid="{00000000-0005-0000-0000-0000CC250000}"/>
    <cellStyle name="60% - Accent1 2 4" xfId="6828" xr:uid="{00000000-0005-0000-0000-0000CD250000}"/>
    <cellStyle name="60% - Accent1 2 4 2" xfId="6829" xr:uid="{00000000-0005-0000-0000-0000CE250000}"/>
    <cellStyle name="60% - Accent1 2 4 2 2" xfId="6830" xr:uid="{00000000-0005-0000-0000-0000CF250000}"/>
    <cellStyle name="60% - Accent1 2 4 3" xfId="6831" xr:uid="{00000000-0005-0000-0000-0000D0250000}"/>
    <cellStyle name="60% - Accent1 2 5" xfId="6832" xr:uid="{00000000-0005-0000-0000-0000D1250000}"/>
    <cellStyle name="60% - Accent1 2 5 2" xfId="6833" xr:uid="{00000000-0005-0000-0000-0000D2250000}"/>
    <cellStyle name="60% - Accent1 2 5 2 2" xfId="6834" xr:uid="{00000000-0005-0000-0000-0000D3250000}"/>
    <cellStyle name="60% - Accent1 2 5 3" xfId="6835" xr:uid="{00000000-0005-0000-0000-0000D4250000}"/>
    <cellStyle name="60% - Accent1 2 6" xfId="6836" xr:uid="{00000000-0005-0000-0000-0000D5250000}"/>
    <cellStyle name="60% - Accent1 2 6 2" xfId="6837" xr:uid="{00000000-0005-0000-0000-0000D6250000}"/>
    <cellStyle name="60% - Accent1 2 6 2 2" xfId="6838" xr:uid="{00000000-0005-0000-0000-0000D7250000}"/>
    <cellStyle name="60% - Accent1 2 6 3" xfId="6839" xr:uid="{00000000-0005-0000-0000-0000D8250000}"/>
    <cellStyle name="60% - Accent1 2 7" xfId="6840" xr:uid="{00000000-0005-0000-0000-0000D9250000}"/>
    <cellStyle name="60% - Accent1 2 7 2" xfId="6841" xr:uid="{00000000-0005-0000-0000-0000DA250000}"/>
    <cellStyle name="60% - Accent1 2 7 2 2" xfId="6842" xr:uid="{00000000-0005-0000-0000-0000DB250000}"/>
    <cellStyle name="60% - Accent1 2 7 3" xfId="6843" xr:uid="{00000000-0005-0000-0000-0000DC250000}"/>
    <cellStyle name="60% - Accent1 2 8" xfId="6844" xr:uid="{00000000-0005-0000-0000-0000DD250000}"/>
    <cellStyle name="60% - Accent1 2 8 2" xfId="6845" xr:uid="{00000000-0005-0000-0000-0000DE250000}"/>
    <cellStyle name="60% - Accent1 2 8 2 2" xfId="6846" xr:uid="{00000000-0005-0000-0000-0000DF250000}"/>
    <cellStyle name="60% - Accent1 2 8 3" xfId="6847" xr:uid="{00000000-0005-0000-0000-0000E0250000}"/>
    <cellStyle name="60% - Accent1 2 9" xfId="6848" xr:uid="{00000000-0005-0000-0000-0000E1250000}"/>
    <cellStyle name="60% - Accent1 2 9 2" xfId="6849" xr:uid="{00000000-0005-0000-0000-0000E2250000}"/>
    <cellStyle name="60% - Accent1 2 9 2 2" xfId="6850" xr:uid="{00000000-0005-0000-0000-0000E3250000}"/>
    <cellStyle name="60% - Accent1 2 9 3" xfId="6851" xr:uid="{00000000-0005-0000-0000-0000E4250000}"/>
    <cellStyle name="60% - Accent1 3" xfId="481" xr:uid="{00000000-0005-0000-0000-0000E5250000}"/>
    <cellStyle name="60% - Accent1 3 2" xfId="6853" xr:uid="{00000000-0005-0000-0000-0000E6250000}"/>
    <cellStyle name="60% - Accent1 3 2 2" xfId="6854" xr:uid="{00000000-0005-0000-0000-0000E7250000}"/>
    <cellStyle name="60% - Accent1 3 3" xfId="6855" xr:uid="{00000000-0005-0000-0000-0000E8250000}"/>
    <cellStyle name="60% - Accent1 3 3 2" xfId="6856" xr:uid="{00000000-0005-0000-0000-0000E9250000}"/>
    <cellStyle name="60% - Accent1 3 4" xfId="6857" xr:uid="{00000000-0005-0000-0000-0000EA250000}"/>
    <cellStyle name="60% - Accent1 3 5" xfId="6852" xr:uid="{00000000-0005-0000-0000-0000EB250000}"/>
    <cellStyle name="60% - Accent1 4" xfId="479" xr:uid="{00000000-0005-0000-0000-0000EC250000}"/>
    <cellStyle name="60% - Accent1 4 2" xfId="6858" xr:uid="{00000000-0005-0000-0000-0000ED250000}"/>
    <cellStyle name="60% - Accent1 4 3" xfId="23579" xr:uid="{00000000-0005-0000-0000-0000EE250000}"/>
    <cellStyle name="60% - Accent1 4 4" xfId="32257" xr:uid="{00000000-0005-0000-0000-0000EF250000}"/>
    <cellStyle name="60% - Accent1 5" xfId="6859" xr:uid="{00000000-0005-0000-0000-0000F0250000}"/>
    <cellStyle name="60% - Accent1 5 2" xfId="27450" xr:uid="{00000000-0005-0000-0000-0000F1250000}"/>
    <cellStyle name="60% - Accent1 5 3" xfId="32251" xr:uid="{00000000-0005-0000-0000-0000F2250000}"/>
    <cellStyle name="60% - Accent1 6" xfId="31934" xr:uid="{00000000-0005-0000-0000-0000F3250000}"/>
    <cellStyle name="60% - Accent2 1" xfId="6860" xr:uid="{00000000-0005-0000-0000-0000F4250000}"/>
    <cellStyle name="60% - Accent2 2" xfId="483" xr:uid="{00000000-0005-0000-0000-0000F5250000}"/>
    <cellStyle name="60% - Accent2 2 10" xfId="6861" xr:uid="{00000000-0005-0000-0000-0000F6250000}"/>
    <cellStyle name="60% - Accent2 2 10 2" xfId="6862" xr:uid="{00000000-0005-0000-0000-0000F7250000}"/>
    <cellStyle name="60% - Accent2 2 10 2 2" xfId="6863" xr:uid="{00000000-0005-0000-0000-0000F8250000}"/>
    <cellStyle name="60% - Accent2 2 10 3" xfId="6864" xr:uid="{00000000-0005-0000-0000-0000F9250000}"/>
    <cellStyle name="60% - Accent2 2 11" xfId="6865" xr:uid="{00000000-0005-0000-0000-0000FA250000}"/>
    <cellStyle name="60% - Accent2 2 11 2" xfId="6866" xr:uid="{00000000-0005-0000-0000-0000FB250000}"/>
    <cellStyle name="60% - Accent2 2 11 2 2" xfId="6867" xr:uid="{00000000-0005-0000-0000-0000FC250000}"/>
    <cellStyle name="60% - Accent2 2 11 3" xfId="6868" xr:uid="{00000000-0005-0000-0000-0000FD250000}"/>
    <cellStyle name="60% - Accent2 2 12" xfId="6869" xr:uid="{00000000-0005-0000-0000-0000FE250000}"/>
    <cellStyle name="60% - Accent2 2 12 2" xfId="6870" xr:uid="{00000000-0005-0000-0000-0000FF250000}"/>
    <cellStyle name="60% - Accent2 2 12 3" xfId="6871" xr:uid="{00000000-0005-0000-0000-000000260000}"/>
    <cellStyle name="60% - Accent2 2 13" xfId="6872" xr:uid="{00000000-0005-0000-0000-000001260000}"/>
    <cellStyle name="60% - Accent2 2 14" xfId="6873" xr:uid="{00000000-0005-0000-0000-000002260000}"/>
    <cellStyle name="60% - Accent2 2 2" xfId="6874" xr:uid="{00000000-0005-0000-0000-000003260000}"/>
    <cellStyle name="60% - Accent2 2 2 2" xfId="6875" xr:uid="{00000000-0005-0000-0000-000004260000}"/>
    <cellStyle name="60% - Accent2 2 2 2 2" xfId="6876" xr:uid="{00000000-0005-0000-0000-000005260000}"/>
    <cellStyle name="60% - Accent2 2 2 3" xfId="6877" xr:uid="{00000000-0005-0000-0000-000006260000}"/>
    <cellStyle name="60% - Accent2 2 3" xfId="6878" xr:uid="{00000000-0005-0000-0000-000007260000}"/>
    <cellStyle name="60% - Accent2 2 3 2" xfId="6879" xr:uid="{00000000-0005-0000-0000-000008260000}"/>
    <cellStyle name="60% - Accent2 2 3 2 2" xfId="6880" xr:uid="{00000000-0005-0000-0000-000009260000}"/>
    <cellStyle name="60% - Accent2 2 3 3" xfId="6881" xr:uid="{00000000-0005-0000-0000-00000A260000}"/>
    <cellStyle name="60% - Accent2 2 4" xfId="6882" xr:uid="{00000000-0005-0000-0000-00000B260000}"/>
    <cellStyle name="60% - Accent2 2 4 2" xfId="6883" xr:uid="{00000000-0005-0000-0000-00000C260000}"/>
    <cellStyle name="60% - Accent2 2 4 2 2" xfId="6884" xr:uid="{00000000-0005-0000-0000-00000D260000}"/>
    <cellStyle name="60% - Accent2 2 4 3" xfId="6885" xr:uid="{00000000-0005-0000-0000-00000E260000}"/>
    <cellStyle name="60% - Accent2 2 5" xfId="6886" xr:uid="{00000000-0005-0000-0000-00000F260000}"/>
    <cellStyle name="60% - Accent2 2 5 2" xfId="6887" xr:uid="{00000000-0005-0000-0000-000010260000}"/>
    <cellStyle name="60% - Accent2 2 5 2 2" xfId="6888" xr:uid="{00000000-0005-0000-0000-000011260000}"/>
    <cellStyle name="60% - Accent2 2 5 3" xfId="6889" xr:uid="{00000000-0005-0000-0000-000012260000}"/>
    <cellStyle name="60% - Accent2 2 6" xfId="6890" xr:uid="{00000000-0005-0000-0000-000013260000}"/>
    <cellStyle name="60% - Accent2 2 6 2" xfId="6891" xr:uid="{00000000-0005-0000-0000-000014260000}"/>
    <cellStyle name="60% - Accent2 2 6 2 2" xfId="6892" xr:uid="{00000000-0005-0000-0000-000015260000}"/>
    <cellStyle name="60% - Accent2 2 6 3" xfId="6893" xr:uid="{00000000-0005-0000-0000-000016260000}"/>
    <cellStyle name="60% - Accent2 2 7" xfId="6894" xr:uid="{00000000-0005-0000-0000-000017260000}"/>
    <cellStyle name="60% - Accent2 2 7 2" xfId="6895" xr:uid="{00000000-0005-0000-0000-000018260000}"/>
    <cellStyle name="60% - Accent2 2 7 2 2" xfId="6896" xr:uid="{00000000-0005-0000-0000-000019260000}"/>
    <cellStyle name="60% - Accent2 2 7 3" xfId="6897" xr:uid="{00000000-0005-0000-0000-00001A260000}"/>
    <cellStyle name="60% - Accent2 2 8" xfId="6898" xr:uid="{00000000-0005-0000-0000-00001B260000}"/>
    <cellStyle name="60% - Accent2 2 8 2" xfId="6899" xr:uid="{00000000-0005-0000-0000-00001C260000}"/>
    <cellStyle name="60% - Accent2 2 8 2 2" xfId="6900" xr:uid="{00000000-0005-0000-0000-00001D260000}"/>
    <cellStyle name="60% - Accent2 2 8 3" xfId="6901" xr:uid="{00000000-0005-0000-0000-00001E260000}"/>
    <cellStyle name="60% - Accent2 2 9" xfId="6902" xr:uid="{00000000-0005-0000-0000-00001F260000}"/>
    <cellStyle name="60% - Accent2 2 9 2" xfId="6903" xr:uid="{00000000-0005-0000-0000-000020260000}"/>
    <cellStyle name="60% - Accent2 2 9 2 2" xfId="6904" xr:uid="{00000000-0005-0000-0000-000021260000}"/>
    <cellStyle name="60% - Accent2 2 9 3" xfId="6905" xr:uid="{00000000-0005-0000-0000-000022260000}"/>
    <cellStyle name="60% - Accent2 3" xfId="484" xr:uid="{00000000-0005-0000-0000-000023260000}"/>
    <cellStyle name="60% - Accent2 3 2" xfId="6906" xr:uid="{00000000-0005-0000-0000-000024260000}"/>
    <cellStyle name="60% - Accent2 3 2 2" xfId="6907" xr:uid="{00000000-0005-0000-0000-000025260000}"/>
    <cellStyle name="60% - Accent2 3 3" xfId="6908" xr:uid="{00000000-0005-0000-0000-000026260000}"/>
    <cellStyle name="60% - Accent2 4" xfId="482" xr:uid="{00000000-0005-0000-0000-000027260000}"/>
    <cellStyle name="60% - Accent2 4 2" xfId="6909" xr:uid="{00000000-0005-0000-0000-000028260000}"/>
    <cellStyle name="60% - Accent2 5" xfId="6910" xr:uid="{00000000-0005-0000-0000-000029260000}"/>
    <cellStyle name="60% - Accent3 1" xfId="6911" xr:uid="{00000000-0005-0000-0000-00002A260000}"/>
    <cellStyle name="60% - Accent3 2" xfId="486" xr:uid="{00000000-0005-0000-0000-00002B260000}"/>
    <cellStyle name="60% - Accent3 2 10" xfId="6913" xr:uid="{00000000-0005-0000-0000-00002C260000}"/>
    <cellStyle name="60% - Accent3 2 10 2" xfId="6914" xr:uid="{00000000-0005-0000-0000-00002D260000}"/>
    <cellStyle name="60% - Accent3 2 10 2 2" xfId="6915" xr:uid="{00000000-0005-0000-0000-00002E260000}"/>
    <cellStyle name="60% - Accent3 2 10 3" xfId="6916" xr:uid="{00000000-0005-0000-0000-00002F260000}"/>
    <cellStyle name="60% - Accent3 2 11" xfId="6917" xr:uid="{00000000-0005-0000-0000-000030260000}"/>
    <cellStyle name="60% - Accent3 2 11 2" xfId="6918" xr:uid="{00000000-0005-0000-0000-000031260000}"/>
    <cellStyle name="60% - Accent3 2 11 2 2" xfId="6919" xr:uid="{00000000-0005-0000-0000-000032260000}"/>
    <cellStyle name="60% - Accent3 2 11 3" xfId="6920" xr:uid="{00000000-0005-0000-0000-000033260000}"/>
    <cellStyle name="60% - Accent3 2 12" xfId="6921" xr:uid="{00000000-0005-0000-0000-000034260000}"/>
    <cellStyle name="60% - Accent3 2 12 2" xfId="6922" xr:uid="{00000000-0005-0000-0000-000035260000}"/>
    <cellStyle name="60% - Accent3 2 12 3" xfId="6923" xr:uid="{00000000-0005-0000-0000-000036260000}"/>
    <cellStyle name="60% - Accent3 2 13" xfId="6924" xr:uid="{00000000-0005-0000-0000-000037260000}"/>
    <cellStyle name="60% - Accent3 2 14" xfId="6925" xr:uid="{00000000-0005-0000-0000-000038260000}"/>
    <cellStyle name="60% - Accent3 2 15" xfId="6912" xr:uid="{00000000-0005-0000-0000-000039260000}"/>
    <cellStyle name="60% - Accent3 2 16" xfId="23582" xr:uid="{00000000-0005-0000-0000-00003A260000}"/>
    <cellStyle name="60% - Accent3 2 2" xfId="6926" xr:uid="{00000000-0005-0000-0000-00003B260000}"/>
    <cellStyle name="60% - Accent3 2 2 2" xfId="6927" xr:uid="{00000000-0005-0000-0000-00003C260000}"/>
    <cellStyle name="60% - Accent3 2 2 2 2" xfId="6928" xr:uid="{00000000-0005-0000-0000-00003D260000}"/>
    <cellStyle name="60% - Accent3 2 2 3" xfId="6929" xr:uid="{00000000-0005-0000-0000-00003E260000}"/>
    <cellStyle name="60% - Accent3 2 3" xfId="6930" xr:uid="{00000000-0005-0000-0000-00003F260000}"/>
    <cellStyle name="60% - Accent3 2 3 2" xfId="6931" xr:uid="{00000000-0005-0000-0000-000040260000}"/>
    <cellStyle name="60% - Accent3 2 3 2 2" xfId="6932" xr:uid="{00000000-0005-0000-0000-000041260000}"/>
    <cellStyle name="60% - Accent3 2 3 3" xfId="6933" xr:uid="{00000000-0005-0000-0000-000042260000}"/>
    <cellStyle name="60% - Accent3 2 4" xfId="6934" xr:uid="{00000000-0005-0000-0000-000043260000}"/>
    <cellStyle name="60% - Accent3 2 4 2" xfId="6935" xr:uid="{00000000-0005-0000-0000-000044260000}"/>
    <cellStyle name="60% - Accent3 2 4 2 2" xfId="6936" xr:uid="{00000000-0005-0000-0000-000045260000}"/>
    <cellStyle name="60% - Accent3 2 4 3" xfId="6937" xr:uid="{00000000-0005-0000-0000-000046260000}"/>
    <cellStyle name="60% - Accent3 2 5" xfId="6938" xr:uid="{00000000-0005-0000-0000-000047260000}"/>
    <cellStyle name="60% - Accent3 2 5 2" xfId="6939" xr:uid="{00000000-0005-0000-0000-000048260000}"/>
    <cellStyle name="60% - Accent3 2 5 2 2" xfId="6940" xr:uid="{00000000-0005-0000-0000-000049260000}"/>
    <cellStyle name="60% - Accent3 2 5 3" xfId="6941" xr:uid="{00000000-0005-0000-0000-00004A260000}"/>
    <cellStyle name="60% - Accent3 2 6" xfId="6942" xr:uid="{00000000-0005-0000-0000-00004B260000}"/>
    <cellStyle name="60% - Accent3 2 6 2" xfId="6943" xr:uid="{00000000-0005-0000-0000-00004C260000}"/>
    <cellStyle name="60% - Accent3 2 6 2 2" xfId="6944" xr:uid="{00000000-0005-0000-0000-00004D260000}"/>
    <cellStyle name="60% - Accent3 2 6 3" xfId="6945" xr:uid="{00000000-0005-0000-0000-00004E260000}"/>
    <cellStyle name="60% - Accent3 2 7" xfId="6946" xr:uid="{00000000-0005-0000-0000-00004F260000}"/>
    <cellStyle name="60% - Accent3 2 7 2" xfId="6947" xr:uid="{00000000-0005-0000-0000-000050260000}"/>
    <cellStyle name="60% - Accent3 2 7 2 2" xfId="6948" xr:uid="{00000000-0005-0000-0000-000051260000}"/>
    <cellStyle name="60% - Accent3 2 7 3" xfId="6949" xr:uid="{00000000-0005-0000-0000-000052260000}"/>
    <cellStyle name="60% - Accent3 2 8" xfId="6950" xr:uid="{00000000-0005-0000-0000-000053260000}"/>
    <cellStyle name="60% - Accent3 2 8 2" xfId="6951" xr:uid="{00000000-0005-0000-0000-000054260000}"/>
    <cellStyle name="60% - Accent3 2 8 2 2" xfId="6952" xr:uid="{00000000-0005-0000-0000-000055260000}"/>
    <cellStyle name="60% - Accent3 2 8 3" xfId="6953" xr:uid="{00000000-0005-0000-0000-000056260000}"/>
    <cellStyle name="60% - Accent3 2 9" xfId="6954" xr:uid="{00000000-0005-0000-0000-000057260000}"/>
    <cellStyle name="60% - Accent3 2 9 2" xfId="6955" xr:uid="{00000000-0005-0000-0000-000058260000}"/>
    <cellStyle name="60% - Accent3 2 9 2 2" xfId="6956" xr:uid="{00000000-0005-0000-0000-000059260000}"/>
    <cellStyle name="60% - Accent3 2 9 3" xfId="6957" xr:uid="{00000000-0005-0000-0000-00005A260000}"/>
    <cellStyle name="60% - Accent3 3" xfId="487" xr:uid="{00000000-0005-0000-0000-00005B260000}"/>
    <cellStyle name="60% - Accent3 3 2" xfId="6959" xr:uid="{00000000-0005-0000-0000-00005C260000}"/>
    <cellStyle name="60% - Accent3 3 2 2" xfId="6960" xr:uid="{00000000-0005-0000-0000-00005D260000}"/>
    <cellStyle name="60% - Accent3 3 3" xfId="6961" xr:uid="{00000000-0005-0000-0000-00005E260000}"/>
    <cellStyle name="60% - Accent3 3 3 2" xfId="6962" xr:uid="{00000000-0005-0000-0000-00005F260000}"/>
    <cellStyle name="60% - Accent3 3 4" xfId="6963" xr:uid="{00000000-0005-0000-0000-000060260000}"/>
    <cellStyle name="60% - Accent3 3 5" xfId="6958" xr:uid="{00000000-0005-0000-0000-000061260000}"/>
    <cellStyle name="60% - Accent3 3 6" xfId="23583" xr:uid="{00000000-0005-0000-0000-000062260000}"/>
    <cellStyle name="60% - Accent3 3 7" xfId="32255" xr:uid="{00000000-0005-0000-0000-000063260000}"/>
    <cellStyle name="60% - Accent3 4" xfId="485" xr:uid="{00000000-0005-0000-0000-000064260000}"/>
    <cellStyle name="60% - Accent3 4 2" xfId="6964" xr:uid="{00000000-0005-0000-0000-000065260000}"/>
    <cellStyle name="60% - Accent3 4 3" xfId="23581" xr:uid="{00000000-0005-0000-0000-000066260000}"/>
    <cellStyle name="60% - Accent3 4 4" xfId="32254" xr:uid="{00000000-0005-0000-0000-000067260000}"/>
    <cellStyle name="60% - Accent3 5" xfId="6965" xr:uid="{00000000-0005-0000-0000-000068260000}"/>
    <cellStyle name="60% - Accent3 5 2" xfId="27451" xr:uid="{00000000-0005-0000-0000-000069260000}"/>
    <cellStyle name="60% - Accent3 5 3" xfId="32252" xr:uid="{00000000-0005-0000-0000-00006A260000}"/>
    <cellStyle name="60% - Accent3 6" xfId="31933" xr:uid="{00000000-0005-0000-0000-00006B260000}"/>
    <cellStyle name="60% - Accent4 1" xfId="6966" xr:uid="{00000000-0005-0000-0000-00006C260000}"/>
    <cellStyle name="60% - Accent4 2" xfId="489" xr:uid="{00000000-0005-0000-0000-00006D260000}"/>
    <cellStyle name="60% - Accent4 2 10" xfId="6968" xr:uid="{00000000-0005-0000-0000-00006E260000}"/>
    <cellStyle name="60% - Accent4 2 10 2" xfId="6969" xr:uid="{00000000-0005-0000-0000-00006F260000}"/>
    <cellStyle name="60% - Accent4 2 10 2 2" xfId="6970" xr:uid="{00000000-0005-0000-0000-000070260000}"/>
    <cellStyle name="60% - Accent4 2 10 3" xfId="6971" xr:uid="{00000000-0005-0000-0000-000071260000}"/>
    <cellStyle name="60% - Accent4 2 11" xfId="6972" xr:uid="{00000000-0005-0000-0000-000072260000}"/>
    <cellStyle name="60% - Accent4 2 11 2" xfId="6973" xr:uid="{00000000-0005-0000-0000-000073260000}"/>
    <cellStyle name="60% - Accent4 2 11 2 2" xfId="6974" xr:uid="{00000000-0005-0000-0000-000074260000}"/>
    <cellStyle name="60% - Accent4 2 11 3" xfId="6975" xr:uid="{00000000-0005-0000-0000-000075260000}"/>
    <cellStyle name="60% - Accent4 2 12" xfId="6976" xr:uid="{00000000-0005-0000-0000-000076260000}"/>
    <cellStyle name="60% - Accent4 2 12 2" xfId="6977" xr:uid="{00000000-0005-0000-0000-000077260000}"/>
    <cellStyle name="60% - Accent4 2 12 3" xfId="6978" xr:uid="{00000000-0005-0000-0000-000078260000}"/>
    <cellStyle name="60% - Accent4 2 13" xfId="6979" xr:uid="{00000000-0005-0000-0000-000079260000}"/>
    <cellStyle name="60% - Accent4 2 13 2" xfId="6980" xr:uid="{00000000-0005-0000-0000-00007A260000}"/>
    <cellStyle name="60% - Accent4 2 14" xfId="6981" xr:uid="{00000000-0005-0000-0000-00007B260000}"/>
    <cellStyle name="60% - Accent4 2 14 2" xfId="6982" xr:uid="{00000000-0005-0000-0000-00007C260000}"/>
    <cellStyle name="60% - Accent4 2 15" xfId="6967" xr:uid="{00000000-0005-0000-0000-00007D260000}"/>
    <cellStyle name="60% - Accent4 2 16" xfId="23584" xr:uid="{00000000-0005-0000-0000-00007E260000}"/>
    <cellStyle name="60% - Accent4 2 2" xfId="6983" xr:uid="{00000000-0005-0000-0000-00007F260000}"/>
    <cellStyle name="60% - Accent4 2 2 2" xfId="6984" xr:uid="{00000000-0005-0000-0000-000080260000}"/>
    <cellStyle name="60% - Accent4 2 2 2 2" xfId="6985" xr:uid="{00000000-0005-0000-0000-000081260000}"/>
    <cellStyle name="60% - Accent4 2 2 3" xfId="6986" xr:uid="{00000000-0005-0000-0000-000082260000}"/>
    <cellStyle name="60% - Accent4 2 3" xfId="6987" xr:uid="{00000000-0005-0000-0000-000083260000}"/>
    <cellStyle name="60% - Accent4 2 3 2" xfId="6988" xr:uid="{00000000-0005-0000-0000-000084260000}"/>
    <cellStyle name="60% - Accent4 2 3 2 2" xfId="6989" xr:uid="{00000000-0005-0000-0000-000085260000}"/>
    <cellStyle name="60% - Accent4 2 3 3" xfId="6990" xr:uid="{00000000-0005-0000-0000-000086260000}"/>
    <cellStyle name="60% - Accent4 2 4" xfId="6991" xr:uid="{00000000-0005-0000-0000-000087260000}"/>
    <cellStyle name="60% - Accent4 2 4 2" xfId="6992" xr:uid="{00000000-0005-0000-0000-000088260000}"/>
    <cellStyle name="60% - Accent4 2 4 2 2" xfId="6993" xr:uid="{00000000-0005-0000-0000-000089260000}"/>
    <cellStyle name="60% - Accent4 2 4 3" xfId="6994" xr:uid="{00000000-0005-0000-0000-00008A260000}"/>
    <cellStyle name="60% - Accent4 2 5" xfId="6995" xr:uid="{00000000-0005-0000-0000-00008B260000}"/>
    <cellStyle name="60% - Accent4 2 5 2" xfId="6996" xr:uid="{00000000-0005-0000-0000-00008C260000}"/>
    <cellStyle name="60% - Accent4 2 5 2 2" xfId="6997" xr:uid="{00000000-0005-0000-0000-00008D260000}"/>
    <cellStyle name="60% - Accent4 2 5 3" xfId="6998" xr:uid="{00000000-0005-0000-0000-00008E260000}"/>
    <cellStyle name="60% - Accent4 2 6" xfId="6999" xr:uid="{00000000-0005-0000-0000-00008F260000}"/>
    <cellStyle name="60% - Accent4 2 6 2" xfId="7000" xr:uid="{00000000-0005-0000-0000-000090260000}"/>
    <cellStyle name="60% - Accent4 2 6 2 2" xfId="7001" xr:uid="{00000000-0005-0000-0000-000091260000}"/>
    <cellStyle name="60% - Accent4 2 6 3" xfId="7002" xr:uid="{00000000-0005-0000-0000-000092260000}"/>
    <cellStyle name="60% - Accent4 2 7" xfId="7003" xr:uid="{00000000-0005-0000-0000-000093260000}"/>
    <cellStyle name="60% - Accent4 2 7 2" xfId="7004" xr:uid="{00000000-0005-0000-0000-000094260000}"/>
    <cellStyle name="60% - Accent4 2 7 2 2" xfId="7005" xr:uid="{00000000-0005-0000-0000-000095260000}"/>
    <cellStyle name="60% - Accent4 2 7 3" xfId="7006" xr:uid="{00000000-0005-0000-0000-000096260000}"/>
    <cellStyle name="60% - Accent4 2 8" xfId="7007" xr:uid="{00000000-0005-0000-0000-000097260000}"/>
    <cellStyle name="60% - Accent4 2 8 2" xfId="7008" xr:uid="{00000000-0005-0000-0000-000098260000}"/>
    <cellStyle name="60% - Accent4 2 8 2 2" xfId="7009" xr:uid="{00000000-0005-0000-0000-000099260000}"/>
    <cellStyle name="60% - Accent4 2 8 3" xfId="7010" xr:uid="{00000000-0005-0000-0000-00009A260000}"/>
    <cellStyle name="60% - Accent4 2 9" xfId="7011" xr:uid="{00000000-0005-0000-0000-00009B260000}"/>
    <cellStyle name="60% - Accent4 2 9 2" xfId="7012" xr:uid="{00000000-0005-0000-0000-00009C260000}"/>
    <cellStyle name="60% - Accent4 2 9 2 2" xfId="7013" xr:uid="{00000000-0005-0000-0000-00009D260000}"/>
    <cellStyle name="60% - Accent4 2 9 3" xfId="7014" xr:uid="{00000000-0005-0000-0000-00009E260000}"/>
    <cellStyle name="60% - Accent4 3" xfId="490" xr:uid="{00000000-0005-0000-0000-00009F260000}"/>
    <cellStyle name="60% - Accent4 3 2" xfId="7016" xr:uid="{00000000-0005-0000-0000-0000A0260000}"/>
    <cellStyle name="60% - Accent4 3 2 2" xfId="7017" xr:uid="{00000000-0005-0000-0000-0000A1260000}"/>
    <cellStyle name="60% - Accent4 3 2 3" xfId="21851" xr:uid="{00000000-0005-0000-0000-0000A2260000}"/>
    <cellStyle name="60% - Accent4 3 2 4" xfId="32244" xr:uid="{00000000-0005-0000-0000-0000A3260000}"/>
    <cellStyle name="60% - Accent4 3 3" xfId="7018" xr:uid="{00000000-0005-0000-0000-0000A4260000}"/>
    <cellStyle name="60% - Accent4 3 3 2" xfId="7019" xr:uid="{00000000-0005-0000-0000-0000A5260000}"/>
    <cellStyle name="60% - Accent4 3 4" xfId="7020" xr:uid="{00000000-0005-0000-0000-0000A6260000}"/>
    <cellStyle name="60% - Accent4 3 5" xfId="7015" xr:uid="{00000000-0005-0000-0000-0000A7260000}"/>
    <cellStyle name="60% - Accent4 3 6" xfId="23585" xr:uid="{00000000-0005-0000-0000-0000A8260000}"/>
    <cellStyle name="60% - Accent4 3 7" xfId="32253" xr:uid="{00000000-0005-0000-0000-0000A9260000}"/>
    <cellStyle name="60% - Accent4 4" xfId="488" xr:uid="{00000000-0005-0000-0000-0000AA260000}"/>
    <cellStyle name="60% - Accent4 4 2" xfId="7021" xr:uid="{00000000-0005-0000-0000-0000AB260000}"/>
    <cellStyle name="60% - Accent4 4 3" xfId="30057" xr:uid="{00000000-0005-0000-0000-0000AC260000}"/>
    <cellStyle name="60% - Accent4 4 4" xfId="32250" xr:uid="{00000000-0005-0000-0000-0000AD260000}"/>
    <cellStyle name="60% - Accent4 5" xfId="7022" xr:uid="{00000000-0005-0000-0000-0000AE260000}"/>
    <cellStyle name="60% - Accent4 5 2" xfId="27452" xr:uid="{00000000-0005-0000-0000-0000AF260000}"/>
    <cellStyle name="60% - Accent4 5 3" xfId="32249" xr:uid="{00000000-0005-0000-0000-0000B0260000}"/>
    <cellStyle name="60% - Accent4 6" xfId="31932" xr:uid="{00000000-0005-0000-0000-0000B1260000}"/>
    <cellStyle name="60% - Accent5 1" xfId="7023" xr:uid="{00000000-0005-0000-0000-0000B2260000}"/>
    <cellStyle name="60% - Accent5 2" xfId="492" xr:uid="{00000000-0005-0000-0000-0000B3260000}"/>
    <cellStyle name="60% - Accent5 2 10" xfId="7024" xr:uid="{00000000-0005-0000-0000-0000B4260000}"/>
    <cellStyle name="60% - Accent5 2 10 2" xfId="7025" xr:uid="{00000000-0005-0000-0000-0000B5260000}"/>
    <cellStyle name="60% - Accent5 2 10 2 2" xfId="7026" xr:uid="{00000000-0005-0000-0000-0000B6260000}"/>
    <cellStyle name="60% - Accent5 2 10 3" xfId="7027" xr:uid="{00000000-0005-0000-0000-0000B7260000}"/>
    <cellStyle name="60% - Accent5 2 11" xfId="7028" xr:uid="{00000000-0005-0000-0000-0000B8260000}"/>
    <cellStyle name="60% - Accent5 2 11 2" xfId="7029" xr:uid="{00000000-0005-0000-0000-0000B9260000}"/>
    <cellStyle name="60% - Accent5 2 11 2 2" xfId="7030" xr:uid="{00000000-0005-0000-0000-0000BA260000}"/>
    <cellStyle name="60% - Accent5 2 11 3" xfId="7031" xr:uid="{00000000-0005-0000-0000-0000BB260000}"/>
    <cellStyle name="60% - Accent5 2 12" xfId="7032" xr:uid="{00000000-0005-0000-0000-0000BC260000}"/>
    <cellStyle name="60% - Accent5 2 12 2" xfId="7033" xr:uid="{00000000-0005-0000-0000-0000BD260000}"/>
    <cellStyle name="60% - Accent5 2 12 3" xfId="7034" xr:uid="{00000000-0005-0000-0000-0000BE260000}"/>
    <cellStyle name="60% - Accent5 2 13" xfId="7035" xr:uid="{00000000-0005-0000-0000-0000BF260000}"/>
    <cellStyle name="60% - Accent5 2 14" xfId="7036" xr:uid="{00000000-0005-0000-0000-0000C0260000}"/>
    <cellStyle name="60% - Accent5 2 2" xfId="7037" xr:uid="{00000000-0005-0000-0000-0000C1260000}"/>
    <cellStyle name="60% - Accent5 2 2 2" xfId="7038" xr:uid="{00000000-0005-0000-0000-0000C2260000}"/>
    <cellStyle name="60% - Accent5 2 2 2 2" xfId="7039" xr:uid="{00000000-0005-0000-0000-0000C3260000}"/>
    <cellStyle name="60% - Accent5 2 2 3" xfId="7040" xr:uid="{00000000-0005-0000-0000-0000C4260000}"/>
    <cellStyle name="60% - Accent5 2 3" xfId="7041" xr:uid="{00000000-0005-0000-0000-0000C5260000}"/>
    <cellStyle name="60% - Accent5 2 3 2" xfId="7042" xr:uid="{00000000-0005-0000-0000-0000C6260000}"/>
    <cellStyle name="60% - Accent5 2 3 2 2" xfId="7043" xr:uid="{00000000-0005-0000-0000-0000C7260000}"/>
    <cellStyle name="60% - Accent5 2 3 3" xfId="7044" xr:uid="{00000000-0005-0000-0000-0000C8260000}"/>
    <cellStyle name="60% - Accent5 2 4" xfId="7045" xr:uid="{00000000-0005-0000-0000-0000C9260000}"/>
    <cellStyle name="60% - Accent5 2 4 2" xfId="7046" xr:uid="{00000000-0005-0000-0000-0000CA260000}"/>
    <cellStyle name="60% - Accent5 2 4 2 2" xfId="7047" xr:uid="{00000000-0005-0000-0000-0000CB260000}"/>
    <cellStyle name="60% - Accent5 2 4 3" xfId="7048" xr:uid="{00000000-0005-0000-0000-0000CC260000}"/>
    <cellStyle name="60% - Accent5 2 5" xfId="7049" xr:uid="{00000000-0005-0000-0000-0000CD260000}"/>
    <cellStyle name="60% - Accent5 2 5 2" xfId="7050" xr:uid="{00000000-0005-0000-0000-0000CE260000}"/>
    <cellStyle name="60% - Accent5 2 5 2 2" xfId="7051" xr:uid="{00000000-0005-0000-0000-0000CF260000}"/>
    <cellStyle name="60% - Accent5 2 5 3" xfId="7052" xr:uid="{00000000-0005-0000-0000-0000D0260000}"/>
    <cellStyle name="60% - Accent5 2 6" xfId="7053" xr:uid="{00000000-0005-0000-0000-0000D1260000}"/>
    <cellStyle name="60% - Accent5 2 6 2" xfId="7054" xr:uid="{00000000-0005-0000-0000-0000D2260000}"/>
    <cellStyle name="60% - Accent5 2 6 2 2" xfId="7055" xr:uid="{00000000-0005-0000-0000-0000D3260000}"/>
    <cellStyle name="60% - Accent5 2 6 3" xfId="7056" xr:uid="{00000000-0005-0000-0000-0000D4260000}"/>
    <cellStyle name="60% - Accent5 2 7" xfId="7057" xr:uid="{00000000-0005-0000-0000-0000D5260000}"/>
    <cellStyle name="60% - Accent5 2 7 2" xfId="7058" xr:uid="{00000000-0005-0000-0000-0000D6260000}"/>
    <cellStyle name="60% - Accent5 2 7 2 2" xfId="7059" xr:uid="{00000000-0005-0000-0000-0000D7260000}"/>
    <cellStyle name="60% - Accent5 2 7 3" xfId="7060" xr:uid="{00000000-0005-0000-0000-0000D8260000}"/>
    <cellStyle name="60% - Accent5 2 8" xfId="7061" xr:uid="{00000000-0005-0000-0000-0000D9260000}"/>
    <cellStyle name="60% - Accent5 2 8 2" xfId="7062" xr:uid="{00000000-0005-0000-0000-0000DA260000}"/>
    <cellStyle name="60% - Accent5 2 8 2 2" xfId="7063" xr:uid="{00000000-0005-0000-0000-0000DB260000}"/>
    <cellStyle name="60% - Accent5 2 8 3" xfId="7064" xr:uid="{00000000-0005-0000-0000-0000DC260000}"/>
    <cellStyle name="60% - Accent5 2 9" xfId="7065" xr:uid="{00000000-0005-0000-0000-0000DD260000}"/>
    <cellStyle name="60% - Accent5 2 9 2" xfId="7066" xr:uid="{00000000-0005-0000-0000-0000DE260000}"/>
    <cellStyle name="60% - Accent5 2 9 2 2" xfId="7067" xr:uid="{00000000-0005-0000-0000-0000DF260000}"/>
    <cellStyle name="60% - Accent5 2 9 3" xfId="7068" xr:uid="{00000000-0005-0000-0000-0000E0260000}"/>
    <cellStyle name="60% - Accent5 3" xfId="493" xr:uid="{00000000-0005-0000-0000-0000E1260000}"/>
    <cellStyle name="60% - Accent5 3 2" xfId="7069" xr:uid="{00000000-0005-0000-0000-0000E2260000}"/>
    <cellStyle name="60% - Accent5 3 2 2" xfId="7070" xr:uid="{00000000-0005-0000-0000-0000E3260000}"/>
    <cellStyle name="60% - Accent5 3 3" xfId="7071" xr:uid="{00000000-0005-0000-0000-0000E4260000}"/>
    <cellStyle name="60% - Accent5 4" xfId="491" xr:uid="{00000000-0005-0000-0000-0000E5260000}"/>
    <cellStyle name="60% - Accent5 4 2" xfId="7072" xr:uid="{00000000-0005-0000-0000-0000E6260000}"/>
    <cellStyle name="60% - Accent5 5" xfId="7073" xr:uid="{00000000-0005-0000-0000-0000E7260000}"/>
    <cellStyle name="60% - Accent6 1" xfId="7074" xr:uid="{00000000-0005-0000-0000-0000E8260000}"/>
    <cellStyle name="60% - Accent6 2" xfId="495" xr:uid="{00000000-0005-0000-0000-0000E9260000}"/>
    <cellStyle name="60% - Accent6 2 10" xfId="7076" xr:uid="{00000000-0005-0000-0000-0000EA260000}"/>
    <cellStyle name="60% - Accent6 2 10 2" xfId="7077" xr:uid="{00000000-0005-0000-0000-0000EB260000}"/>
    <cellStyle name="60% - Accent6 2 10 2 2" xfId="7078" xr:uid="{00000000-0005-0000-0000-0000EC260000}"/>
    <cellStyle name="60% - Accent6 2 10 3" xfId="7079" xr:uid="{00000000-0005-0000-0000-0000ED260000}"/>
    <cellStyle name="60% - Accent6 2 11" xfId="7080" xr:uid="{00000000-0005-0000-0000-0000EE260000}"/>
    <cellStyle name="60% - Accent6 2 11 2" xfId="7081" xr:uid="{00000000-0005-0000-0000-0000EF260000}"/>
    <cellStyle name="60% - Accent6 2 11 2 2" xfId="7082" xr:uid="{00000000-0005-0000-0000-0000F0260000}"/>
    <cellStyle name="60% - Accent6 2 11 3" xfId="7083" xr:uid="{00000000-0005-0000-0000-0000F1260000}"/>
    <cellStyle name="60% - Accent6 2 12" xfId="7084" xr:uid="{00000000-0005-0000-0000-0000F2260000}"/>
    <cellStyle name="60% - Accent6 2 12 2" xfId="7085" xr:uid="{00000000-0005-0000-0000-0000F3260000}"/>
    <cellStyle name="60% - Accent6 2 12 3" xfId="7086" xr:uid="{00000000-0005-0000-0000-0000F4260000}"/>
    <cellStyle name="60% - Accent6 2 13" xfId="7087" xr:uid="{00000000-0005-0000-0000-0000F5260000}"/>
    <cellStyle name="60% - Accent6 2 14" xfId="7088" xr:uid="{00000000-0005-0000-0000-0000F6260000}"/>
    <cellStyle name="60% - Accent6 2 15" xfId="7075" xr:uid="{00000000-0005-0000-0000-0000F7260000}"/>
    <cellStyle name="60% - Accent6 2 16" xfId="23587" xr:uid="{00000000-0005-0000-0000-0000F8260000}"/>
    <cellStyle name="60% - Accent6 2 2" xfId="7089" xr:uid="{00000000-0005-0000-0000-0000F9260000}"/>
    <cellStyle name="60% - Accent6 2 2 2" xfId="7090" xr:uid="{00000000-0005-0000-0000-0000FA260000}"/>
    <cellStyle name="60% - Accent6 2 2 2 2" xfId="7091" xr:uid="{00000000-0005-0000-0000-0000FB260000}"/>
    <cellStyle name="60% - Accent6 2 2 3" xfId="7092" xr:uid="{00000000-0005-0000-0000-0000FC260000}"/>
    <cellStyle name="60% - Accent6 2 2 4" xfId="21967" xr:uid="{00000000-0005-0000-0000-0000FD260000}"/>
    <cellStyle name="60% - Accent6 2 2 5" xfId="32248" xr:uid="{00000000-0005-0000-0000-0000FE260000}"/>
    <cellStyle name="60% - Accent6 2 3" xfId="7093" xr:uid="{00000000-0005-0000-0000-0000FF260000}"/>
    <cellStyle name="60% - Accent6 2 3 2" xfId="7094" xr:uid="{00000000-0005-0000-0000-000000270000}"/>
    <cellStyle name="60% - Accent6 2 3 2 2" xfId="7095" xr:uid="{00000000-0005-0000-0000-000001270000}"/>
    <cellStyle name="60% - Accent6 2 3 3" xfId="7096" xr:uid="{00000000-0005-0000-0000-000002270000}"/>
    <cellStyle name="60% - Accent6 2 3 4" xfId="27453" xr:uid="{00000000-0005-0000-0000-000003270000}"/>
    <cellStyle name="60% - Accent6 2 3 5" xfId="32245" xr:uid="{00000000-0005-0000-0000-000004270000}"/>
    <cellStyle name="60% - Accent6 2 4" xfId="7097" xr:uid="{00000000-0005-0000-0000-000005270000}"/>
    <cellStyle name="60% - Accent6 2 4 2" xfId="7098" xr:uid="{00000000-0005-0000-0000-000006270000}"/>
    <cellStyle name="60% - Accent6 2 4 2 2" xfId="7099" xr:uid="{00000000-0005-0000-0000-000007270000}"/>
    <cellStyle name="60% - Accent6 2 4 3" xfId="7100" xr:uid="{00000000-0005-0000-0000-000008270000}"/>
    <cellStyle name="60% - Accent6 2 5" xfId="7101" xr:uid="{00000000-0005-0000-0000-000009270000}"/>
    <cellStyle name="60% - Accent6 2 5 2" xfId="7102" xr:uid="{00000000-0005-0000-0000-00000A270000}"/>
    <cellStyle name="60% - Accent6 2 5 2 2" xfId="7103" xr:uid="{00000000-0005-0000-0000-00000B270000}"/>
    <cellStyle name="60% - Accent6 2 5 3" xfId="7104" xr:uid="{00000000-0005-0000-0000-00000C270000}"/>
    <cellStyle name="60% - Accent6 2 6" xfId="7105" xr:uid="{00000000-0005-0000-0000-00000D270000}"/>
    <cellStyle name="60% - Accent6 2 6 2" xfId="7106" xr:uid="{00000000-0005-0000-0000-00000E270000}"/>
    <cellStyle name="60% - Accent6 2 6 2 2" xfId="7107" xr:uid="{00000000-0005-0000-0000-00000F270000}"/>
    <cellStyle name="60% - Accent6 2 6 3" xfId="7108" xr:uid="{00000000-0005-0000-0000-000010270000}"/>
    <cellStyle name="60% - Accent6 2 7" xfId="7109" xr:uid="{00000000-0005-0000-0000-000011270000}"/>
    <cellStyle name="60% - Accent6 2 7 2" xfId="7110" xr:uid="{00000000-0005-0000-0000-000012270000}"/>
    <cellStyle name="60% - Accent6 2 7 2 2" xfId="7111" xr:uid="{00000000-0005-0000-0000-000013270000}"/>
    <cellStyle name="60% - Accent6 2 7 3" xfId="7112" xr:uid="{00000000-0005-0000-0000-000014270000}"/>
    <cellStyle name="60% - Accent6 2 8" xfId="7113" xr:uid="{00000000-0005-0000-0000-000015270000}"/>
    <cellStyle name="60% - Accent6 2 8 2" xfId="7114" xr:uid="{00000000-0005-0000-0000-000016270000}"/>
    <cellStyle name="60% - Accent6 2 8 2 2" xfId="7115" xr:uid="{00000000-0005-0000-0000-000017270000}"/>
    <cellStyle name="60% - Accent6 2 8 3" xfId="7116" xr:uid="{00000000-0005-0000-0000-000018270000}"/>
    <cellStyle name="60% - Accent6 2 9" xfId="7117" xr:uid="{00000000-0005-0000-0000-000019270000}"/>
    <cellStyle name="60% - Accent6 2 9 2" xfId="7118" xr:uid="{00000000-0005-0000-0000-00001A270000}"/>
    <cellStyle name="60% - Accent6 2 9 2 2" xfId="7119" xr:uid="{00000000-0005-0000-0000-00001B270000}"/>
    <cellStyle name="60% - Accent6 2 9 3" xfId="7120" xr:uid="{00000000-0005-0000-0000-00001C270000}"/>
    <cellStyle name="60% - Accent6 3" xfId="496" xr:uid="{00000000-0005-0000-0000-00001D270000}"/>
    <cellStyle name="60% - Accent6 3 2" xfId="7122" xr:uid="{00000000-0005-0000-0000-00001E270000}"/>
    <cellStyle name="60% - Accent6 3 2 2" xfId="7123" xr:uid="{00000000-0005-0000-0000-00001F270000}"/>
    <cellStyle name="60% - Accent6 3 2 3" xfId="27454" xr:uid="{00000000-0005-0000-0000-000020270000}"/>
    <cellStyle name="60% - Accent6 3 2 4" xfId="32247" xr:uid="{00000000-0005-0000-0000-000021270000}"/>
    <cellStyle name="60% - Accent6 3 3" xfId="7124" xr:uid="{00000000-0005-0000-0000-000022270000}"/>
    <cellStyle name="60% - Accent6 3 3 2" xfId="7125" xr:uid="{00000000-0005-0000-0000-000023270000}"/>
    <cellStyle name="60% - Accent6 3 4" xfId="7126" xr:uid="{00000000-0005-0000-0000-000024270000}"/>
    <cellStyle name="60% - Accent6 3 5" xfId="7121" xr:uid="{00000000-0005-0000-0000-000025270000}"/>
    <cellStyle name="60% - Accent6 4" xfId="494" xr:uid="{00000000-0005-0000-0000-000026270000}"/>
    <cellStyle name="60% - Accent6 4 2" xfId="7127" xr:uid="{00000000-0005-0000-0000-000027270000}"/>
    <cellStyle name="60% - Accent6 4 2 2" xfId="21852" xr:uid="{00000000-0005-0000-0000-000028270000}"/>
    <cellStyle name="60% - Accent6 4 2 3" xfId="32218" xr:uid="{00000000-0005-0000-0000-000029270000}"/>
    <cellStyle name="60% - Accent6 4 3" xfId="23586" xr:uid="{00000000-0005-0000-0000-00002A270000}"/>
    <cellStyle name="60% - Accent6 4 4" xfId="32246" xr:uid="{00000000-0005-0000-0000-00002B270000}"/>
    <cellStyle name="60% - Accent6 5" xfId="7128" xr:uid="{00000000-0005-0000-0000-00002C270000}"/>
    <cellStyle name="60% - Accent6 5 2" xfId="27455" xr:uid="{00000000-0005-0000-0000-00002D270000}"/>
    <cellStyle name="60% - Accent6 5 3" xfId="32243" xr:uid="{00000000-0005-0000-0000-00002E270000}"/>
    <cellStyle name="60% - Accent6 6" xfId="31931" xr:uid="{00000000-0005-0000-0000-00002F270000}"/>
    <cellStyle name="60% - 강조색1" xfId="7129" xr:uid="{00000000-0005-0000-0000-000030270000}"/>
    <cellStyle name="60% - 강조색2" xfId="7130" xr:uid="{00000000-0005-0000-0000-000031270000}"/>
    <cellStyle name="60% - 강조색3" xfId="7131" xr:uid="{00000000-0005-0000-0000-000032270000}"/>
    <cellStyle name="60% - 강조색4" xfId="7132" xr:uid="{00000000-0005-0000-0000-000033270000}"/>
    <cellStyle name="60% - 강조색5" xfId="7133" xr:uid="{00000000-0005-0000-0000-000034270000}"/>
    <cellStyle name="60% - 강조색6" xfId="7134" xr:uid="{00000000-0005-0000-0000-000035270000}"/>
    <cellStyle name="60% - 强调文字颜色 1" xfId="32242" xr:uid="{00000000-0005-0000-0000-000036270000}"/>
    <cellStyle name="60% - 强调文字颜色 1 2" xfId="32239" xr:uid="{00000000-0005-0000-0000-000037270000}"/>
    <cellStyle name="60% - 强调文字颜色 2" xfId="32241" xr:uid="{00000000-0005-0000-0000-000038270000}"/>
    <cellStyle name="60% - 强调文字颜色 2 2" xfId="32240" xr:uid="{00000000-0005-0000-0000-000039270000}"/>
    <cellStyle name="60% - 强调文字颜色 3" xfId="32235" xr:uid="{00000000-0005-0000-0000-00003A270000}"/>
    <cellStyle name="60% - 强调文字颜色 3 2" xfId="32238" xr:uid="{00000000-0005-0000-0000-00003B270000}"/>
    <cellStyle name="60% - 强调文字颜色 4" xfId="32237" xr:uid="{00000000-0005-0000-0000-00003C270000}"/>
    <cellStyle name="60% - 强调文字颜色 4 2" xfId="32236" xr:uid="{00000000-0005-0000-0000-00003D270000}"/>
    <cellStyle name="60% - 强调文字颜色 5" xfId="32231" xr:uid="{00000000-0005-0000-0000-00003E270000}"/>
    <cellStyle name="60% - 强调文字颜色 5 2" xfId="32234" xr:uid="{00000000-0005-0000-0000-00003F270000}"/>
    <cellStyle name="60% - 强调文字颜色 6" xfId="32232" xr:uid="{00000000-0005-0000-0000-000040270000}"/>
    <cellStyle name="60% - 强调文字颜色 6 2" xfId="32233" xr:uid="{00000000-0005-0000-0000-000041270000}"/>
    <cellStyle name="6mal" xfId="7135" xr:uid="{00000000-0005-0000-0000-000042270000}"/>
    <cellStyle name="6mal 2" xfId="7136" xr:uid="{00000000-0005-0000-0000-000043270000}"/>
    <cellStyle name="6mal 2 2" xfId="7137" xr:uid="{00000000-0005-0000-0000-000044270000}"/>
    <cellStyle name="75" xfId="497" xr:uid="{00000000-0005-0000-0000-000045270000}"/>
    <cellStyle name="75 2" xfId="7138" xr:uid="{00000000-0005-0000-0000-000046270000}"/>
    <cellStyle name="75 2 2" xfId="7139" xr:uid="{00000000-0005-0000-0000-000047270000}"/>
    <cellStyle name="75 2 3" xfId="7140" xr:uid="{00000000-0005-0000-0000-000048270000}"/>
    <cellStyle name="75 2 3 2" xfId="7141" xr:uid="{00000000-0005-0000-0000-000049270000}"/>
    <cellStyle name="75 3" xfId="7142" xr:uid="{00000000-0005-0000-0000-00004A270000}"/>
    <cellStyle name="75 3 2" xfId="7143" xr:uid="{00000000-0005-0000-0000-00004B270000}"/>
    <cellStyle name="A" xfId="7144" xr:uid="{00000000-0005-0000-0000-00004C270000}"/>
    <cellStyle name="A 2" xfId="7145" xr:uid="{00000000-0005-0000-0000-00004D270000}"/>
    <cellStyle name="Accent1" xfId="320" builtinId="29" customBuiltin="1"/>
    <cellStyle name="Accent1 - 20%" xfId="7146" xr:uid="{00000000-0005-0000-0000-00004F270000}"/>
    <cellStyle name="Accent1 - 20% 2" xfId="7147" xr:uid="{00000000-0005-0000-0000-000050270000}"/>
    <cellStyle name="Accent1 - 20% 2 2" xfId="7148" xr:uid="{00000000-0005-0000-0000-000051270000}"/>
    <cellStyle name="Accent1 - 20% 3" xfId="7149" xr:uid="{00000000-0005-0000-0000-000052270000}"/>
    <cellStyle name="Accent1 - 20% 3 2" xfId="7150" xr:uid="{00000000-0005-0000-0000-000053270000}"/>
    <cellStyle name="Accent1 - 40%" xfId="7151" xr:uid="{00000000-0005-0000-0000-000054270000}"/>
    <cellStyle name="Accent1 - 40% 2" xfId="7152" xr:uid="{00000000-0005-0000-0000-000055270000}"/>
    <cellStyle name="Accent1 - 40% 2 2" xfId="7153" xr:uid="{00000000-0005-0000-0000-000056270000}"/>
    <cellStyle name="Accent1 - 40% 3" xfId="7154" xr:uid="{00000000-0005-0000-0000-000057270000}"/>
    <cellStyle name="Accent1 - 40% 3 2" xfId="7155" xr:uid="{00000000-0005-0000-0000-000058270000}"/>
    <cellStyle name="Accent1 - 60%" xfId="7156" xr:uid="{00000000-0005-0000-0000-000059270000}"/>
    <cellStyle name="Accent1 - 60% 2" xfId="7157" xr:uid="{00000000-0005-0000-0000-00005A270000}"/>
    <cellStyle name="Accent1 - 60% 2 2" xfId="7158" xr:uid="{00000000-0005-0000-0000-00005B270000}"/>
    <cellStyle name="Accent1 - 60% 3" xfId="7159" xr:uid="{00000000-0005-0000-0000-00005C270000}"/>
    <cellStyle name="Accent1 1" xfId="7160" xr:uid="{00000000-0005-0000-0000-00005D270000}"/>
    <cellStyle name="Accent1 10" xfId="7161" xr:uid="{00000000-0005-0000-0000-00005E270000}"/>
    <cellStyle name="Accent1 11" xfId="7162" xr:uid="{00000000-0005-0000-0000-00005F270000}"/>
    <cellStyle name="Accent1 12" xfId="7163" xr:uid="{00000000-0005-0000-0000-000060270000}"/>
    <cellStyle name="Accent1 13" xfId="7164" xr:uid="{00000000-0005-0000-0000-000061270000}"/>
    <cellStyle name="Accent1 14" xfId="7165" xr:uid="{00000000-0005-0000-0000-000062270000}"/>
    <cellStyle name="Accent1 15" xfId="7166" xr:uid="{00000000-0005-0000-0000-000063270000}"/>
    <cellStyle name="Accent1 16" xfId="7167" xr:uid="{00000000-0005-0000-0000-000064270000}"/>
    <cellStyle name="Accent1 17" xfId="7168" xr:uid="{00000000-0005-0000-0000-000065270000}"/>
    <cellStyle name="Accent1 18" xfId="7169" xr:uid="{00000000-0005-0000-0000-000066270000}"/>
    <cellStyle name="Accent1 19" xfId="7170" xr:uid="{00000000-0005-0000-0000-000067270000}"/>
    <cellStyle name="Accent1 2" xfId="112" xr:uid="{00000000-0005-0000-0000-000068270000}"/>
    <cellStyle name="Accent1 2 10" xfId="7171" xr:uid="{00000000-0005-0000-0000-000069270000}"/>
    <cellStyle name="Accent1 2 10 2" xfId="7172" xr:uid="{00000000-0005-0000-0000-00006A270000}"/>
    <cellStyle name="Accent1 2 10 2 2" xfId="7173" xr:uid="{00000000-0005-0000-0000-00006B270000}"/>
    <cellStyle name="Accent1 2 10 3" xfId="7174" xr:uid="{00000000-0005-0000-0000-00006C270000}"/>
    <cellStyle name="Accent1 2 11" xfId="7175" xr:uid="{00000000-0005-0000-0000-00006D270000}"/>
    <cellStyle name="Accent1 2 11 2" xfId="7176" xr:uid="{00000000-0005-0000-0000-00006E270000}"/>
    <cellStyle name="Accent1 2 11 2 2" xfId="7177" xr:uid="{00000000-0005-0000-0000-00006F270000}"/>
    <cellStyle name="Accent1 2 11 3" xfId="7178" xr:uid="{00000000-0005-0000-0000-000070270000}"/>
    <cellStyle name="Accent1 2 12" xfId="7179" xr:uid="{00000000-0005-0000-0000-000071270000}"/>
    <cellStyle name="Accent1 2 12 2" xfId="7180" xr:uid="{00000000-0005-0000-0000-000072270000}"/>
    <cellStyle name="Accent1 2 12 3" xfId="7181" xr:uid="{00000000-0005-0000-0000-000073270000}"/>
    <cellStyle name="Accent1 2 13" xfId="7182" xr:uid="{00000000-0005-0000-0000-000074270000}"/>
    <cellStyle name="Accent1 2 14" xfId="7183" xr:uid="{00000000-0005-0000-0000-000075270000}"/>
    <cellStyle name="Accent1 2 15" xfId="498" xr:uid="{00000000-0005-0000-0000-000076270000}"/>
    <cellStyle name="Accent1 2 2" xfId="1306" xr:uid="{00000000-0005-0000-0000-000077270000}"/>
    <cellStyle name="Accent1 2 2 2" xfId="7185" xr:uid="{00000000-0005-0000-0000-000078270000}"/>
    <cellStyle name="Accent1 2 2 2 2" xfId="7186" xr:uid="{00000000-0005-0000-0000-000079270000}"/>
    <cellStyle name="Accent1 2 2 3" xfId="7187" xr:uid="{00000000-0005-0000-0000-00007A270000}"/>
    <cellStyle name="Accent1 2 2 4" xfId="7184" xr:uid="{00000000-0005-0000-0000-00007B270000}"/>
    <cellStyle name="Accent1 2 2 5" xfId="23897" xr:uid="{00000000-0005-0000-0000-00007C270000}"/>
    <cellStyle name="Accent1 2 3" xfId="7188" xr:uid="{00000000-0005-0000-0000-00007D270000}"/>
    <cellStyle name="Accent1 2 3 2" xfId="7189" xr:uid="{00000000-0005-0000-0000-00007E270000}"/>
    <cellStyle name="Accent1 2 3 2 2" xfId="7190" xr:uid="{00000000-0005-0000-0000-00007F270000}"/>
    <cellStyle name="Accent1 2 3 3" xfId="7191" xr:uid="{00000000-0005-0000-0000-000080270000}"/>
    <cellStyle name="Accent1 2 3 4" xfId="21853" xr:uid="{00000000-0005-0000-0000-000081270000}"/>
    <cellStyle name="Accent1 2 3 5" xfId="25696" xr:uid="{00000000-0005-0000-0000-000082270000}"/>
    <cellStyle name="Accent1 2 4" xfId="7192" xr:uid="{00000000-0005-0000-0000-000083270000}"/>
    <cellStyle name="Accent1 2 4 2" xfId="7193" xr:uid="{00000000-0005-0000-0000-000084270000}"/>
    <cellStyle name="Accent1 2 4 2 2" xfId="7194" xr:uid="{00000000-0005-0000-0000-000085270000}"/>
    <cellStyle name="Accent1 2 4 3" xfId="7195" xr:uid="{00000000-0005-0000-0000-000086270000}"/>
    <cellStyle name="Accent1 2 5" xfId="7196" xr:uid="{00000000-0005-0000-0000-000087270000}"/>
    <cellStyle name="Accent1 2 5 2" xfId="7197" xr:uid="{00000000-0005-0000-0000-000088270000}"/>
    <cellStyle name="Accent1 2 5 2 2" xfId="7198" xr:uid="{00000000-0005-0000-0000-000089270000}"/>
    <cellStyle name="Accent1 2 5 3" xfId="7199" xr:uid="{00000000-0005-0000-0000-00008A270000}"/>
    <cellStyle name="Accent1 2 6" xfId="7200" xr:uid="{00000000-0005-0000-0000-00008B270000}"/>
    <cellStyle name="Accent1 2 6 2" xfId="7201" xr:uid="{00000000-0005-0000-0000-00008C270000}"/>
    <cellStyle name="Accent1 2 6 2 2" xfId="7202" xr:uid="{00000000-0005-0000-0000-00008D270000}"/>
    <cellStyle name="Accent1 2 6 3" xfId="7203" xr:uid="{00000000-0005-0000-0000-00008E270000}"/>
    <cellStyle name="Accent1 2 7" xfId="7204" xr:uid="{00000000-0005-0000-0000-00008F270000}"/>
    <cellStyle name="Accent1 2 7 2" xfId="7205" xr:uid="{00000000-0005-0000-0000-000090270000}"/>
    <cellStyle name="Accent1 2 7 2 2" xfId="7206" xr:uid="{00000000-0005-0000-0000-000091270000}"/>
    <cellStyle name="Accent1 2 7 3" xfId="7207" xr:uid="{00000000-0005-0000-0000-000092270000}"/>
    <cellStyle name="Accent1 2 8" xfId="7208" xr:uid="{00000000-0005-0000-0000-000093270000}"/>
    <cellStyle name="Accent1 2 8 2" xfId="7209" xr:uid="{00000000-0005-0000-0000-000094270000}"/>
    <cellStyle name="Accent1 2 8 2 2" xfId="7210" xr:uid="{00000000-0005-0000-0000-000095270000}"/>
    <cellStyle name="Accent1 2 8 3" xfId="7211" xr:uid="{00000000-0005-0000-0000-000096270000}"/>
    <cellStyle name="Accent1 2 9" xfId="7212" xr:uid="{00000000-0005-0000-0000-000097270000}"/>
    <cellStyle name="Accent1 2 9 2" xfId="7213" xr:uid="{00000000-0005-0000-0000-000098270000}"/>
    <cellStyle name="Accent1 2 9 2 2" xfId="7214" xr:uid="{00000000-0005-0000-0000-000099270000}"/>
    <cellStyle name="Accent1 2 9 3" xfId="7215" xr:uid="{00000000-0005-0000-0000-00009A270000}"/>
    <cellStyle name="Accent1 20" xfId="7216" xr:uid="{00000000-0005-0000-0000-00009B270000}"/>
    <cellStyle name="Accent1 21" xfId="7217" xr:uid="{00000000-0005-0000-0000-00009C270000}"/>
    <cellStyle name="Accent1 22" xfId="7218" xr:uid="{00000000-0005-0000-0000-00009D270000}"/>
    <cellStyle name="Accent1 23" xfId="7219" xr:uid="{00000000-0005-0000-0000-00009E270000}"/>
    <cellStyle name="Accent1 24" xfId="7220" xr:uid="{00000000-0005-0000-0000-00009F270000}"/>
    <cellStyle name="Accent1 25" xfId="7221" xr:uid="{00000000-0005-0000-0000-0000A0270000}"/>
    <cellStyle name="Accent1 26" xfId="7222" xr:uid="{00000000-0005-0000-0000-0000A1270000}"/>
    <cellStyle name="Accent1 27" xfId="7223" xr:uid="{00000000-0005-0000-0000-0000A2270000}"/>
    <cellStyle name="Accent1 28" xfId="7224" xr:uid="{00000000-0005-0000-0000-0000A3270000}"/>
    <cellStyle name="Accent1 29" xfId="7225" xr:uid="{00000000-0005-0000-0000-0000A4270000}"/>
    <cellStyle name="Accent1 3" xfId="499" xr:uid="{00000000-0005-0000-0000-0000A5270000}"/>
    <cellStyle name="Accent1 3 2" xfId="7227" xr:uid="{00000000-0005-0000-0000-0000A6270000}"/>
    <cellStyle name="Accent1 3 2 2" xfId="7228" xr:uid="{00000000-0005-0000-0000-0000A7270000}"/>
    <cellStyle name="Accent1 3 3" xfId="7229" xr:uid="{00000000-0005-0000-0000-0000A8270000}"/>
    <cellStyle name="Accent1 3 3 2" xfId="7230" xr:uid="{00000000-0005-0000-0000-0000A9270000}"/>
    <cellStyle name="Accent1 3 4" xfId="7231" xr:uid="{00000000-0005-0000-0000-0000AA270000}"/>
    <cellStyle name="Accent1 3 5" xfId="7226" xr:uid="{00000000-0005-0000-0000-0000AB270000}"/>
    <cellStyle name="Accent1 30" xfId="7232" xr:uid="{00000000-0005-0000-0000-0000AC270000}"/>
    <cellStyle name="Accent1 31" xfId="7233" xr:uid="{00000000-0005-0000-0000-0000AD270000}"/>
    <cellStyle name="Accent1 32" xfId="7234" xr:uid="{00000000-0005-0000-0000-0000AE270000}"/>
    <cellStyle name="Accent1 33" xfId="7235" xr:uid="{00000000-0005-0000-0000-0000AF270000}"/>
    <cellStyle name="Accent1 34" xfId="7236" xr:uid="{00000000-0005-0000-0000-0000B0270000}"/>
    <cellStyle name="Accent1 35" xfId="7237" xr:uid="{00000000-0005-0000-0000-0000B1270000}"/>
    <cellStyle name="Accent1 36" xfId="7238" xr:uid="{00000000-0005-0000-0000-0000B2270000}"/>
    <cellStyle name="Accent1 37" xfId="7239" xr:uid="{00000000-0005-0000-0000-0000B3270000}"/>
    <cellStyle name="Accent1 4" xfId="7240" xr:uid="{00000000-0005-0000-0000-0000B4270000}"/>
    <cellStyle name="Accent1 4 2" xfId="21854" xr:uid="{00000000-0005-0000-0000-0000B5270000}"/>
    <cellStyle name="Accent1 4 3" xfId="32230" xr:uid="{00000000-0005-0000-0000-0000B6270000}"/>
    <cellStyle name="Accent1 5" xfId="7241" xr:uid="{00000000-0005-0000-0000-0000B7270000}"/>
    <cellStyle name="Accent1 5 2" xfId="21855" xr:uid="{00000000-0005-0000-0000-0000B8270000}"/>
    <cellStyle name="Accent1 5 3" xfId="32229" xr:uid="{00000000-0005-0000-0000-0000B9270000}"/>
    <cellStyle name="Accent1 6" xfId="7242" xr:uid="{00000000-0005-0000-0000-0000BA270000}"/>
    <cellStyle name="Accent1 7" xfId="7243" xr:uid="{00000000-0005-0000-0000-0000BB270000}"/>
    <cellStyle name="Accent1 8" xfId="7244" xr:uid="{00000000-0005-0000-0000-0000BC270000}"/>
    <cellStyle name="Accent1 9" xfId="7245" xr:uid="{00000000-0005-0000-0000-0000BD270000}"/>
    <cellStyle name="Accent2" xfId="323" builtinId="33" customBuiltin="1"/>
    <cellStyle name="Accent2 - 20%" xfId="7246" xr:uid="{00000000-0005-0000-0000-0000BF270000}"/>
    <cellStyle name="Accent2 - 20% 2" xfId="7247" xr:uid="{00000000-0005-0000-0000-0000C0270000}"/>
    <cellStyle name="Accent2 - 20% 2 2" xfId="7248" xr:uid="{00000000-0005-0000-0000-0000C1270000}"/>
    <cellStyle name="Accent2 - 20% 3" xfId="7249" xr:uid="{00000000-0005-0000-0000-0000C2270000}"/>
    <cellStyle name="Accent2 - 20% 3 2" xfId="7250" xr:uid="{00000000-0005-0000-0000-0000C3270000}"/>
    <cellStyle name="Accent2 - 40%" xfId="7251" xr:uid="{00000000-0005-0000-0000-0000C4270000}"/>
    <cellStyle name="Accent2 - 40% 2" xfId="7252" xr:uid="{00000000-0005-0000-0000-0000C5270000}"/>
    <cellStyle name="Accent2 - 40% 2 2" xfId="7253" xr:uid="{00000000-0005-0000-0000-0000C6270000}"/>
    <cellStyle name="Accent2 - 40% 3" xfId="7254" xr:uid="{00000000-0005-0000-0000-0000C7270000}"/>
    <cellStyle name="Accent2 - 40% 3 2" xfId="7255" xr:uid="{00000000-0005-0000-0000-0000C8270000}"/>
    <cellStyle name="Accent2 - 60%" xfId="7256" xr:uid="{00000000-0005-0000-0000-0000C9270000}"/>
    <cellStyle name="Accent2 - 60% 2" xfId="7257" xr:uid="{00000000-0005-0000-0000-0000CA270000}"/>
    <cellStyle name="Accent2 - 60% 2 2" xfId="7258" xr:uid="{00000000-0005-0000-0000-0000CB270000}"/>
    <cellStyle name="Accent2 - 60% 3" xfId="7259" xr:uid="{00000000-0005-0000-0000-0000CC270000}"/>
    <cellStyle name="Accent2 1" xfId="7260" xr:uid="{00000000-0005-0000-0000-0000CD270000}"/>
    <cellStyle name="Accent2 10" xfId="7261" xr:uid="{00000000-0005-0000-0000-0000CE270000}"/>
    <cellStyle name="Accent2 11" xfId="7262" xr:uid="{00000000-0005-0000-0000-0000CF270000}"/>
    <cellStyle name="Accent2 12" xfId="7263" xr:uid="{00000000-0005-0000-0000-0000D0270000}"/>
    <cellStyle name="Accent2 13" xfId="7264" xr:uid="{00000000-0005-0000-0000-0000D1270000}"/>
    <cellStyle name="Accent2 14" xfId="7265" xr:uid="{00000000-0005-0000-0000-0000D2270000}"/>
    <cellStyle name="Accent2 15" xfId="7266" xr:uid="{00000000-0005-0000-0000-0000D3270000}"/>
    <cellStyle name="Accent2 16" xfId="7267" xr:uid="{00000000-0005-0000-0000-0000D4270000}"/>
    <cellStyle name="Accent2 17" xfId="7268" xr:uid="{00000000-0005-0000-0000-0000D5270000}"/>
    <cellStyle name="Accent2 18" xfId="7269" xr:uid="{00000000-0005-0000-0000-0000D6270000}"/>
    <cellStyle name="Accent2 19" xfId="7270" xr:uid="{00000000-0005-0000-0000-0000D7270000}"/>
    <cellStyle name="Accent2 2" xfId="500" xr:uid="{00000000-0005-0000-0000-0000D8270000}"/>
    <cellStyle name="Accent2 2 10" xfId="7271" xr:uid="{00000000-0005-0000-0000-0000D9270000}"/>
    <cellStyle name="Accent2 2 10 2" xfId="7272" xr:uid="{00000000-0005-0000-0000-0000DA270000}"/>
    <cellStyle name="Accent2 2 10 2 2" xfId="7273" xr:uid="{00000000-0005-0000-0000-0000DB270000}"/>
    <cellStyle name="Accent2 2 10 3" xfId="7274" xr:uid="{00000000-0005-0000-0000-0000DC270000}"/>
    <cellStyle name="Accent2 2 11" xfId="7275" xr:uid="{00000000-0005-0000-0000-0000DD270000}"/>
    <cellStyle name="Accent2 2 11 2" xfId="7276" xr:uid="{00000000-0005-0000-0000-0000DE270000}"/>
    <cellStyle name="Accent2 2 11 2 2" xfId="7277" xr:uid="{00000000-0005-0000-0000-0000DF270000}"/>
    <cellStyle name="Accent2 2 11 3" xfId="7278" xr:uid="{00000000-0005-0000-0000-0000E0270000}"/>
    <cellStyle name="Accent2 2 12" xfId="7279" xr:uid="{00000000-0005-0000-0000-0000E1270000}"/>
    <cellStyle name="Accent2 2 12 2" xfId="7280" xr:uid="{00000000-0005-0000-0000-0000E2270000}"/>
    <cellStyle name="Accent2 2 12 3" xfId="7281" xr:uid="{00000000-0005-0000-0000-0000E3270000}"/>
    <cellStyle name="Accent2 2 13" xfId="7282" xr:uid="{00000000-0005-0000-0000-0000E4270000}"/>
    <cellStyle name="Accent2 2 14" xfId="7283" xr:uid="{00000000-0005-0000-0000-0000E5270000}"/>
    <cellStyle name="Accent2 2 2" xfId="7284" xr:uid="{00000000-0005-0000-0000-0000E6270000}"/>
    <cellStyle name="Accent2 2 2 2" xfId="7285" xr:uid="{00000000-0005-0000-0000-0000E7270000}"/>
    <cellStyle name="Accent2 2 2 2 2" xfId="7286" xr:uid="{00000000-0005-0000-0000-0000E8270000}"/>
    <cellStyle name="Accent2 2 2 3" xfId="7287" xr:uid="{00000000-0005-0000-0000-0000E9270000}"/>
    <cellStyle name="Accent2 2 2 4" xfId="27456" xr:uid="{00000000-0005-0000-0000-0000EA270000}"/>
    <cellStyle name="Accent2 2 2 5" xfId="32226" xr:uid="{00000000-0005-0000-0000-0000EB270000}"/>
    <cellStyle name="Accent2 2 3" xfId="7288" xr:uid="{00000000-0005-0000-0000-0000EC270000}"/>
    <cellStyle name="Accent2 2 3 2" xfId="7289" xr:uid="{00000000-0005-0000-0000-0000ED270000}"/>
    <cellStyle name="Accent2 2 3 2 2" xfId="7290" xr:uid="{00000000-0005-0000-0000-0000EE270000}"/>
    <cellStyle name="Accent2 2 3 3" xfId="7291" xr:uid="{00000000-0005-0000-0000-0000EF270000}"/>
    <cellStyle name="Accent2 2 3 4" xfId="27457" xr:uid="{00000000-0005-0000-0000-0000F0270000}"/>
    <cellStyle name="Accent2 2 3 5" xfId="32228" xr:uid="{00000000-0005-0000-0000-0000F1270000}"/>
    <cellStyle name="Accent2 2 4" xfId="7292" xr:uid="{00000000-0005-0000-0000-0000F2270000}"/>
    <cellStyle name="Accent2 2 4 2" xfId="7293" xr:uid="{00000000-0005-0000-0000-0000F3270000}"/>
    <cellStyle name="Accent2 2 4 2 2" xfId="7294" xr:uid="{00000000-0005-0000-0000-0000F4270000}"/>
    <cellStyle name="Accent2 2 4 3" xfId="7295" xr:uid="{00000000-0005-0000-0000-0000F5270000}"/>
    <cellStyle name="Accent2 2 5" xfId="7296" xr:uid="{00000000-0005-0000-0000-0000F6270000}"/>
    <cellStyle name="Accent2 2 5 2" xfId="7297" xr:uid="{00000000-0005-0000-0000-0000F7270000}"/>
    <cellStyle name="Accent2 2 5 2 2" xfId="7298" xr:uid="{00000000-0005-0000-0000-0000F8270000}"/>
    <cellStyle name="Accent2 2 5 3" xfId="7299" xr:uid="{00000000-0005-0000-0000-0000F9270000}"/>
    <cellStyle name="Accent2 2 6" xfId="7300" xr:uid="{00000000-0005-0000-0000-0000FA270000}"/>
    <cellStyle name="Accent2 2 6 2" xfId="7301" xr:uid="{00000000-0005-0000-0000-0000FB270000}"/>
    <cellStyle name="Accent2 2 6 2 2" xfId="7302" xr:uid="{00000000-0005-0000-0000-0000FC270000}"/>
    <cellStyle name="Accent2 2 6 3" xfId="7303" xr:uid="{00000000-0005-0000-0000-0000FD270000}"/>
    <cellStyle name="Accent2 2 7" xfId="7304" xr:uid="{00000000-0005-0000-0000-0000FE270000}"/>
    <cellStyle name="Accent2 2 7 2" xfId="7305" xr:uid="{00000000-0005-0000-0000-0000FF270000}"/>
    <cellStyle name="Accent2 2 7 2 2" xfId="7306" xr:uid="{00000000-0005-0000-0000-000000280000}"/>
    <cellStyle name="Accent2 2 7 3" xfId="7307" xr:uid="{00000000-0005-0000-0000-000001280000}"/>
    <cellStyle name="Accent2 2 8" xfId="7308" xr:uid="{00000000-0005-0000-0000-000002280000}"/>
    <cellStyle name="Accent2 2 8 2" xfId="7309" xr:uid="{00000000-0005-0000-0000-000003280000}"/>
    <cellStyle name="Accent2 2 8 2 2" xfId="7310" xr:uid="{00000000-0005-0000-0000-000004280000}"/>
    <cellStyle name="Accent2 2 8 3" xfId="7311" xr:uid="{00000000-0005-0000-0000-000005280000}"/>
    <cellStyle name="Accent2 2 9" xfId="7312" xr:uid="{00000000-0005-0000-0000-000006280000}"/>
    <cellStyle name="Accent2 2 9 2" xfId="7313" xr:uid="{00000000-0005-0000-0000-000007280000}"/>
    <cellStyle name="Accent2 2 9 2 2" xfId="7314" xr:uid="{00000000-0005-0000-0000-000008280000}"/>
    <cellStyle name="Accent2 2 9 3" xfId="7315" xr:uid="{00000000-0005-0000-0000-000009280000}"/>
    <cellStyle name="Accent2 20" xfId="7316" xr:uid="{00000000-0005-0000-0000-00000A280000}"/>
    <cellStyle name="Accent2 21" xfId="7317" xr:uid="{00000000-0005-0000-0000-00000B280000}"/>
    <cellStyle name="Accent2 22" xfId="7318" xr:uid="{00000000-0005-0000-0000-00000C280000}"/>
    <cellStyle name="Accent2 23" xfId="7319" xr:uid="{00000000-0005-0000-0000-00000D280000}"/>
    <cellStyle name="Accent2 24" xfId="7320" xr:uid="{00000000-0005-0000-0000-00000E280000}"/>
    <cellStyle name="Accent2 25" xfId="7321" xr:uid="{00000000-0005-0000-0000-00000F280000}"/>
    <cellStyle name="Accent2 26" xfId="7322" xr:uid="{00000000-0005-0000-0000-000010280000}"/>
    <cellStyle name="Accent2 27" xfId="7323" xr:uid="{00000000-0005-0000-0000-000011280000}"/>
    <cellStyle name="Accent2 28" xfId="7324" xr:uid="{00000000-0005-0000-0000-000012280000}"/>
    <cellStyle name="Accent2 29" xfId="7325" xr:uid="{00000000-0005-0000-0000-000013280000}"/>
    <cellStyle name="Accent2 3" xfId="501" xr:uid="{00000000-0005-0000-0000-000014280000}"/>
    <cellStyle name="Accent2 3 2" xfId="7326" xr:uid="{00000000-0005-0000-0000-000015280000}"/>
    <cellStyle name="Accent2 3 2 2" xfId="7327" xr:uid="{00000000-0005-0000-0000-000016280000}"/>
    <cellStyle name="Accent2 3 2 3" xfId="21856" xr:uid="{00000000-0005-0000-0000-000017280000}"/>
    <cellStyle name="Accent2 3 2 4" xfId="32227" xr:uid="{00000000-0005-0000-0000-000018280000}"/>
    <cellStyle name="Accent2 3 3" xfId="7328" xr:uid="{00000000-0005-0000-0000-000019280000}"/>
    <cellStyle name="Accent2 3 3 2" xfId="7329" xr:uid="{00000000-0005-0000-0000-00001A280000}"/>
    <cellStyle name="Accent2 3 3 3" xfId="21857" xr:uid="{00000000-0005-0000-0000-00001B280000}"/>
    <cellStyle name="Accent2 3 3 4" xfId="32222" xr:uid="{00000000-0005-0000-0000-00001C280000}"/>
    <cellStyle name="Accent2 3 4" xfId="7330" xr:uid="{00000000-0005-0000-0000-00001D280000}"/>
    <cellStyle name="Accent2 30" xfId="7331" xr:uid="{00000000-0005-0000-0000-00001E280000}"/>
    <cellStyle name="Accent2 31" xfId="7332" xr:uid="{00000000-0005-0000-0000-00001F280000}"/>
    <cellStyle name="Accent2 32" xfId="7333" xr:uid="{00000000-0005-0000-0000-000020280000}"/>
    <cellStyle name="Accent2 33" xfId="7334" xr:uid="{00000000-0005-0000-0000-000021280000}"/>
    <cellStyle name="Accent2 34" xfId="7335" xr:uid="{00000000-0005-0000-0000-000022280000}"/>
    <cellStyle name="Accent2 35" xfId="7336" xr:uid="{00000000-0005-0000-0000-000023280000}"/>
    <cellStyle name="Accent2 36" xfId="7337" xr:uid="{00000000-0005-0000-0000-000024280000}"/>
    <cellStyle name="Accent2 37" xfId="7338" xr:uid="{00000000-0005-0000-0000-000025280000}"/>
    <cellStyle name="Accent2 4" xfId="7339" xr:uid="{00000000-0005-0000-0000-000026280000}"/>
    <cellStyle name="Accent2 4 2" xfId="32224" xr:uid="{00000000-0005-0000-0000-000027280000}"/>
    <cellStyle name="Accent2 4 3" xfId="27459" xr:uid="{00000000-0005-0000-0000-000028280000}"/>
    <cellStyle name="Accent2 4 4" xfId="32225" xr:uid="{00000000-0005-0000-0000-000029280000}"/>
    <cellStyle name="Accent2 5" xfId="7340" xr:uid="{00000000-0005-0000-0000-00002A280000}"/>
    <cellStyle name="Accent2 5 2" xfId="27458" xr:uid="{00000000-0005-0000-0000-00002B280000}"/>
    <cellStyle name="Accent2 5 3" xfId="32223" xr:uid="{00000000-0005-0000-0000-00002C280000}"/>
    <cellStyle name="Accent2 6" xfId="7341" xr:uid="{00000000-0005-0000-0000-00002D280000}"/>
    <cellStyle name="Accent2 7" xfId="7342" xr:uid="{00000000-0005-0000-0000-00002E280000}"/>
    <cellStyle name="Accent2 8" xfId="7343" xr:uid="{00000000-0005-0000-0000-00002F280000}"/>
    <cellStyle name="Accent2 9" xfId="7344" xr:uid="{00000000-0005-0000-0000-000030280000}"/>
    <cellStyle name="Accent3" xfId="326" builtinId="37" customBuiltin="1"/>
    <cellStyle name="Accent3 - 20%" xfId="7345" xr:uid="{00000000-0005-0000-0000-000032280000}"/>
    <cellStyle name="Accent3 - 20% 2" xfId="7346" xr:uid="{00000000-0005-0000-0000-000033280000}"/>
    <cellStyle name="Accent3 - 20% 2 2" xfId="7347" xr:uid="{00000000-0005-0000-0000-000034280000}"/>
    <cellStyle name="Accent3 - 20% 3" xfId="7348" xr:uid="{00000000-0005-0000-0000-000035280000}"/>
    <cellStyle name="Accent3 - 20% 3 2" xfId="7349" xr:uid="{00000000-0005-0000-0000-000036280000}"/>
    <cellStyle name="Accent3 - 40%" xfId="7350" xr:uid="{00000000-0005-0000-0000-000037280000}"/>
    <cellStyle name="Accent3 - 40% 2" xfId="7351" xr:uid="{00000000-0005-0000-0000-000038280000}"/>
    <cellStyle name="Accent3 - 40% 2 2" xfId="7352" xr:uid="{00000000-0005-0000-0000-000039280000}"/>
    <cellStyle name="Accent3 - 40% 3" xfId="7353" xr:uid="{00000000-0005-0000-0000-00003A280000}"/>
    <cellStyle name="Accent3 - 40% 3 2" xfId="7354" xr:uid="{00000000-0005-0000-0000-00003B280000}"/>
    <cellStyle name="Accent3 - 60%" xfId="7355" xr:uid="{00000000-0005-0000-0000-00003C280000}"/>
    <cellStyle name="Accent3 - 60% 2" xfId="7356" xr:uid="{00000000-0005-0000-0000-00003D280000}"/>
    <cellStyle name="Accent3 - 60% 2 2" xfId="7357" xr:uid="{00000000-0005-0000-0000-00003E280000}"/>
    <cellStyle name="Accent3 - 60% 3" xfId="7358" xr:uid="{00000000-0005-0000-0000-00003F280000}"/>
    <cellStyle name="Accent3 1" xfId="7359" xr:uid="{00000000-0005-0000-0000-000040280000}"/>
    <cellStyle name="Accent3 10" xfId="7360" xr:uid="{00000000-0005-0000-0000-000041280000}"/>
    <cellStyle name="Accent3 11" xfId="7361" xr:uid="{00000000-0005-0000-0000-000042280000}"/>
    <cellStyle name="Accent3 12" xfId="7362" xr:uid="{00000000-0005-0000-0000-000043280000}"/>
    <cellStyle name="Accent3 13" xfId="7363" xr:uid="{00000000-0005-0000-0000-000044280000}"/>
    <cellStyle name="Accent3 14" xfId="7364" xr:uid="{00000000-0005-0000-0000-000045280000}"/>
    <cellStyle name="Accent3 15" xfId="7365" xr:uid="{00000000-0005-0000-0000-000046280000}"/>
    <cellStyle name="Accent3 16" xfId="7366" xr:uid="{00000000-0005-0000-0000-000047280000}"/>
    <cellStyle name="Accent3 17" xfId="7367" xr:uid="{00000000-0005-0000-0000-000048280000}"/>
    <cellStyle name="Accent3 18" xfId="7368" xr:uid="{00000000-0005-0000-0000-000049280000}"/>
    <cellStyle name="Accent3 19" xfId="7369" xr:uid="{00000000-0005-0000-0000-00004A280000}"/>
    <cellStyle name="Accent3 2" xfId="502" xr:uid="{00000000-0005-0000-0000-00004B280000}"/>
    <cellStyle name="Accent3 2 10" xfId="7370" xr:uid="{00000000-0005-0000-0000-00004C280000}"/>
    <cellStyle name="Accent3 2 10 2" xfId="7371" xr:uid="{00000000-0005-0000-0000-00004D280000}"/>
    <cellStyle name="Accent3 2 10 2 2" xfId="7372" xr:uid="{00000000-0005-0000-0000-00004E280000}"/>
    <cellStyle name="Accent3 2 10 3" xfId="7373" xr:uid="{00000000-0005-0000-0000-00004F280000}"/>
    <cellStyle name="Accent3 2 11" xfId="7374" xr:uid="{00000000-0005-0000-0000-000050280000}"/>
    <cellStyle name="Accent3 2 11 2" xfId="7375" xr:uid="{00000000-0005-0000-0000-000051280000}"/>
    <cellStyle name="Accent3 2 11 2 2" xfId="7376" xr:uid="{00000000-0005-0000-0000-000052280000}"/>
    <cellStyle name="Accent3 2 11 3" xfId="7377" xr:uid="{00000000-0005-0000-0000-000053280000}"/>
    <cellStyle name="Accent3 2 12" xfId="7378" xr:uid="{00000000-0005-0000-0000-000054280000}"/>
    <cellStyle name="Accent3 2 12 2" xfId="7379" xr:uid="{00000000-0005-0000-0000-000055280000}"/>
    <cellStyle name="Accent3 2 12 3" xfId="7380" xr:uid="{00000000-0005-0000-0000-000056280000}"/>
    <cellStyle name="Accent3 2 13" xfId="7381" xr:uid="{00000000-0005-0000-0000-000057280000}"/>
    <cellStyle name="Accent3 2 14" xfId="7382" xr:uid="{00000000-0005-0000-0000-000058280000}"/>
    <cellStyle name="Accent3 2 2" xfId="7383" xr:uid="{00000000-0005-0000-0000-000059280000}"/>
    <cellStyle name="Accent3 2 2 2" xfId="7384" xr:uid="{00000000-0005-0000-0000-00005A280000}"/>
    <cellStyle name="Accent3 2 2 2 2" xfId="7385" xr:uid="{00000000-0005-0000-0000-00005B280000}"/>
    <cellStyle name="Accent3 2 2 3" xfId="7386" xr:uid="{00000000-0005-0000-0000-00005C280000}"/>
    <cellStyle name="Accent3 2 3" xfId="7387" xr:uid="{00000000-0005-0000-0000-00005D280000}"/>
    <cellStyle name="Accent3 2 3 2" xfId="7388" xr:uid="{00000000-0005-0000-0000-00005E280000}"/>
    <cellStyle name="Accent3 2 3 2 2" xfId="7389" xr:uid="{00000000-0005-0000-0000-00005F280000}"/>
    <cellStyle name="Accent3 2 3 3" xfId="7390" xr:uid="{00000000-0005-0000-0000-000060280000}"/>
    <cellStyle name="Accent3 2 4" xfId="7391" xr:uid="{00000000-0005-0000-0000-000061280000}"/>
    <cellStyle name="Accent3 2 4 2" xfId="7392" xr:uid="{00000000-0005-0000-0000-000062280000}"/>
    <cellStyle name="Accent3 2 4 2 2" xfId="7393" xr:uid="{00000000-0005-0000-0000-000063280000}"/>
    <cellStyle name="Accent3 2 4 3" xfId="7394" xr:uid="{00000000-0005-0000-0000-000064280000}"/>
    <cellStyle name="Accent3 2 5" xfId="7395" xr:uid="{00000000-0005-0000-0000-000065280000}"/>
    <cellStyle name="Accent3 2 5 2" xfId="7396" xr:uid="{00000000-0005-0000-0000-000066280000}"/>
    <cellStyle name="Accent3 2 5 2 2" xfId="7397" xr:uid="{00000000-0005-0000-0000-000067280000}"/>
    <cellStyle name="Accent3 2 5 3" xfId="7398" xr:uid="{00000000-0005-0000-0000-000068280000}"/>
    <cellStyle name="Accent3 2 6" xfId="7399" xr:uid="{00000000-0005-0000-0000-000069280000}"/>
    <cellStyle name="Accent3 2 6 2" xfId="7400" xr:uid="{00000000-0005-0000-0000-00006A280000}"/>
    <cellStyle name="Accent3 2 6 2 2" xfId="7401" xr:uid="{00000000-0005-0000-0000-00006B280000}"/>
    <cellStyle name="Accent3 2 6 3" xfId="7402" xr:uid="{00000000-0005-0000-0000-00006C280000}"/>
    <cellStyle name="Accent3 2 7" xfId="7403" xr:uid="{00000000-0005-0000-0000-00006D280000}"/>
    <cellStyle name="Accent3 2 7 2" xfId="7404" xr:uid="{00000000-0005-0000-0000-00006E280000}"/>
    <cellStyle name="Accent3 2 7 2 2" xfId="7405" xr:uid="{00000000-0005-0000-0000-00006F280000}"/>
    <cellStyle name="Accent3 2 7 3" xfId="7406" xr:uid="{00000000-0005-0000-0000-000070280000}"/>
    <cellStyle name="Accent3 2 8" xfId="7407" xr:uid="{00000000-0005-0000-0000-000071280000}"/>
    <cellStyle name="Accent3 2 8 2" xfId="7408" xr:uid="{00000000-0005-0000-0000-000072280000}"/>
    <cellStyle name="Accent3 2 8 2 2" xfId="7409" xr:uid="{00000000-0005-0000-0000-000073280000}"/>
    <cellStyle name="Accent3 2 8 3" xfId="7410" xr:uid="{00000000-0005-0000-0000-000074280000}"/>
    <cellStyle name="Accent3 2 9" xfId="7411" xr:uid="{00000000-0005-0000-0000-000075280000}"/>
    <cellStyle name="Accent3 2 9 2" xfId="7412" xr:uid="{00000000-0005-0000-0000-000076280000}"/>
    <cellStyle name="Accent3 2 9 2 2" xfId="7413" xr:uid="{00000000-0005-0000-0000-000077280000}"/>
    <cellStyle name="Accent3 2 9 3" xfId="7414" xr:uid="{00000000-0005-0000-0000-000078280000}"/>
    <cellStyle name="Accent3 20" xfId="7415" xr:uid="{00000000-0005-0000-0000-000079280000}"/>
    <cellStyle name="Accent3 21" xfId="7416" xr:uid="{00000000-0005-0000-0000-00007A280000}"/>
    <cellStyle name="Accent3 22" xfId="7417" xr:uid="{00000000-0005-0000-0000-00007B280000}"/>
    <cellStyle name="Accent3 23" xfId="7418" xr:uid="{00000000-0005-0000-0000-00007C280000}"/>
    <cellStyle name="Accent3 24" xfId="7419" xr:uid="{00000000-0005-0000-0000-00007D280000}"/>
    <cellStyle name="Accent3 25" xfId="7420" xr:uid="{00000000-0005-0000-0000-00007E280000}"/>
    <cellStyle name="Accent3 26" xfId="7421" xr:uid="{00000000-0005-0000-0000-00007F280000}"/>
    <cellStyle name="Accent3 27" xfId="7422" xr:uid="{00000000-0005-0000-0000-000080280000}"/>
    <cellStyle name="Accent3 28" xfId="7423" xr:uid="{00000000-0005-0000-0000-000081280000}"/>
    <cellStyle name="Accent3 29" xfId="7424" xr:uid="{00000000-0005-0000-0000-000082280000}"/>
    <cellStyle name="Accent3 3" xfId="503" xr:uid="{00000000-0005-0000-0000-000083280000}"/>
    <cellStyle name="Accent3 3 2" xfId="7425" xr:uid="{00000000-0005-0000-0000-000084280000}"/>
    <cellStyle name="Accent3 3 2 2" xfId="7426" xr:uid="{00000000-0005-0000-0000-000085280000}"/>
    <cellStyle name="Accent3 3 3" xfId="7427" xr:uid="{00000000-0005-0000-0000-000086280000}"/>
    <cellStyle name="Accent3 3 3 2" xfId="7428" xr:uid="{00000000-0005-0000-0000-000087280000}"/>
    <cellStyle name="Accent3 3 4" xfId="7429" xr:uid="{00000000-0005-0000-0000-000088280000}"/>
    <cellStyle name="Accent3 30" xfId="7430" xr:uid="{00000000-0005-0000-0000-000089280000}"/>
    <cellStyle name="Accent3 31" xfId="7431" xr:uid="{00000000-0005-0000-0000-00008A280000}"/>
    <cellStyle name="Accent3 32" xfId="7432" xr:uid="{00000000-0005-0000-0000-00008B280000}"/>
    <cellStyle name="Accent3 33" xfId="7433" xr:uid="{00000000-0005-0000-0000-00008C280000}"/>
    <cellStyle name="Accent3 34" xfId="7434" xr:uid="{00000000-0005-0000-0000-00008D280000}"/>
    <cellStyle name="Accent3 35" xfId="7435" xr:uid="{00000000-0005-0000-0000-00008E280000}"/>
    <cellStyle name="Accent3 36" xfId="7436" xr:uid="{00000000-0005-0000-0000-00008F280000}"/>
    <cellStyle name="Accent3 37" xfId="7437" xr:uid="{00000000-0005-0000-0000-000090280000}"/>
    <cellStyle name="Accent3 4" xfId="7438" xr:uid="{00000000-0005-0000-0000-000091280000}"/>
    <cellStyle name="Accent3 5" xfId="7439" xr:uid="{00000000-0005-0000-0000-000092280000}"/>
    <cellStyle name="Accent3 6" xfId="7440" xr:uid="{00000000-0005-0000-0000-000093280000}"/>
    <cellStyle name="Accent3 7" xfId="7441" xr:uid="{00000000-0005-0000-0000-000094280000}"/>
    <cellStyle name="Accent3 8" xfId="7442" xr:uid="{00000000-0005-0000-0000-000095280000}"/>
    <cellStyle name="Accent3 9" xfId="7443" xr:uid="{00000000-0005-0000-0000-000096280000}"/>
    <cellStyle name="Accent4" xfId="329" builtinId="41" customBuiltin="1"/>
    <cellStyle name="Accent4 - 20%" xfId="7444" xr:uid="{00000000-0005-0000-0000-000098280000}"/>
    <cellStyle name="Accent4 - 20% 2" xfId="7445" xr:uid="{00000000-0005-0000-0000-000099280000}"/>
    <cellStyle name="Accent4 - 20% 2 2" xfId="7446" xr:uid="{00000000-0005-0000-0000-00009A280000}"/>
    <cellStyle name="Accent4 - 20% 3" xfId="7447" xr:uid="{00000000-0005-0000-0000-00009B280000}"/>
    <cellStyle name="Accent4 - 20% 3 2" xfId="7448" xr:uid="{00000000-0005-0000-0000-00009C280000}"/>
    <cellStyle name="Accent4 - 40%" xfId="7449" xr:uid="{00000000-0005-0000-0000-00009D280000}"/>
    <cellStyle name="Accent4 - 40% 2" xfId="7450" xr:uid="{00000000-0005-0000-0000-00009E280000}"/>
    <cellStyle name="Accent4 - 40% 2 2" xfId="7451" xr:uid="{00000000-0005-0000-0000-00009F280000}"/>
    <cellStyle name="Accent4 - 40% 3" xfId="7452" xr:uid="{00000000-0005-0000-0000-0000A0280000}"/>
    <cellStyle name="Accent4 - 40% 3 2" xfId="7453" xr:uid="{00000000-0005-0000-0000-0000A1280000}"/>
    <cellStyle name="Accent4 - 60%" xfId="7454" xr:uid="{00000000-0005-0000-0000-0000A2280000}"/>
    <cellStyle name="Accent4 - 60% 2" xfId="7455" xr:uid="{00000000-0005-0000-0000-0000A3280000}"/>
    <cellStyle name="Accent4 - 60% 2 2" xfId="7456" xr:uid="{00000000-0005-0000-0000-0000A4280000}"/>
    <cellStyle name="Accent4 - 60% 3" xfId="7457" xr:uid="{00000000-0005-0000-0000-0000A5280000}"/>
    <cellStyle name="Accent4 1" xfId="7458" xr:uid="{00000000-0005-0000-0000-0000A6280000}"/>
    <cellStyle name="Accent4 10" xfId="7459" xr:uid="{00000000-0005-0000-0000-0000A7280000}"/>
    <cellStyle name="Accent4 11" xfId="7460" xr:uid="{00000000-0005-0000-0000-0000A8280000}"/>
    <cellStyle name="Accent4 12" xfId="7461" xr:uid="{00000000-0005-0000-0000-0000A9280000}"/>
    <cellStyle name="Accent4 13" xfId="7462" xr:uid="{00000000-0005-0000-0000-0000AA280000}"/>
    <cellStyle name="Accent4 14" xfId="7463" xr:uid="{00000000-0005-0000-0000-0000AB280000}"/>
    <cellStyle name="Accent4 15" xfId="7464" xr:uid="{00000000-0005-0000-0000-0000AC280000}"/>
    <cellStyle name="Accent4 16" xfId="7465" xr:uid="{00000000-0005-0000-0000-0000AD280000}"/>
    <cellStyle name="Accent4 17" xfId="7466" xr:uid="{00000000-0005-0000-0000-0000AE280000}"/>
    <cellStyle name="Accent4 18" xfId="7467" xr:uid="{00000000-0005-0000-0000-0000AF280000}"/>
    <cellStyle name="Accent4 19" xfId="7468" xr:uid="{00000000-0005-0000-0000-0000B0280000}"/>
    <cellStyle name="Accent4 2" xfId="504" xr:uid="{00000000-0005-0000-0000-0000B1280000}"/>
    <cellStyle name="Accent4 2 10" xfId="7470" xr:uid="{00000000-0005-0000-0000-0000B2280000}"/>
    <cellStyle name="Accent4 2 10 2" xfId="7471" xr:uid="{00000000-0005-0000-0000-0000B3280000}"/>
    <cellStyle name="Accent4 2 10 2 2" xfId="7472" xr:uid="{00000000-0005-0000-0000-0000B4280000}"/>
    <cellStyle name="Accent4 2 10 3" xfId="7473" xr:uid="{00000000-0005-0000-0000-0000B5280000}"/>
    <cellStyle name="Accent4 2 11" xfId="7474" xr:uid="{00000000-0005-0000-0000-0000B6280000}"/>
    <cellStyle name="Accent4 2 11 2" xfId="7475" xr:uid="{00000000-0005-0000-0000-0000B7280000}"/>
    <cellStyle name="Accent4 2 11 2 2" xfId="7476" xr:uid="{00000000-0005-0000-0000-0000B8280000}"/>
    <cellStyle name="Accent4 2 11 3" xfId="7477" xr:uid="{00000000-0005-0000-0000-0000B9280000}"/>
    <cellStyle name="Accent4 2 12" xfId="7478" xr:uid="{00000000-0005-0000-0000-0000BA280000}"/>
    <cellStyle name="Accent4 2 12 2" xfId="7479" xr:uid="{00000000-0005-0000-0000-0000BB280000}"/>
    <cellStyle name="Accent4 2 12 3" xfId="7480" xr:uid="{00000000-0005-0000-0000-0000BC280000}"/>
    <cellStyle name="Accent4 2 13" xfId="7481" xr:uid="{00000000-0005-0000-0000-0000BD280000}"/>
    <cellStyle name="Accent4 2 13 2" xfId="7482" xr:uid="{00000000-0005-0000-0000-0000BE280000}"/>
    <cellStyle name="Accent4 2 14" xfId="7483" xr:uid="{00000000-0005-0000-0000-0000BF280000}"/>
    <cellStyle name="Accent4 2 14 2" xfId="7484" xr:uid="{00000000-0005-0000-0000-0000C0280000}"/>
    <cellStyle name="Accent4 2 15" xfId="7469" xr:uid="{00000000-0005-0000-0000-0000C1280000}"/>
    <cellStyle name="Accent4 2 16" xfId="23588" xr:uid="{00000000-0005-0000-0000-0000C2280000}"/>
    <cellStyle name="Accent4 2 2" xfId="7485" xr:uid="{00000000-0005-0000-0000-0000C3280000}"/>
    <cellStyle name="Accent4 2 2 2" xfId="7486" xr:uid="{00000000-0005-0000-0000-0000C4280000}"/>
    <cellStyle name="Accent4 2 2 2 2" xfId="7487" xr:uid="{00000000-0005-0000-0000-0000C5280000}"/>
    <cellStyle name="Accent4 2 2 3" xfId="7488" xr:uid="{00000000-0005-0000-0000-0000C6280000}"/>
    <cellStyle name="Accent4 2 3" xfId="7489" xr:uid="{00000000-0005-0000-0000-0000C7280000}"/>
    <cellStyle name="Accent4 2 3 2" xfId="7490" xr:uid="{00000000-0005-0000-0000-0000C8280000}"/>
    <cellStyle name="Accent4 2 3 2 2" xfId="7491" xr:uid="{00000000-0005-0000-0000-0000C9280000}"/>
    <cellStyle name="Accent4 2 3 3" xfId="7492" xr:uid="{00000000-0005-0000-0000-0000CA280000}"/>
    <cellStyle name="Accent4 2 4" xfId="7493" xr:uid="{00000000-0005-0000-0000-0000CB280000}"/>
    <cellStyle name="Accent4 2 4 2" xfId="7494" xr:uid="{00000000-0005-0000-0000-0000CC280000}"/>
    <cellStyle name="Accent4 2 4 2 2" xfId="7495" xr:uid="{00000000-0005-0000-0000-0000CD280000}"/>
    <cellStyle name="Accent4 2 4 3" xfId="7496" xr:uid="{00000000-0005-0000-0000-0000CE280000}"/>
    <cellStyle name="Accent4 2 5" xfId="7497" xr:uid="{00000000-0005-0000-0000-0000CF280000}"/>
    <cellStyle name="Accent4 2 5 2" xfId="7498" xr:uid="{00000000-0005-0000-0000-0000D0280000}"/>
    <cellStyle name="Accent4 2 5 2 2" xfId="7499" xr:uid="{00000000-0005-0000-0000-0000D1280000}"/>
    <cellStyle name="Accent4 2 5 3" xfId="7500" xr:uid="{00000000-0005-0000-0000-0000D2280000}"/>
    <cellStyle name="Accent4 2 6" xfId="7501" xr:uid="{00000000-0005-0000-0000-0000D3280000}"/>
    <cellStyle name="Accent4 2 6 2" xfId="7502" xr:uid="{00000000-0005-0000-0000-0000D4280000}"/>
    <cellStyle name="Accent4 2 6 2 2" xfId="7503" xr:uid="{00000000-0005-0000-0000-0000D5280000}"/>
    <cellStyle name="Accent4 2 6 3" xfId="7504" xr:uid="{00000000-0005-0000-0000-0000D6280000}"/>
    <cellStyle name="Accent4 2 7" xfId="7505" xr:uid="{00000000-0005-0000-0000-0000D7280000}"/>
    <cellStyle name="Accent4 2 7 2" xfId="7506" xr:uid="{00000000-0005-0000-0000-0000D8280000}"/>
    <cellStyle name="Accent4 2 7 2 2" xfId="7507" xr:uid="{00000000-0005-0000-0000-0000D9280000}"/>
    <cellStyle name="Accent4 2 7 3" xfId="7508" xr:uid="{00000000-0005-0000-0000-0000DA280000}"/>
    <cellStyle name="Accent4 2 8" xfId="7509" xr:uid="{00000000-0005-0000-0000-0000DB280000}"/>
    <cellStyle name="Accent4 2 8 2" xfId="7510" xr:uid="{00000000-0005-0000-0000-0000DC280000}"/>
    <cellStyle name="Accent4 2 8 2 2" xfId="7511" xr:uid="{00000000-0005-0000-0000-0000DD280000}"/>
    <cellStyle name="Accent4 2 8 3" xfId="7512" xr:uid="{00000000-0005-0000-0000-0000DE280000}"/>
    <cellStyle name="Accent4 2 9" xfId="7513" xr:uid="{00000000-0005-0000-0000-0000DF280000}"/>
    <cellStyle name="Accent4 2 9 2" xfId="7514" xr:uid="{00000000-0005-0000-0000-0000E0280000}"/>
    <cellStyle name="Accent4 2 9 2 2" xfId="7515" xr:uid="{00000000-0005-0000-0000-0000E1280000}"/>
    <cellStyle name="Accent4 2 9 3" xfId="7516" xr:uid="{00000000-0005-0000-0000-0000E2280000}"/>
    <cellStyle name="Accent4 20" xfId="7517" xr:uid="{00000000-0005-0000-0000-0000E3280000}"/>
    <cellStyle name="Accent4 21" xfId="7518" xr:uid="{00000000-0005-0000-0000-0000E4280000}"/>
    <cellStyle name="Accent4 22" xfId="7519" xr:uid="{00000000-0005-0000-0000-0000E5280000}"/>
    <cellStyle name="Accent4 23" xfId="7520" xr:uid="{00000000-0005-0000-0000-0000E6280000}"/>
    <cellStyle name="Accent4 24" xfId="7521" xr:uid="{00000000-0005-0000-0000-0000E7280000}"/>
    <cellStyle name="Accent4 25" xfId="7522" xr:uid="{00000000-0005-0000-0000-0000E8280000}"/>
    <cellStyle name="Accent4 26" xfId="7523" xr:uid="{00000000-0005-0000-0000-0000E9280000}"/>
    <cellStyle name="Accent4 27" xfId="7524" xr:uid="{00000000-0005-0000-0000-0000EA280000}"/>
    <cellStyle name="Accent4 28" xfId="7525" xr:uid="{00000000-0005-0000-0000-0000EB280000}"/>
    <cellStyle name="Accent4 29" xfId="7526" xr:uid="{00000000-0005-0000-0000-0000EC280000}"/>
    <cellStyle name="Accent4 3" xfId="505" xr:uid="{00000000-0005-0000-0000-0000ED280000}"/>
    <cellStyle name="Accent4 3 2" xfId="7528" xr:uid="{00000000-0005-0000-0000-0000EE280000}"/>
    <cellStyle name="Accent4 3 2 2" xfId="7529" xr:uid="{00000000-0005-0000-0000-0000EF280000}"/>
    <cellStyle name="Accent4 3 3" xfId="7530" xr:uid="{00000000-0005-0000-0000-0000F0280000}"/>
    <cellStyle name="Accent4 3 3 2" xfId="7531" xr:uid="{00000000-0005-0000-0000-0000F1280000}"/>
    <cellStyle name="Accent4 3 4" xfId="7532" xr:uid="{00000000-0005-0000-0000-0000F2280000}"/>
    <cellStyle name="Accent4 3 5" xfId="7527" xr:uid="{00000000-0005-0000-0000-0000F3280000}"/>
    <cellStyle name="Accent4 30" xfId="7533" xr:uid="{00000000-0005-0000-0000-0000F4280000}"/>
    <cellStyle name="Accent4 31" xfId="7534" xr:uid="{00000000-0005-0000-0000-0000F5280000}"/>
    <cellStyle name="Accent4 32" xfId="7535" xr:uid="{00000000-0005-0000-0000-0000F6280000}"/>
    <cellStyle name="Accent4 33" xfId="7536" xr:uid="{00000000-0005-0000-0000-0000F7280000}"/>
    <cellStyle name="Accent4 34" xfId="7537" xr:uid="{00000000-0005-0000-0000-0000F8280000}"/>
    <cellStyle name="Accent4 35" xfId="7538" xr:uid="{00000000-0005-0000-0000-0000F9280000}"/>
    <cellStyle name="Accent4 36" xfId="7539" xr:uid="{00000000-0005-0000-0000-0000FA280000}"/>
    <cellStyle name="Accent4 37" xfId="7540" xr:uid="{00000000-0005-0000-0000-0000FB280000}"/>
    <cellStyle name="Accent4 4" xfId="7541" xr:uid="{00000000-0005-0000-0000-0000FC280000}"/>
    <cellStyle name="Accent4 4 2" xfId="27460" xr:uid="{00000000-0005-0000-0000-0000FD280000}"/>
    <cellStyle name="Accent4 4 3" xfId="32221" xr:uid="{00000000-0005-0000-0000-0000FE280000}"/>
    <cellStyle name="Accent4 5" xfId="7542" xr:uid="{00000000-0005-0000-0000-0000FF280000}"/>
    <cellStyle name="Accent4 5 2" xfId="27461" xr:uid="{00000000-0005-0000-0000-000000290000}"/>
    <cellStyle name="Accent4 5 3" xfId="32220" xr:uid="{00000000-0005-0000-0000-000001290000}"/>
    <cellStyle name="Accent4 6" xfId="7543" xr:uid="{00000000-0005-0000-0000-000002290000}"/>
    <cellStyle name="Accent4 7" xfId="7544" xr:uid="{00000000-0005-0000-0000-000003290000}"/>
    <cellStyle name="Accent4 8" xfId="7545" xr:uid="{00000000-0005-0000-0000-000004290000}"/>
    <cellStyle name="Accent4 9" xfId="7546" xr:uid="{00000000-0005-0000-0000-000005290000}"/>
    <cellStyle name="Accent5" xfId="332" builtinId="45" customBuiltin="1"/>
    <cellStyle name="Accent5 - 20%" xfId="7547" xr:uid="{00000000-0005-0000-0000-000007290000}"/>
    <cellStyle name="Accent5 - 20% 2" xfId="7548" xr:uid="{00000000-0005-0000-0000-000008290000}"/>
    <cellStyle name="Accent5 - 20% 2 2" xfId="7549" xr:uid="{00000000-0005-0000-0000-000009290000}"/>
    <cellStyle name="Accent5 - 20% 3" xfId="7550" xr:uid="{00000000-0005-0000-0000-00000A290000}"/>
    <cellStyle name="Accent5 - 20% 3 2" xfId="7551" xr:uid="{00000000-0005-0000-0000-00000B290000}"/>
    <cellStyle name="Accent5 - 40%" xfId="7552" xr:uid="{00000000-0005-0000-0000-00000C290000}"/>
    <cellStyle name="Accent5 - 40% 2" xfId="7553" xr:uid="{00000000-0005-0000-0000-00000D290000}"/>
    <cellStyle name="Accent5 - 40% 2 2" xfId="7554" xr:uid="{00000000-0005-0000-0000-00000E290000}"/>
    <cellStyle name="Accent5 - 40% 3" xfId="7555" xr:uid="{00000000-0005-0000-0000-00000F290000}"/>
    <cellStyle name="Accent5 - 40% 3 2" xfId="7556" xr:uid="{00000000-0005-0000-0000-000010290000}"/>
    <cellStyle name="Accent5 - 60%" xfId="7557" xr:uid="{00000000-0005-0000-0000-000011290000}"/>
    <cellStyle name="Accent5 - 60% 2" xfId="7558" xr:uid="{00000000-0005-0000-0000-000012290000}"/>
    <cellStyle name="Accent5 - 60% 2 2" xfId="7559" xr:uid="{00000000-0005-0000-0000-000013290000}"/>
    <cellStyle name="Accent5 - 60% 3" xfId="7560" xr:uid="{00000000-0005-0000-0000-000014290000}"/>
    <cellStyle name="Accent5 1" xfId="7561" xr:uid="{00000000-0005-0000-0000-000015290000}"/>
    <cellStyle name="Accent5 10" xfId="7562" xr:uid="{00000000-0005-0000-0000-000016290000}"/>
    <cellStyle name="Accent5 11" xfId="7563" xr:uid="{00000000-0005-0000-0000-000017290000}"/>
    <cellStyle name="Accent5 12" xfId="7564" xr:uid="{00000000-0005-0000-0000-000018290000}"/>
    <cellStyle name="Accent5 13" xfId="7565" xr:uid="{00000000-0005-0000-0000-000019290000}"/>
    <cellStyle name="Accent5 14" xfId="7566" xr:uid="{00000000-0005-0000-0000-00001A290000}"/>
    <cellStyle name="Accent5 15" xfId="7567" xr:uid="{00000000-0005-0000-0000-00001B290000}"/>
    <cellStyle name="Accent5 16" xfId="7568" xr:uid="{00000000-0005-0000-0000-00001C290000}"/>
    <cellStyle name="Accent5 17" xfId="7569" xr:uid="{00000000-0005-0000-0000-00001D290000}"/>
    <cellStyle name="Accent5 18" xfId="7570" xr:uid="{00000000-0005-0000-0000-00001E290000}"/>
    <cellStyle name="Accent5 19" xfId="7571" xr:uid="{00000000-0005-0000-0000-00001F290000}"/>
    <cellStyle name="Accent5 2" xfId="506" xr:uid="{00000000-0005-0000-0000-000020290000}"/>
    <cellStyle name="Accent5 2 10" xfId="7572" xr:uid="{00000000-0005-0000-0000-000021290000}"/>
    <cellStyle name="Accent5 2 10 2" xfId="7573" xr:uid="{00000000-0005-0000-0000-000022290000}"/>
    <cellStyle name="Accent5 2 10 2 2" xfId="7574" xr:uid="{00000000-0005-0000-0000-000023290000}"/>
    <cellStyle name="Accent5 2 10 3" xfId="7575" xr:uid="{00000000-0005-0000-0000-000024290000}"/>
    <cellStyle name="Accent5 2 11" xfId="7576" xr:uid="{00000000-0005-0000-0000-000025290000}"/>
    <cellStyle name="Accent5 2 11 2" xfId="7577" xr:uid="{00000000-0005-0000-0000-000026290000}"/>
    <cellStyle name="Accent5 2 11 2 2" xfId="7578" xr:uid="{00000000-0005-0000-0000-000027290000}"/>
    <cellStyle name="Accent5 2 11 3" xfId="7579" xr:uid="{00000000-0005-0000-0000-000028290000}"/>
    <cellStyle name="Accent5 2 12" xfId="7580" xr:uid="{00000000-0005-0000-0000-000029290000}"/>
    <cellStyle name="Accent5 2 12 2" xfId="7581" xr:uid="{00000000-0005-0000-0000-00002A290000}"/>
    <cellStyle name="Accent5 2 12 3" xfId="7582" xr:uid="{00000000-0005-0000-0000-00002B290000}"/>
    <cellStyle name="Accent5 2 13" xfId="7583" xr:uid="{00000000-0005-0000-0000-00002C290000}"/>
    <cellStyle name="Accent5 2 14" xfId="7584" xr:uid="{00000000-0005-0000-0000-00002D290000}"/>
    <cellStyle name="Accent5 2 2" xfId="7585" xr:uid="{00000000-0005-0000-0000-00002E290000}"/>
    <cellStyle name="Accent5 2 2 2" xfId="7586" xr:uid="{00000000-0005-0000-0000-00002F290000}"/>
    <cellStyle name="Accent5 2 2 2 2" xfId="7587" xr:uid="{00000000-0005-0000-0000-000030290000}"/>
    <cellStyle name="Accent5 2 2 3" xfId="7588" xr:uid="{00000000-0005-0000-0000-000031290000}"/>
    <cellStyle name="Accent5 2 3" xfId="7589" xr:uid="{00000000-0005-0000-0000-000032290000}"/>
    <cellStyle name="Accent5 2 3 2" xfId="7590" xr:uid="{00000000-0005-0000-0000-000033290000}"/>
    <cellStyle name="Accent5 2 3 2 2" xfId="7591" xr:uid="{00000000-0005-0000-0000-000034290000}"/>
    <cellStyle name="Accent5 2 3 3" xfId="7592" xr:uid="{00000000-0005-0000-0000-000035290000}"/>
    <cellStyle name="Accent5 2 4" xfId="7593" xr:uid="{00000000-0005-0000-0000-000036290000}"/>
    <cellStyle name="Accent5 2 4 2" xfId="7594" xr:uid="{00000000-0005-0000-0000-000037290000}"/>
    <cellStyle name="Accent5 2 4 2 2" xfId="7595" xr:uid="{00000000-0005-0000-0000-000038290000}"/>
    <cellStyle name="Accent5 2 4 3" xfId="7596" xr:uid="{00000000-0005-0000-0000-000039290000}"/>
    <cellStyle name="Accent5 2 5" xfId="7597" xr:uid="{00000000-0005-0000-0000-00003A290000}"/>
    <cellStyle name="Accent5 2 5 2" xfId="7598" xr:uid="{00000000-0005-0000-0000-00003B290000}"/>
    <cellStyle name="Accent5 2 5 2 2" xfId="7599" xr:uid="{00000000-0005-0000-0000-00003C290000}"/>
    <cellStyle name="Accent5 2 5 3" xfId="7600" xr:uid="{00000000-0005-0000-0000-00003D290000}"/>
    <cellStyle name="Accent5 2 6" xfId="7601" xr:uid="{00000000-0005-0000-0000-00003E290000}"/>
    <cellStyle name="Accent5 2 6 2" xfId="7602" xr:uid="{00000000-0005-0000-0000-00003F290000}"/>
    <cellStyle name="Accent5 2 6 2 2" xfId="7603" xr:uid="{00000000-0005-0000-0000-000040290000}"/>
    <cellStyle name="Accent5 2 6 3" xfId="7604" xr:uid="{00000000-0005-0000-0000-000041290000}"/>
    <cellStyle name="Accent5 2 7" xfId="7605" xr:uid="{00000000-0005-0000-0000-000042290000}"/>
    <cellStyle name="Accent5 2 7 2" xfId="7606" xr:uid="{00000000-0005-0000-0000-000043290000}"/>
    <cellStyle name="Accent5 2 7 2 2" xfId="7607" xr:uid="{00000000-0005-0000-0000-000044290000}"/>
    <cellStyle name="Accent5 2 7 3" xfId="7608" xr:uid="{00000000-0005-0000-0000-000045290000}"/>
    <cellStyle name="Accent5 2 8" xfId="7609" xr:uid="{00000000-0005-0000-0000-000046290000}"/>
    <cellStyle name="Accent5 2 8 2" xfId="7610" xr:uid="{00000000-0005-0000-0000-000047290000}"/>
    <cellStyle name="Accent5 2 8 2 2" xfId="7611" xr:uid="{00000000-0005-0000-0000-000048290000}"/>
    <cellStyle name="Accent5 2 8 3" xfId="7612" xr:uid="{00000000-0005-0000-0000-000049290000}"/>
    <cellStyle name="Accent5 2 9" xfId="7613" xr:uid="{00000000-0005-0000-0000-00004A290000}"/>
    <cellStyle name="Accent5 2 9 2" xfId="7614" xr:uid="{00000000-0005-0000-0000-00004B290000}"/>
    <cellStyle name="Accent5 2 9 2 2" xfId="7615" xr:uid="{00000000-0005-0000-0000-00004C290000}"/>
    <cellStyle name="Accent5 2 9 3" xfId="7616" xr:uid="{00000000-0005-0000-0000-00004D290000}"/>
    <cellStyle name="Accent5 20" xfId="7617" xr:uid="{00000000-0005-0000-0000-00004E290000}"/>
    <cellStyle name="Accent5 21" xfId="7618" xr:uid="{00000000-0005-0000-0000-00004F290000}"/>
    <cellStyle name="Accent5 22" xfId="7619" xr:uid="{00000000-0005-0000-0000-000050290000}"/>
    <cellStyle name="Accent5 23" xfId="7620" xr:uid="{00000000-0005-0000-0000-000051290000}"/>
    <cellStyle name="Accent5 24" xfId="7621" xr:uid="{00000000-0005-0000-0000-000052290000}"/>
    <cellStyle name="Accent5 25" xfId="7622" xr:uid="{00000000-0005-0000-0000-000053290000}"/>
    <cellStyle name="Accent5 26" xfId="7623" xr:uid="{00000000-0005-0000-0000-000054290000}"/>
    <cellStyle name="Accent5 27" xfId="7624" xr:uid="{00000000-0005-0000-0000-000055290000}"/>
    <cellStyle name="Accent5 28" xfId="7625" xr:uid="{00000000-0005-0000-0000-000056290000}"/>
    <cellStyle name="Accent5 29" xfId="7626" xr:uid="{00000000-0005-0000-0000-000057290000}"/>
    <cellStyle name="Accent5 3" xfId="507" xr:uid="{00000000-0005-0000-0000-000058290000}"/>
    <cellStyle name="Accent5 3 2" xfId="7627" xr:uid="{00000000-0005-0000-0000-000059290000}"/>
    <cellStyle name="Accent5 3 2 2" xfId="7628" xr:uid="{00000000-0005-0000-0000-00005A290000}"/>
    <cellStyle name="Accent5 3 3" xfId="7629" xr:uid="{00000000-0005-0000-0000-00005B290000}"/>
    <cellStyle name="Accent5 30" xfId="7630" xr:uid="{00000000-0005-0000-0000-00005C290000}"/>
    <cellStyle name="Accent5 31" xfId="7631" xr:uid="{00000000-0005-0000-0000-00005D290000}"/>
    <cellStyle name="Accent5 32" xfId="7632" xr:uid="{00000000-0005-0000-0000-00005E290000}"/>
    <cellStyle name="Accent5 33" xfId="7633" xr:uid="{00000000-0005-0000-0000-00005F290000}"/>
    <cellStyle name="Accent5 34" xfId="7634" xr:uid="{00000000-0005-0000-0000-000060290000}"/>
    <cellStyle name="Accent5 35" xfId="7635" xr:uid="{00000000-0005-0000-0000-000061290000}"/>
    <cellStyle name="Accent5 36" xfId="7636" xr:uid="{00000000-0005-0000-0000-000062290000}"/>
    <cellStyle name="Accent5 37" xfId="7637" xr:uid="{00000000-0005-0000-0000-000063290000}"/>
    <cellStyle name="Accent5 4" xfId="7638" xr:uid="{00000000-0005-0000-0000-000064290000}"/>
    <cellStyle name="Accent5 5" xfId="7639" xr:uid="{00000000-0005-0000-0000-000065290000}"/>
    <cellStyle name="Accent5 6" xfId="7640" xr:uid="{00000000-0005-0000-0000-000066290000}"/>
    <cellStyle name="Accent5 7" xfId="7641" xr:uid="{00000000-0005-0000-0000-000067290000}"/>
    <cellStyle name="Accent5 8" xfId="7642" xr:uid="{00000000-0005-0000-0000-000068290000}"/>
    <cellStyle name="Accent5 9" xfId="7643" xr:uid="{00000000-0005-0000-0000-000069290000}"/>
    <cellStyle name="Accent6" xfId="335" builtinId="49" customBuiltin="1"/>
    <cellStyle name="Accent6 - 20%" xfId="7644" xr:uid="{00000000-0005-0000-0000-00006B290000}"/>
    <cellStyle name="Accent6 - 20% 2" xfId="7645" xr:uid="{00000000-0005-0000-0000-00006C290000}"/>
    <cellStyle name="Accent6 - 20% 2 2" xfId="7646" xr:uid="{00000000-0005-0000-0000-00006D290000}"/>
    <cellStyle name="Accent6 - 20% 3" xfId="7647" xr:uid="{00000000-0005-0000-0000-00006E290000}"/>
    <cellStyle name="Accent6 - 20% 3 2" xfId="7648" xr:uid="{00000000-0005-0000-0000-00006F290000}"/>
    <cellStyle name="Accent6 - 40%" xfId="7649" xr:uid="{00000000-0005-0000-0000-000070290000}"/>
    <cellStyle name="Accent6 - 40% 2" xfId="7650" xr:uid="{00000000-0005-0000-0000-000071290000}"/>
    <cellStyle name="Accent6 - 40% 2 2" xfId="7651" xr:uid="{00000000-0005-0000-0000-000072290000}"/>
    <cellStyle name="Accent6 - 40% 3" xfId="7652" xr:uid="{00000000-0005-0000-0000-000073290000}"/>
    <cellStyle name="Accent6 - 40% 3 2" xfId="7653" xr:uid="{00000000-0005-0000-0000-000074290000}"/>
    <cellStyle name="Accent6 - 60%" xfId="7654" xr:uid="{00000000-0005-0000-0000-000075290000}"/>
    <cellStyle name="Accent6 - 60% 2" xfId="7655" xr:uid="{00000000-0005-0000-0000-000076290000}"/>
    <cellStyle name="Accent6 - 60% 2 2" xfId="7656" xr:uid="{00000000-0005-0000-0000-000077290000}"/>
    <cellStyle name="Accent6 - 60% 3" xfId="7657" xr:uid="{00000000-0005-0000-0000-000078290000}"/>
    <cellStyle name="Accent6 - 60% 4" xfId="21936" xr:uid="{00000000-0005-0000-0000-000079290000}"/>
    <cellStyle name="Accent6 - 60% 5" xfId="32219" xr:uid="{00000000-0005-0000-0000-00007A290000}"/>
    <cellStyle name="Accent6 1" xfId="7658" xr:uid="{00000000-0005-0000-0000-00007B290000}"/>
    <cellStyle name="Accent6 10" xfId="7659" xr:uid="{00000000-0005-0000-0000-00007C290000}"/>
    <cellStyle name="Accent6 11" xfId="7660" xr:uid="{00000000-0005-0000-0000-00007D290000}"/>
    <cellStyle name="Accent6 12" xfId="7661" xr:uid="{00000000-0005-0000-0000-00007E290000}"/>
    <cellStyle name="Accent6 13" xfId="7662" xr:uid="{00000000-0005-0000-0000-00007F290000}"/>
    <cellStyle name="Accent6 14" xfId="7663" xr:uid="{00000000-0005-0000-0000-000080290000}"/>
    <cellStyle name="Accent6 15" xfId="7664" xr:uid="{00000000-0005-0000-0000-000081290000}"/>
    <cellStyle name="Accent6 16" xfId="7665" xr:uid="{00000000-0005-0000-0000-000082290000}"/>
    <cellStyle name="Accent6 17" xfId="7666" xr:uid="{00000000-0005-0000-0000-000083290000}"/>
    <cellStyle name="Accent6 18" xfId="7667" xr:uid="{00000000-0005-0000-0000-000084290000}"/>
    <cellStyle name="Accent6 19" xfId="7668" xr:uid="{00000000-0005-0000-0000-000085290000}"/>
    <cellStyle name="Accent6 2" xfId="508" xr:uid="{00000000-0005-0000-0000-000086290000}"/>
    <cellStyle name="Accent6 2 10" xfId="7669" xr:uid="{00000000-0005-0000-0000-000087290000}"/>
    <cellStyle name="Accent6 2 10 2" xfId="7670" xr:uid="{00000000-0005-0000-0000-000088290000}"/>
    <cellStyle name="Accent6 2 10 2 2" xfId="7671" xr:uid="{00000000-0005-0000-0000-000089290000}"/>
    <cellStyle name="Accent6 2 10 3" xfId="7672" xr:uid="{00000000-0005-0000-0000-00008A290000}"/>
    <cellStyle name="Accent6 2 11" xfId="7673" xr:uid="{00000000-0005-0000-0000-00008B290000}"/>
    <cellStyle name="Accent6 2 11 2" xfId="7674" xr:uid="{00000000-0005-0000-0000-00008C290000}"/>
    <cellStyle name="Accent6 2 11 2 2" xfId="7675" xr:uid="{00000000-0005-0000-0000-00008D290000}"/>
    <cellStyle name="Accent6 2 11 3" xfId="7676" xr:uid="{00000000-0005-0000-0000-00008E290000}"/>
    <cellStyle name="Accent6 2 12" xfId="7677" xr:uid="{00000000-0005-0000-0000-00008F290000}"/>
    <cellStyle name="Accent6 2 12 2" xfId="7678" xr:uid="{00000000-0005-0000-0000-000090290000}"/>
    <cellStyle name="Accent6 2 12 3" xfId="7679" xr:uid="{00000000-0005-0000-0000-000091290000}"/>
    <cellStyle name="Accent6 2 13" xfId="7680" xr:uid="{00000000-0005-0000-0000-000092290000}"/>
    <cellStyle name="Accent6 2 14" xfId="7681" xr:uid="{00000000-0005-0000-0000-000093290000}"/>
    <cellStyle name="Accent6 2 2" xfId="7682" xr:uid="{00000000-0005-0000-0000-000094290000}"/>
    <cellStyle name="Accent6 2 2 2" xfId="7683" xr:uid="{00000000-0005-0000-0000-000095290000}"/>
    <cellStyle name="Accent6 2 2 2 2" xfId="7684" xr:uid="{00000000-0005-0000-0000-000096290000}"/>
    <cellStyle name="Accent6 2 2 3" xfId="7685" xr:uid="{00000000-0005-0000-0000-000097290000}"/>
    <cellStyle name="Accent6 2 3" xfId="7686" xr:uid="{00000000-0005-0000-0000-000098290000}"/>
    <cellStyle name="Accent6 2 3 2" xfId="7687" xr:uid="{00000000-0005-0000-0000-000099290000}"/>
    <cellStyle name="Accent6 2 3 2 2" xfId="7688" xr:uid="{00000000-0005-0000-0000-00009A290000}"/>
    <cellStyle name="Accent6 2 3 3" xfId="7689" xr:uid="{00000000-0005-0000-0000-00009B290000}"/>
    <cellStyle name="Accent6 2 4" xfId="7690" xr:uid="{00000000-0005-0000-0000-00009C290000}"/>
    <cellStyle name="Accent6 2 4 2" xfId="7691" xr:uid="{00000000-0005-0000-0000-00009D290000}"/>
    <cellStyle name="Accent6 2 4 2 2" xfId="7692" xr:uid="{00000000-0005-0000-0000-00009E290000}"/>
    <cellStyle name="Accent6 2 4 3" xfId="7693" xr:uid="{00000000-0005-0000-0000-00009F290000}"/>
    <cellStyle name="Accent6 2 5" xfId="7694" xr:uid="{00000000-0005-0000-0000-0000A0290000}"/>
    <cellStyle name="Accent6 2 5 2" xfId="7695" xr:uid="{00000000-0005-0000-0000-0000A1290000}"/>
    <cellStyle name="Accent6 2 5 2 2" xfId="7696" xr:uid="{00000000-0005-0000-0000-0000A2290000}"/>
    <cellStyle name="Accent6 2 5 3" xfId="7697" xr:uid="{00000000-0005-0000-0000-0000A3290000}"/>
    <cellStyle name="Accent6 2 6" xfId="7698" xr:uid="{00000000-0005-0000-0000-0000A4290000}"/>
    <cellStyle name="Accent6 2 6 2" xfId="7699" xr:uid="{00000000-0005-0000-0000-0000A5290000}"/>
    <cellStyle name="Accent6 2 6 2 2" xfId="7700" xr:uid="{00000000-0005-0000-0000-0000A6290000}"/>
    <cellStyle name="Accent6 2 6 3" xfId="7701" xr:uid="{00000000-0005-0000-0000-0000A7290000}"/>
    <cellStyle name="Accent6 2 7" xfId="7702" xr:uid="{00000000-0005-0000-0000-0000A8290000}"/>
    <cellStyle name="Accent6 2 7 2" xfId="7703" xr:uid="{00000000-0005-0000-0000-0000A9290000}"/>
    <cellStyle name="Accent6 2 7 2 2" xfId="7704" xr:uid="{00000000-0005-0000-0000-0000AA290000}"/>
    <cellStyle name="Accent6 2 7 3" xfId="7705" xr:uid="{00000000-0005-0000-0000-0000AB290000}"/>
    <cellStyle name="Accent6 2 8" xfId="7706" xr:uid="{00000000-0005-0000-0000-0000AC290000}"/>
    <cellStyle name="Accent6 2 8 2" xfId="7707" xr:uid="{00000000-0005-0000-0000-0000AD290000}"/>
    <cellStyle name="Accent6 2 8 2 2" xfId="7708" xr:uid="{00000000-0005-0000-0000-0000AE290000}"/>
    <cellStyle name="Accent6 2 8 3" xfId="7709" xr:uid="{00000000-0005-0000-0000-0000AF290000}"/>
    <cellStyle name="Accent6 2 9" xfId="7710" xr:uid="{00000000-0005-0000-0000-0000B0290000}"/>
    <cellStyle name="Accent6 2 9 2" xfId="7711" xr:uid="{00000000-0005-0000-0000-0000B1290000}"/>
    <cellStyle name="Accent6 2 9 2 2" xfId="7712" xr:uid="{00000000-0005-0000-0000-0000B2290000}"/>
    <cellStyle name="Accent6 2 9 3" xfId="7713" xr:uid="{00000000-0005-0000-0000-0000B3290000}"/>
    <cellStyle name="Accent6 20" xfId="7714" xr:uid="{00000000-0005-0000-0000-0000B4290000}"/>
    <cellStyle name="Accent6 21" xfId="7715" xr:uid="{00000000-0005-0000-0000-0000B5290000}"/>
    <cellStyle name="Accent6 22" xfId="7716" xr:uid="{00000000-0005-0000-0000-0000B6290000}"/>
    <cellStyle name="Accent6 23" xfId="7717" xr:uid="{00000000-0005-0000-0000-0000B7290000}"/>
    <cellStyle name="Accent6 24" xfId="7718" xr:uid="{00000000-0005-0000-0000-0000B8290000}"/>
    <cellStyle name="Accent6 25" xfId="7719" xr:uid="{00000000-0005-0000-0000-0000B9290000}"/>
    <cellStyle name="Accent6 26" xfId="7720" xr:uid="{00000000-0005-0000-0000-0000BA290000}"/>
    <cellStyle name="Accent6 27" xfId="7721" xr:uid="{00000000-0005-0000-0000-0000BB290000}"/>
    <cellStyle name="Accent6 28" xfId="7722" xr:uid="{00000000-0005-0000-0000-0000BC290000}"/>
    <cellStyle name="Accent6 29" xfId="7723" xr:uid="{00000000-0005-0000-0000-0000BD290000}"/>
    <cellStyle name="Accent6 3" xfId="509" xr:uid="{00000000-0005-0000-0000-0000BE290000}"/>
    <cellStyle name="Accent6 3 2" xfId="7724" xr:uid="{00000000-0005-0000-0000-0000BF290000}"/>
    <cellStyle name="Accent6 3 2 2" xfId="7725" xr:uid="{00000000-0005-0000-0000-0000C0290000}"/>
    <cellStyle name="Accent6 3 3" xfId="7726" xr:uid="{00000000-0005-0000-0000-0000C1290000}"/>
    <cellStyle name="Accent6 30" xfId="7727" xr:uid="{00000000-0005-0000-0000-0000C2290000}"/>
    <cellStyle name="Accent6 31" xfId="7728" xr:uid="{00000000-0005-0000-0000-0000C3290000}"/>
    <cellStyle name="Accent6 32" xfId="7729" xr:uid="{00000000-0005-0000-0000-0000C4290000}"/>
    <cellStyle name="Accent6 33" xfId="7730" xr:uid="{00000000-0005-0000-0000-0000C5290000}"/>
    <cellStyle name="Accent6 34" xfId="7731" xr:uid="{00000000-0005-0000-0000-0000C6290000}"/>
    <cellStyle name="Accent6 35" xfId="7732" xr:uid="{00000000-0005-0000-0000-0000C7290000}"/>
    <cellStyle name="Accent6 36" xfId="7733" xr:uid="{00000000-0005-0000-0000-0000C8290000}"/>
    <cellStyle name="Accent6 37" xfId="7734" xr:uid="{00000000-0005-0000-0000-0000C9290000}"/>
    <cellStyle name="Accent6 4" xfId="7735" xr:uid="{00000000-0005-0000-0000-0000CA290000}"/>
    <cellStyle name="Accent6 4 2" xfId="27462" xr:uid="{00000000-0005-0000-0000-0000CB290000}"/>
    <cellStyle name="Accent6 4 3" xfId="22864" xr:uid="{00000000-0005-0000-0000-0000CC290000}"/>
    <cellStyle name="Accent6 5" xfId="7736" xr:uid="{00000000-0005-0000-0000-0000CD290000}"/>
    <cellStyle name="Accent6 6" xfId="7737" xr:uid="{00000000-0005-0000-0000-0000CE290000}"/>
    <cellStyle name="Accent6 7" xfId="7738" xr:uid="{00000000-0005-0000-0000-0000CF290000}"/>
    <cellStyle name="Accent6 8" xfId="7739" xr:uid="{00000000-0005-0000-0000-0000D0290000}"/>
    <cellStyle name="Accent6 9" xfId="7740" xr:uid="{00000000-0005-0000-0000-0000D1290000}"/>
    <cellStyle name="ÅëÈ­ [0]_±âÅ¸" xfId="510" xr:uid="{00000000-0005-0000-0000-0000D2290000}"/>
    <cellStyle name="ÅëÈ­_±âÅ¸" xfId="511" xr:uid="{00000000-0005-0000-0000-0000D3290000}"/>
    <cellStyle name="Alex's" xfId="7741" xr:uid="{00000000-0005-0000-0000-0000D4290000}"/>
    <cellStyle name="Alex's 2" xfId="7742" xr:uid="{00000000-0005-0000-0000-0000D5290000}"/>
    <cellStyle name="Alex's 2 2" xfId="7743" xr:uid="{00000000-0005-0000-0000-0000D6290000}"/>
    <cellStyle name="Alex's 3" xfId="7744" xr:uid="{00000000-0005-0000-0000-0000D7290000}"/>
    <cellStyle name="AMAR1" xfId="7745" xr:uid="{00000000-0005-0000-0000-0000D8290000}"/>
    <cellStyle name="AMAR1 2" xfId="7746" xr:uid="{00000000-0005-0000-0000-0000D9290000}"/>
    <cellStyle name="AMAR1 2 2" xfId="7747" xr:uid="{00000000-0005-0000-0000-0000DA290000}"/>
    <cellStyle name="AMAR1 2 2 2" xfId="27465" xr:uid="{00000000-0005-0000-0000-0000DB290000}"/>
    <cellStyle name="AMAR1 2 2 3" xfId="22867" xr:uid="{00000000-0005-0000-0000-0000DC290000}"/>
    <cellStyle name="AMAR1 2 3" xfId="27464" xr:uid="{00000000-0005-0000-0000-0000DD290000}"/>
    <cellStyle name="AMAR1 2 4" xfId="22866" xr:uid="{00000000-0005-0000-0000-0000DE290000}"/>
    <cellStyle name="AMAR1 3" xfId="7748" xr:uid="{00000000-0005-0000-0000-0000DF290000}"/>
    <cellStyle name="AMAR1 4" xfId="27463" xr:uid="{00000000-0005-0000-0000-0000E0290000}"/>
    <cellStyle name="AMAR1 5" xfId="22865" xr:uid="{00000000-0005-0000-0000-0000E1290000}"/>
    <cellStyle name="args.style" xfId="7749" xr:uid="{00000000-0005-0000-0000-0000E2290000}"/>
    <cellStyle name="args.style 2" xfId="7750" xr:uid="{00000000-0005-0000-0000-0000E3290000}"/>
    <cellStyle name="args.style 2 2" xfId="7751" xr:uid="{00000000-0005-0000-0000-0000E4290000}"/>
    <cellStyle name="args.style 3" xfId="7752" xr:uid="{00000000-0005-0000-0000-0000E5290000}"/>
    <cellStyle name="Arial1 - Style1" xfId="512" xr:uid="{00000000-0005-0000-0000-0000E6290000}"/>
    <cellStyle name="Arial1 - Style1 2" xfId="7753" xr:uid="{00000000-0005-0000-0000-0000E7290000}"/>
    <cellStyle name="Arial1 - Style1 2 2" xfId="7754" xr:uid="{00000000-0005-0000-0000-0000E8290000}"/>
    <cellStyle name="Arial1 - Style1 2 2 2" xfId="27467" xr:uid="{00000000-0005-0000-0000-0000E9290000}"/>
    <cellStyle name="Arial1 - Style1 2 2 3" xfId="22870" xr:uid="{00000000-0005-0000-0000-0000EA290000}"/>
    <cellStyle name="Arial1 - Style1 2 3" xfId="27466" xr:uid="{00000000-0005-0000-0000-0000EB290000}"/>
    <cellStyle name="Arial1 - Style1 2 4" xfId="22869" xr:uid="{00000000-0005-0000-0000-0000EC290000}"/>
    <cellStyle name="Arial1 - Style1 3" xfId="7755" xr:uid="{00000000-0005-0000-0000-0000ED290000}"/>
    <cellStyle name="Arial1 - Style1 3 2" xfId="7756" xr:uid="{00000000-0005-0000-0000-0000EE290000}"/>
    <cellStyle name="Arial1 - Style1 3 3" xfId="7757" xr:uid="{00000000-0005-0000-0000-0000EF290000}"/>
    <cellStyle name="Arial1 - Style1 4" xfId="7758" xr:uid="{00000000-0005-0000-0000-0000F0290000}"/>
    <cellStyle name="Arial1 - Style1 5" xfId="23589" xr:uid="{00000000-0005-0000-0000-0000F1290000}"/>
    <cellStyle name="Arial1 - Style1 6" xfId="22868" xr:uid="{00000000-0005-0000-0000-0000F2290000}"/>
    <cellStyle name="Arial1 - Style2" xfId="513" xr:uid="{00000000-0005-0000-0000-0000F3290000}"/>
    <cellStyle name="Arial1 - Style2 2" xfId="7759" xr:uid="{00000000-0005-0000-0000-0000F4290000}"/>
    <cellStyle name="Arial1 - Style2 2 2" xfId="7760" xr:uid="{00000000-0005-0000-0000-0000F5290000}"/>
    <cellStyle name="Arial1 - Style2 2 2 2" xfId="29799" xr:uid="{00000000-0005-0000-0000-0000F6290000}"/>
    <cellStyle name="Arial1 - Style2 2 2 3" xfId="22873" xr:uid="{00000000-0005-0000-0000-0000F7290000}"/>
    <cellStyle name="Arial1 - Style2 2 3" xfId="21858" xr:uid="{00000000-0005-0000-0000-0000F8290000}"/>
    <cellStyle name="Arial1 - Style2 2 4" xfId="22872" xr:uid="{00000000-0005-0000-0000-0000F9290000}"/>
    <cellStyle name="Arial1 - Style2 3" xfId="7761" xr:uid="{00000000-0005-0000-0000-0000FA290000}"/>
    <cellStyle name="Arial1 - Style2 3 2" xfId="7762" xr:uid="{00000000-0005-0000-0000-0000FB290000}"/>
    <cellStyle name="Arial1 - Style2 3 3" xfId="7763" xr:uid="{00000000-0005-0000-0000-0000FC290000}"/>
    <cellStyle name="Arial1 - Style2 4" xfId="7764" xr:uid="{00000000-0005-0000-0000-0000FD290000}"/>
    <cellStyle name="Arial1 - Style2 5" xfId="23590" xr:uid="{00000000-0005-0000-0000-0000FE290000}"/>
    <cellStyle name="Arial1 - Style2 6" xfId="22871" xr:uid="{00000000-0005-0000-0000-0000FF290000}"/>
    <cellStyle name="Arial10" xfId="514" xr:uid="{00000000-0005-0000-0000-0000002A0000}"/>
    <cellStyle name="Arial10 2" xfId="7765" xr:uid="{00000000-0005-0000-0000-0000012A0000}"/>
    <cellStyle name="Arial10 2 2" xfId="7766" xr:uid="{00000000-0005-0000-0000-0000022A0000}"/>
    <cellStyle name="Arial10 2 3" xfId="7767" xr:uid="{00000000-0005-0000-0000-0000032A0000}"/>
    <cellStyle name="Arial10 3" xfId="7768" xr:uid="{00000000-0005-0000-0000-0000042A0000}"/>
    <cellStyle name="Arial10 3 2" xfId="7769" xr:uid="{00000000-0005-0000-0000-0000052A0000}"/>
    <cellStyle name="ÄÞ¸¶ [0]_±âÅ¸" xfId="515" xr:uid="{00000000-0005-0000-0000-0000062A0000}"/>
    <cellStyle name="ÄÞ¸¶_±âÅ¸" xfId="516" xr:uid="{00000000-0005-0000-0000-0000072A0000}"/>
    <cellStyle name="Avertissement" xfId="29369" xr:uid="{00000000-0005-0000-0000-0000082A0000}"/>
    <cellStyle name="b1x" xfId="517" xr:uid="{00000000-0005-0000-0000-0000092A0000}"/>
    <cellStyle name="b1x 2" xfId="7770" xr:uid="{00000000-0005-0000-0000-00000A2A0000}"/>
    <cellStyle name="b1x 2 2" xfId="7771" xr:uid="{00000000-0005-0000-0000-00000B2A0000}"/>
    <cellStyle name="b1x 2 2 2" xfId="7772" xr:uid="{00000000-0005-0000-0000-00000C2A0000}"/>
    <cellStyle name="b1x 2 2 2 2" xfId="7773" xr:uid="{00000000-0005-0000-0000-00000D2A0000}"/>
    <cellStyle name="b1x 2 2 2 2 2" xfId="39249" xr:uid="{00000000-0005-0000-0000-00000E2A0000}"/>
    <cellStyle name="b1x 2 2 2 3" xfId="39248" xr:uid="{00000000-0005-0000-0000-00000F2A0000}"/>
    <cellStyle name="b1x 2 2 3" xfId="7774" xr:uid="{00000000-0005-0000-0000-0000102A0000}"/>
    <cellStyle name="b1x 2 2 3 2" xfId="39250" xr:uid="{00000000-0005-0000-0000-0000112A0000}"/>
    <cellStyle name="b1x 2 2 4" xfId="7775" xr:uid="{00000000-0005-0000-0000-0000122A0000}"/>
    <cellStyle name="b1x 2 2 4 2" xfId="39251" xr:uid="{00000000-0005-0000-0000-0000132A0000}"/>
    <cellStyle name="b1x 2 2 5" xfId="39247" xr:uid="{00000000-0005-0000-0000-0000142A0000}"/>
    <cellStyle name="b1x 2 3" xfId="7776" xr:uid="{00000000-0005-0000-0000-0000152A0000}"/>
    <cellStyle name="b1x 2 3 2" xfId="7777" xr:uid="{00000000-0005-0000-0000-0000162A0000}"/>
    <cellStyle name="b1x 2 3 2 2" xfId="39253" xr:uid="{00000000-0005-0000-0000-0000172A0000}"/>
    <cellStyle name="b1x 2 3 3" xfId="7778" xr:uid="{00000000-0005-0000-0000-0000182A0000}"/>
    <cellStyle name="b1x 2 3 3 2" xfId="39254" xr:uid="{00000000-0005-0000-0000-0000192A0000}"/>
    <cellStyle name="b1x 2 3 4" xfId="39252" xr:uid="{00000000-0005-0000-0000-00001A2A0000}"/>
    <cellStyle name="b1x 2 4" xfId="7779" xr:uid="{00000000-0005-0000-0000-00001B2A0000}"/>
    <cellStyle name="b1x 2 4 2" xfId="7780" xr:uid="{00000000-0005-0000-0000-00001C2A0000}"/>
    <cellStyle name="b1x 2 4 2 2" xfId="7781" xr:uid="{00000000-0005-0000-0000-00001D2A0000}"/>
    <cellStyle name="b1x 2 4 2 2 2" xfId="39257" xr:uid="{00000000-0005-0000-0000-00001E2A0000}"/>
    <cellStyle name="b1x 2 4 2 3" xfId="39256" xr:uid="{00000000-0005-0000-0000-00001F2A0000}"/>
    <cellStyle name="b1x 2 4 3" xfId="7782" xr:uid="{00000000-0005-0000-0000-0000202A0000}"/>
    <cellStyle name="b1x 2 4 3 2" xfId="39258" xr:uid="{00000000-0005-0000-0000-0000212A0000}"/>
    <cellStyle name="b1x 2 4 4" xfId="39255" xr:uid="{00000000-0005-0000-0000-0000222A0000}"/>
    <cellStyle name="b1x 2 5" xfId="7783" xr:uid="{00000000-0005-0000-0000-0000232A0000}"/>
    <cellStyle name="b1x 2 5 2" xfId="39259" xr:uid="{00000000-0005-0000-0000-0000242A0000}"/>
    <cellStyle name="b1x 2 6" xfId="39246" xr:uid="{00000000-0005-0000-0000-0000252A0000}"/>
    <cellStyle name="b1x 3" xfId="7784" xr:uid="{00000000-0005-0000-0000-0000262A0000}"/>
    <cellStyle name="b1x 3 2" xfId="7785" xr:uid="{00000000-0005-0000-0000-0000272A0000}"/>
    <cellStyle name="b1x 3 2 2" xfId="7786" xr:uid="{00000000-0005-0000-0000-0000282A0000}"/>
    <cellStyle name="b1x 3 2 2 2" xfId="7787" xr:uid="{00000000-0005-0000-0000-0000292A0000}"/>
    <cellStyle name="b1x 3 2 2 2 2" xfId="39263" xr:uid="{00000000-0005-0000-0000-00002A2A0000}"/>
    <cellStyle name="b1x 3 2 2 3" xfId="39262" xr:uid="{00000000-0005-0000-0000-00002B2A0000}"/>
    <cellStyle name="b1x 3 2 3" xfId="7788" xr:uid="{00000000-0005-0000-0000-00002C2A0000}"/>
    <cellStyle name="b1x 3 2 3 2" xfId="39264" xr:uid="{00000000-0005-0000-0000-00002D2A0000}"/>
    <cellStyle name="b1x 3 2 4" xfId="7789" xr:uid="{00000000-0005-0000-0000-00002E2A0000}"/>
    <cellStyle name="b1x 3 2 4 2" xfId="39265" xr:uid="{00000000-0005-0000-0000-00002F2A0000}"/>
    <cellStyle name="b1x 3 2 5" xfId="39261" xr:uid="{00000000-0005-0000-0000-0000302A0000}"/>
    <cellStyle name="b1x 3 3" xfId="7790" xr:uid="{00000000-0005-0000-0000-0000312A0000}"/>
    <cellStyle name="b1x 3 3 2" xfId="7791" xr:uid="{00000000-0005-0000-0000-0000322A0000}"/>
    <cellStyle name="b1x 3 3 2 2" xfId="39267" xr:uid="{00000000-0005-0000-0000-0000332A0000}"/>
    <cellStyle name="b1x 3 3 3" xfId="7792" xr:uid="{00000000-0005-0000-0000-0000342A0000}"/>
    <cellStyle name="b1x 3 3 3 2" xfId="39268" xr:uid="{00000000-0005-0000-0000-0000352A0000}"/>
    <cellStyle name="b1x 3 3 4" xfId="39266" xr:uid="{00000000-0005-0000-0000-0000362A0000}"/>
    <cellStyle name="b1x 3 4" xfId="7793" xr:uid="{00000000-0005-0000-0000-0000372A0000}"/>
    <cellStyle name="b1x 3 4 2" xfId="39269" xr:uid="{00000000-0005-0000-0000-0000382A0000}"/>
    <cellStyle name="b1x 3 5" xfId="39260" xr:uid="{00000000-0005-0000-0000-0000392A0000}"/>
    <cellStyle name="b1x 4" xfId="7794" xr:uid="{00000000-0005-0000-0000-00003A2A0000}"/>
    <cellStyle name="b1x 4 2" xfId="7795" xr:uid="{00000000-0005-0000-0000-00003B2A0000}"/>
    <cellStyle name="b1x 4 2 2" xfId="7796" xr:uid="{00000000-0005-0000-0000-00003C2A0000}"/>
    <cellStyle name="b1x 4 2 2 2" xfId="39272" xr:uid="{00000000-0005-0000-0000-00003D2A0000}"/>
    <cellStyle name="b1x 4 2 3" xfId="39271" xr:uid="{00000000-0005-0000-0000-00003E2A0000}"/>
    <cellStyle name="b1x 4 3" xfId="7797" xr:uid="{00000000-0005-0000-0000-00003F2A0000}"/>
    <cellStyle name="b1x 4 3 2" xfId="39273" xr:uid="{00000000-0005-0000-0000-0000402A0000}"/>
    <cellStyle name="b1x 4 4" xfId="39270" xr:uid="{00000000-0005-0000-0000-0000412A0000}"/>
    <cellStyle name="b1x 5" xfId="7798" xr:uid="{00000000-0005-0000-0000-0000422A0000}"/>
    <cellStyle name="b1x 5 2" xfId="7799" xr:uid="{00000000-0005-0000-0000-0000432A0000}"/>
    <cellStyle name="b1x 5 2 2" xfId="7800" xr:uid="{00000000-0005-0000-0000-0000442A0000}"/>
    <cellStyle name="b1x 5 2 2 2" xfId="39276" xr:uid="{00000000-0005-0000-0000-0000452A0000}"/>
    <cellStyle name="b1x 5 2 3" xfId="39275" xr:uid="{00000000-0005-0000-0000-0000462A0000}"/>
    <cellStyle name="b1x 5 3" xfId="7801" xr:uid="{00000000-0005-0000-0000-0000472A0000}"/>
    <cellStyle name="b1x 5 3 2" xfId="39277" xr:uid="{00000000-0005-0000-0000-0000482A0000}"/>
    <cellStyle name="b1x 5 4" xfId="39274" xr:uid="{00000000-0005-0000-0000-0000492A0000}"/>
    <cellStyle name="b1x 6" xfId="7802" xr:uid="{00000000-0005-0000-0000-00004A2A0000}"/>
    <cellStyle name="b1x 6 2" xfId="7803" xr:uid="{00000000-0005-0000-0000-00004B2A0000}"/>
    <cellStyle name="b1x 6 2 2" xfId="39279" xr:uid="{00000000-0005-0000-0000-00004C2A0000}"/>
    <cellStyle name="b1x 6 3" xfId="39278" xr:uid="{00000000-0005-0000-0000-00004D2A0000}"/>
    <cellStyle name="b1x 7" xfId="7804" xr:uid="{00000000-0005-0000-0000-00004E2A0000}"/>
    <cellStyle name="b1x 7 2" xfId="39280" xr:uid="{00000000-0005-0000-0000-00004F2A0000}"/>
    <cellStyle name="b1x 8" xfId="36432" xr:uid="{00000000-0005-0000-0000-0000502A0000}"/>
    <cellStyle name="Background" xfId="7805" xr:uid="{00000000-0005-0000-0000-0000512A0000}"/>
    <cellStyle name="Background 2" xfId="7806" xr:uid="{00000000-0005-0000-0000-0000522A0000}"/>
    <cellStyle name="Background 2 2" xfId="7807" xr:uid="{00000000-0005-0000-0000-0000532A0000}"/>
    <cellStyle name="Background 3" xfId="7808" xr:uid="{00000000-0005-0000-0000-0000542A0000}"/>
    <cellStyle name="Bad" xfId="310" builtinId="27" customBuiltin="1"/>
    <cellStyle name="Bad 1" xfId="7809" xr:uid="{00000000-0005-0000-0000-0000562A0000}"/>
    <cellStyle name="Bad 2" xfId="518" xr:uid="{00000000-0005-0000-0000-0000572A0000}"/>
    <cellStyle name="Bad 2 10" xfId="7810" xr:uid="{00000000-0005-0000-0000-0000582A0000}"/>
    <cellStyle name="Bad 2 10 2" xfId="7811" xr:uid="{00000000-0005-0000-0000-0000592A0000}"/>
    <cellStyle name="Bad 2 10 2 2" xfId="7812" xr:uid="{00000000-0005-0000-0000-00005A2A0000}"/>
    <cellStyle name="Bad 2 10 3" xfId="7813" xr:uid="{00000000-0005-0000-0000-00005B2A0000}"/>
    <cellStyle name="Bad 2 11" xfId="7814" xr:uid="{00000000-0005-0000-0000-00005C2A0000}"/>
    <cellStyle name="Bad 2 11 2" xfId="7815" xr:uid="{00000000-0005-0000-0000-00005D2A0000}"/>
    <cellStyle name="Bad 2 11 2 2" xfId="7816" xr:uid="{00000000-0005-0000-0000-00005E2A0000}"/>
    <cellStyle name="Bad 2 11 3" xfId="7817" xr:uid="{00000000-0005-0000-0000-00005F2A0000}"/>
    <cellStyle name="Bad 2 12" xfId="7818" xr:uid="{00000000-0005-0000-0000-0000602A0000}"/>
    <cellStyle name="Bad 2 12 2" xfId="7819" xr:uid="{00000000-0005-0000-0000-0000612A0000}"/>
    <cellStyle name="Bad 2 12 3" xfId="7820" xr:uid="{00000000-0005-0000-0000-0000622A0000}"/>
    <cellStyle name="Bad 2 13" xfId="7821" xr:uid="{00000000-0005-0000-0000-0000632A0000}"/>
    <cellStyle name="Bad 2 14" xfId="7822" xr:uid="{00000000-0005-0000-0000-0000642A0000}"/>
    <cellStyle name="Bad 2 2" xfId="7823" xr:uid="{00000000-0005-0000-0000-0000652A0000}"/>
    <cellStyle name="Bad 2 2 2" xfId="7824" xr:uid="{00000000-0005-0000-0000-0000662A0000}"/>
    <cellStyle name="Bad 2 2 2 2" xfId="7825" xr:uid="{00000000-0005-0000-0000-0000672A0000}"/>
    <cellStyle name="Bad 2 2 3" xfId="7826" xr:uid="{00000000-0005-0000-0000-0000682A0000}"/>
    <cellStyle name="Bad 2 3" xfId="7827" xr:uid="{00000000-0005-0000-0000-0000692A0000}"/>
    <cellStyle name="Bad 2 3 2" xfId="7828" xr:uid="{00000000-0005-0000-0000-00006A2A0000}"/>
    <cellStyle name="Bad 2 3 2 2" xfId="7829" xr:uid="{00000000-0005-0000-0000-00006B2A0000}"/>
    <cellStyle name="Bad 2 3 3" xfId="7830" xr:uid="{00000000-0005-0000-0000-00006C2A0000}"/>
    <cellStyle name="Bad 2 4" xfId="7831" xr:uid="{00000000-0005-0000-0000-00006D2A0000}"/>
    <cellStyle name="Bad 2 4 2" xfId="7832" xr:uid="{00000000-0005-0000-0000-00006E2A0000}"/>
    <cellStyle name="Bad 2 4 2 2" xfId="7833" xr:uid="{00000000-0005-0000-0000-00006F2A0000}"/>
    <cellStyle name="Bad 2 4 3" xfId="7834" xr:uid="{00000000-0005-0000-0000-0000702A0000}"/>
    <cellStyle name="Bad 2 5" xfId="7835" xr:uid="{00000000-0005-0000-0000-0000712A0000}"/>
    <cellStyle name="Bad 2 5 2" xfId="7836" xr:uid="{00000000-0005-0000-0000-0000722A0000}"/>
    <cellStyle name="Bad 2 5 2 2" xfId="7837" xr:uid="{00000000-0005-0000-0000-0000732A0000}"/>
    <cellStyle name="Bad 2 5 3" xfId="7838" xr:uid="{00000000-0005-0000-0000-0000742A0000}"/>
    <cellStyle name="Bad 2 6" xfId="7839" xr:uid="{00000000-0005-0000-0000-0000752A0000}"/>
    <cellStyle name="Bad 2 6 2" xfId="7840" xr:uid="{00000000-0005-0000-0000-0000762A0000}"/>
    <cellStyle name="Bad 2 6 2 2" xfId="7841" xr:uid="{00000000-0005-0000-0000-0000772A0000}"/>
    <cellStyle name="Bad 2 6 3" xfId="7842" xr:uid="{00000000-0005-0000-0000-0000782A0000}"/>
    <cellStyle name="Bad 2 7" xfId="7843" xr:uid="{00000000-0005-0000-0000-0000792A0000}"/>
    <cellStyle name="Bad 2 7 2" xfId="7844" xr:uid="{00000000-0005-0000-0000-00007A2A0000}"/>
    <cellStyle name="Bad 2 7 2 2" xfId="7845" xr:uid="{00000000-0005-0000-0000-00007B2A0000}"/>
    <cellStyle name="Bad 2 7 3" xfId="7846" xr:uid="{00000000-0005-0000-0000-00007C2A0000}"/>
    <cellStyle name="Bad 2 8" xfId="7847" xr:uid="{00000000-0005-0000-0000-00007D2A0000}"/>
    <cellStyle name="Bad 2 8 2" xfId="7848" xr:uid="{00000000-0005-0000-0000-00007E2A0000}"/>
    <cellStyle name="Bad 2 8 2 2" xfId="7849" xr:uid="{00000000-0005-0000-0000-00007F2A0000}"/>
    <cellStyle name="Bad 2 8 3" xfId="7850" xr:uid="{00000000-0005-0000-0000-0000802A0000}"/>
    <cellStyle name="Bad 2 9" xfId="7851" xr:uid="{00000000-0005-0000-0000-0000812A0000}"/>
    <cellStyle name="Bad 2 9 2" xfId="7852" xr:uid="{00000000-0005-0000-0000-0000822A0000}"/>
    <cellStyle name="Bad 2 9 2 2" xfId="7853" xr:uid="{00000000-0005-0000-0000-0000832A0000}"/>
    <cellStyle name="Bad 2 9 3" xfId="7854" xr:uid="{00000000-0005-0000-0000-0000842A0000}"/>
    <cellStyle name="Bad 3" xfId="519" xr:uid="{00000000-0005-0000-0000-0000852A0000}"/>
    <cellStyle name="Bad 3 2" xfId="7855" xr:uid="{00000000-0005-0000-0000-0000862A0000}"/>
    <cellStyle name="Bad 3 2 2" xfId="7856" xr:uid="{00000000-0005-0000-0000-0000872A0000}"/>
    <cellStyle name="Bad 3 3" xfId="7857" xr:uid="{00000000-0005-0000-0000-0000882A0000}"/>
    <cellStyle name="Bad 3 3 2" xfId="7858" xr:uid="{00000000-0005-0000-0000-0000892A0000}"/>
    <cellStyle name="Bad 3 4" xfId="7859" xr:uid="{00000000-0005-0000-0000-00008A2A0000}"/>
    <cellStyle name="Bad 3 5" xfId="23591" xr:uid="{00000000-0005-0000-0000-00008B2A0000}"/>
    <cellStyle name="Bad 3 6" xfId="22874" xr:uid="{00000000-0005-0000-0000-00008C2A0000}"/>
    <cellStyle name="Bad 4" xfId="520" xr:uid="{00000000-0005-0000-0000-00008D2A0000}"/>
    <cellStyle name="Bad 4 2" xfId="7860" xr:uid="{00000000-0005-0000-0000-00008E2A0000}"/>
    <cellStyle name="Bad 4 3" xfId="23592" xr:uid="{00000000-0005-0000-0000-00008F2A0000}"/>
    <cellStyle name="Bad 4 4" xfId="22875" xr:uid="{00000000-0005-0000-0000-0000902A0000}"/>
    <cellStyle name="Bad 5" xfId="7861" xr:uid="{00000000-0005-0000-0000-0000912A0000}"/>
    <cellStyle name="Bad 5 2" xfId="21859" xr:uid="{00000000-0005-0000-0000-0000922A0000}"/>
    <cellStyle name="Bad 5 3" xfId="32217" xr:uid="{00000000-0005-0000-0000-0000932A0000}"/>
    <cellStyle name="Banner" xfId="7862" xr:uid="{00000000-0005-0000-0000-0000942A0000}"/>
    <cellStyle name="Banner 2" xfId="7863" xr:uid="{00000000-0005-0000-0000-0000952A0000}"/>
    <cellStyle name="Banner 2 2" xfId="7864" xr:uid="{00000000-0005-0000-0000-0000962A0000}"/>
    <cellStyle name="Banner 3" xfId="7865" xr:uid="{00000000-0005-0000-0000-0000972A0000}"/>
    <cellStyle name="Banner 4" xfId="7866" xr:uid="{00000000-0005-0000-0000-0000982A0000}"/>
    <cellStyle name="Body" xfId="521" xr:uid="{00000000-0005-0000-0000-0000992A0000}"/>
    <cellStyle name="Body 2" xfId="7867" xr:uid="{00000000-0005-0000-0000-00009A2A0000}"/>
    <cellStyle name="Body 2 2" xfId="7868" xr:uid="{00000000-0005-0000-0000-00009B2A0000}"/>
    <cellStyle name="Body 3" xfId="7869" xr:uid="{00000000-0005-0000-0000-00009C2A0000}"/>
    <cellStyle name="Body 3 2" xfId="7870" xr:uid="{00000000-0005-0000-0000-00009D2A0000}"/>
    <cellStyle name="Body 3 3" xfId="7871" xr:uid="{00000000-0005-0000-0000-00009E2A0000}"/>
    <cellStyle name="Body 4" xfId="7872" xr:uid="{00000000-0005-0000-0000-00009F2A0000}"/>
    <cellStyle name="Body 5" xfId="23593" xr:uid="{00000000-0005-0000-0000-0000A02A0000}"/>
    <cellStyle name="Body 6" xfId="22876" xr:uid="{00000000-0005-0000-0000-0000A12A0000}"/>
    <cellStyle name="Brand Align Left Text" xfId="32216" xr:uid="{00000000-0005-0000-0000-0000A22A0000}"/>
    <cellStyle name="Brand Default" xfId="22877" xr:uid="{00000000-0005-0000-0000-0000A32A0000}"/>
    <cellStyle name="Brand Default 2" xfId="22878" xr:uid="{00000000-0005-0000-0000-0000A42A0000}"/>
    <cellStyle name="Brand Percent" xfId="32207" xr:uid="{00000000-0005-0000-0000-0000A52A0000}"/>
    <cellStyle name="Brand Source" xfId="22887" xr:uid="{00000000-0005-0000-0000-0000A62A0000}"/>
    <cellStyle name="Brand Subtitle with Underline" xfId="32215" xr:uid="{00000000-0005-0000-0000-0000A72A0000}"/>
    <cellStyle name="Brand Subtitle without Underline" xfId="22879" xr:uid="{00000000-0005-0000-0000-0000A82A0000}"/>
    <cellStyle name="Brand Title" xfId="32214" xr:uid="{00000000-0005-0000-0000-0000A92A0000}"/>
    <cellStyle name="Ç¥ÁØ_¿¬°£´©°è¿¹»ó" xfId="522" xr:uid="{00000000-0005-0000-0000-0000AA2A0000}"/>
    <cellStyle name="Calc Currency (0)" xfId="523" xr:uid="{00000000-0005-0000-0000-0000AB2A0000}"/>
    <cellStyle name="Calc Currency (0) 2" xfId="7873" xr:uid="{00000000-0005-0000-0000-0000AC2A0000}"/>
    <cellStyle name="Calc Currency (0) 2 2" xfId="7874" xr:uid="{00000000-0005-0000-0000-0000AD2A0000}"/>
    <cellStyle name="Calc Currency (0) 2 2 2" xfId="7875" xr:uid="{00000000-0005-0000-0000-0000AE2A0000}"/>
    <cellStyle name="Calc Currency (0) 2 3" xfId="7876" xr:uid="{00000000-0005-0000-0000-0000AF2A0000}"/>
    <cellStyle name="Calc Currency (0) 2 3 2" xfId="7877" xr:uid="{00000000-0005-0000-0000-0000B02A0000}"/>
    <cellStyle name="Calc Currency (0) 3" xfId="7878" xr:uid="{00000000-0005-0000-0000-0000B12A0000}"/>
    <cellStyle name="Calc Currency (0) 3 2" xfId="7879" xr:uid="{00000000-0005-0000-0000-0000B22A0000}"/>
    <cellStyle name="Calc Currency (0) 3 3" xfId="7880" xr:uid="{00000000-0005-0000-0000-0000B32A0000}"/>
    <cellStyle name="Calc Currency (0) 4" xfId="23594" xr:uid="{00000000-0005-0000-0000-0000B42A0000}"/>
    <cellStyle name="Calc Currency (2)" xfId="7881" xr:uid="{00000000-0005-0000-0000-0000B52A0000}"/>
    <cellStyle name="Calc Currency (2) 2" xfId="7882" xr:uid="{00000000-0005-0000-0000-0000B62A0000}"/>
    <cellStyle name="Calc Currency (2) 2 2" xfId="7883" xr:uid="{00000000-0005-0000-0000-0000B72A0000}"/>
    <cellStyle name="Calc Currency (2) 2 3" xfId="7884" xr:uid="{00000000-0005-0000-0000-0000B82A0000}"/>
    <cellStyle name="Calc Currency (2) 2 3 2" xfId="7885" xr:uid="{00000000-0005-0000-0000-0000B92A0000}"/>
    <cellStyle name="Calc Currency (2) 3" xfId="7886" xr:uid="{00000000-0005-0000-0000-0000BA2A0000}"/>
    <cellStyle name="Calc Currency (2) 3 2" xfId="7887" xr:uid="{00000000-0005-0000-0000-0000BB2A0000}"/>
    <cellStyle name="Calc Currency (2) 4" xfId="27468" xr:uid="{00000000-0005-0000-0000-0000BC2A0000}"/>
    <cellStyle name="Calc Percent (0)" xfId="7888" xr:uid="{00000000-0005-0000-0000-0000BD2A0000}"/>
    <cellStyle name="Calc Percent (0) 2" xfId="7889" xr:uid="{00000000-0005-0000-0000-0000BE2A0000}"/>
    <cellStyle name="Calc Percent (0) 2 2" xfId="7890" xr:uid="{00000000-0005-0000-0000-0000BF2A0000}"/>
    <cellStyle name="Calc Percent (0) 2 3" xfId="7891" xr:uid="{00000000-0005-0000-0000-0000C02A0000}"/>
    <cellStyle name="Calc Percent (0) 2 3 2" xfId="7892" xr:uid="{00000000-0005-0000-0000-0000C12A0000}"/>
    <cellStyle name="Calc Percent (0) 3" xfId="7893" xr:uid="{00000000-0005-0000-0000-0000C22A0000}"/>
    <cellStyle name="Calc Percent (0) 3 2" xfId="7894" xr:uid="{00000000-0005-0000-0000-0000C32A0000}"/>
    <cellStyle name="Calc Percent (0) 4" xfId="27469" xr:uid="{00000000-0005-0000-0000-0000C42A0000}"/>
    <cellStyle name="Calc Percent (1)" xfId="7895" xr:uid="{00000000-0005-0000-0000-0000C52A0000}"/>
    <cellStyle name="Calc Percent (1) 2" xfId="7896" xr:uid="{00000000-0005-0000-0000-0000C62A0000}"/>
    <cellStyle name="Calc Percent (1) 2 2" xfId="7897" xr:uid="{00000000-0005-0000-0000-0000C72A0000}"/>
    <cellStyle name="Calc Percent (1) 2 3" xfId="7898" xr:uid="{00000000-0005-0000-0000-0000C82A0000}"/>
    <cellStyle name="Calc Percent (1) 2 4" xfId="27471" xr:uid="{00000000-0005-0000-0000-0000C92A0000}"/>
    <cellStyle name="Calc Percent (1) 3" xfId="7899" xr:uid="{00000000-0005-0000-0000-0000CA2A0000}"/>
    <cellStyle name="Calc Percent (1) 3 2" xfId="7900" xr:uid="{00000000-0005-0000-0000-0000CB2A0000}"/>
    <cellStyle name="Calc Percent (1) 4" xfId="7901" xr:uid="{00000000-0005-0000-0000-0000CC2A0000}"/>
    <cellStyle name="Calc Percent (1) 5" xfId="27470" xr:uid="{00000000-0005-0000-0000-0000CD2A0000}"/>
    <cellStyle name="Calc Percent (1) 6" xfId="22880" xr:uid="{00000000-0005-0000-0000-0000CE2A0000}"/>
    <cellStyle name="Calc Percent (2)" xfId="7902" xr:uid="{00000000-0005-0000-0000-0000CF2A0000}"/>
    <cellStyle name="Calc Percent (2) 2" xfId="7903" xr:uid="{00000000-0005-0000-0000-0000D02A0000}"/>
    <cellStyle name="Calc Percent (2) 2 2" xfId="7904" xr:uid="{00000000-0005-0000-0000-0000D12A0000}"/>
    <cellStyle name="Calc Percent (2) 2 3" xfId="7905" xr:uid="{00000000-0005-0000-0000-0000D22A0000}"/>
    <cellStyle name="Calc Percent (2) 2 4" xfId="27472" xr:uid="{00000000-0005-0000-0000-0000D32A0000}"/>
    <cellStyle name="Calc Percent (2) 3" xfId="7906" xr:uid="{00000000-0005-0000-0000-0000D42A0000}"/>
    <cellStyle name="Calc Percent (2) 3 2" xfId="7907" xr:uid="{00000000-0005-0000-0000-0000D52A0000}"/>
    <cellStyle name="Calc Percent (2) 4" xfId="7908" xr:uid="{00000000-0005-0000-0000-0000D62A0000}"/>
    <cellStyle name="Calc Percent (2) 5" xfId="21860" xr:uid="{00000000-0005-0000-0000-0000D72A0000}"/>
    <cellStyle name="Calc Percent (2) 6" xfId="32212" xr:uid="{00000000-0005-0000-0000-0000D82A0000}"/>
    <cellStyle name="Calc Units (0)" xfId="7909" xr:uid="{00000000-0005-0000-0000-0000D92A0000}"/>
    <cellStyle name="Calc Units (0) 2" xfId="7910" xr:uid="{00000000-0005-0000-0000-0000DA2A0000}"/>
    <cellStyle name="Calc Units (0) 2 2" xfId="7911" xr:uid="{00000000-0005-0000-0000-0000DB2A0000}"/>
    <cellStyle name="Calc Units (0) 2 3" xfId="7912" xr:uid="{00000000-0005-0000-0000-0000DC2A0000}"/>
    <cellStyle name="Calc Units (0) 2 3 2" xfId="7913" xr:uid="{00000000-0005-0000-0000-0000DD2A0000}"/>
    <cellStyle name="Calc Units (0) 3" xfId="7914" xr:uid="{00000000-0005-0000-0000-0000DE2A0000}"/>
    <cellStyle name="Calc Units (0) 3 2" xfId="7915" xr:uid="{00000000-0005-0000-0000-0000DF2A0000}"/>
    <cellStyle name="Calc Units (0) 4" xfId="27473" xr:uid="{00000000-0005-0000-0000-0000E02A0000}"/>
    <cellStyle name="Calc Units (1)" xfId="7916" xr:uid="{00000000-0005-0000-0000-0000E12A0000}"/>
    <cellStyle name="Calc Units (1) 2" xfId="7917" xr:uid="{00000000-0005-0000-0000-0000E22A0000}"/>
    <cellStyle name="Calc Units (1) 2 2" xfId="7918" xr:uid="{00000000-0005-0000-0000-0000E32A0000}"/>
    <cellStyle name="Calc Units (1) 2 3" xfId="7919" xr:uid="{00000000-0005-0000-0000-0000E42A0000}"/>
    <cellStyle name="Calc Units (1) 2 3 2" xfId="7920" xr:uid="{00000000-0005-0000-0000-0000E52A0000}"/>
    <cellStyle name="Calc Units (1) 3" xfId="7921" xr:uid="{00000000-0005-0000-0000-0000E62A0000}"/>
    <cellStyle name="Calc Units (1) 3 2" xfId="7922" xr:uid="{00000000-0005-0000-0000-0000E72A0000}"/>
    <cellStyle name="Calc Units (1) 4" xfId="27474" xr:uid="{00000000-0005-0000-0000-0000E82A0000}"/>
    <cellStyle name="Calc Units (2)" xfId="7923" xr:uid="{00000000-0005-0000-0000-0000E92A0000}"/>
    <cellStyle name="Calc Units (2) 2" xfId="7924" xr:uid="{00000000-0005-0000-0000-0000EA2A0000}"/>
    <cellStyle name="Calc Units (2) 2 2" xfId="7925" xr:uid="{00000000-0005-0000-0000-0000EB2A0000}"/>
    <cellStyle name="Calc Units (2) 2 3" xfId="7926" xr:uid="{00000000-0005-0000-0000-0000EC2A0000}"/>
    <cellStyle name="Calc Units (2) 2 3 2" xfId="7927" xr:uid="{00000000-0005-0000-0000-0000ED2A0000}"/>
    <cellStyle name="Calc Units (2) 3" xfId="7928" xr:uid="{00000000-0005-0000-0000-0000EE2A0000}"/>
    <cellStyle name="Calc Units (2) 3 2" xfId="7929" xr:uid="{00000000-0005-0000-0000-0000EF2A0000}"/>
    <cellStyle name="Calc Units (2) 4" xfId="340" xr:uid="{00000000-0005-0000-0000-0000F02A0000}"/>
    <cellStyle name="Calcul" xfId="32213" xr:uid="{00000000-0005-0000-0000-0000F12A0000}"/>
    <cellStyle name="Calculation" xfId="313" builtinId="22" customBuiltin="1"/>
    <cellStyle name="Calculation 1" xfId="7930" xr:uid="{00000000-0005-0000-0000-0000F32A0000}"/>
    <cellStyle name="Calculation 1 2" xfId="20404" xr:uid="{00000000-0005-0000-0000-0000F42A0000}"/>
    <cellStyle name="Calculation 1 2 2" xfId="30138" xr:uid="{00000000-0005-0000-0000-0000F52A0000}"/>
    <cellStyle name="Calculation 1 2 2 2" xfId="45420" xr:uid="{00000000-0005-0000-0000-0000F62A0000}"/>
    <cellStyle name="Calculation 1 2 3" xfId="36183" xr:uid="{00000000-0005-0000-0000-0000F72A0000}"/>
    <cellStyle name="Calculation 1 3" xfId="27787" xr:uid="{00000000-0005-0000-0000-0000F82A0000}"/>
    <cellStyle name="Calculation 1 3 2" xfId="39281" xr:uid="{00000000-0005-0000-0000-0000F92A0000}"/>
    <cellStyle name="Calculation 1 4" xfId="21862" xr:uid="{00000000-0005-0000-0000-0000FA2A0000}"/>
    <cellStyle name="Calculation 2" xfId="524" xr:uid="{00000000-0005-0000-0000-0000FB2A0000}"/>
    <cellStyle name="Calculation 2 10" xfId="7932" xr:uid="{00000000-0005-0000-0000-0000FC2A0000}"/>
    <cellStyle name="Calculation 2 10 2" xfId="7933" xr:uid="{00000000-0005-0000-0000-0000FD2A0000}"/>
    <cellStyle name="Calculation 2 10 2 2" xfId="7934" xr:uid="{00000000-0005-0000-0000-0000FE2A0000}"/>
    <cellStyle name="Calculation 2 10 2 2 2" xfId="20408" xr:uid="{00000000-0005-0000-0000-0000FF2A0000}"/>
    <cellStyle name="Calculation 2 10 2 2 2 2" xfId="30142" xr:uid="{00000000-0005-0000-0000-0000002B0000}"/>
    <cellStyle name="Calculation 2 10 2 2 2 2 2" xfId="45416" xr:uid="{00000000-0005-0000-0000-0000012B0000}"/>
    <cellStyle name="Calculation 2 10 2 2 2 3" xfId="36179" xr:uid="{00000000-0005-0000-0000-0000022B0000}"/>
    <cellStyle name="Calculation 2 10 2 2 3" xfId="27788" xr:uid="{00000000-0005-0000-0000-0000032B0000}"/>
    <cellStyle name="Calculation 2 10 2 2 3 2" xfId="39285" xr:uid="{00000000-0005-0000-0000-0000042B0000}"/>
    <cellStyle name="Calculation 2 10 2 2 4" xfId="29802" xr:uid="{00000000-0005-0000-0000-0000052B0000}"/>
    <cellStyle name="Calculation 2 10 2 3" xfId="7935" xr:uid="{00000000-0005-0000-0000-0000062B0000}"/>
    <cellStyle name="Calculation 2 10 2 3 2" xfId="20409" xr:uid="{00000000-0005-0000-0000-0000072B0000}"/>
    <cellStyle name="Calculation 2 10 2 3 2 2" xfId="30143" xr:uid="{00000000-0005-0000-0000-0000082B0000}"/>
    <cellStyle name="Calculation 2 10 2 3 2 2 2" xfId="45415" xr:uid="{00000000-0005-0000-0000-0000092B0000}"/>
    <cellStyle name="Calculation 2 10 2 3 2 3" xfId="36178" xr:uid="{00000000-0005-0000-0000-00000A2B0000}"/>
    <cellStyle name="Calculation 2 10 2 3 3" xfId="21880" xr:uid="{00000000-0005-0000-0000-00000B2B0000}"/>
    <cellStyle name="Calculation 2 10 2 3 3 2" xfId="39286" xr:uid="{00000000-0005-0000-0000-00000C2B0000}"/>
    <cellStyle name="Calculation 2 10 2 3 4" xfId="27497" xr:uid="{00000000-0005-0000-0000-00000D2B0000}"/>
    <cellStyle name="Calculation 2 10 2 4" xfId="7936" xr:uid="{00000000-0005-0000-0000-00000E2B0000}"/>
    <cellStyle name="Calculation 2 10 2 4 2" xfId="20410" xr:uid="{00000000-0005-0000-0000-00000F2B0000}"/>
    <cellStyle name="Calculation 2 10 2 4 2 2" xfId="30144" xr:uid="{00000000-0005-0000-0000-0000102B0000}"/>
    <cellStyle name="Calculation 2 10 2 4 2 2 2" xfId="45414" xr:uid="{00000000-0005-0000-0000-0000112B0000}"/>
    <cellStyle name="Calculation 2 10 2 4 2 3" xfId="36177" xr:uid="{00000000-0005-0000-0000-0000122B0000}"/>
    <cellStyle name="Calculation 2 10 2 4 3" xfId="27776" xr:uid="{00000000-0005-0000-0000-0000132B0000}"/>
    <cellStyle name="Calculation 2 10 2 4 3 2" xfId="39287" xr:uid="{00000000-0005-0000-0000-0000142B0000}"/>
    <cellStyle name="Calculation 2 10 2 4 4" xfId="27478" xr:uid="{00000000-0005-0000-0000-0000152B0000}"/>
    <cellStyle name="Calculation 2 10 2 5" xfId="7937" xr:uid="{00000000-0005-0000-0000-0000162B0000}"/>
    <cellStyle name="Calculation 2 10 2 5 2" xfId="20411" xr:uid="{00000000-0005-0000-0000-0000172B0000}"/>
    <cellStyle name="Calculation 2 10 2 5 2 2" xfId="30145" xr:uid="{00000000-0005-0000-0000-0000182B0000}"/>
    <cellStyle name="Calculation 2 10 2 5 2 2 2" xfId="45413" xr:uid="{00000000-0005-0000-0000-0000192B0000}"/>
    <cellStyle name="Calculation 2 10 2 5 2 3" xfId="36176" xr:uid="{00000000-0005-0000-0000-00001A2B0000}"/>
    <cellStyle name="Calculation 2 10 2 5 3" xfId="27786" xr:uid="{00000000-0005-0000-0000-00001B2B0000}"/>
    <cellStyle name="Calculation 2 10 2 5 3 2" xfId="39288" xr:uid="{00000000-0005-0000-0000-00001C2B0000}"/>
    <cellStyle name="Calculation 2 10 2 5 4" xfId="21861" xr:uid="{00000000-0005-0000-0000-00001D2B0000}"/>
    <cellStyle name="Calculation 2 10 2 6" xfId="20407" xr:uid="{00000000-0005-0000-0000-00001E2B0000}"/>
    <cellStyle name="Calculation 2 10 2 6 2" xfId="30141" xr:uid="{00000000-0005-0000-0000-00001F2B0000}"/>
    <cellStyle name="Calculation 2 10 2 6 2 2" xfId="45417" xr:uid="{00000000-0005-0000-0000-0000202B0000}"/>
    <cellStyle name="Calculation 2 10 2 6 3" xfId="36180" xr:uid="{00000000-0005-0000-0000-0000212B0000}"/>
    <cellStyle name="Calculation 2 10 2 7" xfId="27789" xr:uid="{00000000-0005-0000-0000-0000222B0000}"/>
    <cellStyle name="Calculation 2 10 2 7 2" xfId="39284" xr:uid="{00000000-0005-0000-0000-0000232B0000}"/>
    <cellStyle name="Calculation 2 10 2 8" xfId="29801" xr:uid="{00000000-0005-0000-0000-0000242B0000}"/>
    <cellStyle name="Calculation 2 10 3" xfId="7938" xr:uid="{00000000-0005-0000-0000-0000252B0000}"/>
    <cellStyle name="Calculation 2 10 3 2" xfId="7939" xr:uid="{00000000-0005-0000-0000-0000262B0000}"/>
    <cellStyle name="Calculation 2 10 3 2 2" xfId="20413" xr:uid="{00000000-0005-0000-0000-0000272B0000}"/>
    <cellStyle name="Calculation 2 10 3 2 2 2" xfId="30147" xr:uid="{00000000-0005-0000-0000-0000282B0000}"/>
    <cellStyle name="Calculation 2 10 3 2 2 2 2" xfId="45411" xr:uid="{00000000-0005-0000-0000-0000292B0000}"/>
    <cellStyle name="Calculation 2 10 3 2 2 3" xfId="36174" xr:uid="{00000000-0005-0000-0000-00002A2B0000}"/>
    <cellStyle name="Calculation 2 10 3 2 3" xfId="27784" xr:uid="{00000000-0005-0000-0000-00002B2B0000}"/>
    <cellStyle name="Calculation 2 10 3 2 3 2" xfId="39290" xr:uid="{00000000-0005-0000-0000-00002C2B0000}"/>
    <cellStyle name="Calculation 2 10 3 2 4" xfId="27475" xr:uid="{00000000-0005-0000-0000-00002D2B0000}"/>
    <cellStyle name="Calculation 2 10 3 3" xfId="7940" xr:uid="{00000000-0005-0000-0000-00002E2B0000}"/>
    <cellStyle name="Calculation 2 10 3 3 2" xfId="20414" xr:uid="{00000000-0005-0000-0000-00002F2B0000}"/>
    <cellStyle name="Calculation 2 10 3 3 2 2" xfId="30148" xr:uid="{00000000-0005-0000-0000-0000302B0000}"/>
    <cellStyle name="Calculation 2 10 3 3 2 2 2" xfId="45410" xr:uid="{00000000-0005-0000-0000-0000312B0000}"/>
    <cellStyle name="Calculation 2 10 3 3 2 3" xfId="36173" xr:uid="{00000000-0005-0000-0000-0000322B0000}"/>
    <cellStyle name="Calculation 2 10 3 3 3" xfId="27783" xr:uid="{00000000-0005-0000-0000-0000332B0000}"/>
    <cellStyle name="Calculation 2 10 3 3 3 2" xfId="39291" xr:uid="{00000000-0005-0000-0000-0000342B0000}"/>
    <cellStyle name="Calculation 2 10 3 3 4" xfId="27486" xr:uid="{00000000-0005-0000-0000-0000352B0000}"/>
    <cellStyle name="Calculation 2 10 3 4" xfId="7941" xr:uid="{00000000-0005-0000-0000-0000362B0000}"/>
    <cellStyle name="Calculation 2 10 3 4 2" xfId="20415" xr:uid="{00000000-0005-0000-0000-0000372B0000}"/>
    <cellStyle name="Calculation 2 10 3 4 2 2" xfId="30149" xr:uid="{00000000-0005-0000-0000-0000382B0000}"/>
    <cellStyle name="Calculation 2 10 3 4 2 2 2" xfId="45409" xr:uid="{00000000-0005-0000-0000-0000392B0000}"/>
    <cellStyle name="Calculation 2 10 3 4 2 3" xfId="36172" xr:uid="{00000000-0005-0000-0000-00003A2B0000}"/>
    <cellStyle name="Calculation 2 10 3 4 3" xfId="27782" xr:uid="{00000000-0005-0000-0000-00003B2B0000}"/>
    <cellStyle name="Calculation 2 10 3 4 3 2" xfId="39292" xr:uid="{00000000-0005-0000-0000-00003C2B0000}"/>
    <cellStyle name="Calculation 2 10 3 4 4" xfId="1084" xr:uid="{00000000-0005-0000-0000-00003D2B0000}"/>
    <cellStyle name="Calculation 2 10 3 5" xfId="7942" xr:uid="{00000000-0005-0000-0000-00003E2B0000}"/>
    <cellStyle name="Calculation 2 10 3 5 2" xfId="20416" xr:uid="{00000000-0005-0000-0000-00003F2B0000}"/>
    <cellStyle name="Calculation 2 10 3 5 2 2" xfId="30150" xr:uid="{00000000-0005-0000-0000-0000402B0000}"/>
    <cellStyle name="Calculation 2 10 3 5 2 2 2" xfId="45408" xr:uid="{00000000-0005-0000-0000-0000412B0000}"/>
    <cellStyle name="Calculation 2 10 3 5 2 3" xfId="36171" xr:uid="{00000000-0005-0000-0000-0000422B0000}"/>
    <cellStyle name="Calculation 2 10 3 5 3" xfId="27781" xr:uid="{00000000-0005-0000-0000-0000432B0000}"/>
    <cellStyle name="Calculation 2 10 3 5 3 2" xfId="39293" xr:uid="{00000000-0005-0000-0000-0000442B0000}"/>
    <cellStyle name="Calculation 2 10 3 5 4" xfId="27480" xr:uid="{00000000-0005-0000-0000-0000452B0000}"/>
    <cellStyle name="Calculation 2 10 3 6" xfId="20412" xr:uid="{00000000-0005-0000-0000-0000462B0000}"/>
    <cellStyle name="Calculation 2 10 3 6 2" xfId="30146" xr:uid="{00000000-0005-0000-0000-0000472B0000}"/>
    <cellStyle name="Calculation 2 10 3 6 2 2" xfId="45412" xr:uid="{00000000-0005-0000-0000-0000482B0000}"/>
    <cellStyle name="Calculation 2 10 3 6 3" xfId="36175" xr:uid="{00000000-0005-0000-0000-0000492B0000}"/>
    <cellStyle name="Calculation 2 10 3 7" xfId="27785" xr:uid="{00000000-0005-0000-0000-00004A2B0000}"/>
    <cellStyle name="Calculation 2 10 3 7 2" xfId="39289" xr:uid="{00000000-0005-0000-0000-00004B2B0000}"/>
    <cellStyle name="Calculation 2 10 3 8" xfId="27479" xr:uid="{00000000-0005-0000-0000-00004C2B0000}"/>
    <cellStyle name="Calculation 2 10 4" xfId="7943" xr:uid="{00000000-0005-0000-0000-00004D2B0000}"/>
    <cellStyle name="Calculation 2 10 4 2" xfId="7944" xr:uid="{00000000-0005-0000-0000-00004E2B0000}"/>
    <cellStyle name="Calculation 2 10 4 2 2" xfId="20418" xr:uid="{00000000-0005-0000-0000-00004F2B0000}"/>
    <cellStyle name="Calculation 2 10 4 2 2 2" xfId="30152" xr:uid="{00000000-0005-0000-0000-0000502B0000}"/>
    <cellStyle name="Calculation 2 10 4 2 2 2 2" xfId="45406" xr:uid="{00000000-0005-0000-0000-0000512B0000}"/>
    <cellStyle name="Calculation 2 10 4 2 2 3" xfId="36169" xr:uid="{00000000-0005-0000-0000-0000522B0000}"/>
    <cellStyle name="Calculation 2 10 4 2 3" xfId="27779" xr:uid="{00000000-0005-0000-0000-0000532B0000}"/>
    <cellStyle name="Calculation 2 10 4 2 3 2" xfId="39295" xr:uid="{00000000-0005-0000-0000-0000542B0000}"/>
    <cellStyle name="Calculation 2 10 4 2 4" xfId="27482" xr:uid="{00000000-0005-0000-0000-0000552B0000}"/>
    <cellStyle name="Calculation 2 10 4 3" xfId="20417" xr:uid="{00000000-0005-0000-0000-0000562B0000}"/>
    <cellStyle name="Calculation 2 10 4 3 2" xfId="30151" xr:uid="{00000000-0005-0000-0000-0000572B0000}"/>
    <cellStyle name="Calculation 2 10 4 3 2 2" xfId="45407" xr:uid="{00000000-0005-0000-0000-0000582B0000}"/>
    <cellStyle name="Calculation 2 10 4 3 3" xfId="36170" xr:uid="{00000000-0005-0000-0000-0000592B0000}"/>
    <cellStyle name="Calculation 2 10 4 4" xfId="27780" xr:uid="{00000000-0005-0000-0000-00005A2B0000}"/>
    <cellStyle name="Calculation 2 10 4 4 2" xfId="39294" xr:uid="{00000000-0005-0000-0000-00005B2B0000}"/>
    <cellStyle name="Calculation 2 10 4 5" xfId="27481" xr:uid="{00000000-0005-0000-0000-00005C2B0000}"/>
    <cellStyle name="Calculation 2 10 5" xfId="7945" xr:uid="{00000000-0005-0000-0000-00005D2B0000}"/>
    <cellStyle name="Calculation 2 10 5 2" xfId="20419" xr:uid="{00000000-0005-0000-0000-00005E2B0000}"/>
    <cellStyle name="Calculation 2 10 5 2 2" xfId="30153" xr:uid="{00000000-0005-0000-0000-00005F2B0000}"/>
    <cellStyle name="Calculation 2 10 5 2 2 2" xfId="45405" xr:uid="{00000000-0005-0000-0000-0000602B0000}"/>
    <cellStyle name="Calculation 2 10 5 2 3" xfId="36168" xr:uid="{00000000-0005-0000-0000-0000612B0000}"/>
    <cellStyle name="Calculation 2 10 5 3" xfId="27778" xr:uid="{00000000-0005-0000-0000-0000622B0000}"/>
    <cellStyle name="Calculation 2 10 5 3 2" xfId="39296" xr:uid="{00000000-0005-0000-0000-0000632B0000}"/>
    <cellStyle name="Calculation 2 10 5 4" xfId="27483" xr:uid="{00000000-0005-0000-0000-0000642B0000}"/>
    <cellStyle name="Calculation 2 10 6" xfId="20406" xr:uid="{00000000-0005-0000-0000-0000652B0000}"/>
    <cellStyle name="Calculation 2 10 6 2" xfId="30140" xr:uid="{00000000-0005-0000-0000-0000662B0000}"/>
    <cellStyle name="Calculation 2 10 6 2 2" xfId="45418" xr:uid="{00000000-0005-0000-0000-0000672B0000}"/>
    <cellStyle name="Calculation 2 10 6 3" xfId="36181" xr:uid="{00000000-0005-0000-0000-0000682B0000}"/>
    <cellStyle name="Calculation 2 10 7" xfId="27790" xr:uid="{00000000-0005-0000-0000-0000692B0000}"/>
    <cellStyle name="Calculation 2 10 7 2" xfId="39283" xr:uid="{00000000-0005-0000-0000-00006A2B0000}"/>
    <cellStyle name="Calculation 2 10 8" xfId="27477" xr:uid="{00000000-0005-0000-0000-00006B2B0000}"/>
    <cellStyle name="Calculation 2 11" xfId="7946" xr:uid="{00000000-0005-0000-0000-00006C2B0000}"/>
    <cellStyle name="Calculation 2 11 2" xfId="7947" xr:uid="{00000000-0005-0000-0000-00006D2B0000}"/>
    <cellStyle name="Calculation 2 11 2 2" xfId="7948" xr:uid="{00000000-0005-0000-0000-00006E2B0000}"/>
    <cellStyle name="Calculation 2 11 2 2 2" xfId="20422" xr:uid="{00000000-0005-0000-0000-00006F2B0000}"/>
    <cellStyle name="Calculation 2 11 2 2 2 2" xfId="30156" xr:uid="{00000000-0005-0000-0000-0000702B0000}"/>
    <cellStyle name="Calculation 2 11 2 2 2 2 2" xfId="45402" xr:uid="{00000000-0005-0000-0000-0000712B0000}"/>
    <cellStyle name="Calculation 2 11 2 2 2 3" xfId="36165" xr:uid="{00000000-0005-0000-0000-0000722B0000}"/>
    <cellStyle name="Calculation 2 11 2 2 3" xfId="27775" xr:uid="{00000000-0005-0000-0000-0000732B0000}"/>
    <cellStyle name="Calculation 2 11 2 2 3 2" xfId="39299" xr:uid="{00000000-0005-0000-0000-0000742B0000}"/>
    <cellStyle name="Calculation 2 11 2 2 4" xfId="21935" xr:uid="{00000000-0005-0000-0000-0000752B0000}"/>
    <cellStyle name="Calculation 2 11 2 3" xfId="7949" xr:uid="{00000000-0005-0000-0000-0000762B0000}"/>
    <cellStyle name="Calculation 2 11 2 3 2" xfId="20423" xr:uid="{00000000-0005-0000-0000-0000772B0000}"/>
    <cellStyle name="Calculation 2 11 2 3 2 2" xfId="30157" xr:uid="{00000000-0005-0000-0000-0000782B0000}"/>
    <cellStyle name="Calculation 2 11 2 3 2 2 2" xfId="45401" xr:uid="{00000000-0005-0000-0000-0000792B0000}"/>
    <cellStyle name="Calculation 2 11 2 3 2 3" xfId="36164" xr:uid="{00000000-0005-0000-0000-00007A2B0000}"/>
    <cellStyle name="Calculation 2 11 2 3 3" xfId="27774" xr:uid="{00000000-0005-0000-0000-00007B2B0000}"/>
    <cellStyle name="Calculation 2 11 2 3 3 2" xfId="39300" xr:uid="{00000000-0005-0000-0000-00007C2B0000}"/>
    <cellStyle name="Calculation 2 11 2 3 4" xfId="27488" xr:uid="{00000000-0005-0000-0000-00007D2B0000}"/>
    <cellStyle name="Calculation 2 11 2 4" xfId="7950" xr:uid="{00000000-0005-0000-0000-00007E2B0000}"/>
    <cellStyle name="Calculation 2 11 2 4 2" xfId="20424" xr:uid="{00000000-0005-0000-0000-00007F2B0000}"/>
    <cellStyle name="Calculation 2 11 2 4 2 2" xfId="30158" xr:uid="{00000000-0005-0000-0000-0000802B0000}"/>
    <cellStyle name="Calculation 2 11 2 4 2 2 2" xfId="45400" xr:uid="{00000000-0005-0000-0000-0000812B0000}"/>
    <cellStyle name="Calculation 2 11 2 4 2 3" xfId="36163" xr:uid="{00000000-0005-0000-0000-0000822B0000}"/>
    <cellStyle name="Calculation 2 11 2 4 3" xfId="21878" xr:uid="{00000000-0005-0000-0000-0000832B0000}"/>
    <cellStyle name="Calculation 2 11 2 4 3 2" xfId="39301" xr:uid="{00000000-0005-0000-0000-0000842B0000}"/>
    <cellStyle name="Calculation 2 11 2 4 4" xfId="27487" xr:uid="{00000000-0005-0000-0000-0000852B0000}"/>
    <cellStyle name="Calculation 2 11 2 5" xfId="7951" xr:uid="{00000000-0005-0000-0000-0000862B0000}"/>
    <cellStyle name="Calculation 2 11 2 5 2" xfId="20425" xr:uid="{00000000-0005-0000-0000-0000872B0000}"/>
    <cellStyle name="Calculation 2 11 2 5 2 2" xfId="30159" xr:uid="{00000000-0005-0000-0000-0000882B0000}"/>
    <cellStyle name="Calculation 2 11 2 5 2 2 2" xfId="45399" xr:uid="{00000000-0005-0000-0000-0000892B0000}"/>
    <cellStyle name="Calculation 2 11 2 5 2 3" xfId="36162" xr:uid="{00000000-0005-0000-0000-00008A2B0000}"/>
    <cellStyle name="Calculation 2 11 2 5 3" xfId="27773" xr:uid="{00000000-0005-0000-0000-00008B2B0000}"/>
    <cellStyle name="Calculation 2 11 2 5 3 2" xfId="39302" xr:uid="{00000000-0005-0000-0000-00008C2B0000}"/>
    <cellStyle name="Calculation 2 11 2 5 4" xfId="29805" xr:uid="{00000000-0005-0000-0000-00008D2B0000}"/>
    <cellStyle name="Calculation 2 11 2 6" xfId="20421" xr:uid="{00000000-0005-0000-0000-00008E2B0000}"/>
    <cellStyle name="Calculation 2 11 2 6 2" xfId="30155" xr:uid="{00000000-0005-0000-0000-00008F2B0000}"/>
    <cellStyle name="Calculation 2 11 2 6 2 2" xfId="45403" xr:uid="{00000000-0005-0000-0000-0000902B0000}"/>
    <cellStyle name="Calculation 2 11 2 6 3" xfId="36166" xr:uid="{00000000-0005-0000-0000-0000912B0000}"/>
    <cellStyle name="Calculation 2 11 2 7" xfId="21879" xr:uid="{00000000-0005-0000-0000-0000922B0000}"/>
    <cellStyle name="Calculation 2 11 2 7 2" xfId="39298" xr:uid="{00000000-0005-0000-0000-0000932B0000}"/>
    <cellStyle name="Calculation 2 11 2 8" xfId="27485" xr:uid="{00000000-0005-0000-0000-0000942B0000}"/>
    <cellStyle name="Calculation 2 11 3" xfId="7952" xr:uid="{00000000-0005-0000-0000-0000952B0000}"/>
    <cellStyle name="Calculation 2 11 3 2" xfId="7953" xr:uid="{00000000-0005-0000-0000-0000962B0000}"/>
    <cellStyle name="Calculation 2 11 3 2 2" xfId="20427" xr:uid="{00000000-0005-0000-0000-0000972B0000}"/>
    <cellStyle name="Calculation 2 11 3 2 2 2" xfId="30161" xr:uid="{00000000-0005-0000-0000-0000982B0000}"/>
    <cellStyle name="Calculation 2 11 3 2 2 2 2" xfId="45397" xr:uid="{00000000-0005-0000-0000-0000992B0000}"/>
    <cellStyle name="Calculation 2 11 3 2 2 3" xfId="36160" xr:uid="{00000000-0005-0000-0000-00009A2B0000}"/>
    <cellStyle name="Calculation 2 11 3 2 3" xfId="27771" xr:uid="{00000000-0005-0000-0000-00009B2B0000}"/>
    <cellStyle name="Calculation 2 11 3 2 3 2" xfId="39304" xr:uid="{00000000-0005-0000-0000-00009C2B0000}"/>
    <cellStyle name="Calculation 2 11 3 2 4" xfId="30318" xr:uid="{00000000-0005-0000-0000-00009D2B0000}"/>
    <cellStyle name="Calculation 2 11 3 3" xfId="7954" xr:uid="{00000000-0005-0000-0000-00009E2B0000}"/>
    <cellStyle name="Calculation 2 11 3 3 2" xfId="20428" xr:uid="{00000000-0005-0000-0000-00009F2B0000}"/>
    <cellStyle name="Calculation 2 11 3 3 2 2" xfId="30162" xr:uid="{00000000-0005-0000-0000-0000A02B0000}"/>
    <cellStyle name="Calculation 2 11 3 3 2 2 2" xfId="45396" xr:uid="{00000000-0005-0000-0000-0000A12B0000}"/>
    <cellStyle name="Calculation 2 11 3 3 2 3" xfId="36159" xr:uid="{00000000-0005-0000-0000-0000A22B0000}"/>
    <cellStyle name="Calculation 2 11 3 3 3" xfId="27770" xr:uid="{00000000-0005-0000-0000-0000A32B0000}"/>
    <cellStyle name="Calculation 2 11 3 3 3 2" xfId="39305" xr:uid="{00000000-0005-0000-0000-0000A42B0000}"/>
    <cellStyle name="Calculation 2 11 3 3 4" xfId="29803" xr:uid="{00000000-0005-0000-0000-0000A52B0000}"/>
    <cellStyle name="Calculation 2 11 3 4" xfId="7955" xr:uid="{00000000-0005-0000-0000-0000A62B0000}"/>
    <cellStyle name="Calculation 2 11 3 4 2" xfId="20429" xr:uid="{00000000-0005-0000-0000-0000A72B0000}"/>
    <cellStyle name="Calculation 2 11 3 4 2 2" xfId="30163" xr:uid="{00000000-0005-0000-0000-0000A82B0000}"/>
    <cellStyle name="Calculation 2 11 3 4 2 2 2" xfId="44547" xr:uid="{00000000-0005-0000-0000-0000A92B0000}"/>
    <cellStyle name="Calculation 2 11 3 4 2 3" xfId="34503" xr:uid="{00000000-0005-0000-0000-0000AA2B0000}"/>
    <cellStyle name="Calculation 2 11 3 4 3" xfId="27769" xr:uid="{00000000-0005-0000-0000-0000AB2B0000}"/>
    <cellStyle name="Calculation 2 11 3 4 3 2" xfId="39306" xr:uid="{00000000-0005-0000-0000-0000AC2B0000}"/>
    <cellStyle name="Calculation 2 11 3 4 4" xfId="27496" xr:uid="{00000000-0005-0000-0000-0000AD2B0000}"/>
    <cellStyle name="Calculation 2 11 3 5" xfId="7956" xr:uid="{00000000-0005-0000-0000-0000AE2B0000}"/>
    <cellStyle name="Calculation 2 11 3 5 2" xfId="20430" xr:uid="{00000000-0005-0000-0000-0000AF2B0000}"/>
    <cellStyle name="Calculation 2 11 3 5 2 2" xfId="30164" xr:uid="{00000000-0005-0000-0000-0000B02B0000}"/>
    <cellStyle name="Calculation 2 11 3 5 2 2 2" xfId="45395" xr:uid="{00000000-0005-0000-0000-0000B12B0000}"/>
    <cellStyle name="Calculation 2 11 3 5 2 3" xfId="36158" xr:uid="{00000000-0005-0000-0000-0000B22B0000}"/>
    <cellStyle name="Calculation 2 11 3 5 3" xfId="27768" xr:uid="{00000000-0005-0000-0000-0000B32B0000}"/>
    <cellStyle name="Calculation 2 11 3 5 3 2" xfId="39307" xr:uid="{00000000-0005-0000-0000-0000B42B0000}"/>
    <cellStyle name="Calculation 2 11 3 5 4" xfId="21864" xr:uid="{00000000-0005-0000-0000-0000B52B0000}"/>
    <cellStyle name="Calculation 2 11 3 6" xfId="20426" xr:uid="{00000000-0005-0000-0000-0000B62B0000}"/>
    <cellStyle name="Calculation 2 11 3 6 2" xfId="30160" xr:uid="{00000000-0005-0000-0000-0000B72B0000}"/>
    <cellStyle name="Calculation 2 11 3 6 2 2" xfId="45398" xr:uid="{00000000-0005-0000-0000-0000B82B0000}"/>
    <cellStyle name="Calculation 2 11 3 6 3" xfId="36161" xr:uid="{00000000-0005-0000-0000-0000B92B0000}"/>
    <cellStyle name="Calculation 2 11 3 7" xfId="27772" xr:uid="{00000000-0005-0000-0000-0000BA2B0000}"/>
    <cellStyle name="Calculation 2 11 3 7 2" xfId="39303" xr:uid="{00000000-0005-0000-0000-0000BB2B0000}"/>
    <cellStyle name="Calculation 2 11 3 8" xfId="21863" xr:uid="{00000000-0005-0000-0000-0000BC2B0000}"/>
    <cellStyle name="Calculation 2 11 4" xfId="7957" xr:uid="{00000000-0005-0000-0000-0000BD2B0000}"/>
    <cellStyle name="Calculation 2 11 4 2" xfId="7958" xr:uid="{00000000-0005-0000-0000-0000BE2B0000}"/>
    <cellStyle name="Calculation 2 11 4 2 2" xfId="20432" xr:uid="{00000000-0005-0000-0000-0000BF2B0000}"/>
    <cellStyle name="Calculation 2 11 4 2 2 2" xfId="30166" xr:uid="{00000000-0005-0000-0000-0000C02B0000}"/>
    <cellStyle name="Calculation 2 11 4 2 2 2 2" xfId="45393" xr:uid="{00000000-0005-0000-0000-0000C12B0000}"/>
    <cellStyle name="Calculation 2 11 4 2 2 3" xfId="36156" xr:uid="{00000000-0005-0000-0000-0000C22B0000}"/>
    <cellStyle name="Calculation 2 11 4 2 3" xfId="27766" xr:uid="{00000000-0005-0000-0000-0000C32B0000}"/>
    <cellStyle name="Calculation 2 11 4 2 3 2" xfId="39309" xr:uid="{00000000-0005-0000-0000-0000C42B0000}"/>
    <cellStyle name="Calculation 2 11 4 2 4" xfId="27492" xr:uid="{00000000-0005-0000-0000-0000C52B0000}"/>
    <cellStyle name="Calculation 2 11 4 3" xfId="20431" xr:uid="{00000000-0005-0000-0000-0000C62B0000}"/>
    <cellStyle name="Calculation 2 11 4 3 2" xfId="30165" xr:uid="{00000000-0005-0000-0000-0000C72B0000}"/>
    <cellStyle name="Calculation 2 11 4 3 2 2" xfId="45394" xr:uid="{00000000-0005-0000-0000-0000C82B0000}"/>
    <cellStyle name="Calculation 2 11 4 3 3" xfId="36157" xr:uid="{00000000-0005-0000-0000-0000C92B0000}"/>
    <cellStyle name="Calculation 2 11 4 4" xfId="27767" xr:uid="{00000000-0005-0000-0000-0000CA2B0000}"/>
    <cellStyle name="Calculation 2 11 4 4 2" xfId="39308" xr:uid="{00000000-0005-0000-0000-0000CB2B0000}"/>
    <cellStyle name="Calculation 2 11 4 5" xfId="27491" xr:uid="{00000000-0005-0000-0000-0000CC2B0000}"/>
    <cellStyle name="Calculation 2 11 5" xfId="7959" xr:uid="{00000000-0005-0000-0000-0000CD2B0000}"/>
    <cellStyle name="Calculation 2 11 5 2" xfId="20433" xr:uid="{00000000-0005-0000-0000-0000CE2B0000}"/>
    <cellStyle name="Calculation 2 11 5 2 2" xfId="30167" xr:uid="{00000000-0005-0000-0000-0000CF2B0000}"/>
    <cellStyle name="Calculation 2 11 5 2 2 2" xfId="45392" xr:uid="{00000000-0005-0000-0000-0000D02B0000}"/>
    <cellStyle name="Calculation 2 11 5 2 3" xfId="36155" xr:uid="{00000000-0005-0000-0000-0000D12B0000}"/>
    <cellStyle name="Calculation 2 11 5 3" xfId="27765" xr:uid="{00000000-0005-0000-0000-0000D22B0000}"/>
    <cellStyle name="Calculation 2 11 5 3 2" xfId="39310" xr:uid="{00000000-0005-0000-0000-0000D32B0000}"/>
    <cellStyle name="Calculation 2 11 5 4" xfId="27493" xr:uid="{00000000-0005-0000-0000-0000D42B0000}"/>
    <cellStyle name="Calculation 2 11 6" xfId="20420" xr:uid="{00000000-0005-0000-0000-0000D52B0000}"/>
    <cellStyle name="Calculation 2 11 6 2" xfId="30154" xr:uid="{00000000-0005-0000-0000-0000D62B0000}"/>
    <cellStyle name="Calculation 2 11 6 2 2" xfId="45404" xr:uid="{00000000-0005-0000-0000-0000D72B0000}"/>
    <cellStyle name="Calculation 2 11 6 3" xfId="36167" xr:uid="{00000000-0005-0000-0000-0000D82B0000}"/>
    <cellStyle name="Calculation 2 11 7" xfId="27777" xr:uid="{00000000-0005-0000-0000-0000D92B0000}"/>
    <cellStyle name="Calculation 2 11 7 2" xfId="39297" xr:uid="{00000000-0005-0000-0000-0000DA2B0000}"/>
    <cellStyle name="Calculation 2 11 8" xfId="27484" xr:uid="{00000000-0005-0000-0000-0000DB2B0000}"/>
    <cellStyle name="Calculation 2 12" xfId="7960" xr:uid="{00000000-0005-0000-0000-0000DC2B0000}"/>
    <cellStyle name="Calculation 2 12 2" xfId="7961" xr:uid="{00000000-0005-0000-0000-0000DD2B0000}"/>
    <cellStyle name="Calculation 2 12 2 2" xfId="7962" xr:uid="{00000000-0005-0000-0000-0000DE2B0000}"/>
    <cellStyle name="Calculation 2 12 2 2 2" xfId="20436" xr:uid="{00000000-0005-0000-0000-0000DF2B0000}"/>
    <cellStyle name="Calculation 2 12 2 2 2 2" xfId="30170" xr:uid="{00000000-0005-0000-0000-0000E02B0000}"/>
    <cellStyle name="Calculation 2 12 2 2 2 2 2" xfId="45389" xr:uid="{00000000-0005-0000-0000-0000E12B0000}"/>
    <cellStyle name="Calculation 2 12 2 2 2 3" xfId="36152" xr:uid="{00000000-0005-0000-0000-0000E22B0000}"/>
    <cellStyle name="Calculation 2 12 2 2 3" xfId="27762" xr:uid="{00000000-0005-0000-0000-0000E32B0000}"/>
    <cellStyle name="Calculation 2 12 2 2 3 2" xfId="39313" xr:uid="{00000000-0005-0000-0000-0000E42B0000}"/>
    <cellStyle name="Calculation 2 12 2 2 4" xfId="29804" xr:uid="{00000000-0005-0000-0000-0000E52B0000}"/>
    <cellStyle name="Calculation 2 12 2 3" xfId="20435" xr:uid="{00000000-0005-0000-0000-0000E62B0000}"/>
    <cellStyle name="Calculation 2 12 2 3 2" xfId="30169" xr:uid="{00000000-0005-0000-0000-0000E72B0000}"/>
    <cellStyle name="Calculation 2 12 2 3 2 2" xfId="45390" xr:uid="{00000000-0005-0000-0000-0000E82B0000}"/>
    <cellStyle name="Calculation 2 12 2 3 3" xfId="36153" xr:uid="{00000000-0005-0000-0000-0000E92B0000}"/>
    <cellStyle name="Calculation 2 12 2 4" xfId="27763" xr:uid="{00000000-0005-0000-0000-0000EA2B0000}"/>
    <cellStyle name="Calculation 2 12 2 4 2" xfId="39312" xr:uid="{00000000-0005-0000-0000-0000EB2B0000}"/>
    <cellStyle name="Calculation 2 12 2 5" xfId="27495" xr:uid="{00000000-0005-0000-0000-0000EC2B0000}"/>
    <cellStyle name="Calculation 2 12 3" xfId="7963" xr:uid="{00000000-0005-0000-0000-0000ED2B0000}"/>
    <cellStyle name="Calculation 2 12 3 2" xfId="7964" xr:uid="{00000000-0005-0000-0000-0000EE2B0000}"/>
    <cellStyle name="Calculation 2 12 3 2 2" xfId="20438" xr:uid="{00000000-0005-0000-0000-0000EF2B0000}"/>
    <cellStyle name="Calculation 2 12 3 2 2 2" xfId="30172" xr:uid="{00000000-0005-0000-0000-0000F02B0000}"/>
    <cellStyle name="Calculation 2 12 3 2 2 2 2" xfId="45387" xr:uid="{00000000-0005-0000-0000-0000F12B0000}"/>
    <cellStyle name="Calculation 2 12 3 2 2 3" xfId="36150" xr:uid="{00000000-0005-0000-0000-0000F22B0000}"/>
    <cellStyle name="Calculation 2 12 3 2 3" xfId="27760" xr:uid="{00000000-0005-0000-0000-0000F32B0000}"/>
    <cellStyle name="Calculation 2 12 3 2 3 2" xfId="39315" xr:uid="{00000000-0005-0000-0000-0000F42B0000}"/>
    <cellStyle name="Calculation 2 12 3 2 4" xfId="27498" xr:uid="{00000000-0005-0000-0000-0000F52B0000}"/>
    <cellStyle name="Calculation 2 12 3 3" xfId="20437" xr:uid="{00000000-0005-0000-0000-0000F62B0000}"/>
    <cellStyle name="Calculation 2 12 3 3 2" xfId="30171" xr:uid="{00000000-0005-0000-0000-0000F72B0000}"/>
    <cellStyle name="Calculation 2 12 3 3 2 2" xfId="45388" xr:uid="{00000000-0005-0000-0000-0000F82B0000}"/>
    <cellStyle name="Calculation 2 12 3 3 3" xfId="36151" xr:uid="{00000000-0005-0000-0000-0000F92B0000}"/>
    <cellStyle name="Calculation 2 12 3 4" xfId="27761" xr:uid="{00000000-0005-0000-0000-0000FA2B0000}"/>
    <cellStyle name="Calculation 2 12 3 4 2" xfId="39314" xr:uid="{00000000-0005-0000-0000-0000FB2B0000}"/>
    <cellStyle name="Calculation 2 12 3 5" xfId="30059" xr:uid="{00000000-0005-0000-0000-0000FC2B0000}"/>
    <cellStyle name="Calculation 2 12 4" xfId="7965" xr:uid="{00000000-0005-0000-0000-0000FD2B0000}"/>
    <cellStyle name="Calculation 2 12 4 2" xfId="20439" xr:uid="{00000000-0005-0000-0000-0000FE2B0000}"/>
    <cellStyle name="Calculation 2 12 4 2 2" xfId="30173" xr:uid="{00000000-0005-0000-0000-0000FF2B0000}"/>
    <cellStyle name="Calculation 2 12 4 2 2 2" xfId="45386" xr:uid="{00000000-0005-0000-0000-0000002C0000}"/>
    <cellStyle name="Calculation 2 12 4 2 3" xfId="36149" xr:uid="{00000000-0005-0000-0000-0000012C0000}"/>
    <cellStyle name="Calculation 2 12 4 3" xfId="27759" xr:uid="{00000000-0005-0000-0000-0000022C0000}"/>
    <cellStyle name="Calculation 2 12 4 3 2" xfId="39316" xr:uid="{00000000-0005-0000-0000-0000032C0000}"/>
    <cellStyle name="Calculation 2 12 4 4" xfId="27499" xr:uid="{00000000-0005-0000-0000-0000042C0000}"/>
    <cellStyle name="Calculation 2 12 5" xfId="7966" xr:uid="{00000000-0005-0000-0000-0000052C0000}"/>
    <cellStyle name="Calculation 2 12 5 2" xfId="20440" xr:uid="{00000000-0005-0000-0000-0000062C0000}"/>
    <cellStyle name="Calculation 2 12 5 2 2" xfId="30174" xr:uid="{00000000-0005-0000-0000-0000072C0000}"/>
    <cellStyle name="Calculation 2 12 5 2 2 2" xfId="45385" xr:uid="{00000000-0005-0000-0000-0000082C0000}"/>
    <cellStyle name="Calculation 2 12 5 2 3" xfId="36148" xr:uid="{00000000-0005-0000-0000-0000092C0000}"/>
    <cellStyle name="Calculation 2 12 5 3" xfId="27758" xr:uid="{00000000-0005-0000-0000-00000A2C0000}"/>
    <cellStyle name="Calculation 2 12 5 3 2" xfId="39317" xr:uid="{00000000-0005-0000-0000-00000B2C0000}"/>
    <cellStyle name="Calculation 2 12 5 4" xfId="27500" xr:uid="{00000000-0005-0000-0000-00000C2C0000}"/>
    <cellStyle name="Calculation 2 12 6" xfId="20434" xr:uid="{00000000-0005-0000-0000-00000D2C0000}"/>
    <cellStyle name="Calculation 2 12 6 2" xfId="30168" xr:uid="{00000000-0005-0000-0000-00000E2C0000}"/>
    <cellStyle name="Calculation 2 12 6 2 2" xfId="45391" xr:uid="{00000000-0005-0000-0000-00000F2C0000}"/>
    <cellStyle name="Calculation 2 12 6 3" xfId="36154" xr:uid="{00000000-0005-0000-0000-0000102C0000}"/>
    <cellStyle name="Calculation 2 12 7" xfId="27764" xr:uid="{00000000-0005-0000-0000-0000112C0000}"/>
    <cellStyle name="Calculation 2 12 7 2" xfId="39311" xr:uid="{00000000-0005-0000-0000-0000122C0000}"/>
    <cellStyle name="Calculation 2 12 8" xfId="27494" xr:uid="{00000000-0005-0000-0000-0000132C0000}"/>
    <cellStyle name="Calculation 2 13" xfId="7967" xr:uid="{00000000-0005-0000-0000-0000142C0000}"/>
    <cellStyle name="Calculation 2 13 2" xfId="7968" xr:uid="{00000000-0005-0000-0000-0000152C0000}"/>
    <cellStyle name="Calculation 2 13 2 2" xfId="20442" xr:uid="{00000000-0005-0000-0000-0000162C0000}"/>
    <cellStyle name="Calculation 2 13 2 2 2" xfId="30176" xr:uid="{00000000-0005-0000-0000-0000172C0000}"/>
    <cellStyle name="Calculation 2 13 2 2 2 2" xfId="45384" xr:uid="{00000000-0005-0000-0000-0000182C0000}"/>
    <cellStyle name="Calculation 2 13 2 2 3" xfId="36147" xr:uid="{00000000-0005-0000-0000-0000192C0000}"/>
    <cellStyle name="Calculation 2 13 2 3" xfId="27757" xr:uid="{00000000-0005-0000-0000-00001A2C0000}"/>
    <cellStyle name="Calculation 2 13 2 3 2" xfId="39319" xr:uid="{00000000-0005-0000-0000-00001B2C0000}"/>
    <cellStyle name="Calculation 2 13 2 4" xfId="27502" xr:uid="{00000000-0005-0000-0000-00001C2C0000}"/>
    <cellStyle name="Calculation 2 13 3" xfId="7969" xr:uid="{00000000-0005-0000-0000-00001D2C0000}"/>
    <cellStyle name="Calculation 2 13 3 2" xfId="20443" xr:uid="{00000000-0005-0000-0000-00001E2C0000}"/>
    <cellStyle name="Calculation 2 13 3 2 2" xfId="30177" xr:uid="{00000000-0005-0000-0000-00001F2C0000}"/>
    <cellStyle name="Calculation 2 13 3 2 2 2" xfId="45383" xr:uid="{00000000-0005-0000-0000-0000202C0000}"/>
    <cellStyle name="Calculation 2 13 3 2 3" xfId="36146" xr:uid="{00000000-0005-0000-0000-0000212C0000}"/>
    <cellStyle name="Calculation 2 13 3 3" xfId="27756" xr:uid="{00000000-0005-0000-0000-0000222C0000}"/>
    <cellStyle name="Calculation 2 13 3 3 2" xfId="39320" xr:uid="{00000000-0005-0000-0000-0000232C0000}"/>
    <cellStyle name="Calculation 2 13 3 4" xfId="27503" xr:uid="{00000000-0005-0000-0000-0000242C0000}"/>
    <cellStyle name="Calculation 2 13 4" xfId="7970" xr:uid="{00000000-0005-0000-0000-0000252C0000}"/>
    <cellStyle name="Calculation 2 13 4 2" xfId="20444" xr:uid="{00000000-0005-0000-0000-0000262C0000}"/>
    <cellStyle name="Calculation 2 13 4 2 2" xfId="30178" xr:uid="{00000000-0005-0000-0000-0000272C0000}"/>
    <cellStyle name="Calculation 2 13 4 2 2 2" xfId="45382" xr:uid="{00000000-0005-0000-0000-0000282C0000}"/>
    <cellStyle name="Calculation 2 13 4 2 3" xfId="36145" xr:uid="{00000000-0005-0000-0000-0000292C0000}"/>
    <cellStyle name="Calculation 2 13 4 3" xfId="27755" xr:uid="{00000000-0005-0000-0000-00002A2C0000}"/>
    <cellStyle name="Calculation 2 13 4 3 2" xfId="39321" xr:uid="{00000000-0005-0000-0000-00002B2C0000}"/>
    <cellStyle name="Calculation 2 13 4 4" xfId="27504" xr:uid="{00000000-0005-0000-0000-00002C2C0000}"/>
    <cellStyle name="Calculation 2 13 5" xfId="7971" xr:uid="{00000000-0005-0000-0000-00002D2C0000}"/>
    <cellStyle name="Calculation 2 13 5 2" xfId="20445" xr:uid="{00000000-0005-0000-0000-00002E2C0000}"/>
    <cellStyle name="Calculation 2 13 5 2 2" xfId="30179" xr:uid="{00000000-0005-0000-0000-00002F2C0000}"/>
    <cellStyle name="Calculation 2 13 5 2 2 2" xfId="45381" xr:uid="{00000000-0005-0000-0000-0000302C0000}"/>
    <cellStyle name="Calculation 2 13 5 2 3" xfId="36144" xr:uid="{00000000-0005-0000-0000-0000312C0000}"/>
    <cellStyle name="Calculation 2 13 5 3" xfId="21877" xr:uid="{00000000-0005-0000-0000-0000322C0000}"/>
    <cellStyle name="Calculation 2 13 5 3 2" xfId="39322" xr:uid="{00000000-0005-0000-0000-0000332C0000}"/>
    <cellStyle name="Calculation 2 13 5 4" xfId="27505" xr:uid="{00000000-0005-0000-0000-0000342C0000}"/>
    <cellStyle name="Calculation 2 13 6" xfId="20441" xr:uid="{00000000-0005-0000-0000-0000352C0000}"/>
    <cellStyle name="Calculation 2 13 6 2" xfId="30175" xr:uid="{00000000-0005-0000-0000-0000362C0000}"/>
    <cellStyle name="Calculation 2 13 6 2 2" xfId="44546" xr:uid="{00000000-0005-0000-0000-0000372C0000}"/>
    <cellStyle name="Calculation 2 13 6 3" xfId="34502" xr:uid="{00000000-0005-0000-0000-0000382C0000}"/>
    <cellStyle name="Calculation 2 13 7" xfId="27754" xr:uid="{00000000-0005-0000-0000-0000392C0000}"/>
    <cellStyle name="Calculation 2 13 7 2" xfId="39318" xr:uid="{00000000-0005-0000-0000-00003A2C0000}"/>
    <cellStyle name="Calculation 2 13 8" xfId="27501" xr:uid="{00000000-0005-0000-0000-00003B2C0000}"/>
    <cellStyle name="Calculation 2 14" xfId="7972" xr:uid="{00000000-0005-0000-0000-00003C2C0000}"/>
    <cellStyle name="Calculation 2 14 2" xfId="7973" xr:uid="{00000000-0005-0000-0000-00003D2C0000}"/>
    <cellStyle name="Calculation 2 14 2 2" xfId="20447" xr:uid="{00000000-0005-0000-0000-00003E2C0000}"/>
    <cellStyle name="Calculation 2 14 2 2 2" xfId="30181" xr:uid="{00000000-0005-0000-0000-00003F2C0000}"/>
    <cellStyle name="Calculation 2 14 2 2 2 2" xfId="45380" xr:uid="{00000000-0005-0000-0000-0000402C0000}"/>
    <cellStyle name="Calculation 2 14 2 2 3" xfId="36143" xr:uid="{00000000-0005-0000-0000-0000412C0000}"/>
    <cellStyle name="Calculation 2 14 2 3" xfId="27753" xr:uid="{00000000-0005-0000-0000-0000422C0000}"/>
    <cellStyle name="Calculation 2 14 2 3 2" xfId="39324" xr:uid="{00000000-0005-0000-0000-0000432C0000}"/>
    <cellStyle name="Calculation 2 14 2 4" xfId="27507" xr:uid="{00000000-0005-0000-0000-0000442C0000}"/>
    <cellStyle name="Calculation 2 14 3" xfId="7974" xr:uid="{00000000-0005-0000-0000-0000452C0000}"/>
    <cellStyle name="Calculation 2 14 3 2" xfId="20448" xr:uid="{00000000-0005-0000-0000-0000462C0000}"/>
    <cellStyle name="Calculation 2 14 3 2 2" xfId="30182" xr:uid="{00000000-0005-0000-0000-0000472C0000}"/>
    <cellStyle name="Calculation 2 14 3 2 2 2" xfId="45379" xr:uid="{00000000-0005-0000-0000-0000482C0000}"/>
    <cellStyle name="Calculation 2 14 3 2 3" xfId="36142" xr:uid="{00000000-0005-0000-0000-0000492C0000}"/>
    <cellStyle name="Calculation 2 14 3 3" xfId="27752" xr:uid="{00000000-0005-0000-0000-00004A2C0000}"/>
    <cellStyle name="Calculation 2 14 3 3 2" xfId="39325" xr:uid="{00000000-0005-0000-0000-00004B2C0000}"/>
    <cellStyle name="Calculation 2 14 3 4" xfId="27508" xr:uid="{00000000-0005-0000-0000-00004C2C0000}"/>
    <cellStyle name="Calculation 2 14 4" xfId="20446" xr:uid="{00000000-0005-0000-0000-00004D2C0000}"/>
    <cellStyle name="Calculation 2 14 4 2" xfId="30180" xr:uid="{00000000-0005-0000-0000-00004E2C0000}"/>
    <cellStyle name="Calculation 2 14 4 2 2" xfId="44545" xr:uid="{00000000-0005-0000-0000-00004F2C0000}"/>
    <cellStyle name="Calculation 2 14 4 3" xfId="34501" xr:uid="{00000000-0005-0000-0000-0000502C0000}"/>
    <cellStyle name="Calculation 2 14 5" xfId="27743" xr:uid="{00000000-0005-0000-0000-0000512C0000}"/>
    <cellStyle name="Calculation 2 14 5 2" xfId="39323" xr:uid="{00000000-0005-0000-0000-0000522C0000}"/>
    <cellStyle name="Calculation 2 14 6" xfId="27506" xr:uid="{00000000-0005-0000-0000-0000532C0000}"/>
    <cellStyle name="Calculation 2 15" xfId="7975" xr:uid="{00000000-0005-0000-0000-0000542C0000}"/>
    <cellStyle name="Calculation 2 15 2" xfId="7976" xr:uid="{00000000-0005-0000-0000-0000552C0000}"/>
    <cellStyle name="Calculation 2 15 2 2" xfId="20450" xr:uid="{00000000-0005-0000-0000-0000562C0000}"/>
    <cellStyle name="Calculation 2 15 2 2 2" xfId="30184" xr:uid="{00000000-0005-0000-0000-0000572C0000}"/>
    <cellStyle name="Calculation 2 15 2 2 2 2" xfId="45377" xr:uid="{00000000-0005-0000-0000-0000582C0000}"/>
    <cellStyle name="Calculation 2 15 2 2 3" xfId="36140" xr:uid="{00000000-0005-0000-0000-0000592C0000}"/>
    <cellStyle name="Calculation 2 15 2 3" xfId="27750" xr:uid="{00000000-0005-0000-0000-00005A2C0000}"/>
    <cellStyle name="Calculation 2 15 2 3 2" xfId="39327" xr:uid="{00000000-0005-0000-0000-00005B2C0000}"/>
    <cellStyle name="Calculation 2 15 2 4" xfId="27510" xr:uid="{00000000-0005-0000-0000-00005C2C0000}"/>
    <cellStyle name="Calculation 2 15 3" xfId="20449" xr:uid="{00000000-0005-0000-0000-00005D2C0000}"/>
    <cellStyle name="Calculation 2 15 3 2" xfId="30183" xr:uid="{00000000-0005-0000-0000-00005E2C0000}"/>
    <cellStyle name="Calculation 2 15 3 2 2" xfId="45378" xr:uid="{00000000-0005-0000-0000-00005F2C0000}"/>
    <cellStyle name="Calculation 2 15 3 3" xfId="36141" xr:uid="{00000000-0005-0000-0000-0000602C0000}"/>
    <cellStyle name="Calculation 2 15 4" xfId="27751" xr:uid="{00000000-0005-0000-0000-0000612C0000}"/>
    <cellStyle name="Calculation 2 15 4 2" xfId="39326" xr:uid="{00000000-0005-0000-0000-0000622C0000}"/>
    <cellStyle name="Calculation 2 15 5" xfId="27509" xr:uid="{00000000-0005-0000-0000-0000632C0000}"/>
    <cellStyle name="Calculation 2 16" xfId="7977" xr:uid="{00000000-0005-0000-0000-0000642C0000}"/>
    <cellStyle name="Calculation 2 16 2" xfId="7978" xr:uid="{00000000-0005-0000-0000-0000652C0000}"/>
    <cellStyle name="Calculation 2 16 2 2" xfId="20452" xr:uid="{00000000-0005-0000-0000-0000662C0000}"/>
    <cellStyle name="Calculation 2 16 2 2 2" xfId="30186" xr:uid="{00000000-0005-0000-0000-0000672C0000}"/>
    <cellStyle name="Calculation 2 16 2 2 2 2" xfId="44544" xr:uid="{00000000-0005-0000-0000-0000682C0000}"/>
    <cellStyle name="Calculation 2 16 2 2 3" xfId="34500" xr:uid="{00000000-0005-0000-0000-0000692C0000}"/>
    <cellStyle name="Calculation 2 16 2 3" xfId="27748" xr:uid="{00000000-0005-0000-0000-00006A2C0000}"/>
    <cellStyle name="Calculation 2 16 2 3 2" xfId="39329" xr:uid="{00000000-0005-0000-0000-00006B2C0000}"/>
    <cellStyle name="Calculation 2 16 2 4" xfId="27512" xr:uid="{00000000-0005-0000-0000-00006C2C0000}"/>
    <cellStyle name="Calculation 2 16 3" xfId="20451" xr:uid="{00000000-0005-0000-0000-00006D2C0000}"/>
    <cellStyle name="Calculation 2 16 3 2" xfId="30185" xr:uid="{00000000-0005-0000-0000-00006E2C0000}"/>
    <cellStyle name="Calculation 2 16 3 2 2" xfId="45376" xr:uid="{00000000-0005-0000-0000-00006F2C0000}"/>
    <cellStyle name="Calculation 2 16 3 3" xfId="36139" xr:uid="{00000000-0005-0000-0000-0000702C0000}"/>
    <cellStyle name="Calculation 2 16 4" xfId="27749" xr:uid="{00000000-0005-0000-0000-0000712C0000}"/>
    <cellStyle name="Calculation 2 16 4 2" xfId="39328" xr:uid="{00000000-0005-0000-0000-0000722C0000}"/>
    <cellStyle name="Calculation 2 16 5" xfId="27511" xr:uid="{00000000-0005-0000-0000-0000732C0000}"/>
    <cellStyle name="Calculation 2 17" xfId="7931" xr:uid="{00000000-0005-0000-0000-0000742C0000}"/>
    <cellStyle name="Calculation 2 17 2" xfId="27791" xr:uid="{00000000-0005-0000-0000-0000752C0000}"/>
    <cellStyle name="Calculation 2 17 2 2" xfId="39282" xr:uid="{00000000-0005-0000-0000-0000762C0000}"/>
    <cellStyle name="Calculation 2 17 3" xfId="27476" xr:uid="{00000000-0005-0000-0000-0000772C0000}"/>
    <cellStyle name="Calculation 2 18" xfId="20405" xr:uid="{00000000-0005-0000-0000-0000782C0000}"/>
    <cellStyle name="Calculation 2 18 2" xfId="30139" xr:uid="{00000000-0005-0000-0000-0000792C0000}"/>
    <cellStyle name="Calculation 2 18 2 2" xfId="43757" xr:uid="{00000000-0005-0000-0000-00007A2C0000}"/>
    <cellStyle name="Calculation 2 18 3" xfId="33786" xr:uid="{00000000-0005-0000-0000-00007B2C0000}"/>
    <cellStyle name="Calculation 2 19" xfId="30066" xr:uid="{00000000-0005-0000-0000-00007C2C0000}"/>
    <cellStyle name="Calculation 2 19 2" xfId="43711" xr:uid="{00000000-0005-0000-0000-00007D2C0000}"/>
    <cellStyle name="Calculation 2 19 3" xfId="33746" xr:uid="{00000000-0005-0000-0000-00007E2C0000}"/>
    <cellStyle name="Calculation 2 2" xfId="525" xr:uid="{00000000-0005-0000-0000-00007F2C0000}"/>
    <cellStyle name="Calculation 2 2 10" xfId="34426" xr:uid="{00000000-0005-0000-0000-0000802C0000}"/>
    <cellStyle name="Calculation 2 2 10 2" xfId="44473" xr:uid="{00000000-0005-0000-0000-0000812C0000}"/>
    <cellStyle name="Calculation 2 2 11" xfId="33783" xr:uid="{00000000-0005-0000-0000-0000822C0000}"/>
    <cellStyle name="Calculation 2 2 11 2" xfId="43754" xr:uid="{00000000-0005-0000-0000-0000832C0000}"/>
    <cellStyle name="Calculation 2 2 12" xfId="34404" xr:uid="{00000000-0005-0000-0000-0000842C0000}"/>
    <cellStyle name="Calculation 2 2 12 2" xfId="44453" xr:uid="{00000000-0005-0000-0000-0000852C0000}"/>
    <cellStyle name="Calculation 2 2 13" xfId="34450" xr:uid="{00000000-0005-0000-0000-0000862C0000}"/>
    <cellStyle name="Calculation 2 2 13 2" xfId="44496" xr:uid="{00000000-0005-0000-0000-0000872C0000}"/>
    <cellStyle name="Calculation 2 2 14" xfId="34129" xr:uid="{00000000-0005-0000-0000-0000882C0000}"/>
    <cellStyle name="Calculation 2 2 14 2" xfId="44166" xr:uid="{00000000-0005-0000-0000-0000892C0000}"/>
    <cellStyle name="Calculation 2 2 15" xfId="36138" xr:uid="{00000000-0005-0000-0000-00008A2C0000}"/>
    <cellStyle name="Calculation 2 2 15 2" xfId="45375" xr:uid="{00000000-0005-0000-0000-00008B2C0000}"/>
    <cellStyle name="Calculation 2 2 16" xfId="36434" xr:uid="{00000000-0005-0000-0000-00008C2C0000}"/>
    <cellStyle name="Calculation 2 2 17" xfId="21973" xr:uid="{00000000-0005-0000-0000-00008D2C0000}"/>
    <cellStyle name="Calculation 2 2 18" xfId="22882" xr:uid="{00000000-0005-0000-0000-00008E2C0000}"/>
    <cellStyle name="Calculation 2 2 2" xfId="7980" xr:uid="{00000000-0005-0000-0000-00008F2C0000}"/>
    <cellStyle name="Calculation 2 2 2 2" xfId="7981" xr:uid="{00000000-0005-0000-0000-0000902C0000}"/>
    <cellStyle name="Calculation 2 2 2 2 2" xfId="20455" xr:uid="{00000000-0005-0000-0000-0000912C0000}"/>
    <cellStyle name="Calculation 2 2 2 2 2 2" xfId="30189" xr:uid="{00000000-0005-0000-0000-0000922C0000}"/>
    <cellStyle name="Calculation 2 2 2 2 2 2 2" xfId="45373" xr:uid="{00000000-0005-0000-0000-0000932C0000}"/>
    <cellStyle name="Calculation 2 2 2 2 2 3" xfId="36136" xr:uid="{00000000-0005-0000-0000-0000942C0000}"/>
    <cellStyle name="Calculation 2 2 2 2 3" xfId="27745" xr:uid="{00000000-0005-0000-0000-0000952C0000}"/>
    <cellStyle name="Calculation 2 2 2 2 3 2" xfId="39332" xr:uid="{00000000-0005-0000-0000-0000962C0000}"/>
    <cellStyle name="Calculation 2 2 2 2 4" xfId="27515" xr:uid="{00000000-0005-0000-0000-0000972C0000}"/>
    <cellStyle name="Calculation 2 2 2 3" xfId="7982" xr:uid="{00000000-0005-0000-0000-0000982C0000}"/>
    <cellStyle name="Calculation 2 2 2 3 2" xfId="20456" xr:uid="{00000000-0005-0000-0000-0000992C0000}"/>
    <cellStyle name="Calculation 2 2 2 3 2 2" xfId="30190" xr:uid="{00000000-0005-0000-0000-00009A2C0000}"/>
    <cellStyle name="Calculation 2 2 2 3 2 2 2" xfId="45372" xr:uid="{00000000-0005-0000-0000-00009B2C0000}"/>
    <cellStyle name="Calculation 2 2 2 3 2 3" xfId="36135" xr:uid="{00000000-0005-0000-0000-00009C2C0000}"/>
    <cellStyle name="Calculation 2 2 2 3 3" xfId="27744" xr:uid="{00000000-0005-0000-0000-00009D2C0000}"/>
    <cellStyle name="Calculation 2 2 2 3 3 2" xfId="39333" xr:uid="{00000000-0005-0000-0000-00009E2C0000}"/>
    <cellStyle name="Calculation 2 2 2 3 4" xfId="27516" xr:uid="{00000000-0005-0000-0000-00009F2C0000}"/>
    <cellStyle name="Calculation 2 2 2 4" xfId="7983" xr:uid="{00000000-0005-0000-0000-0000A02C0000}"/>
    <cellStyle name="Calculation 2 2 2 4 2" xfId="20457" xr:uid="{00000000-0005-0000-0000-0000A12C0000}"/>
    <cellStyle name="Calculation 2 2 2 4 2 2" xfId="30191" xr:uid="{00000000-0005-0000-0000-0000A22C0000}"/>
    <cellStyle name="Calculation 2 2 2 4 2 2 2" xfId="45371" xr:uid="{00000000-0005-0000-0000-0000A32C0000}"/>
    <cellStyle name="Calculation 2 2 2 4 2 3" xfId="36134" xr:uid="{00000000-0005-0000-0000-0000A42C0000}"/>
    <cellStyle name="Calculation 2 2 2 4 3" xfId="21876" xr:uid="{00000000-0005-0000-0000-0000A52C0000}"/>
    <cellStyle name="Calculation 2 2 2 4 3 2" xfId="39334" xr:uid="{00000000-0005-0000-0000-0000A62C0000}"/>
    <cellStyle name="Calculation 2 2 2 4 4" xfId="27517" xr:uid="{00000000-0005-0000-0000-0000A72C0000}"/>
    <cellStyle name="Calculation 2 2 2 5" xfId="7984" xr:uid="{00000000-0005-0000-0000-0000A82C0000}"/>
    <cellStyle name="Calculation 2 2 2 5 2" xfId="20458" xr:uid="{00000000-0005-0000-0000-0000A92C0000}"/>
    <cellStyle name="Calculation 2 2 2 5 2 2" xfId="30192" xr:uid="{00000000-0005-0000-0000-0000AA2C0000}"/>
    <cellStyle name="Calculation 2 2 2 5 2 2 2" xfId="44543" xr:uid="{00000000-0005-0000-0000-0000AB2C0000}"/>
    <cellStyle name="Calculation 2 2 2 5 2 3" xfId="34499" xr:uid="{00000000-0005-0000-0000-0000AC2C0000}"/>
    <cellStyle name="Calculation 2 2 2 5 3" xfId="27740" xr:uid="{00000000-0005-0000-0000-0000AD2C0000}"/>
    <cellStyle name="Calculation 2 2 2 5 3 2" xfId="39335" xr:uid="{00000000-0005-0000-0000-0000AE2C0000}"/>
    <cellStyle name="Calculation 2 2 2 5 4" xfId="27518" xr:uid="{00000000-0005-0000-0000-0000AF2C0000}"/>
    <cellStyle name="Calculation 2 2 2 6" xfId="20454" xr:uid="{00000000-0005-0000-0000-0000B02C0000}"/>
    <cellStyle name="Calculation 2 2 2 6 2" xfId="30188" xr:uid="{00000000-0005-0000-0000-0000B12C0000}"/>
    <cellStyle name="Calculation 2 2 2 6 2 2" xfId="45374" xr:uid="{00000000-0005-0000-0000-0000B22C0000}"/>
    <cellStyle name="Calculation 2 2 2 6 3" xfId="36137" xr:uid="{00000000-0005-0000-0000-0000B32C0000}"/>
    <cellStyle name="Calculation 2 2 2 7" xfId="27746" xr:uid="{00000000-0005-0000-0000-0000B42C0000}"/>
    <cellStyle name="Calculation 2 2 2 7 2" xfId="39331" xr:uid="{00000000-0005-0000-0000-0000B52C0000}"/>
    <cellStyle name="Calculation 2 2 2 8" xfId="27514" xr:uid="{00000000-0005-0000-0000-0000B62C0000}"/>
    <cellStyle name="Calculation 2 2 3" xfId="7985" xr:uid="{00000000-0005-0000-0000-0000B72C0000}"/>
    <cellStyle name="Calculation 2 2 3 2" xfId="7986" xr:uid="{00000000-0005-0000-0000-0000B82C0000}"/>
    <cellStyle name="Calculation 2 2 3 2 2" xfId="20460" xr:uid="{00000000-0005-0000-0000-0000B92C0000}"/>
    <cellStyle name="Calculation 2 2 3 2 2 2" xfId="30194" xr:uid="{00000000-0005-0000-0000-0000BA2C0000}"/>
    <cellStyle name="Calculation 2 2 3 2 2 2 2" xfId="45369" xr:uid="{00000000-0005-0000-0000-0000BB2C0000}"/>
    <cellStyle name="Calculation 2 2 3 2 2 3" xfId="36132" xr:uid="{00000000-0005-0000-0000-0000BC2C0000}"/>
    <cellStyle name="Calculation 2 2 3 2 3" xfId="27741" xr:uid="{00000000-0005-0000-0000-0000BD2C0000}"/>
    <cellStyle name="Calculation 2 2 3 2 3 2" xfId="39337" xr:uid="{00000000-0005-0000-0000-0000BE2C0000}"/>
    <cellStyle name="Calculation 2 2 3 2 4" xfId="21937" xr:uid="{00000000-0005-0000-0000-0000BF2C0000}"/>
    <cellStyle name="Calculation 2 2 3 3" xfId="7987" xr:uid="{00000000-0005-0000-0000-0000C02C0000}"/>
    <cellStyle name="Calculation 2 2 3 3 2" xfId="20461" xr:uid="{00000000-0005-0000-0000-0000C12C0000}"/>
    <cellStyle name="Calculation 2 2 3 3 2 2" xfId="30195" xr:uid="{00000000-0005-0000-0000-0000C22C0000}"/>
    <cellStyle name="Calculation 2 2 3 3 2 2 2" xfId="45368" xr:uid="{00000000-0005-0000-0000-0000C32C0000}"/>
    <cellStyle name="Calculation 2 2 3 3 2 3" xfId="36131" xr:uid="{00000000-0005-0000-0000-0000C42C0000}"/>
    <cellStyle name="Calculation 2 2 3 3 3" xfId="21875" xr:uid="{00000000-0005-0000-0000-0000C52C0000}"/>
    <cellStyle name="Calculation 2 2 3 3 3 2" xfId="39338" xr:uid="{00000000-0005-0000-0000-0000C62C0000}"/>
    <cellStyle name="Calculation 2 2 3 3 4" xfId="27490" xr:uid="{00000000-0005-0000-0000-0000C72C0000}"/>
    <cellStyle name="Calculation 2 2 3 4" xfId="7988" xr:uid="{00000000-0005-0000-0000-0000C82C0000}"/>
    <cellStyle name="Calculation 2 2 3 4 2" xfId="20462" xr:uid="{00000000-0005-0000-0000-0000C92C0000}"/>
    <cellStyle name="Calculation 2 2 3 4 2 2" xfId="30196" xr:uid="{00000000-0005-0000-0000-0000CA2C0000}"/>
    <cellStyle name="Calculation 2 2 3 4 2 2 2" xfId="45367" xr:uid="{00000000-0005-0000-0000-0000CB2C0000}"/>
    <cellStyle name="Calculation 2 2 3 4 2 3" xfId="36130" xr:uid="{00000000-0005-0000-0000-0000CC2C0000}"/>
    <cellStyle name="Calculation 2 2 3 4 3" xfId="27739" xr:uid="{00000000-0005-0000-0000-0000CD2C0000}"/>
    <cellStyle name="Calculation 2 2 3 4 3 2" xfId="39339" xr:uid="{00000000-0005-0000-0000-0000CE2C0000}"/>
    <cellStyle name="Calculation 2 2 3 4 4" xfId="21865" xr:uid="{00000000-0005-0000-0000-0000CF2C0000}"/>
    <cellStyle name="Calculation 2 2 3 5" xfId="7989" xr:uid="{00000000-0005-0000-0000-0000D02C0000}"/>
    <cellStyle name="Calculation 2 2 3 5 2" xfId="20463" xr:uid="{00000000-0005-0000-0000-0000D12C0000}"/>
    <cellStyle name="Calculation 2 2 3 5 2 2" xfId="30197" xr:uid="{00000000-0005-0000-0000-0000D22C0000}"/>
    <cellStyle name="Calculation 2 2 3 5 2 2 2" xfId="45366" xr:uid="{00000000-0005-0000-0000-0000D32C0000}"/>
    <cellStyle name="Calculation 2 2 3 5 2 3" xfId="36129" xr:uid="{00000000-0005-0000-0000-0000D42C0000}"/>
    <cellStyle name="Calculation 2 2 3 5 3" xfId="361" xr:uid="{00000000-0005-0000-0000-0000D52C0000}"/>
    <cellStyle name="Calculation 2 2 3 5 3 2" xfId="39340" xr:uid="{00000000-0005-0000-0000-0000D62C0000}"/>
    <cellStyle name="Calculation 2 2 3 5 4" xfId="27520" xr:uid="{00000000-0005-0000-0000-0000D72C0000}"/>
    <cellStyle name="Calculation 2 2 3 6" xfId="20459" xr:uid="{00000000-0005-0000-0000-0000D82C0000}"/>
    <cellStyle name="Calculation 2 2 3 6 2" xfId="30193" xr:uid="{00000000-0005-0000-0000-0000D92C0000}"/>
    <cellStyle name="Calculation 2 2 3 6 2 2" xfId="45370" xr:uid="{00000000-0005-0000-0000-0000DA2C0000}"/>
    <cellStyle name="Calculation 2 2 3 6 3" xfId="36133" xr:uid="{00000000-0005-0000-0000-0000DB2C0000}"/>
    <cellStyle name="Calculation 2 2 3 7" xfId="27742" xr:uid="{00000000-0005-0000-0000-0000DC2C0000}"/>
    <cellStyle name="Calculation 2 2 3 7 2" xfId="39336" xr:uid="{00000000-0005-0000-0000-0000DD2C0000}"/>
    <cellStyle name="Calculation 2 2 3 8" xfId="27519" xr:uid="{00000000-0005-0000-0000-0000DE2C0000}"/>
    <cellStyle name="Calculation 2 2 4" xfId="7990" xr:uid="{00000000-0005-0000-0000-0000DF2C0000}"/>
    <cellStyle name="Calculation 2 2 4 2" xfId="7991" xr:uid="{00000000-0005-0000-0000-0000E02C0000}"/>
    <cellStyle name="Calculation 2 2 4 2 2" xfId="20465" xr:uid="{00000000-0005-0000-0000-0000E12C0000}"/>
    <cellStyle name="Calculation 2 2 4 2 2 2" xfId="30199" xr:uid="{00000000-0005-0000-0000-0000E22C0000}"/>
    <cellStyle name="Calculation 2 2 4 2 2 2 2" xfId="44542" xr:uid="{00000000-0005-0000-0000-0000E32C0000}"/>
    <cellStyle name="Calculation 2 2 4 2 2 3" xfId="34498" xr:uid="{00000000-0005-0000-0000-0000E42C0000}"/>
    <cellStyle name="Calculation 2 2 4 2 3" xfId="27737" xr:uid="{00000000-0005-0000-0000-0000E52C0000}"/>
    <cellStyle name="Calculation 2 2 4 2 3 2" xfId="39342" xr:uid="{00000000-0005-0000-0000-0000E62C0000}"/>
    <cellStyle name="Calculation 2 2 4 2 4" xfId="27522" xr:uid="{00000000-0005-0000-0000-0000E72C0000}"/>
    <cellStyle name="Calculation 2 2 4 3" xfId="20464" xr:uid="{00000000-0005-0000-0000-0000E82C0000}"/>
    <cellStyle name="Calculation 2 2 4 3 2" xfId="30198" xr:uid="{00000000-0005-0000-0000-0000E92C0000}"/>
    <cellStyle name="Calculation 2 2 4 3 2 2" xfId="45365" xr:uid="{00000000-0005-0000-0000-0000EA2C0000}"/>
    <cellStyle name="Calculation 2 2 4 3 3" xfId="36128" xr:uid="{00000000-0005-0000-0000-0000EB2C0000}"/>
    <cellStyle name="Calculation 2 2 4 4" xfId="27738" xr:uid="{00000000-0005-0000-0000-0000EC2C0000}"/>
    <cellStyle name="Calculation 2 2 4 4 2" xfId="39341" xr:uid="{00000000-0005-0000-0000-0000ED2C0000}"/>
    <cellStyle name="Calculation 2 2 4 5" xfId="27521" xr:uid="{00000000-0005-0000-0000-0000EE2C0000}"/>
    <cellStyle name="Calculation 2 2 5" xfId="7992" xr:uid="{00000000-0005-0000-0000-0000EF2C0000}"/>
    <cellStyle name="Calculation 2 2 5 2" xfId="20466" xr:uid="{00000000-0005-0000-0000-0000F02C0000}"/>
    <cellStyle name="Calculation 2 2 5 2 2" xfId="30200" xr:uid="{00000000-0005-0000-0000-0000F12C0000}"/>
    <cellStyle name="Calculation 2 2 5 2 2 2" xfId="45364" xr:uid="{00000000-0005-0000-0000-0000F22C0000}"/>
    <cellStyle name="Calculation 2 2 5 2 3" xfId="36127" xr:uid="{00000000-0005-0000-0000-0000F32C0000}"/>
    <cellStyle name="Calculation 2 2 5 3" xfId="27736" xr:uid="{00000000-0005-0000-0000-0000F42C0000}"/>
    <cellStyle name="Calculation 2 2 5 3 2" xfId="39343" xr:uid="{00000000-0005-0000-0000-0000F52C0000}"/>
    <cellStyle name="Calculation 2 2 5 4" xfId="27523" xr:uid="{00000000-0005-0000-0000-0000F62C0000}"/>
    <cellStyle name="Calculation 2 2 6" xfId="7979" xr:uid="{00000000-0005-0000-0000-0000F72C0000}"/>
    <cellStyle name="Calculation 2 2 6 2" xfId="27747" xr:uid="{00000000-0005-0000-0000-0000F82C0000}"/>
    <cellStyle name="Calculation 2 2 6 2 2" xfId="39330" xr:uid="{00000000-0005-0000-0000-0000F92C0000}"/>
    <cellStyle name="Calculation 2 2 6 3" xfId="27513" xr:uid="{00000000-0005-0000-0000-0000FA2C0000}"/>
    <cellStyle name="Calculation 2 2 7" xfId="20453" xr:uid="{00000000-0005-0000-0000-0000FB2C0000}"/>
    <cellStyle name="Calculation 2 2 7 2" xfId="30187" xr:uid="{00000000-0005-0000-0000-0000FC2C0000}"/>
    <cellStyle name="Calculation 2 2 7 2 2" xfId="43758" xr:uid="{00000000-0005-0000-0000-0000FD2C0000}"/>
    <cellStyle name="Calculation 2 2 7 3" xfId="33787" xr:uid="{00000000-0005-0000-0000-0000FE2C0000}"/>
    <cellStyle name="Calculation 2 2 8" xfId="30045" xr:uid="{00000000-0005-0000-0000-0000FF2C0000}"/>
    <cellStyle name="Calculation 2 2 8 2" xfId="43721" xr:uid="{00000000-0005-0000-0000-0000002D0000}"/>
    <cellStyle name="Calculation 2 2 8 3" xfId="33755" xr:uid="{00000000-0005-0000-0000-0000012D0000}"/>
    <cellStyle name="Calculation 2 2 9" xfId="34131" xr:uid="{00000000-0005-0000-0000-0000022D0000}"/>
    <cellStyle name="Calculation 2 2 9 2" xfId="44168" xr:uid="{00000000-0005-0000-0000-0000032D0000}"/>
    <cellStyle name="Calculation 2 20" xfId="34139" xr:uid="{00000000-0005-0000-0000-0000042D0000}"/>
    <cellStyle name="Calculation 2 20 2" xfId="44176" xr:uid="{00000000-0005-0000-0000-0000052D0000}"/>
    <cellStyle name="Calculation 2 21" xfId="34127" xr:uid="{00000000-0005-0000-0000-0000062D0000}"/>
    <cellStyle name="Calculation 2 21 2" xfId="44164" xr:uid="{00000000-0005-0000-0000-0000072D0000}"/>
    <cellStyle name="Calculation 2 22" xfId="34466" xr:uid="{00000000-0005-0000-0000-0000082D0000}"/>
    <cellStyle name="Calculation 2 22 2" xfId="44511" xr:uid="{00000000-0005-0000-0000-0000092D0000}"/>
    <cellStyle name="Calculation 2 23" xfId="34126" xr:uid="{00000000-0005-0000-0000-00000A2D0000}"/>
    <cellStyle name="Calculation 2 23 2" xfId="44163" xr:uid="{00000000-0005-0000-0000-00000B2D0000}"/>
    <cellStyle name="Calculation 2 24" xfId="34473" xr:uid="{00000000-0005-0000-0000-00000C2D0000}"/>
    <cellStyle name="Calculation 2 24 2" xfId="44517" xr:uid="{00000000-0005-0000-0000-00000D2D0000}"/>
    <cellStyle name="Calculation 2 25" xfId="34449" xr:uid="{00000000-0005-0000-0000-00000E2D0000}"/>
    <cellStyle name="Calculation 2 25 2" xfId="44495" xr:uid="{00000000-0005-0000-0000-00000F2D0000}"/>
    <cellStyle name="Calculation 2 26" xfId="36182" xr:uid="{00000000-0005-0000-0000-0000102D0000}"/>
    <cellStyle name="Calculation 2 26 2" xfId="45419" xr:uid="{00000000-0005-0000-0000-0000112D0000}"/>
    <cellStyle name="Calculation 2 27" xfId="36433" xr:uid="{00000000-0005-0000-0000-0000122D0000}"/>
    <cellStyle name="Calculation 2 28" xfId="23595" xr:uid="{00000000-0005-0000-0000-0000132D0000}"/>
    <cellStyle name="Calculation 2 29" xfId="22881" xr:uid="{00000000-0005-0000-0000-0000142D0000}"/>
    <cellStyle name="Calculation 2 3" xfId="526" xr:uid="{00000000-0005-0000-0000-0000152D0000}"/>
    <cellStyle name="Calculation 2 3 10" xfId="34420" xr:uid="{00000000-0005-0000-0000-0000162D0000}"/>
    <cellStyle name="Calculation 2 3 10 2" xfId="44467" xr:uid="{00000000-0005-0000-0000-0000172D0000}"/>
    <cellStyle name="Calculation 2 3 11" xfId="33782" xr:uid="{00000000-0005-0000-0000-0000182D0000}"/>
    <cellStyle name="Calculation 2 3 11 2" xfId="43753" xr:uid="{00000000-0005-0000-0000-0000192D0000}"/>
    <cellStyle name="Calculation 2 3 12" xfId="34366" xr:uid="{00000000-0005-0000-0000-00001A2D0000}"/>
    <cellStyle name="Calculation 2 3 12 2" xfId="44415" xr:uid="{00000000-0005-0000-0000-00001B2D0000}"/>
    <cellStyle name="Calculation 2 3 13" xfId="34465" xr:uid="{00000000-0005-0000-0000-00001C2D0000}"/>
    <cellStyle name="Calculation 2 3 13 2" xfId="44510" xr:uid="{00000000-0005-0000-0000-00001D2D0000}"/>
    <cellStyle name="Calculation 2 3 14" xfId="34407" xr:uid="{00000000-0005-0000-0000-00001E2D0000}"/>
    <cellStyle name="Calculation 2 3 14 2" xfId="44456" xr:uid="{00000000-0005-0000-0000-00001F2D0000}"/>
    <cellStyle name="Calculation 2 3 15" xfId="36126" xr:uid="{00000000-0005-0000-0000-0000202D0000}"/>
    <cellStyle name="Calculation 2 3 15 2" xfId="45363" xr:uid="{00000000-0005-0000-0000-0000212D0000}"/>
    <cellStyle name="Calculation 2 3 16" xfId="36435" xr:uid="{00000000-0005-0000-0000-0000222D0000}"/>
    <cellStyle name="Calculation 2 3 17" xfId="23596" xr:uid="{00000000-0005-0000-0000-0000232D0000}"/>
    <cellStyle name="Calculation 2 3 18" xfId="32208" xr:uid="{00000000-0005-0000-0000-0000242D0000}"/>
    <cellStyle name="Calculation 2 3 2" xfId="7994" xr:uid="{00000000-0005-0000-0000-0000252D0000}"/>
    <cellStyle name="Calculation 2 3 2 2" xfId="7995" xr:uid="{00000000-0005-0000-0000-0000262D0000}"/>
    <cellStyle name="Calculation 2 3 2 2 2" xfId="20469" xr:uid="{00000000-0005-0000-0000-0000272D0000}"/>
    <cellStyle name="Calculation 2 3 2 2 2 2" xfId="30203" xr:uid="{00000000-0005-0000-0000-0000282D0000}"/>
    <cellStyle name="Calculation 2 3 2 2 2 2 2" xfId="45361" xr:uid="{00000000-0005-0000-0000-0000292D0000}"/>
    <cellStyle name="Calculation 2 3 2 2 2 3" xfId="36124" xr:uid="{00000000-0005-0000-0000-00002A2D0000}"/>
    <cellStyle name="Calculation 2 3 2 2 3" xfId="27733" xr:uid="{00000000-0005-0000-0000-00002B2D0000}"/>
    <cellStyle name="Calculation 2 3 2 2 3 2" xfId="39346" xr:uid="{00000000-0005-0000-0000-00002C2D0000}"/>
    <cellStyle name="Calculation 2 3 2 2 4" xfId="27526" xr:uid="{00000000-0005-0000-0000-00002D2D0000}"/>
    <cellStyle name="Calculation 2 3 2 3" xfId="7996" xr:uid="{00000000-0005-0000-0000-00002E2D0000}"/>
    <cellStyle name="Calculation 2 3 2 3 2" xfId="20470" xr:uid="{00000000-0005-0000-0000-00002F2D0000}"/>
    <cellStyle name="Calculation 2 3 2 3 2 2" xfId="30204" xr:uid="{00000000-0005-0000-0000-0000302D0000}"/>
    <cellStyle name="Calculation 2 3 2 3 2 2 2" xfId="45360" xr:uid="{00000000-0005-0000-0000-0000312D0000}"/>
    <cellStyle name="Calculation 2 3 2 3 2 3" xfId="36123" xr:uid="{00000000-0005-0000-0000-0000322D0000}"/>
    <cellStyle name="Calculation 2 3 2 3 3" xfId="27732" xr:uid="{00000000-0005-0000-0000-0000332D0000}"/>
    <cellStyle name="Calculation 2 3 2 3 3 2" xfId="39347" xr:uid="{00000000-0005-0000-0000-0000342D0000}"/>
    <cellStyle name="Calculation 2 3 2 3 4" xfId="27527" xr:uid="{00000000-0005-0000-0000-0000352D0000}"/>
    <cellStyle name="Calculation 2 3 2 4" xfId="7997" xr:uid="{00000000-0005-0000-0000-0000362D0000}"/>
    <cellStyle name="Calculation 2 3 2 4 2" xfId="20471" xr:uid="{00000000-0005-0000-0000-0000372D0000}"/>
    <cellStyle name="Calculation 2 3 2 4 2 2" xfId="30205" xr:uid="{00000000-0005-0000-0000-0000382D0000}"/>
    <cellStyle name="Calculation 2 3 2 4 2 2 2" xfId="45359" xr:uid="{00000000-0005-0000-0000-0000392D0000}"/>
    <cellStyle name="Calculation 2 3 2 4 2 3" xfId="36122" xr:uid="{00000000-0005-0000-0000-00003A2D0000}"/>
    <cellStyle name="Calculation 2 3 2 4 3" xfId="27731" xr:uid="{00000000-0005-0000-0000-00003B2D0000}"/>
    <cellStyle name="Calculation 2 3 2 4 3 2" xfId="39348" xr:uid="{00000000-0005-0000-0000-00003C2D0000}"/>
    <cellStyle name="Calculation 2 3 2 4 4" xfId="27528" xr:uid="{00000000-0005-0000-0000-00003D2D0000}"/>
    <cellStyle name="Calculation 2 3 2 5" xfId="7998" xr:uid="{00000000-0005-0000-0000-00003E2D0000}"/>
    <cellStyle name="Calculation 2 3 2 5 2" xfId="20472" xr:uid="{00000000-0005-0000-0000-00003F2D0000}"/>
    <cellStyle name="Calculation 2 3 2 5 2 2" xfId="30206" xr:uid="{00000000-0005-0000-0000-0000402D0000}"/>
    <cellStyle name="Calculation 2 3 2 5 2 2 2" xfId="45358" xr:uid="{00000000-0005-0000-0000-0000412D0000}"/>
    <cellStyle name="Calculation 2 3 2 5 2 3" xfId="36121" xr:uid="{00000000-0005-0000-0000-0000422D0000}"/>
    <cellStyle name="Calculation 2 3 2 5 3" xfId="27730" xr:uid="{00000000-0005-0000-0000-0000432D0000}"/>
    <cellStyle name="Calculation 2 3 2 5 3 2" xfId="39349" xr:uid="{00000000-0005-0000-0000-0000442D0000}"/>
    <cellStyle name="Calculation 2 3 2 5 4" xfId="27529" xr:uid="{00000000-0005-0000-0000-0000452D0000}"/>
    <cellStyle name="Calculation 2 3 2 6" xfId="20468" xr:uid="{00000000-0005-0000-0000-0000462D0000}"/>
    <cellStyle name="Calculation 2 3 2 6 2" xfId="30202" xr:uid="{00000000-0005-0000-0000-0000472D0000}"/>
    <cellStyle name="Calculation 2 3 2 6 2 2" xfId="45362" xr:uid="{00000000-0005-0000-0000-0000482D0000}"/>
    <cellStyle name="Calculation 2 3 2 6 3" xfId="36125" xr:uid="{00000000-0005-0000-0000-0000492D0000}"/>
    <cellStyle name="Calculation 2 3 2 7" xfId="27734" xr:uid="{00000000-0005-0000-0000-00004A2D0000}"/>
    <cellStyle name="Calculation 2 3 2 7 2" xfId="39345" xr:uid="{00000000-0005-0000-0000-00004B2D0000}"/>
    <cellStyle name="Calculation 2 3 2 8" xfId="27525" xr:uid="{00000000-0005-0000-0000-00004C2D0000}"/>
    <cellStyle name="Calculation 2 3 3" xfId="7999" xr:uid="{00000000-0005-0000-0000-00004D2D0000}"/>
    <cellStyle name="Calculation 2 3 3 2" xfId="8000" xr:uid="{00000000-0005-0000-0000-00004E2D0000}"/>
    <cellStyle name="Calculation 2 3 3 2 2" xfId="20474" xr:uid="{00000000-0005-0000-0000-00004F2D0000}"/>
    <cellStyle name="Calculation 2 3 3 2 2 2" xfId="30208" xr:uid="{00000000-0005-0000-0000-0000502D0000}"/>
    <cellStyle name="Calculation 2 3 3 2 2 2 2" xfId="45356" xr:uid="{00000000-0005-0000-0000-0000512D0000}"/>
    <cellStyle name="Calculation 2 3 3 2 2 3" xfId="36119" xr:uid="{00000000-0005-0000-0000-0000522D0000}"/>
    <cellStyle name="Calculation 2 3 3 2 3" xfId="27728" xr:uid="{00000000-0005-0000-0000-0000532D0000}"/>
    <cellStyle name="Calculation 2 3 3 2 3 2" xfId="39351" xr:uid="{00000000-0005-0000-0000-0000542D0000}"/>
    <cellStyle name="Calculation 2 3 3 2 4" xfId="27531" xr:uid="{00000000-0005-0000-0000-0000552D0000}"/>
    <cellStyle name="Calculation 2 3 3 3" xfId="8001" xr:uid="{00000000-0005-0000-0000-0000562D0000}"/>
    <cellStyle name="Calculation 2 3 3 3 2" xfId="20475" xr:uid="{00000000-0005-0000-0000-0000572D0000}"/>
    <cellStyle name="Calculation 2 3 3 3 2 2" xfId="30209" xr:uid="{00000000-0005-0000-0000-0000582D0000}"/>
    <cellStyle name="Calculation 2 3 3 3 2 2 2" xfId="45355" xr:uid="{00000000-0005-0000-0000-0000592D0000}"/>
    <cellStyle name="Calculation 2 3 3 3 2 3" xfId="36118" xr:uid="{00000000-0005-0000-0000-00005A2D0000}"/>
    <cellStyle name="Calculation 2 3 3 3 3" xfId="27727" xr:uid="{00000000-0005-0000-0000-00005B2D0000}"/>
    <cellStyle name="Calculation 2 3 3 3 3 2" xfId="39352" xr:uid="{00000000-0005-0000-0000-00005C2D0000}"/>
    <cellStyle name="Calculation 2 3 3 3 4" xfId="29806" xr:uid="{00000000-0005-0000-0000-00005D2D0000}"/>
    <cellStyle name="Calculation 2 3 3 4" xfId="8002" xr:uid="{00000000-0005-0000-0000-00005E2D0000}"/>
    <cellStyle name="Calculation 2 3 3 4 2" xfId="20476" xr:uid="{00000000-0005-0000-0000-00005F2D0000}"/>
    <cellStyle name="Calculation 2 3 3 4 2 2" xfId="30210" xr:uid="{00000000-0005-0000-0000-0000602D0000}"/>
    <cellStyle name="Calculation 2 3 3 4 2 2 2" xfId="45354" xr:uid="{00000000-0005-0000-0000-0000612D0000}"/>
    <cellStyle name="Calculation 2 3 3 4 2 3" xfId="36117" xr:uid="{00000000-0005-0000-0000-0000622D0000}"/>
    <cellStyle name="Calculation 2 3 3 4 3" xfId="27726" xr:uid="{00000000-0005-0000-0000-0000632D0000}"/>
    <cellStyle name="Calculation 2 3 3 4 3 2" xfId="39353" xr:uid="{00000000-0005-0000-0000-0000642D0000}"/>
    <cellStyle name="Calculation 2 3 3 4 4" xfId="27532" xr:uid="{00000000-0005-0000-0000-0000652D0000}"/>
    <cellStyle name="Calculation 2 3 3 5" xfId="8003" xr:uid="{00000000-0005-0000-0000-0000662D0000}"/>
    <cellStyle name="Calculation 2 3 3 5 2" xfId="20477" xr:uid="{00000000-0005-0000-0000-0000672D0000}"/>
    <cellStyle name="Calculation 2 3 3 5 2 2" xfId="30211" xr:uid="{00000000-0005-0000-0000-0000682D0000}"/>
    <cellStyle name="Calculation 2 3 3 5 2 2 2" xfId="44541" xr:uid="{00000000-0005-0000-0000-0000692D0000}"/>
    <cellStyle name="Calculation 2 3 3 5 2 3" xfId="34497" xr:uid="{00000000-0005-0000-0000-00006A2D0000}"/>
    <cellStyle name="Calculation 2 3 3 5 3" xfId="27725" xr:uid="{00000000-0005-0000-0000-00006B2D0000}"/>
    <cellStyle name="Calculation 2 3 3 5 3 2" xfId="39354" xr:uid="{00000000-0005-0000-0000-00006C2D0000}"/>
    <cellStyle name="Calculation 2 3 3 5 4" xfId="27533" xr:uid="{00000000-0005-0000-0000-00006D2D0000}"/>
    <cellStyle name="Calculation 2 3 3 6" xfId="20473" xr:uid="{00000000-0005-0000-0000-00006E2D0000}"/>
    <cellStyle name="Calculation 2 3 3 6 2" xfId="30207" xr:uid="{00000000-0005-0000-0000-00006F2D0000}"/>
    <cellStyle name="Calculation 2 3 3 6 2 2" xfId="45357" xr:uid="{00000000-0005-0000-0000-0000702D0000}"/>
    <cellStyle name="Calculation 2 3 3 6 3" xfId="36120" xr:uid="{00000000-0005-0000-0000-0000712D0000}"/>
    <cellStyle name="Calculation 2 3 3 7" xfId="27729" xr:uid="{00000000-0005-0000-0000-0000722D0000}"/>
    <cellStyle name="Calculation 2 3 3 7 2" xfId="39350" xr:uid="{00000000-0005-0000-0000-0000732D0000}"/>
    <cellStyle name="Calculation 2 3 3 8" xfId="27530" xr:uid="{00000000-0005-0000-0000-0000742D0000}"/>
    <cellStyle name="Calculation 2 3 4" xfId="8004" xr:uid="{00000000-0005-0000-0000-0000752D0000}"/>
    <cellStyle name="Calculation 2 3 4 2" xfId="8005" xr:uid="{00000000-0005-0000-0000-0000762D0000}"/>
    <cellStyle name="Calculation 2 3 4 2 2" xfId="20479" xr:uid="{00000000-0005-0000-0000-0000772D0000}"/>
    <cellStyle name="Calculation 2 3 4 2 2 2" xfId="30213" xr:uid="{00000000-0005-0000-0000-0000782D0000}"/>
    <cellStyle name="Calculation 2 3 4 2 2 2 2" xfId="45352" xr:uid="{00000000-0005-0000-0000-0000792D0000}"/>
    <cellStyle name="Calculation 2 3 4 2 2 3" xfId="36115" xr:uid="{00000000-0005-0000-0000-00007A2D0000}"/>
    <cellStyle name="Calculation 2 3 4 2 3" xfId="27723" xr:uid="{00000000-0005-0000-0000-00007B2D0000}"/>
    <cellStyle name="Calculation 2 3 4 2 3 2" xfId="39356" xr:uid="{00000000-0005-0000-0000-00007C2D0000}"/>
    <cellStyle name="Calculation 2 3 4 2 4" xfId="27535" xr:uid="{00000000-0005-0000-0000-00007D2D0000}"/>
    <cellStyle name="Calculation 2 3 4 3" xfId="20478" xr:uid="{00000000-0005-0000-0000-00007E2D0000}"/>
    <cellStyle name="Calculation 2 3 4 3 2" xfId="30212" xr:uid="{00000000-0005-0000-0000-00007F2D0000}"/>
    <cellStyle name="Calculation 2 3 4 3 2 2" xfId="45353" xr:uid="{00000000-0005-0000-0000-0000802D0000}"/>
    <cellStyle name="Calculation 2 3 4 3 3" xfId="36116" xr:uid="{00000000-0005-0000-0000-0000812D0000}"/>
    <cellStyle name="Calculation 2 3 4 4" xfId="27724" xr:uid="{00000000-0005-0000-0000-0000822D0000}"/>
    <cellStyle name="Calculation 2 3 4 4 2" xfId="39355" xr:uid="{00000000-0005-0000-0000-0000832D0000}"/>
    <cellStyle name="Calculation 2 3 4 5" xfId="27534" xr:uid="{00000000-0005-0000-0000-0000842D0000}"/>
    <cellStyle name="Calculation 2 3 5" xfId="8006" xr:uid="{00000000-0005-0000-0000-0000852D0000}"/>
    <cellStyle name="Calculation 2 3 5 2" xfId="20480" xr:uid="{00000000-0005-0000-0000-0000862D0000}"/>
    <cellStyle name="Calculation 2 3 5 2 2" xfId="30214" xr:uid="{00000000-0005-0000-0000-0000872D0000}"/>
    <cellStyle name="Calculation 2 3 5 2 2 2" xfId="45351" xr:uid="{00000000-0005-0000-0000-0000882D0000}"/>
    <cellStyle name="Calculation 2 3 5 2 3" xfId="36114" xr:uid="{00000000-0005-0000-0000-0000892D0000}"/>
    <cellStyle name="Calculation 2 3 5 3" xfId="27722" xr:uid="{00000000-0005-0000-0000-00008A2D0000}"/>
    <cellStyle name="Calculation 2 3 5 3 2" xfId="39357" xr:uid="{00000000-0005-0000-0000-00008B2D0000}"/>
    <cellStyle name="Calculation 2 3 5 4" xfId="27536" xr:uid="{00000000-0005-0000-0000-00008C2D0000}"/>
    <cellStyle name="Calculation 2 3 6" xfId="7993" xr:uid="{00000000-0005-0000-0000-00008D2D0000}"/>
    <cellStyle name="Calculation 2 3 6 2" xfId="27735" xr:uid="{00000000-0005-0000-0000-00008E2D0000}"/>
    <cellStyle name="Calculation 2 3 6 2 2" xfId="39344" xr:uid="{00000000-0005-0000-0000-00008F2D0000}"/>
    <cellStyle name="Calculation 2 3 6 3" xfId="27524" xr:uid="{00000000-0005-0000-0000-0000902D0000}"/>
    <cellStyle name="Calculation 2 3 7" xfId="20467" xr:uid="{00000000-0005-0000-0000-0000912D0000}"/>
    <cellStyle name="Calculation 2 3 7 2" xfId="30201" xr:uid="{00000000-0005-0000-0000-0000922D0000}"/>
    <cellStyle name="Calculation 2 3 7 2 2" xfId="43759" xr:uid="{00000000-0005-0000-0000-0000932D0000}"/>
    <cellStyle name="Calculation 2 3 7 3" xfId="33788" xr:uid="{00000000-0005-0000-0000-0000942D0000}"/>
    <cellStyle name="Calculation 2 3 8" xfId="30047" xr:uid="{00000000-0005-0000-0000-0000952D0000}"/>
    <cellStyle name="Calculation 2 3 8 2" xfId="43655" xr:uid="{00000000-0005-0000-0000-0000962D0000}"/>
    <cellStyle name="Calculation 2 3 8 3" xfId="33694" xr:uid="{00000000-0005-0000-0000-0000972D0000}"/>
    <cellStyle name="Calculation 2 3 9" xfId="33763" xr:uid="{00000000-0005-0000-0000-0000982D0000}"/>
    <cellStyle name="Calculation 2 3 9 2" xfId="43735" xr:uid="{00000000-0005-0000-0000-0000992D0000}"/>
    <cellStyle name="Calculation 2 4" xfId="8007" xr:uid="{00000000-0005-0000-0000-00009A2D0000}"/>
    <cellStyle name="Calculation 2 4 2" xfId="8008" xr:uid="{00000000-0005-0000-0000-00009B2D0000}"/>
    <cellStyle name="Calculation 2 4 2 2" xfId="8009" xr:uid="{00000000-0005-0000-0000-00009C2D0000}"/>
    <cellStyle name="Calculation 2 4 2 2 2" xfId="20483" xr:uid="{00000000-0005-0000-0000-00009D2D0000}"/>
    <cellStyle name="Calculation 2 4 2 2 2 2" xfId="30217" xr:uid="{00000000-0005-0000-0000-00009E2D0000}"/>
    <cellStyle name="Calculation 2 4 2 2 2 2 2" xfId="45348" xr:uid="{00000000-0005-0000-0000-00009F2D0000}"/>
    <cellStyle name="Calculation 2 4 2 2 2 3" xfId="36111" xr:uid="{00000000-0005-0000-0000-0000A02D0000}"/>
    <cellStyle name="Calculation 2 4 2 2 3" xfId="27720" xr:uid="{00000000-0005-0000-0000-0000A12D0000}"/>
    <cellStyle name="Calculation 2 4 2 2 3 2" xfId="39360" xr:uid="{00000000-0005-0000-0000-0000A22D0000}"/>
    <cellStyle name="Calculation 2 4 2 2 4" xfId="27538" xr:uid="{00000000-0005-0000-0000-0000A32D0000}"/>
    <cellStyle name="Calculation 2 4 2 3" xfId="8010" xr:uid="{00000000-0005-0000-0000-0000A42D0000}"/>
    <cellStyle name="Calculation 2 4 2 3 2" xfId="20484" xr:uid="{00000000-0005-0000-0000-0000A52D0000}"/>
    <cellStyle name="Calculation 2 4 2 3 2 2" xfId="30218" xr:uid="{00000000-0005-0000-0000-0000A62D0000}"/>
    <cellStyle name="Calculation 2 4 2 3 2 2 2" xfId="45347" xr:uid="{00000000-0005-0000-0000-0000A72D0000}"/>
    <cellStyle name="Calculation 2 4 2 3 2 3" xfId="36110" xr:uid="{00000000-0005-0000-0000-0000A82D0000}"/>
    <cellStyle name="Calculation 2 4 2 3 3" xfId="27719" xr:uid="{00000000-0005-0000-0000-0000A92D0000}"/>
    <cellStyle name="Calculation 2 4 2 3 3 2" xfId="39361" xr:uid="{00000000-0005-0000-0000-0000AA2D0000}"/>
    <cellStyle name="Calculation 2 4 2 3 4" xfId="29808" xr:uid="{00000000-0005-0000-0000-0000AB2D0000}"/>
    <cellStyle name="Calculation 2 4 2 4" xfId="8011" xr:uid="{00000000-0005-0000-0000-0000AC2D0000}"/>
    <cellStyle name="Calculation 2 4 2 4 2" xfId="20485" xr:uid="{00000000-0005-0000-0000-0000AD2D0000}"/>
    <cellStyle name="Calculation 2 4 2 4 2 2" xfId="30219" xr:uid="{00000000-0005-0000-0000-0000AE2D0000}"/>
    <cellStyle name="Calculation 2 4 2 4 2 2 2" xfId="45346" xr:uid="{00000000-0005-0000-0000-0000AF2D0000}"/>
    <cellStyle name="Calculation 2 4 2 4 2 3" xfId="36109" xr:uid="{00000000-0005-0000-0000-0000B02D0000}"/>
    <cellStyle name="Calculation 2 4 2 4 3" xfId="27718" xr:uid="{00000000-0005-0000-0000-0000B12D0000}"/>
    <cellStyle name="Calculation 2 4 2 4 3 2" xfId="39362" xr:uid="{00000000-0005-0000-0000-0000B22D0000}"/>
    <cellStyle name="Calculation 2 4 2 4 4" xfId="27546" xr:uid="{00000000-0005-0000-0000-0000B32D0000}"/>
    <cellStyle name="Calculation 2 4 2 5" xfId="8012" xr:uid="{00000000-0005-0000-0000-0000B42D0000}"/>
    <cellStyle name="Calculation 2 4 2 5 2" xfId="20486" xr:uid="{00000000-0005-0000-0000-0000B52D0000}"/>
    <cellStyle name="Calculation 2 4 2 5 2 2" xfId="30220" xr:uid="{00000000-0005-0000-0000-0000B62D0000}"/>
    <cellStyle name="Calculation 2 4 2 5 2 2 2" xfId="45345" xr:uid="{00000000-0005-0000-0000-0000B72D0000}"/>
    <cellStyle name="Calculation 2 4 2 5 2 3" xfId="36108" xr:uid="{00000000-0005-0000-0000-0000B82D0000}"/>
    <cellStyle name="Calculation 2 4 2 5 3" xfId="21994" xr:uid="{00000000-0005-0000-0000-0000B92D0000}"/>
    <cellStyle name="Calculation 2 4 2 5 3 2" xfId="39363" xr:uid="{00000000-0005-0000-0000-0000BA2D0000}"/>
    <cellStyle name="Calculation 2 4 2 5 4" xfId="27540" xr:uid="{00000000-0005-0000-0000-0000BB2D0000}"/>
    <cellStyle name="Calculation 2 4 2 6" xfId="20482" xr:uid="{00000000-0005-0000-0000-0000BC2D0000}"/>
    <cellStyle name="Calculation 2 4 2 6 2" xfId="30216" xr:uid="{00000000-0005-0000-0000-0000BD2D0000}"/>
    <cellStyle name="Calculation 2 4 2 6 2 2" xfId="45349" xr:uid="{00000000-0005-0000-0000-0000BE2D0000}"/>
    <cellStyle name="Calculation 2 4 2 6 3" xfId="36112" xr:uid="{00000000-0005-0000-0000-0000BF2D0000}"/>
    <cellStyle name="Calculation 2 4 2 7" xfId="27717" xr:uid="{00000000-0005-0000-0000-0000C02D0000}"/>
    <cellStyle name="Calculation 2 4 2 7 2" xfId="39359" xr:uid="{00000000-0005-0000-0000-0000C12D0000}"/>
    <cellStyle name="Calculation 2 4 2 8" xfId="27537" xr:uid="{00000000-0005-0000-0000-0000C22D0000}"/>
    <cellStyle name="Calculation 2 4 3" xfId="8013" xr:uid="{00000000-0005-0000-0000-0000C32D0000}"/>
    <cellStyle name="Calculation 2 4 3 2" xfId="8014" xr:uid="{00000000-0005-0000-0000-0000C42D0000}"/>
    <cellStyle name="Calculation 2 4 3 2 2" xfId="20488" xr:uid="{00000000-0005-0000-0000-0000C52D0000}"/>
    <cellStyle name="Calculation 2 4 3 2 2 2" xfId="30222" xr:uid="{00000000-0005-0000-0000-0000C62D0000}"/>
    <cellStyle name="Calculation 2 4 3 2 2 2 2" xfId="45343" xr:uid="{00000000-0005-0000-0000-0000C72D0000}"/>
    <cellStyle name="Calculation 2 4 3 2 2 3" xfId="36106" xr:uid="{00000000-0005-0000-0000-0000C82D0000}"/>
    <cellStyle name="Calculation 2 4 3 2 3" xfId="27716" xr:uid="{00000000-0005-0000-0000-0000C92D0000}"/>
    <cellStyle name="Calculation 2 4 3 2 3 2" xfId="39365" xr:uid="{00000000-0005-0000-0000-0000CA2D0000}"/>
    <cellStyle name="Calculation 2 4 3 2 4" xfId="27541" xr:uid="{00000000-0005-0000-0000-0000CB2D0000}"/>
    <cellStyle name="Calculation 2 4 3 3" xfId="8015" xr:uid="{00000000-0005-0000-0000-0000CC2D0000}"/>
    <cellStyle name="Calculation 2 4 3 3 2" xfId="20489" xr:uid="{00000000-0005-0000-0000-0000CD2D0000}"/>
    <cellStyle name="Calculation 2 4 3 3 2 2" xfId="30223" xr:uid="{00000000-0005-0000-0000-0000CE2D0000}"/>
    <cellStyle name="Calculation 2 4 3 3 2 2 2" xfId="45342" xr:uid="{00000000-0005-0000-0000-0000CF2D0000}"/>
    <cellStyle name="Calculation 2 4 3 3 2 3" xfId="36105" xr:uid="{00000000-0005-0000-0000-0000D02D0000}"/>
    <cellStyle name="Calculation 2 4 3 3 3" xfId="27715" xr:uid="{00000000-0005-0000-0000-0000D12D0000}"/>
    <cellStyle name="Calculation 2 4 3 3 3 2" xfId="39366" xr:uid="{00000000-0005-0000-0000-0000D22D0000}"/>
    <cellStyle name="Calculation 2 4 3 3 4" xfId="27542" xr:uid="{00000000-0005-0000-0000-0000D32D0000}"/>
    <cellStyle name="Calculation 2 4 3 4" xfId="8016" xr:uid="{00000000-0005-0000-0000-0000D42D0000}"/>
    <cellStyle name="Calculation 2 4 3 4 2" xfId="20490" xr:uid="{00000000-0005-0000-0000-0000D52D0000}"/>
    <cellStyle name="Calculation 2 4 3 4 2 2" xfId="30224" xr:uid="{00000000-0005-0000-0000-0000D62D0000}"/>
    <cellStyle name="Calculation 2 4 3 4 2 2 2" xfId="45341" xr:uid="{00000000-0005-0000-0000-0000D72D0000}"/>
    <cellStyle name="Calculation 2 4 3 4 2 3" xfId="36104" xr:uid="{00000000-0005-0000-0000-0000D82D0000}"/>
    <cellStyle name="Calculation 2 4 3 4 3" xfId="27714" xr:uid="{00000000-0005-0000-0000-0000D92D0000}"/>
    <cellStyle name="Calculation 2 4 3 4 3 2" xfId="39367" xr:uid="{00000000-0005-0000-0000-0000DA2D0000}"/>
    <cellStyle name="Calculation 2 4 3 4 4" xfId="27543" xr:uid="{00000000-0005-0000-0000-0000DB2D0000}"/>
    <cellStyle name="Calculation 2 4 3 5" xfId="8017" xr:uid="{00000000-0005-0000-0000-0000DC2D0000}"/>
    <cellStyle name="Calculation 2 4 3 5 2" xfId="20491" xr:uid="{00000000-0005-0000-0000-0000DD2D0000}"/>
    <cellStyle name="Calculation 2 4 3 5 2 2" xfId="30225" xr:uid="{00000000-0005-0000-0000-0000DE2D0000}"/>
    <cellStyle name="Calculation 2 4 3 5 2 2 2" xfId="45340" xr:uid="{00000000-0005-0000-0000-0000DF2D0000}"/>
    <cellStyle name="Calculation 2 4 3 5 2 3" xfId="36103" xr:uid="{00000000-0005-0000-0000-0000E02D0000}"/>
    <cellStyle name="Calculation 2 4 3 5 3" xfId="21977" xr:uid="{00000000-0005-0000-0000-0000E12D0000}"/>
    <cellStyle name="Calculation 2 4 3 5 3 2" xfId="39368" xr:uid="{00000000-0005-0000-0000-0000E22D0000}"/>
    <cellStyle name="Calculation 2 4 3 5 4" xfId="27544" xr:uid="{00000000-0005-0000-0000-0000E32D0000}"/>
    <cellStyle name="Calculation 2 4 3 6" xfId="20487" xr:uid="{00000000-0005-0000-0000-0000E42D0000}"/>
    <cellStyle name="Calculation 2 4 3 6 2" xfId="30221" xr:uid="{00000000-0005-0000-0000-0000E52D0000}"/>
    <cellStyle name="Calculation 2 4 3 6 2 2" xfId="45344" xr:uid="{00000000-0005-0000-0000-0000E62D0000}"/>
    <cellStyle name="Calculation 2 4 3 6 3" xfId="36107" xr:uid="{00000000-0005-0000-0000-0000E72D0000}"/>
    <cellStyle name="Calculation 2 4 3 7" xfId="27713" xr:uid="{00000000-0005-0000-0000-0000E82D0000}"/>
    <cellStyle name="Calculation 2 4 3 7 2" xfId="39364" xr:uid="{00000000-0005-0000-0000-0000E92D0000}"/>
    <cellStyle name="Calculation 2 4 3 8" xfId="21991" xr:uid="{00000000-0005-0000-0000-0000EA2D0000}"/>
    <cellStyle name="Calculation 2 4 4" xfId="8018" xr:uid="{00000000-0005-0000-0000-0000EB2D0000}"/>
    <cellStyle name="Calculation 2 4 4 2" xfId="8019" xr:uid="{00000000-0005-0000-0000-0000EC2D0000}"/>
    <cellStyle name="Calculation 2 4 4 2 2" xfId="20493" xr:uid="{00000000-0005-0000-0000-0000ED2D0000}"/>
    <cellStyle name="Calculation 2 4 4 2 2 2" xfId="30227" xr:uid="{00000000-0005-0000-0000-0000EE2D0000}"/>
    <cellStyle name="Calculation 2 4 4 2 2 2 2" xfId="45338" xr:uid="{00000000-0005-0000-0000-0000EF2D0000}"/>
    <cellStyle name="Calculation 2 4 4 2 2 3" xfId="36101" xr:uid="{00000000-0005-0000-0000-0000F02D0000}"/>
    <cellStyle name="Calculation 2 4 4 2 3" xfId="27712" xr:uid="{00000000-0005-0000-0000-0000F12D0000}"/>
    <cellStyle name="Calculation 2 4 4 2 3 2" xfId="39370" xr:uid="{00000000-0005-0000-0000-0000F22D0000}"/>
    <cellStyle name="Calculation 2 4 4 2 4" xfId="29807" xr:uid="{00000000-0005-0000-0000-0000F32D0000}"/>
    <cellStyle name="Calculation 2 4 4 3" xfId="20492" xr:uid="{00000000-0005-0000-0000-0000F42D0000}"/>
    <cellStyle name="Calculation 2 4 4 3 2" xfId="30226" xr:uid="{00000000-0005-0000-0000-0000F52D0000}"/>
    <cellStyle name="Calculation 2 4 4 3 2 2" xfId="45339" xr:uid="{00000000-0005-0000-0000-0000F62D0000}"/>
    <cellStyle name="Calculation 2 4 4 3 3" xfId="36102" xr:uid="{00000000-0005-0000-0000-0000F72D0000}"/>
    <cellStyle name="Calculation 2 4 4 4" xfId="27709" xr:uid="{00000000-0005-0000-0000-0000F82D0000}"/>
    <cellStyle name="Calculation 2 4 4 4 2" xfId="39369" xr:uid="{00000000-0005-0000-0000-0000F92D0000}"/>
    <cellStyle name="Calculation 2 4 4 5" xfId="27545" xr:uid="{00000000-0005-0000-0000-0000FA2D0000}"/>
    <cellStyle name="Calculation 2 4 5" xfId="8020" xr:uid="{00000000-0005-0000-0000-0000FB2D0000}"/>
    <cellStyle name="Calculation 2 4 5 2" xfId="20494" xr:uid="{00000000-0005-0000-0000-0000FC2D0000}"/>
    <cellStyle name="Calculation 2 4 5 2 2" xfId="30228" xr:uid="{00000000-0005-0000-0000-0000FD2D0000}"/>
    <cellStyle name="Calculation 2 4 5 2 2 2" xfId="45337" xr:uid="{00000000-0005-0000-0000-0000FE2D0000}"/>
    <cellStyle name="Calculation 2 4 5 2 3" xfId="36100" xr:uid="{00000000-0005-0000-0000-0000FF2D0000}"/>
    <cellStyle name="Calculation 2 4 5 3" xfId="27711" xr:uid="{00000000-0005-0000-0000-0000002E0000}"/>
    <cellStyle name="Calculation 2 4 5 3 2" xfId="39371" xr:uid="{00000000-0005-0000-0000-0000012E0000}"/>
    <cellStyle name="Calculation 2 4 5 4" xfId="30086" xr:uid="{00000000-0005-0000-0000-0000022E0000}"/>
    <cellStyle name="Calculation 2 4 6" xfId="20481" xr:uid="{00000000-0005-0000-0000-0000032E0000}"/>
    <cellStyle name="Calculation 2 4 6 2" xfId="30215" xr:uid="{00000000-0005-0000-0000-0000042E0000}"/>
    <cellStyle name="Calculation 2 4 6 2 2" xfId="45350" xr:uid="{00000000-0005-0000-0000-0000052E0000}"/>
    <cellStyle name="Calculation 2 4 6 3" xfId="36113" xr:uid="{00000000-0005-0000-0000-0000062E0000}"/>
    <cellStyle name="Calculation 2 4 7" xfId="27721" xr:uid="{00000000-0005-0000-0000-0000072E0000}"/>
    <cellStyle name="Calculation 2 4 7 2" xfId="39358" xr:uid="{00000000-0005-0000-0000-0000082E0000}"/>
    <cellStyle name="Calculation 2 4 8" xfId="27539" xr:uid="{00000000-0005-0000-0000-0000092E0000}"/>
    <cellStyle name="Calculation 2 4 9" xfId="32211" xr:uid="{00000000-0005-0000-0000-00000A2E0000}"/>
    <cellStyle name="Calculation 2 5" xfId="8021" xr:uid="{00000000-0005-0000-0000-00000B2E0000}"/>
    <cellStyle name="Calculation 2 5 2" xfId="8022" xr:uid="{00000000-0005-0000-0000-00000C2E0000}"/>
    <cellStyle name="Calculation 2 5 2 2" xfId="8023" xr:uid="{00000000-0005-0000-0000-00000D2E0000}"/>
    <cellStyle name="Calculation 2 5 2 2 2" xfId="20497" xr:uid="{00000000-0005-0000-0000-00000E2E0000}"/>
    <cellStyle name="Calculation 2 5 2 2 2 2" xfId="30231" xr:uid="{00000000-0005-0000-0000-00000F2E0000}"/>
    <cellStyle name="Calculation 2 5 2 2 2 2 2" xfId="45334" xr:uid="{00000000-0005-0000-0000-0000102E0000}"/>
    <cellStyle name="Calculation 2 5 2 2 2 3" xfId="36097" xr:uid="{00000000-0005-0000-0000-0000112E0000}"/>
    <cellStyle name="Calculation 2 5 2 2 3" xfId="27705" xr:uid="{00000000-0005-0000-0000-0000122E0000}"/>
    <cellStyle name="Calculation 2 5 2 2 3 2" xfId="39374" xr:uid="{00000000-0005-0000-0000-0000132E0000}"/>
    <cellStyle name="Calculation 2 5 2 2 4" xfId="27548" xr:uid="{00000000-0005-0000-0000-0000142E0000}"/>
    <cellStyle name="Calculation 2 5 2 3" xfId="8024" xr:uid="{00000000-0005-0000-0000-0000152E0000}"/>
    <cellStyle name="Calculation 2 5 2 3 2" xfId="20498" xr:uid="{00000000-0005-0000-0000-0000162E0000}"/>
    <cellStyle name="Calculation 2 5 2 3 2 2" xfId="30232" xr:uid="{00000000-0005-0000-0000-0000172E0000}"/>
    <cellStyle name="Calculation 2 5 2 3 2 2 2" xfId="45333" xr:uid="{00000000-0005-0000-0000-0000182E0000}"/>
    <cellStyle name="Calculation 2 5 2 3 2 3" xfId="36096" xr:uid="{00000000-0005-0000-0000-0000192E0000}"/>
    <cellStyle name="Calculation 2 5 2 3 3" xfId="27708" xr:uid="{00000000-0005-0000-0000-00001A2E0000}"/>
    <cellStyle name="Calculation 2 5 2 3 3 2" xfId="39375" xr:uid="{00000000-0005-0000-0000-00001B2E0000}"/>
    <cellStyle name="Calculation 2 5 2 3 4" xfId="27549" xr:uid="{00000000-0005-0000-0000-00001C2E0000}"/>
    <cellStyle name="Calculation 2 5 2 4" xfId="8025" xr:uid="{00000000-0005-0000-0000-00001D2E0000}"/>
    <cellStyle name="Calculation 2 5 2 4 2" xfId="20499" xr:uid="{00000000-0005-0000-0000-00001E2E0000}"/>
    <cellStyle name="Calculation 2 5 2 4 2 2" xfId="30233" xr:uid="{00000000-0005-0000-0000-00001F2E0000}"/>
    <cellStyle name="Calculation 2 5 2 4 2 2 2" xfId="45332" xr:uid="{00000000-0005-0000-0000-0000202E0000}"/>
    <cellStyle name="Calculation 2 5 2 4 2 3" xfId="36095" xr:uid="{00000000-0005-0000-0000-0000212E0000}"/>
    <cellStyle name="Calculation 2 5 2 4 3" xfId="27707" xr:uid="{00000000-0005-0000-0000-0000222E0000}"/>
    <cellStyle name="Calculation 2 5 2 4 3 2" xfId="39376" xr:uid="{00000000-0005-0000-0000-0000232E0000}"/>
    <cellStyle name="Calculation 2 5 2 4 4" xfId="27550" xr:uid="{00000000-0005-0000-0000-0000242E0000}"/>
    <cellStyle name="Calculation 2 5 2 5" xfId="8026" xr:uid="{00000000-0005-0000-0000-0000252E0000}"/>
    <cellStyle name="Calculation 2 5 2 5 2" xfId="20500" xr:uid="{00000000-0005-0000-0000-0000262E0000}"/>
    <cellStyle name="Calculation 2 5 2 5 2 2" xfId="30234" xr:uid="{00000000-0005-0000-0000-0000272E0000}"/>
    <cellStyle name="Calculation 2 5 2 5 2 2 2" xfId="45331" xr:uid="{00000000-0005-0000-0000-0000282E0000}"/>
    <cellStyle name="Calculation 2 5 2 5 2 3" xfId="36094" xr:uid="{00000000-0005-0000-0000-0000292E0000}"/>
    <cellStyle name="Calculation 2 5 2 5 3" xfId="27706" xr:uid="{00000000-0005-0000-0000-00002A2E0000}"/>
    <cellStyle name="Calculation 2 5 2 5 3 2" xfId="39377" xr:uid="{00000000-0005-0000-0000-00002B2E0000}"/>
    <cellStyle name="Calculation 2 5 2 5 4" xfId="27551" xr:uid="{00000000-0005-0000-0000-00002C2E0000}"/>
    <cellStyle name="Calculation 2 5 2 6" xfId="20496" xr:uid="{00000000-0005-0000-0000-00002D2E0000}"/>
    <cellStyle name="Calculation 2 5 2 6 2" xfId="30230" xr:uid="{00000000-0005-0000-0000-00002E2E0000}"/>
    <cellStyle name="Calculation 2 5 2 6 2 2" xfId="45335" xr:uid="{00000000-0005-0000-0000-00002F2E0000}"/>
    <cellStyle name="Calculation 2 5 2 6 3" xfId="36098" xr:uid="{00000000-0005-0000-0000-0000302E0000}"/>
    <cellStyle name="Calculation 2 5 2 7" xfId="21975" xr:uid="{00000000-0005-0000-0000-0000312E0000}"/>
    <cellStyle name="Calculation 2 5 2 7 2" xfId="39373" xr:uid="{00000000-0005-0000-0000-0000322E0000}"/>
    <cellStyle name="Calculation 2 5 2 8" xfId="27547" xr:uid="{00000000-0005-0000-0000-0000332E0000}"/>
    <cellStyle name="Calculation 2 5 3" xfId="8027" xr:uid="{00000000-0005-0000-0000-0000342E0000}"/>
    <cellStyle name="Calculation 2 5 3 2" xfId="8028" xr:uid="{00000000-0005-0000-0000-0000352E0000}"/>
    <cellStyle name="Calculation 2 5 3 2 2" xfId="20502" xr:uid="{00000000-0005-0000-0000-0000362E0000}"/>
    <cellStyle name="Calculation 2 5 3 2 2 2" xfId="30236" xr:uid="{00000000-0005-0000-0000-0000372E0000}"/>
    <cellStyle name="Calculation 2 5 3 2 2 2 2" xfId="45329" xr:uid="{00000000-0005-0000-0000-0000382E0000}"/>
    <cellStyle name="Calculation 2 5 3 2 2 3" xfId="36092" xr:uid="{00000000-0005-0000-0000-0000392E0000}"/>
    <cellStyle name="Calculation 2 5 3 2 3" xfId="27704" xr:uid="{00000000-0005-0000-0000-00003A2E0000}"/>
    <cellStyle name="Calculation 2 5 3 2 3 2" xfId="39379" xr:uid="{00000000-0005-0000-0000-00003B2E0000}"/>
    <cellStyle name="Calculation 2 5 3 2 4" xfId="27553" xr:uid="{00000000-0005-0000-0000-00003C2E0000}"/>
    <cellStyle name="Calculation 2 5 3 3" xfId="8029" xr:uid="{00000000-0005-0000-0000-00003D2E0000}"/>
    <cellStyle name="Calculation 2 5 3 3 2" xfId="20503" xr:uid="{00000000-0005-0000-0000-00003E2E0000}"/>
    <cellStyle name="Calculation 2 5 3 3 2 2" xfId="30237" xr:uid="{00000000-0005-0000-0000-00003F2E0000}"/>
    <cellStyle name="Calculation 2 5 3 3 2 2 2" xfId="45328" xr:uid="{00000000-0005-0000-0000-0000402E0000}"/>
    <cellStyle name="Calculation 2 5 3 3 2 3" xfId="36091" xr:uid="{00000000-0005-0000-0000-0000412E0000}"/>
    <cellStyle name="Calculation 2 5 3 3 3" xfId="27703" xr:uid="{00000000-0005-0000-0000-0000422E0000}"/>
    <cellStyle name="Calculation 2 5 3 3 3 2" xfId="39380" xr:uid="{00000000-0005-0000-0000-0000432E0000}"/>
    <cellStyle name="Calculation 2 5 3 3 4" xfId="27555" xr:uid="{00000000-0005-0000-0000-0000442E0000}"/>
    <cellStyle name="Calculation 2 5 3 4" xfId="8030" xr:uid="{00000000-0005-0000-0000-0000452E0000}"/>
    <cellStyle name="Calculation 2 5 3 4 2" xfId="20504" xr:uid="{00000000-0005-0000-0000-0000462E0000}"/>
    <cellStyle name="Calculation 2 5 3 4 2 2" xfId="30238" xr:uid="{00000000-0005-0000-0000-0000472E0000}"/>
    <cellStyle name="Calculation 2 5 3 4 2 2 2" xfId="45327" xr:uid="{00000000-0005-0000-0000-0000482E0000}"/>
    <cellStyle name="Calculation 2 5 3 4 2 3" xfId="36090" xr:uid="{00000000-0005-0000-0000-0000492E0000}"/>
    <cellStyle name="Calculation 2 5 3 4 3" xfId="27702" xr:uid="{00000000-0005-0000-0000-00004A2E0000}"/>
    <cellStyle name="Calculation 2 5 3 4 3 2" xfId="39381" xr:uid="{00000000-0005-0000-0000-00004B2E0000}"/>
    <cellStyle name="Calculation 2 5 3 4 4" xfId="27554" xr:uid="{00000000-0005-0000-0000-00004C2E0000}"/>
    <cellStyle name="Calculation 2 5 3 5" xfId="8031" xr:uid="{00000000-0005-0000-0000-00004D2E0000}"/>
    <cellStyle name="Calculation 2 5 3 5 2" xfId="20505" xr:uid="{00000000-0005-0000-0000-00004E2E0000}"/>
    <cellStyle name="Calculation 2 5 3 5 2 2" xfId="30239" xr:uid="{00000000-0005-0000-0000-00004F2E0000}"/>
    <cellStyle name="Calculation 2 5 3 5 2 2 2" xfId="45326" xr:uid="{00000000-0005-0000-0000-0000502E0000}"/>
    <cellStyle name="Calculation 2 5 3 5 2 3" xfId="36089" xr:uid="{00000000-0005-0000-0000-0000512E0000}"/>
    <cellStyle name="Calculation 2 5 3 5 3" xfId="27701" xr:uid="{00000000-0005-0000-0000-0000522E0000}"/>
    <cellStyle name="Calculation 2 5 3 5 3 2" xfId="39382" xr:uid="{00000000-0005-0000-0000-0000532E0000}"/>
    <cellStyle name="Calculation 2 5 3 5 4" xfId="364" xr:uid="{00000000-0005-0000-0000-0000542E0000}"/>
    <cellStyle name="Calculation 2 5 3 6" xfId="20501" xr:uid="{00000000-0005-0000-0000-0000552E0000}"/>
    <cellStyle name="Calculation 2 5 3 6 2" xfId="30235" xr:uid="{00000000-0005-0000-0000-0000562E0000}"/>
    <cellStyle name="Calculation 2 5 3 6 2 2" xfId="45330" xr:uid="{00000000-0005-0000-0000-0000572E0000}"/>
    <cellStyle name="Calculation 2 5 3 6 3" xfId="36093" xr:uid="{00000000-0005-0000-0000-0000582E0000}"/>
    <cellStyle name="Calculation 2 5 3 7" xfId="21874" xr:uid="{00000000-0005-0000-0000-0000592E0000}"/>
    <cellStyle name="Calculation 2 5 3 7 2" xfId="39378" xr:uid="{00000000-0005-0000-0000-00005A2E0000}"/>
    <cellStyle name="Calculation 2 5 3 8" xfId="27552" xr:uid="{00000000-0005-0000-0000-00005B2E0000}"/>
    <cellStyle name="Calculation 2 5 4" xfId="8032" xr:uid="{00000000-0005-0000-0000-00005C2E0000}"/>
    <cellStyle name="Calculation 2 5 4 2" xfId="8033" xr:uid="{00000000-0005-0000-0000-00005D2E0000}"/>
    <cellStyle name="Calculation 2 5 4 2 2" xfId="20507" xr:uid="{00000000-0005-0000-0000-00005E2E0000}"/>
    <cellStyle name="Calculation 2 5 4 2 2 2" xfId="30241" xr:uid="{00000000-0005-0000-0000-00005F2E0000}"/>
    <cellStyle name="Calculation 2 5 4 2 2 2 2" xfId="45324" xr:uid="{00000000-0005-0000-0000-0000602E0000}"/>
    <cellStyle name="Calculation 2 5 4 2 2 3" xfId="36087" xr:uid="{00000000-0005-0000-0000-0000612E0000}"/>
    <cellStyle name="Calculation 2 5 4 2 3" xfId="27699" xr:uid="{00000000-0005-0000-0000-0000622E0000}"/>
    <cellStyle name="Calculation 2 5 4 2 3 2" xfId="39384" xr:uid="{00000000-0005-0000-0000-0000632E0000}"/>
    <cellStyle name="Calculation 2 5 4 2 4" xfId="27556" xr:uid="{00000000-0005-0000-0000-0000642E0000}"/>
    <cellStyle name="Calculation 2 5 4 3" xfId="20506" xr:uid="{00000000-0005-0000-0000-0000652E0000}"/>
    <cellStyle name="Calculation 2 5 4 3 2" xfId="30240" xr:uid="{00000000-0005-0000-0000-0000662E0000}"/>
    <cellStyle name="Calculation 2 5 4 3 2 2" xfId="45325" xr:uid="{00000000-0005-0000-0000-0000672E0000}"/>
    <cellStyle name="Calculation 2 5 4 3 3" xfId="36088" xr:uid="{00000000-0005-0000-0000-0000682E0000}"/>
    <cellStyle name="Calculation 2 5 4 4" xfId="27700" xr:uid="{00000000-0005-0000-0000-0000692E0000}"/>
    <cellStyle name="Calculation 2 5 4 4 2" xfId="39383" xr:uid="{00000000-0005-0000-0000-00006A2E0000}"/>
    <cellStyle name="Calculation 2 5 4 5" xfId="27562" xr:uid="{00000000-0005-0000-0000-00006B2E0000}"/>
    <cellStyle name="Calculation 2 5 5" xfId="8034" xr:uid="{00000000-0005-0000-0000-00006C2E0000}"/>
    <cellStyle name="Calculation 2 5 5 2" xfId="20508" xr:uid="{00000000-0005-0000-0000-00006D2E0000}"/>
    <cellStyle name="Calculation 2 5 5 2 2" xfId="30242" xr:uid="{00000000-0005-0000-0000-00006E2E0000}"/>
    <cellStyle name="Calculation 2 5 5 2 2 2" xfId="45323" xr:uid="{00000000-0005-0000-0000-00006F2E0000}"/>
    <cellStyle name="Calculation 2 5 5 2 3" xfId="36086" xr:uid="{00000000-0005-0000-0000-0000702E0000}"/>
    <cellStyle name="Calculation 2 5 5 3" xfId="27698" xr:uid="{00000000-0005-0000-0000-0000712E0000}"/>
    <cellStyle name="Calculation 2 5 5 3 2" xfId="39385" xr:uid="{00000000-0005-0000-0000-0000722E0000}"/>
    <cellStyle name="Calculation 2 5 5 4" xfId="27557" xr:uid="{00000000-0005-0000-0000-0000732E0000}"/>
    <cellStyle name="Calculation 2 5 6" xfId="20495" xr:uid="{00000000-0005-0000-0000-0000742E0000}"/>
    <cellStyle name="Calculation 2 5 6 2" xfId="30229" xr:uid="{00000000-0005-0000-0000-0000752E0000}"/>
    <cellStyle name="Calculation 2 5 6 2 2" xfId="45336" xr:uid="{00000000-0005-0000-0000-0000762E0000}"/>
    <cellStyle name="Calculation 2 5 6 3" xfId="36099" xr:uid="{00000000-0005-0000-0000-0000772E0000}"/>
    <cellStyle name="Calculation 2 5 7" xfId="27710" xr:uid="{00000000-0005-0000-0000-0000782E0000}"/>
    <cellStyle name="Calculation 2 5 7 2" xfId="39372" xr:uid="{00000000-0005-0000-0000-0000792E0000}"/>
    <cellStyle name="Calculation 2 5 8" xfId="27563" xr:uid="{00000000-0005-0000-0000-00007A2E0000}"/>
    <cellStyle name="Calculation 2 6" xfId="8035" xr:uid="{00000000-0005-0000-0000-00007B2E0000}"/>
    <cellStyle name="Calculation 2 6 2" xfId="8036" xr:uid="{00000000-0005-0000-0000-00007C2E0000}"/>
    <cellStyle name="Calculation 2 6 2 2" xfId="8037" xr:uid="{00000000-0005-0000-0000-00007D2E0000}"/>
    <cellStyle name="Calculation 2 6 2 2 2" xfId="20511" xr:uid="{00000000-0005-0000-0000-00007E2E0000}"/>
    <cellStyle name="Calculation 2 6 2 2 2 2" xfId="30245" xr:uid="{00000000-0005-0000-0000-00007F2E0000}"/>
    <cellStyle name="Calculation 2 6 2 2 2 2 2" xfId="45320" xr:uid="{00000000-0005-0000-0000-0000802E0000}"/>
    <cellStyle name="Calculation 2 6 2 2 2 3" xfId="36083" xr:uid="{00000000-0005-0000-0000-0000812E0000}"/>
    <cellStyle name="Calculation 2 6 2 2 3" xfId="27695" xr:uid="{00000000-0005-0000-0000-0000822E0000}"/>
    <cellStyle name="Calculation 2 6 2 2 3 2" xfId="39388" xr:uid="{00000000-0005-0000-0000-0000832E0000}"/>
    <cellStyle name="Calculation 2 6 2 2 4" xfId="27561" xr:uid="{00000000-0005-0000-0000-0000842E0000}"/>
    <cellStyle name="Calculation 2 6 2 3" xfId="8038" xr:uid="{00000000-0005-0000-0000-0000852E0000}"/>
    <cellStyle name="Calculation 2 6 2 3 2" xfId="20512" xr:uid="{00000000-0005-0000-0000-0000862E0000}"/>
    <cellStyle name="Calculation 2 6 2 3 2 2" xfId="30246" xr:uid="{00000000-0005-0000-0000-0000872E0000}"/>
    <cellStyle name="Calculation 2 6 2 3 2 2 2" xfId="45319" xr:uid="{00000000-0005-0000-0000-0000882E0000}"/>
    <cellStyle name="Calculation 2 6 2 3 2 3" xfId="36082" xr:uid="{00000000-0005-0000-0000-0000892E0000}"/>
    <cellStyle name="Calculation 2 6 2 3 3" xfId="27694" xr:uid="{00000000-0005-0000-0000-00008A2E0000}"/>
    <cellStyle name="Calculation 2 6 2 3 3 2" xfId="39389" xr:uid="{00000000-0005-0000-0000-00008B2E0000}"/>
    <cellStyle name="Calculation 2 6 2 3 4" xfId="27560" xr:uid="{00000000-0005-0000-0000-00008C2E0000}"/>
    <cellStyle name="Calculation 2 6 2 4" xfId="8039" xr:uid="{00000000-0005-0000-0000-00008D2E0000}"/>
    <cellStyle name="Calculation 2 6 2 4 2" xfId="20513" xr:uid="{00000000-0005-0000-0000-00008E2E0000}"/>
    <cellStyle name="Calculation 2 6 2 4 2 2" xfId="30247" xr:uid="{00000000-0005-0000-0000-00008F2E0000}"/>
    <cellStyle name="Calculation 2 6 2 4 2 2 2" xfId="45318" xr:uid="{00000000-0005-0000-0000-0000902E0000}"/>
    <cellStyle name="Calculation 2 6 2 4 2 3" xfId="36081" xr:uid="{00000000-0005-0000-0000-0000912E0000}"/>
    <cellStyle name="Calculation 2 6 2 4 3" xfId="27693" xr:uid="{00000000-0005-0000-0000-0000922E0000}"/>
    <cellStyle name="Calculation 2 6 2 4 3 2" xfId="39390" xr:uid="{00000000-0005-0000-0000-0000932E0000}"/>
    <cellStyle name="Calculation 2 6 2 4 4" xfId="29809" xr:uid="{00000000-0005-0000-0000-0000942E0000}"/>
    <cellStyle name="Calculation 2 6 2 5" xfId="8040" xr:uid="{00000000-0005-0000-0000-0000952E0000}"/>
    <cellStyle name="Calculation 2 6 2 5 2" xfId="20514" xr:uid="{00000000-0005-0000-0000-0000962E0000}"/>
    <cellStyle name="Calculation 2 6 2 5 2 2" xfId="30248" xr:uid="{00000000-0005-0000-0000-0000972E0000}"/>
    <cellStyle name="Calculation 2 6 2 5 2 2 2" xfId="45317" xr:uid="{00000000-0005-0000-0000-0000982E0000}"/>
    <cellStyle name="Calculation 2 6 2 5 2 3" xfId="36080" xr:uid="{00000000-0005-0000-0000-0000992E0000}"/>
    <cellStyle name="Calculation 2 6 2 5 3" xfId="27692" xr:uid="{00000000-0005-0000-0000-00009A2E0000}"/>
    <cellStyle name="Calculation 2 6 2 5 3 2" xfId="39391" xr:uid="{00000000-0005-0000-0000-00009B2E0000}"/>
    <cellStyle name="Calculation 2 6 2 5 4" xfId="398" xr:uid="{00000000-0005-0000-0000-00009C2E0000}"/>
    <cellStyle name="Calculation 2 6 2 6" xfId="20510" xr:uid="{00000000-0005-0000-0000-00009D2E0000}"/>
    <cellStyle name="Calculation 2 6 2 6 2" xfId="30244" xr:uid="{00000000-0005-0000-0000-00009E2E0000}"/>
    <cellStyle name="Calculation 2 6 2 6 2 2" xfId="45321" xr:uid="{00000000-0005-0000-0000-00009F2E0000}"/>
    <cellStyle name="Calculation 2 6 2 6 3" xfId="36084" xr:uid="{00000000-0005-0000-0000-0000A02E0000}"/>
    <cellStyle name="Calculation 2 6 2 7" xfId="27696" xr:uid="{00000000-0005-0000-0000-0000A12E0000}"/>
    <cellStyle name="Calculation 2 6 2 7 2" xfId="39387" xr:uid="{00000000-0005-0000-0000-0000A22E0000}"/>
    <cellStyle name="Calculation 2 6 2 8" xfId="27559" xr:uid="{00000000-0005-0000-0000-0000A32E0000}"/>
    <cellStyle name="Calculation 2 6 3" xfId="8041" xr:uid="{00000000-0005-0000-0000-0000A42E0000}"/>
    <cellStyle name="Calculation 2 6 3 2" xfId="8042" xr:uid="{00000000-0005-0000-0000-0000A52E0000}"/>
    <cellStyle name="Calculation 2 6 3 2 2" xfId="20516" xr:uid="{00000000-0005-0000-0000-0000A62E0000}"/>
    <cellStyle name="Calculation 2 6 3 2 2 2" xfId="30250" xr:uid="{00000000-0005-0000-0000-0000A72E0000}"/>
    <cellStyle name="Calculation 2 6 3 2 2 2 2" xfId="45315" xr:uid="{00000000-0005-0000-0000-0000A82E0000}"/>
    <cellStyle name="Calculation 2 6 3 2 2 3" xfId="36078" xr:uid="{00000000-0005-0000-0000-0000A92E0000}"/>
    <cellStyle name="Calculation 2 6 3 2 3" xfId="27690" xr:uid="{00000000-0005-0000-0000-0000AA2E0000}"/>
    <cellStyle name="Calculation 2 6 3 2 3 2" xfId="39393" xr:uid="{00000000-0005-0000-0000-0000AB2E0000}"/>
    <cellStyle name="Calculation 2 6 3 2 4" xfId="27565" xr:uid="{00000000-0005-0000-0000-0000AC2E0000}"/>
    <cellStyle name="Calculation 2 6 3 3" xfId="8043" xr:uid="{00000000-0005-0000-0000-0000AD2E0000}"/>
    <cellStyle name="Calculation 2 6 3 3 2" xfId="20517" xr:uid="{00000000-0005-0000-0000-0000AE2E0000}"/>
    <cellStyle name="Calculation 2 6 3 3 2 2" xfId="30251" xr:uid="{00000000-0005-0000-0000-0000AF2E0000}"/>
    <cellStyle name="Calculation 2 6 3 3 2 2 2" xfId="45314" xr:uid="{00000000-0005-0000-0000-0000B02E0000}"/>
    <cellStyle name="Calculation 2 6 3 3 2 3" xfId="36077" xr:uid="{00000000-0005-0000-0000-0000B12E0000}"/>
    <cellStyle name="Calculation 2 6 3 3 3" xfId="27689" xr:uid="{00000000-0005-0000-0000-0000B22E0000}"/>
    <cellStyle name="Calculation 2 6 3 3 3 2" xfId="39394" xr:uid="{00000000-0005-0000-0000-0000B32E0000}"/>
    <cellStyle name="Calculation 2 6 3 3 4" xfId="27564" xr:uid="{00000000-0005-0000-0000-0000B42E0000}"/>
    <cellStyle name="Calculation 2 6 3 4" xfId="8044" xr:uid="{00000000-0005-0000-0000-0000B52E0000}"/>
    <cellStyle name="Calculation 2 6 3 4 2" xfId="20518" xr:uid="{00000000-0005-0000-0000-0000B62E0000}"/>
    <cellStyle name="Calculation 2 6 3 4 2 2" xfId="30252" xr:uid="{00000000-0005-0000-0000-0000B72E0000}"/>
    <cellStyle name="Calculation 2 6 3 4 2 2 2" xfId="45313" xr:uid="{00000000-0005-0000-0000-0000B82E0000}"/>
    <cellStyle name="Calculation 2 6 3 4 2 3" xfId="36076" xr:uid="{00000000-0005-0000-0000-0000B92E0000}"/>
    <cellStyle name="Calculation 2 6 3 4 3" xfId="27688" xr:uid="{00000000-0005-0000-0000-0000BA2E0000}"/>
    <cellStyle name="Calculation 2 6 3 4 3 2" xfId="39395" xr:uid="{00000000-0005-0000-0000-0000BB2E0000}"/>
    <cellStyle name="Calculation 2 6 3 4 4" xfId="30034" xr:uid="{00000000-0005-0000-0000-0000BC2E0000}"/>
    <cellStyle name="Calculation 2 6 3 5" xfId="8045" xr:uid="{00000000-0005-0000-0000-0000BD2E0000}"/>
    <cellStyle name="Calculation 2 6 3 5 2" xfId="20519" xr:uid="{00000000-0005-0000-0000-0000BE2E0000}"/>
    <cellStyle name="Calculation 2 6 3 5 2 2" xfId="30253" xr:uid="{00000000-0005-0000-0000-0000BF2E0000}"/>
    <cellStyle name="Calculation 2 6 3 5 2 2 2" xfId="45312" xr:uid="{00000000-0005-0000-0000-0000C02E0000}"/>
    <cellStyle name="Calculation 2 6 3 5 2 3" xfId="36075" xr:uid="{00000000-0005-0000-0000-0000C12E0000}"/>
    <cellStyle name="Calculation 2 6 3 5 3" xfId="27687" xr:uid="{00000000-0005-0000-0000-0000C22E0000}"/>
    <cellStyle name="Calculation 2 6 3 5 3 2" xfId="39396" xr:uid="{00000000-0005-0000-0000-0000C32E0000}"/>
    <cellStyle name="Calculation 2 6 3 5 4" xfId="27566" xr:uid="{00000000-0005-0000-0000-0000C42E0000}"/>
    <cellStyle name="Calculation 2 6 3 6" xfId="20515" xr:uid="{00000000-0005-0000-0000-0000C52E0000}"/>
    <cellStyle name="Calculation 2 6 3 6 2" xfId="30249" xr:uid="{00000000-0005-0000-0000-0000C62E0000}"/>
    <cellStyle name="Calculation 2 6 3 6 2 2" xfId="45316" xr:uid="{00000000-0005-0000-0000-0000C72E0000}"/>
    <cellStyle name="Calculation 2 6 3 6 3" xfId="36079" xr:uid="{00000000-0005-0000-0000-0000C82E0000}"/>
    <cellStyle name="Calculation 2 6 3 7" xfId="27691" xr:uid="{00000000-0005-0000-0000-0000C92E0000}"/>
    <cellStyle name="Calculation 2 6 3 7 2" xfId="39392" xr:uid="{00000000-0005-0000-0000-0000CA2E0000}"/>
    <cellStyle name="Calculation 2 6 3 8" xfId="29800" xr:uid="{00000000-0005-0000-0000-0000CB2E0000}"/>
    <cellStyle name="Calculation 2 6 4" xfId="8046" xr:uid="{00000000-0005-0000-0000-0000CC2E0000}"/>
    <cellStyle name="Calculation 2 6 4 2" xfId="8047" xr:uid="{00000000-0005-0000-0000-0000CD2E0000}"/>
    <cellStyle name="Calculation 2 6 4 2 2" xfId="20521" xr:uid="{00000000-0005-0000-0000-0000CE2E0000}"/>
    <cellStyle name="Calculation 2 6 4 2 2 2" xfId="30255" xr:uid="{00000000-0005-0000-0000-0000CF2E0000}"/>
    <cellStyle name="Calculation 2 6 4 2 2 2 2" xfId="44540" xr:uid="{00000000-0005-0000-0000-0000D02E0000}"/>
    <cellStyle name="Calculation 2 6 4 2 2 3" xfId="34496" xr:uid="{00000000-0005-0000-0000-0000D12E0000}"/>
    <cellStyle name="Calculation 2 6 4 2 3" xfId="27685" xr:uid="{00000000-0005-0000-0000-0000D22E0000}"/>
    <cellStyle name="Calculation 2 6 4 2 3 2" xfId="39398" xr:uid="{00000000-0005-0000-0000-0000D32E0000}"/>
    <cellStyle name="Calculation 2 6 4 2 4" xfId="27568" xr:uid="{00000000-0005-0000-0000-0000D42E0000}"/>
    <cellStyle name="Calculation 2 6 4 3" xfId="20520" xr:uid="{00000000-0005-0000-0000-0000D52E0000}"/>
    <cellStyle name="Calculation 2 6 4 3 2" xfId="30254" xr:uid="{00000000-0005-0000-0000-0000D62E0000}"/>
    <cellStyle name="Calculation 2 6 4 3 2 2" xfId="45311" xr:uid="{00000000-0005-0000-0000-0000D72E0000}"/>
    <cellStyle name="Calculation 2 6 4 3 3" xfId="36074" xr:uid="{00000000-0005-0000-0000-0000D82E0000}"/>
    <cellStyle name="Calculation 2 6 4 4" xfId="27686" xr:uid="{00000000-0005-0000-0000-0000D92E0000}"/>
    <cellStyle name="Calculation 2 6 4 4 2" xfId="39397" xr:uid="{00000000-0005-0000-0000-0000DA2E0000}"/>
    <cellStyle name="Calculation 2 6 4 5" xfId="27567" xr:uid="{00000000-0005-0000-0000-0000DB2E0000}"/>
    <cellStyle name="Calculation 2 6 5" xfId="8048" xr:uid="{00000000-0005-0000-0000-0000DC2E0000}"/>
    <cellStyle name="Calculation 2 6 5 2" xfId="20522" xr:uid="{00000000-0005-0000-0000-0000DD2E0000}"/>
    <cellStyle name="Calculation 2 6 5 2 2" xfId="30256" xr:uid="{00000000-0005-0000-0000-0000DE2E0000}"/>
    <cellStyle name="Calculation 2 6 5 2 2 2" xfId="45310" xr:uid="{00000000-0005-0000-0000-0000DF2E0000}"/>
    <cellStyle name="Calculation 2 6 5 2 3" xfId="36073" xr:uid="{00000000-0005-0000-0000-0000E02E0000}"/>
    <cellStyle name="Calculation 2 6 5 3" xfId="27684" xr:uid="{00000000-0005-0000-0000-0000E12E0000}"/>
    <cellStyle name="Calculation 2 6 5 3 2" xfId="39399" xr:uid="{00000000-0005-0000-0000-0000E22E0000}"/>
    <cellStyle name="Calculation 2 6 5 4" xfId="27569" xr:uid="{00000000-0005-0000-0000-0000E32E0000}"/>
    <cellStyle name="Calculation 2 6 6" xfId="20509" xr:uid="{00000000-0005-0000-0000-0000E42E0000}"/>
    <cellStyle name="Calculation 2 6 6 2" xfId="30243" xr:uid="{00000000-0005-0000-0000-0000E52E0000}"/>
    <cellStyle name="Calculation 2 6 6 2 2" xfId="45322" xr:uid="{00000000-0005-0000-0000-0000E62E0000}"/>
    <cellStyle name="Calculation 2 6 6 3" xfId="36085" xr:uid="{00000000-0005-0000-0000-0000E72E0000}"/>
    <cellStyle name="Calculation 2 6 7" xfId="27697" xr:uid="{00000000-0005-0000-0000-0000E82E0000}"/>
    <cellStyle name="Calculation 2 6 7 2" xfId="39386" xr:uid="{00000000-0005-0000-0000-0000E92E0000}"/>
    <cellStyle name="Calculation 2 6 8" xfId="27558" xr:uid="{00000000-0005-0000-0000-0000EA2E0000}"/>
    <cellStyle name="Calculation 2 7" xfId="8049" xr:uid="{00000000-0005-0000-0000-0000EB2E0000}"/>
    <cellStyle name="Calculation 2 7 2" xfId="8050" xr:uid="{00000000-0005-0000-0000-0000EC2E0000}"/>
    <cellStyle name="Calculation 2 7 2 2" xfId="8051" xr:uid="{00000000-0005-0000-0000-0000ED2E0000}"/>
    <cellStyle name="Calculation 2 7 2 2 2" xfId="20525" xr:uid="{00000000-0005-0000-0000-0000EE2E0000}"/>
    <cellStyle name="Calculation 2 7 2 2 2 2" xfId="30259" xr:uid="{00000000-0005-0000-0000-0000EF2E0000}"/>
    <cellStyle name="Calculation 2 7 2 2 2 2 2" xfId="45308" xr:uid="{00000000-0005-0000-0000-0000F02E0000}"/>
    <cellStyle name="Calculation 2 7 2 2 2 3" xfId="36071" xr:uid="{00000000-0005-0000-0000-0000F12E0000}"/>
    <cellStyle name="Calculation 2 7 2 2 3" xfId="27681" xr:uid="{00000000-0005-0000-0000-0000F22E0000}"/>
    <cellStyle name="Calculation 2 7 2 2 3 2" xfId="39402" xr:uid="{00000000-0005-0000-0000-0000F32E0000}"/>
    <cellStyle name="Calculation 2 7 2 2 4" xfId="27572" xr:uid="{00000000-0005-0000-0000-0000F42E0000}"/>
    <cellStyle name="Calculation 2 7 2 3" xfId="8052" xr:uid="{00000000-0005-0000-0000-0000F52E0000}"/>
    <cellStyle name="Calculation 2 7 2 3 2" xfId="20526" xr:uid="{00000000-0005-0000-0000-0000F62E0000}"/>
    <cellStyle name="Calculation 2 7 2 3 2 2" xfId="30260" xr:uid="{00000000-0005-0000-0000-0000F72E0000}"/>
    <cellStyle name="Calculation 2 7 2 3 2 2 2" xfId="45307" xr:uid="{00000000-0005-0000-0000-0000F82E0000}"/>
    <cellStyle name="Calculation 2 7 2 3 2 3" xfId="36070" xr:uid="{00000000-0005-0000-0000-0000F92E0000}"/>
    <cellStyle name="Calculation 2 7 2 3 3" xfId="27680" xr:uid="{00000000-0005-0000-0000-0000FA2E0000}"/>
    <cellStyle name="Calculation 2 7 2 3 3 2" xfId="39403" xr:uid="{00000000-0005-0000-0000-0000FB2E0000}"/>
    <cellStyle name="Calculation 2 7 2 3 4" xfId="27573" xr:uid="{00000000-0005-0000-0000-0000FC2E0000}"/>
    <cellStyle name="Calculation 2 7 2 4" xfId="8053" xr:uid="{00000000-0005-0000-0000-0000FD2E0000}"/>
    <cellStyle name="Calculation 2 7 2 4 2" xfId="20527" xr:uid="{00000000-0005-0000-0000-0000FE2E0000}"/>
    <cellStyle name="Calculation 2 7 2 4 2 2" xfId="30261" xr:uid="{00000000-0005-0000-0000-0000FF2E0000}"/>
    <cellStyle name="Calculation 2 7 2 4 2 2 2" xfId="45306" xr:uid="{00000000-0005-0000-0000-0000002F0000}"/>
    <cellStyle name="Calculation 2 7 2 4 2 3" xfId="36069" xr:uid="{00000000-0005-0000-0000-0000012F0000}"/>
    <cellStyle name="Calculation 2 7 2 4 3" xfId="27679" xr:uid="{00000000-0005-0000-0000-0000022F0000}"/>
    <cellStyle name="Calculation 2 7 2 4 3 2" xfId="39404" xr:uid="{00000000-0005-0000-0000-0000032F0000}"/>
    <cellStyle name="Calculation 2 7 2 4 4" xfId="27574" xr:uid="{00000000-0005-0000-0000-0000042F0000}"/>
    <cellStyle name="Calculation 2 7 2 5" xfId="8054" xr:uid="{00000000-0005-0000-0000-0000052F0000}"/>
    <cellStyle name="Calculation 2 7 2 5 2" xfId="20528" xr:uid="{00000000-0005-0000-0000-0000062F0000}"/>
    <cellStyle name="Calculation 2 7 2 5 2 2" xfId="30262" xr:uid="{00000000-0005-0000-0000-0000072F0000}"/>
    <cellStyle name="Calculation 2 7 2 5 2 2 2" xfId="45305" xr:uid="{00000000-0005-0000-0000-0000082F0000}"/>
    <cellStyle name="Calculation 2 7 2 5 2 3" xfId="36068" xr:uid="{00000000-0005-0000-0000-0000092F0000}"/>
    <cellStyle name="Calculation 2 7 2 5 3" xfId="27678" xr:uid="{00000000-0005-0000-0000-00000A2F0000}"/>
    <cellStyle name="Calculation 2 7 2 5 3 2" xfId="39405" xr:uid="{00000000-0005-0000-0000-00000B2F0000}"/>
    <cellStyle name="Calculation 2 7 2 5 4" xfId="27489" xr:uid="{00000000-0005-0000-0000-00000C2F0000}"/>
    <cellStyle name="Calculation 2 7 2 6" xfId="20524" xr:uid="{00000000-0005-0000-0000-00000D2F0000}"/>
    <cellStyle name="Calculation 2 7 2 6 2" xfId="30258" xr:uid="{00000000-0005-0000-0000-00000E2F0000}"/>
    <cellStyle name="Calculation 2 7 2 6 2 2" xfId="45309" xr:uid="{00000000-0005-0000-0000-00000F2F0000}"/>
    <cellStyle name="Calculation 2 7 2 6 3" xfId="36072" xr:uid="{00000000-0005-0000-0000-0000102F0000}"/>
    <cellStyle name="Calculation 2 7 2 7" xfId="27682" xr:uid="{00000000-0005-0000-0000-0000112F0000}"/>
    <cellStyle name="Calculation 2 7 2 7 2" xfId="39401" xr:uid="{00000000-0005-0000-0000-0000122F0000}"/>
    <cellStyle name="Calculation 2 7 2 8" xfId="27571" xr:uid="{00000000-0005-0000-0000-0000132F0000}"/>
    <cellStyle name="Calculation 2 7 3" xfId="8055" xr:uid="{00000000-0005-0000-0000-0000142F0000}"/>
    <cellStyle name="Calculation 2 7 3 2" xfId="8056" xr:uid="{00000000-0005-0000-0000-0000152F0000}"/>
    <cellStyle name="Calculation 2 7 3 2 2" xfId="20530" xr:uid="{00000000-0005-0000-0000-0000162F0000}"/>
    <cellStyle name="Calculation 2 7 3 2 2 2" xfId="30264" xr:uid="{00000000-0005-0000-0000-0000172F0000}"/>
    <cellStyle name="Calculation 2 7 3 2 2 2 2" xfId="45303" xr:uid="{00000000-0005-0000-0000-0000182F0000}"/>
    <cellStyle name="Calculation 2 7 3 2 2 3" xfId="36066" xr:uid="{00000000-0005-0000-0000-0000192F0000}"/>
    <cellStyle name="Calculation 2 7 3 2 3" xfId="27676" xr:uid="{00000000-0005-0000-0000-00001A2F0000}"/>
    <cellStyle name="Calculation 2 7 3 2 3 2" xfId="39407" xr:uid="{00000000-0005-0000-0000-00001B2F0000}"/>
    <cellStyle name="Calculation 2 7 3 2 4" xfId="21866" xr:uid="{00000000-0005-0000-0000-00001C2F0000}"/>
    <cellStyle name="Calculation 2 7 3 3" xfId="8057" xr:uid="{00000000-0005-0000-0000-00001D2F0000}"/>
    <cellStyle name="Calculation 2 7 3 3 2" xfId="20531" xr:uid="{00000000-0005-0000-0000-00001E2F0000}"/>
    <cellStyle name="Calculation 2 7 3 3 2 2" xfId="30265" xr:uid="{00000000-0005-0000-0000-00001F2F0000}"/>
    <cellStyle name="Calculation 2 7 3 3 2 2 2" xfId="45302" xr:uid="{00000000-0005-0000-0000-0000202F0000}"/>
    <cellStyle name="Calculation 2 7 3 3 2 3" xfId="36065" xr:uid="{00000000-0005-0000-0000-0000212F0000}"/>
    <cellStyle name="Calculation 2 7 3 3 3" xfId="27675" xr:uid="{00000000-0005-0000-0000-0000222F0000}"/>
    <cellStyle name="Calculation 2 7 3 3 3 2" xfId="39408" xr:uid="{00000000-0005-0000-0000-0000232F0000}"/>
    <cellStyle name="Calculation 2 7 3 3 4" xfId="27576" xr:uid="{00000000-0005-0000-0000-0000242F0000}"/>
    <cellStyle name="Calculation 2 7 3 4" xfId="8058" xr:uid="{00000000-0005-0000-0000-0000252F0000}"/>
    <cellStyle name="Calculation 2 7 3 4 2" xfId="20532" xr:uid="{00000000-0005-0000-0000-0000262F0000}"/>
    <cellStyle name="Calculation 2 7 3 4 2 2" xfId="30266" xr:uid="{00000000-0005-0000-0000-0000272F0000}"/>
    <cellStyle name="Calculation 2 7 3 4 2 2 2" xfId="45301" xr:uid="{00000000-0005-0000-0000-0000282F0000}"/>
    <cellStyle name="Calculation 2 7 3 4 2 3" xfId="36064" xr:uid="{00000000-0005-0000-0000-0000292F0000}"/>
    <cellStyle name="Calculation 2 7 3 4 3" xfId="27674" xr:uid="{00000000-0005-0000-0000-00002A2F0000}"/>
    <cellStyle name="Calculation 2 7 3 4 3 2" xfId="39409" xr:uid="{00000000-0005-0000-0000-00002B2F0000}"/>
    <cellStyle name="Calculation 2 7 3 4 4" xfId="27577" xr:uid="{00000000-0005-0000-0000-00002C2F0000}"/>
    <cellStyle name="Calculation 2 7 3 5" xfId="8059" xr:uid="{00000000-0005-0000-0000-00002D2F0000}"/>
    <cellStyle name="Calculation 2 7 3 5 2" xfId="20533" xr:uid="{00000000-0005-0000-0000-00002E2F0000}"/>
    <cellStyle name="Calculation 2 7 3 5 2 2" xfId="30267" xr:uid="{00000000-0005-0000-0000-00002F2F0000}"/>
    <cellStyle name="Calculation 2 7 3 5 2 2 2" xfId="45300" xr:uid="{00000000-0005-0000-0000-0000302F0000}"/>
    <cellStyle name="Calculation 2 7 3 5 2 3" xfId="36063" xr:uid="{00000000-0005-0000-0000-0000312F0000}"/>
    <cellStyle name="Calculation 2 7 3 5 3" xfId="27673" xr:uid="{00000000-0005-0000-0000-0000322F0000}"/>
    <cellStyle name="Calculation 2 7 3 5 3 2" xfId="39410" xr:uid="{00000000-0005-0000-0000-0000332F0000}"/>
    <cellStyle name="Calculation 2 7 3 5 4" xfId="21867" xr:uid="{00000000-0005-0000-0000-0000342F0000}"/>
    <cellStyle name="Calculation 2 7 3 6" xfId="20529" xr:uid="{00000000-0005-0000-0000-0000352F0000}"/>
    <cellStyle name="Calculation 2 7 3 6 2" xfId="30263" xr:uid="{00000000-0005-0000-0000-0000362F0000}"/>
    <cellStyle name="Calculation 2 7 3 6 2 2" xfId="45304" xr:uid="{00000000-0005-0000-0000-0000372F0000}"/>
    <cellStyle name="Calculation 2 7 3 6 3" xfId="36067" xr:uid="{00000000-0005-0000-0000-0000382F0000}"/>
    <cellStyle name="Calculation 2 7 3 7" xfId="27677" xr:uid="{00000000-0005-0000-0000-0000392F0000}"/>
    <cellStyle name="Calculation 2 7 3 7 2" xfId="39406" xr:uid="{00000000-0005-0000-0000-00003A2F0000}"/>
    <cellStyle name="Calculation 2 7 3 8" xfId="27575" xr:uid="{00000000-0005-0000-0000-00003B2F0000}"/>
    <cellStyle name="Calculation 2 7 4" xfId="8060" xr:uid="{00000000-0005-0000-0000-00003C2F0000}"/>
    <cellStyle name="Calculation 2 7 4 2" xfId="8061" xr:uid="{00000000-0005-0000-0000-00003D2F0000}"/>
    <cellStyle name="Calculation 2 7 4 2 2" xfId="20535" xr:uid="{00000000-0005-0000-0000-00003E2F0000}"/>
    <cellStyle name="Calculation 2 7 4 2 2 2" xfId="30269" xr:uid="{00000000-0005-0000-0000-00003F2F0000}"/>
    <cellStyle name="Calculation 2 7 4 2 2 2 2" xfId="45298" xr:uid="{00000000-0005-0000-0000-0000402F0000}"/>
    <cellStyle name="Calculation 2 7 4 2 2 3" xfId="36061" xr:uid="{00000000-0005-0000-0000-0000412F0000}"/>
    <cellStyle name="Calculation 2 7 4 2 3" xfId="27671" xr:uid="{00000000-0005-0000-0000-0000422F0000}"/>
    <cellStyle name="Calculation 2 7 4 2 3 2" xfId="39412" xr:uid="{00000000-0005-0000-0000-0000432F0000}"/>
    <cellStyle name="Calculation 2 7 4 2 4" xfId="29270" xr:uid="{00000000-0005-0000-0000-0000442F0000}"/>
    <cellStyle name="Calculation 2 7 4 3" xfId="20534" xr:uid="{00000000-0005-0000-0000-0000452F0000}"/>
    <cellStyle name="Calculation 2 7 4 3 2" xfId="30268" xr:uid="{00000000-0005-0000-0000-0000462F0000}"/>
    <cellStyle name="Calculation 2 7 4 3 2 2" xfId="45299" xr:uid="{00000000-0005-0000-0000-0000472F0000}"/>
    <cellStyle name="Calculation 2 7 4 3 3" xfId="36062" xr:uid="{00000000-0005-0000-0000-0000482F0000}"/>
    <cellStyle name="Calculation 2 7 4 4" xfId="27672" xr:uid="{00000000-0005-0000-0000-0000492F0000}"/>
    <cellStyle name="Calculation 2 7 4 4 2" xfId="39411" xr:uid="{00000000-0005-0000-0000-00004A2F0000}"/>
    <cellStyle name="Calculation 2 7 4 5" xfId="30033" xr:uid="{00000000-0005-0000-0000-00004B2F0000}"/>
    <cellStyle name="Calculation 2 7 5" xfId="8062" xr:uid="{00000000-0005-0000-0000-00004C2F0000}"/>
    <cellStyle name="Calculation 2 7 5 2" xfId="20536" xr:uid="{00000000-0005-0000-0000-00004D2F0000}"/>
    <cellStyle name="Calculation 2 7 5 2 2" xfId="30270" xr:uid="{00000000-0005-0000-0000-00004E2F0000}"/>
    <cellStyle name="Calculation 2 7 5 2 2 2" xfId="45297" xr:uid="{00000000-0005-0000-0000-00004F2F0000}"/>
    <cellStyle name="Calculation 2 7 5 2 3" xfId="36060" xr:uid="{00000000-0005-0000-0000-0000502F0000}"/>
    <cellStyle name="Calculation 2 7 5 3" xfId="27670" xr:uid="{00000000-0005-0000-0000-0000512F0000}"/>
    <cellStyle name="Calculation 2 7 5 3 2" xfId="39413" xr:uid="{00000000-0005-0000-0000-0000522F0000}"/>
    <cellStyle name="Calculation 2 7 5 4" xfId="32743" xr:uid="{00000000-0005-0000-0000-0000532F0000}"/>
    <cellStyle name="Calculation 2 7 6" xfId="20523" xr:uid="{00000000-0005-0000-0000-0000542F0000}"/>
    <cellStyle name="Calculation 2 7 6 2" xfId="30257" xr:uid="{00000000-0005-0000-0000-0000552F0000}"/>
    <cellStyle name="Calculation 2 7 6 2 2" xfId="38103" xr:uid="{00000000-0005-0000-0000-0000562F0000}"/>
    <cellStyle name="Calculation 2 7 6 3" xfId="26116" xr:uid="{00000000-0005-0000-0000-0000572F0000}"/>
    <cellStyle name="Calculation 2 7 7" xfId="27683" xr:uid="{00000000-0005-0000-0000-0000582F0000}"/>
    <cellStyle name="Calculation 2 7 7 2" xfId="39400" xr:uid="{00000000-0005-0000-0000-0000592F0000}"/>
    <cellStyle name="Calculation 2 7 8" xfId="27570" xr:uid="{00000000-0005-0000-0000-00005A2F0000}"/>
    <cellStyle name="Calculation 2 8" xfId="8063" xr:uid="{00000000-0005-0000-0000-00005B2F0000}"/>
    <cellStyle name="Calculation 2 8 2" xfId="8064" xr:uid="{00000000-0005-0000-0000-00005C2F0000}"/>
    <cellStyle name="Calculation 2 8 2 2" xfId="8065" xr:uid="{00000000-0005-0000-0000-00005D2F0000}"/>
    <cellStyle name="Calculation 2 8 2 2 2" xfId="20539" xr:uid="{00000000-0005-0000-0000-00005E2F0000}"/>
    <cellStyle name="Calculation 2 8 2 2 2 2" xfId="30273" xr:uid="{00000000-0005-0000-0000-00005F2F0000}"/>
    <cellStyle name="Calculation 2 8 2 2 2 2 2" xfId="45294" xr:uid="{00000000-0005-0000-0000-0000602F0000}"/>
    <cellStyle name="Calculation 2 8 2 2 2 3" xfId="36057" xr:uid="{00000000-0005-0000-0000-0000612F0000}"/>
    <cellStyle name="Calculation 2 8 2 2 3" xfId="27667" xr:uid="{00000000-0005-0000-0000-0000622F0000}"/>
    <cellStyle name="Calculation 2 8 2 2 3 2" xfId="39416" xr:uid="{00000000-0005-0000-0000-0000632F0000}"/>
    <cellStyle name="Calculation 2 8 2 2 4" xfId="27580" xr:uid="{00000000-0005-0000-0000-0000642F0000}"/>
    <cellStyle name="Calculation 2 8 2 3" xfId="8066" xr:uid="{00000000-0005-0000-0000-0000652F0000}"/>
    <cellStyle name="Calculation 2 8 2 3 2" xfId="20540" xr:uid="{00000000-0005-0000-0000-0000662F0000}"/>
    <cellStyle name="Calculation 2 8 2 3 2 2" xfId="30274" xr:uid="{00000000-0005-0000-0000-0000672F0000}"/>
    <cellStyle name="Calculation 2 8 2 3 2 2 2" xfId="45293" xr:uid="{00000000-0005-0000-0000-0000682F0000}"/>
    <cellStyle name="Calculation 2 8 2 3 2 3" xfId="36056" xr:uid="{00000000-0005-0000-0000-0000692F0000}"/>
    <cellStyle name="Calculation 2 8 2 3 3" xfId="27666" xr:uid="{00000000-0005-0000-0000-00006A2F0000}"/>
    <cellStyle name="Calculation 2 8 2 3 3 2" xfId="39417" xr:uid="{00000000-0005-0000-0000-00006B2F0000}"/>
    <cellStyle name="Calculation 2 8 2 3 4" xfId="27581" xr:uid="{00000000-0005-0000-0000-00006C2F0000}"/>
    <cellStyle name="Calculation 2 8 2 4" xfId="8067" xr:uid="{00000000-0005-0000-0000-00006D2F0000}"/>
    <cellStyle name="Calculation 2 8 2 4 2" xfId="20541" xr:uid="{00000000-0005-0000-0000-00006E2F0000}"/>
    <cellStyle name="Calculation 2 8 2 4 2 2" xfId="30275" xr:uid="{00000000-0005-0000-0000-00006F2F0000}"/>
    <cellStyle name="Calculation 2 8 2 4 2 2 2" xfId="45292" xr:uid="{00000000-0005-0000-0000-0000702F0000}"/>
    <cellStyle name="Calculation 2 8 2 4 2 3" xfId="36055" xr:uid="{00000000-0005-0000-0000-0000712F0000}"/>
    <cellStyle name="Calculation 2 8 2 4 3" xfId="27665" xr:uid="{00000000-0005-0000-0000-0000722F0000}"/>
    <cellStyle name="Calculation 2 8 2 4 3 2" xfId="39418" xr:uid="{00000000-0005-0000-0000-0000732F0000}"/>
    <cellStyle name="Calculation 2 8 2 4 4" xfId="27582" xr:uid="{00000000-0005-0000-0000-0000742F0000}"/>
    <cellStyle name="Calculation 2 8 2 5" xfId="8068" xr:uid="{00000000-0005-0000-0000-0000752F0000}"/>
    <cellStyle name="Calculation 2 8 2 5 2" xfId="20542" xr:uid="{00000000-0005-0000-0000-0000762F0000}"/>
    <cellStyle name="Calculation 2 8 2 5 2 2" xfId="30276" xr:uid="{00000000-0005-0000-0000-0000772F0000}"/>
    <cellStyle name="Calculation 2 8 2 5 2 2 2" xfId="45291" xr:uid="{00000000-0005-0000-0000-0000782F0000}"/>
    <cellStyle name="Calculation 2 8 2 5 2 3" xfId="36054" xr:uid="{00000000-0005-0000-0000-0000792F0000}"/>
    <cellStyle name="Calculation 2 8 2 5 3" xfId="27664" xr:uid="{00000000-0005-0000-0000-00007A2F0000}"/>
    <cellStyle name="Calculation 2 8 2 5 3 2" xfId="39419" xr:uid="{00000000-0005-0000-0000-00007B2F0000}"/>
    <cellStyle name="Calculation 2 8 2 5 4" xfId="29810" xr:uid="{00000000-0005-0000-0000-00007C2F0000}"/>
    <cellStyle name="Calculation 2 8 2 6" xfId="20538" xr:uid="{00000000-0005-0000-0000-00007D2F0000}"/>
    <cellStyle name="Calculation 2 8 2 6 2" xfId="30272" xr:uid="{00000000-0005-0000-0000-00007E2F0000}"/>
    <cellStyle name="Calculation 2 8 2 6 2 2" xfId="45295" xr:uid="{00000000-0005-0000-0000-00007F2F0000}"/>
    <cellStyle name="Calculation 2 8 2 6 3" xfId="36058" xr:uid="{00000000-0005-0000-0000-0000802F0000}"/>
    <cellStyle name="Calculation 2 8 2 7" xfId="27668" xr:uid="{00000000-0005-0000-0000-0000812F0000}"/>
    <cellStyle name="Calculation 2 8 2 7 2" xfId="39415" xr:uid="{00000000-0005-0000-0000-0000822F0000}"/>
    <cellStyle name="Calculation 2 8 2 8" xfId="27579" xr:uid="{00000000-0005-0000-0000-0000832F0000}"/>
    <cellStyle name="Calculation 2 8 3" xfId="8069" xr:uid="{00000000-0005-0000-0000-0000842F0000}"/>
    <cellStyle name="Calculation 2 8 3 2" xfId="8070" xr:uid="{00000000-0005-0000-0000-0000852F0000}"/>
    <cellStyle name="Calculation 2 8 3 2 2" xfId="20544" xr:uid="{00000000-0005-0000-0000-0000862F0000}"/>
    <cellStyle name="Calculation 2 8 3 2 2 2" xfId="30278" xr:uid="{00000000-0005-0000-0000-0000872F0000}"/>
    <cellStyle name="Calculation 2 8 3 2 2 2 2" xfId="45289" xr:uid="{00000000-0005-0000-0000-0000882F0000}"/>
    <cellStyle name="Calculation 2 8 3 2 2 3" xfId="36052" xr:uid="{00000000-0005-0000-0000-0000892F0000}"/>
    <cellStyle name="Calculation 2 8 3 2 3" xfId="27662" xr:uid="{00000000-0005-0000-0000-00008A2F0000}"/>
    <cellStyle name="Calculation 2 8 3 2 3 2" xfId="39421" xr:uid="{00000000-0005-0000-0000-00008B2F0000}"/>
    <cellStyle name="Calculation 2 8 3 2 4" xfId="27578" xr:uid="{00000000-0005-0000-0000-00008C2F0000}"/>
    <cellStyle name="Calculation 2 8 3 3" xfId="8071" xr:uid="{00000000-0005-0000-0000-00008D2F0000}"/>
    <cellStyle name="Calculation 2 8 3 3 2" xfId="20545" xr:uid="{00000000-0005-0000-0000-00008E2F0000}"/>
    <cellStyle name="Calculation 2 8 3 3 2 2" xfId="30279" xr:uid="{00000000-0005-0000-0000-00008F2F0000}"/>
    <cellStyle name="Calculation 2 8 3 3 2 2 2" xfId="45288" xr:uid="{00000000-0005-0000-0000-0000902F0000}"/>
    <cellStyle name="Calculation 2 8 3 3 2 3" xfId="36051" xr:uid="{00000000-0005-0000-0000-0000912F0000}"/>
    <cellStyle name="Calculation 2 8 3 3 3" xfId="27661" xr:uid="{00000000-0005-0000-0000-0000922F0000}"/>
    <cellStyle name="Calculation 2 8 3 3 3 2" xfId="39422" xr:uid="{00000000-0005-0000-0000-0000932F0000}"/>
    <cellStyle name="Calculation 2 8 3 3 4" xfId="27583" xr:uid="{00000000-0005-0000-0000-0000942F0000}"/>
    <cellStyle name="Calculation 2 8 3 4" xfId="8072" xr:uid="{00000000-0005-0000-0000-0000952F0000}"/>
    <cellStyle name="Calculation 2 8 3 4 2" xfId="20546" xr:uid="{00000000-0005-0000-0000-0000962F0000}"/>
    <cellStyle name="Calculation 2 8 3 4 2 2" xfId="30280" xr:uid="{00000000-0005-0000-0000-0000972F0000}"/>
    <cellStyle name="Calculation 2 8 3 4 2 2 2" xfId="45287" xr:uid="{00000000-0005-0000-0000-0000982F0000}"/>
    <cellStyle name="Calculation 2 8 3 4 2 3" xfId="36050" xr:uid="{00000000-0005-0000-0000-0000992F0000}"/>
    <cellStyle name="Calculation 2 8 3 4 3" xfId="27660" xr:uid="{00000000-0005-0000-0000-00009A2F0000}"/>
    <cellStyle name="Calculation 2 8 3 4 3 2" xfId="39423" xr:uid="{00000000-0005-0000-0000-00009B2F0000}"/>
    <cellStyle name="Calculation 2 8 3 4 4" xfId="27584" xr:uid="{00000000-0005-0000-0000-00009C2F0000}"/>
    <cellStyle name="Calculation 2 8 3 5" xfId="8073" xr:uid="{00000000-0005-0000-0000-00009D2F0000}"/>
    <cellStyle name="Calculation 2 8 3 5 2" xfId="20547" xr:uid="{00000000-0005-0000-0000-00009E2F0000}"/>
    <cellStyle name="Calculation 2 8 3 5 2 2" xfId="30281" xr:uid="{00000000-0005-0000-0000-00009F2F0000}"/>
    <cellStyle name="Calculation 2 8 3 5 2 2 2" xfId="45286" xr:uid="{00000000-0005-0000-0000-0000A02F0000}"/>
    <cellStyle name="Calculation 2 8 3 5 2 3" xfId="36049" xr:uid="{00000000-0005-0000-0000-0000A12F0000}"/>
    <cellStyle name="Calculation 2 8 3 5 3" xfId="27659" xr:uid="{00000000-0005-0000-0000-0000A22F0000}"/>
    <cellStyle name="Calculation 2 8 3 5 3 2" xfId="39424" xr:uid="{00000000-0005-0000-0000-0000A32F0000}"/>
    <cellStyle name="Calculation 2 8 3 5 4" xfId="27585" xr:uid="{00000000-0005-0000-0000-0000A42F0000}"/>
    <cellStyle name="Calculation 2 8 3 6" xfId="20543" xr:uid="{00000000-0005-0000-0000-0000A52F0000}"/>
    <cellStyle name="Calculation 2 8 3 6 2" xfId="30277" xr:uid="{00000000-0005-0000-0000-0000A62F0000}"/>
    <cellStyle name="Calculation 2 8 3 6 2 2" xfId="45290" xr:uid="{00000000-0005-0000-0000-0000A72F0000}"/>
    <cellStyle name="Calculation 2 8 3 6 3" xfId="36053" xr:uid="{00000000-0005-0000-0000-0000A82F0000}"/>
    <cellStyle name="Calculation 2 8 3 7" xfId="27663" xr:uid="{00000000-0005-0000-0000-0000A92F0000}"/>
    <cellStyle name="Calculation 2 8 3 7 2" xfId="39420" xr:uid="{00000000-0005-0000-0000-0000AA2F0000}"/>
    <cellStyle name="Calculation 2 8 3 8" xfId="30061" xr:uid="{00000000-0005-0000-0000-0000AB2F0000}"/>
    <cellStyle name="Calculation 2 8 4" xfId="8074" xr:uid="{00000000-0005-0000-0000-0000AC2F0000}"/>
    <cellStyle name="Calculation 2 8 4 2" xfId="8075" xr:uid="{00000000-0005-0000-0000-0000AD2F0000}"/>
    <cellStyle name="Calculation 2 8 4 2 2" xfId="20549" xr:uid="{00000000-0005-0000-0000-0000AE2F0000}"/>
    <cellStyle name="Calculation 2 8 4 2 2 2" xfId="30283" xr:uid="{00000000-0005-0000-0000-0000AF2F0000}"/>
    <cellStyle name="Calculation 2 8 4 2 2 2 2" xfId="45284" xr:uid="{00000000-0005-0000-0000-0000B02F0000}"/>
    <cellStyle name="Calculation 2 8 4 2 2 3" xfId="36047" xr:uid="{00000000-0005-0000-0000-0000B12F0000}"/>
    <cellStyle name="Calculation 2 8 4 2 3" xfId="27658" xr:uid="{00000000-0005-0000-0000-0000B22F0000}"/>
    <cellStyle name="Calculation 2 8 4 2 3 2" xfId="39426" xr:uid="{00000000-0005-0000-0000-0000B32F0000}"/>
    <cellStyle name="Calculation 2 8 4 2 4" xfId="27587" xr:uid="{00000000-0005-0000-0000-0000B42F0000}"/>
    <cellStyle name="Calculation 2 8 4 3" xfId="20548" xr:uid="{00000000-0005-0000-0000-0000B52F0000}"/>
    <cellStyle name="Calculation 2 8 4 3 2" xfId="30282" xr:uid="{00000000-0005-0000-0000-0000B62F0000}"/>
    <cellStyle name="Calculation 2 8 4 3 2 2" xfId="45285" xr:uid="{00000000-0005-0000-0000-0000B72F0000}"/>
    <cellStyle name="Calculation 2 8 4 3 3" xfId="36048" xr:uid="{00000000-0005-0000-0000-0000B82F0000}"/>
    <cellStyle name="Calculation 2 8 4 4" xfId="27656" xr:uid="{00000000-0005-0000-0000-0000B92F0000}"/>
    <cellStyle name="Calculation 2 8 4 4 2" xfId="39425" xr:uid="{00000000-0005-0000-0000-0000BA2F0000}"/>
    <cellStyle name="Calculation 2 8 4 5" xfId="27586" xr:uid="{00000000-0005-0000-0000-0000BB2F0000}"/>
    <cellStyle name="Calculation 2 8 5" xfId="8076" xr:uid="{00000000-0005-0000-0000-0000BC2F0000}"/>
    <cellStyle name="Calculation 2 8 5 2" xfId="20550" xr:uid="{00000000-0005-0000-0000-0000BD2F0000}"/>
    <cellStyle name="Calculation 2 8 5 2 2" xfId="30284" xr:uid="{00000000-0005-0000-0000-0000BE2F0000}"/>
    <cellStyle name="Calculation 2 8 5 2 2 2" xfId="45283" xr:uid="{00000000-0005-0000-0000-0000BF2F0000}"/>
    <cellStyle name="Calculation 2 8 5 2 3" xfId="36046" xr:uid="{00000000-0005-0000-0000-0000C02F0000}"/>
    <cellStyle name="Calculation 2 8 5 3" xfId="27657" xr:uid="{00000000-0005-0000-0000-0000C12F0000}"/>
    <cellStyle name="Calculation 2 8 5 3 2" xfId="39427" xr:uid="{00000000-0005-0000-0000-0000C22F0000}"/>
    <cellStyle name="Calculation 2 8 5 4" xfId="27588" xr:uid="{00000000-0005-0000-0000-0000C32F0000}"/>
    <cellStyle name="Calculation 2 8 6" xfId="20537" xr:uid="{00000000-0005-0000-0000-0000C42F0000}"/>
    <cellStyle name="Calculation 2 8 6 2" xfId="30271" xr:uid="{00000000-0005-0000-0000-0000C52F0000}"/>
    <cellStyle name="Calculation 2 8 6 2 2" xfId="45296" xr:uid="{00000000-0005-0000-0000-0000C62F0000}"/>
    <cellStyle name="Calculation 2 8 6 3" xfId="36059" xr:uid="{00000000-0005-0000-0000-0000C72F0000}"/>
    <cellStyle name="Calculation 2 8 7" xfId="27669" xr:uid="{00000000-0005-0000-0000-0000C82F0000}"/>
    <cellStyle name="Calculation 2 8 7 2" xfId="39414" xr:uid="{00000000-0005-0000-0000-0000C92F0000}"/>
    <cellStyle name="Calculation 2 8 8" xfId="29258" xr:uid="{00000000-0005-0000-0000-0000CA2F0000}"/>
    <cellStyle name="Calculation 2 9" xfId="8077" xr:uid="{00000000-0005-0000-0000-0000CB2F0000}"/>
    <cellStyle name="Calculation 2 9 2" xfId="8078" xr:uid="{00000000-0005-0000-0000-0000CC2F0000}"/>
    <cellStyle name="Calculation 2 9 2 2" xfId="8079" xr:uid="{00000000-0005-0000-0000-0000CD2F0000}"/>
    <cellStyle name="Calculation 2 9 2 2 2" xfId="20553" xr:uid="{00000000-0005-0000-0000-0000CE2F0000}"/>
    <cellStyle name="Calculation 2 9 2 2 2 2" xfId="30287" xr:uid="{00000000-0005-0000-0000-0000CF2F0000}"/>
    <cellStyle name="Calculation 2 9 2 2 2 2 2" xfId="45280" xr:uid="{00000000-0005-0000-0000-0000D02F0000}"/>
    <cellStyle name="Calculation 2 9 2 2 2 3" xfId="36043" xr:uid="{00000000-0005-0000-0000-0000D12F0000}"/>
    <cellStyle name="Calculation 2 9 2 2 3" xfId="27655" xr:uid="{00000000-0005-0000-0000-0000D22F0000}"/>
    <cellStyle name="Calculation 2 9 2 2 3 2" xfId="39430" xr:uid="{00000000-0005-0000-0000-0000D32F0000}"/>
    <cellStyle name="Calculation 2 9 2 2 4" xfId="27591" xr:uid="{00000000-0005-0000-0000-0000D42F0000}"/>
    <cellStyle name="Calculation 2 9 2 3" xfId="8080" xr:uid="{00000000-0005-0000-0000-0000D52F0000}"/>
    <cellStyle name="Calculation 2 9 2 3 2" xfId="20554" xr:uid="{00000000-0005-0000-0000-0000D62F0000}"/>
    <cellStyle name="Calculation 2 9 2 3 2 2" xfId="30288" xr:uid="{00000000-0005-0000-0000-0000D72F0000}"/>
    <cellStyle name="Calculation 2 9 2 3 2 2 2" xfId="45279" xr:uid="{00000000-0005-0000-0000-0000D82F0000}"/>
    <cellStyle name="Calculation 2 9 2 3 2 3" xfId="36042" xr:uid="{00000000-0005-0000-0000-0000D92F0000}"/>
    <cellStyle name="Calculation 2 9 2 3 3" xfId="27654" xr:uid="{00000000-0005-0000-0000-0000DA2F0000}"/>
    <cellStyle name="Calculation 2 9 2 3 3 2" xfId="39431" xr:uid="{00000000-0005-0000-0000-0000DB2F0000}"/>
    <cellStyle name="Calculation 2 9 2 3 4" xfId="27592" xr:uid="{00000000-0005-0000-0000-0000DC2F0000}"/>
    <cellStyle name="Calculation 2 9 2 4" xfId="8081" xr:uid="{00000000-0005-0000-0000-0000DD2F0000}"/>
    <cellStyle name="Calculation 2 9 2 4 2" xfId="20555" xr:uid="{00000000-0005-0000-0000-0000DE2F0000}"/>
    <cellStyle name="Calculation 2 9 2 4 2 2" xfId="30289" xr:uid="{00000000-0005-0000-0000-0000DF2F0000}"/>
    <cellStyle name="Calculation 2 9 2 4 2 2 2" xfId="45278" xr:uid="{00000000-0005-0000-0000-0000E02F0000}"/>
    <cellStyle name="Calculation 2 9 2 4 2 3" xfId="36041" xr:uid="{00000000-0005-0000-0000-0000E12F0000}"/>
    <cellStyle name="Calculation 2 9 2 4 3" xfId="27653" xr:uid="{00000000-0005-0000-0000-0000E22F0000}"/>
    <cellStyle name="Calculation 2 9 2 4 3 2" xfId="39432" xr:uid="{00000000-0005-0000-0000-0000E32F0000}"/>
    <cellStyle name="Calculation 2 9 2 4 4" xfId="27593" xr:uid="{00000000-0005-0000-0000-0000E42F0000}"/>
    <cellStyle name="Calculation 2 9 2 5" xfId="8082" xr:uid="{00000000-0005-0000-0000-0000E52F0000}"/>
    <cellStyle name="Calculation 2 9 2 5 2" xfId="20556" xr:uid="{00000000-0005-0000-0000-0000E62F0000}"/>
    <cellStyle name="Calculation 2 9 2 5 2 2" xfId="30290" xr:uid="{00000000-0005-0000-0000-0000E72F0000}"/>
    <cellStyle name="Calculation 2 9 2 5 2 2 2" xfId="45277" xr:uid="{00000000-0005-0000-0000-0000E82F0000}"/>
    <cellStyle name="Calculation 2 9 2 5 2 3" xfId="36040" xr:uid="{00000000-0005-0000-0000-0000E92F0000}"/>
    <cellStyle name="Calculation 2 9 2 5 3" xfId="27652" xr:uid="{00000000-0005-0000-0000-0000EA2F0000}"/>
    <cellStyle name="Calculation 2 9 2 5 3 2" xfId="39433" xr:uid="{00000000-0005-0000-0000-0000EB2F0000}"/>
    <cellStyle name="Calculation 2 9 2 5 4" xfId="27594" xr:uid="{00000000-0005-0000-0000-0000EC2F0000}"/>
    <cellStyle name="Calculation 2 9 2 6" xfId="20552" xr:uid="{00000000-0005-0000-0000-0000ED2F0000}"/>
    <cellStyle name="Calculation 2 9 2 6 2" xfId="30286" xr:uid="{00000000-0005-0000-0000-0000EE2F0000}"/>
    <cellStyle name="Calculation 2 9 2 6 2 2" xfId="45281" xr:uid="{00000000-0005-0000-0000-0000EF2F0000}"/>
    <cellStyle name="Calculation 2 9 2 6 3" xfId="36044" xr:uid="{00000000-0005-0000-0000-0000F02F0000}"/>
    <cellStyle name="Calculation 2 9 2 7" xfId="27638" xr:uid="{00000000-0005-0000-0000-0000F12F0000}"/>
    <cellStyle name="Calculation 2 9 2 7 2" xfId="39429" xr:uid="{00000000-0005-0000-0000-0000F22F0000}"/>
    <cellStyle name="Calculation 2 9 2 8" xfId="27590" xr:uid="{00000000-0005-0000-0000-0000F32F0000}"/>
    <cellStyle name="Calculation 2 9 3" xfId="8083" xr:uid="{00000000-0005-0000-0000-0000F42F0000}"/>
    <cellStyle name="Calculation 2 9 3 2" xfId="8084" xr:uid="{00000000-0005-0000-0000-0000F52F0000}"/>
    <cellStyle name="Calculation 2 9 3 2 2" xfId="20558" xr:uid="{00000000-0005-0000-0000-0000F62F0000}"/>
    <cellStyle name="Calculation 2 9 3 2 2 2" xfId="30292" xr:uid="{00000000-0005-0000-0000-0000F72F0000}"/>
    <cellStyle name="Calculation 2 9 3 2 2 2 2" xfId="45275" xr:uid="{00000000-0005-0000-0000-0000F82F0000}"/>
    <cellStyle name="Calculation 2 9 3 2 2 3" xfId="36038" xr:uid="{00000000-0005-0000-0000-0000F92F0000}"/>
    <cellStyle name="Calculation 2 9 3 2 3" xfId="27650" xr:uid="{00000000-0005-0000-0000-0000FA2F0000}"/>
    <cellStyle name="Calculation 2 9 3 2 3 2" xfId="39435" xr:uid="{00000000-0005-0000-0000-0000FB2F0000}"/>
    <cellStyle name="Calculation 2 9 3 2 4" xfId="21868" xr:uid="{00000000-0005-0000-0000-0000FC2F0000}"/>
    <cellStyle name="Calculation 2 9 3 3" xfId="8085" xr:uid="{00000000-0005-0000-0000-0000FD2F0000}"/>
    <cellStyle name="Calculation 2 9 3 3 2" xfId="20559" xr:uid="{00000000-0005-0000-0000-0000FE2F0000}"/>
    <cellStyle name="Calculation 2 9 3 3 2 2" xfId="30293" xr:uid="{00000000-0005-0000-0000-0000FF2F0000}"/>
    <cellStyle name="Calculation 2 9 3 3 2 2 2" xfId="45274" xr:uid="{00000000-0005-0000-0000-000000300000}"/>
    <cellStyle name="Calculation 2 9 3 3 2 3" xfId="36037" xr:uid="{00000000-0005-0000-0000-000001300000}"/>
    <cellStyle name="Calculation 2 9 3 3 3" xfId="27649" xr:uid="{00000000-0005-0000-0000-000002300000}"/>
    <cellStyle name="Calculation 2 9 3 3 3 2" xfId="39436" xr:uid="{00000000-0005-0000-0000-000003300000}"/>
    <cellStyle name="Calculation 2 9 3 3 4" xfId="27596" xr:uid="{00000000-0005-0000-0000-000004300000}"/>
    <cellStyle name="Calculation 2 9 3 4" xfId="8086" xr:uid="{00000000-0005-0000-0000-000005300000}"/>
    <cellStyle name="Calculation 2 9 3 4 2" xfId="20560" xr:uid="{00000000-0005-0000-0000-000006300000}"/>
    <cellStyle name="Calculation 2 9 3 4 2 2" xfId="30294" xr:uid="{00000000-0005-0000-0000-000007300000}"/>
    <cellStyle name="Calculation 2 9 3 4 2 2 2" xfId="45273" xr:uid="{00000000-0005-0000-0000-000008300000}"/>
    <cellStyle name="Calculation 2 9 3 4 2 3" xfId="36036" xr:uid="{00000000-0005-0000-0000-000009300000}"/>
    <cellStyle name="Calculation 2 9 3 4 3" xfId="27648" xr:uid="{00000000-0005-0000-0000-00000A300000}"/>
    <cellStyle name="Calculation 2 9 3 4 3 2" xfId="39437" xr:uid="{00000000-0005-0000-0000-00000B300000}"/>
    <cellStyle name="Calculation 2 9 3 4 4" xfId="27597" xr:uid="{00000000-0005-0000-0000-00000C300000}"/>
    <cellStyle name="Calculation 2 9 3 5" xfId="8087" xr:uid="{00000000-0005-0000-0000-00000D300000}"/>
    <cellStyle name="Calculation 2 9 3 5 2" xfId="20561" xr:uid="{00000000-0005-0000-0000-00000E300000}"/>
    <cellStyle name="Calculation 2 9 3 5 2 2" xfId="30295" xr:uid="{00000000-0005-0000-0000-00000F300000}"/>
    <cellStyle name="Calculation 2 9 3 5 2 2 2" xfId="45272" xr:uid="{00000000-0005-0000-0000-000010300000}"/>
    <cellStyle name="Calculation 2 9 3 5 2 3" xfId="36035" xr:uid="{00000000-0005-0000-0000-000011300000}"/>
    <cellStyle name="Calculation 2 9 3 5 3" xfId="27647" xr:uid="{00000000-0005-0000-0000-000012300000}"/>
    <cellStyle name="Calculation 2 9 3 5 3 2" xfId="39438" xr:uid="{00000000-0005-0000-0000-000013300000}"/>
    <cellStyle name="Calculation 2 9 3 5 4" xfId="27598" xr:uid="{00000000-0005-0000-0000-000014300000}"/>
    <cellStyle name="Calculation 2 9 3 6" xfId="20557" xr:uid="{00000000-0005-0000-0000-000015300000}"/>
    <cellStyle name="Calculation 2 9 3 6 2" xfId="30291" xr:uid="{00000000-0005-0000-0000-000016300000}"/>
    <cellStyle name="Calculation 2 9 3 6 2 2" xfId="45276" xr:uid="{00000000-0005-0000-0000-000017300000}"/>
    <cellStyle name="Calculation 2 9 3 6 3" xfId="36039" xr:uid="{00000000-0005-0000-0000-000018300000}"/>
    <cellStyle name="Calculation 2 9 3 7" xfId="27651" xr:uid="{00000000-0005-0000-0000-000019300000}"/>
    <cellStyle name="Calculation 2 9 3 7 2" xfId="39434" xr:uid="{00000000-0005-0000-0000-00001A300000}"/>
    <cellStyle name="Calculation 2 9 3 8" xfId="27595" xr:uid="{00000000-0005-0000-0000-00001B300000}"/>
    <cellStyle name="Calculation 2 9 4" xfId="8088" xr:uid="{00000000-0005-0000-0000-00001C300000}"/>
    <cellStyle name="Calculation 2 9 4 2" xfId="8089" xr:uid="{00000000-0005-0000-0000-00001D300000}"/>
    <cellStyle name="Calculation 2 9 4 2 2" xfId="20563" xr:uid="{00000000-0005-0000-0000-00001E300000}"/>
    <cellStyle name="Calculation 2 9 4 2 2 2" xfId="30297" xr:uid="{00000000-0005-0000-0000-00001F300000}"/>
    <cellStyle name="Calculation 2 9 4 2 2 2 2" xfId="44539" xr:uid="{00000000-0005-0000-0000-000020300000}"/>
    <cellStyle name="Calculation 2 9 4 2 2 3" xfId="34495" xr:uid="{00000000-0005-0000-0000-000021300000}"/>
    <cellStyle name="Calculation 2 9 4 2 3" xfId="27645" xr:uid="{00000000-0005-0000-0000-000022300000}"/>
    <cellStyle name="Calculation 2 9 4 2 3 2" xfId="39440" xr:uid="{00000000-0005-0000-0000-000023300000}"/>
    <cellStyle name="Calculation 2 9 4 2 4" xfId="27600" xr:uid="{00000000-0005-0000-0000-000024300000}"/>
    <cellStyle name="Calculation 2 9 4 3" xfId="20562" xr:uid="{00000000-0005-0000-0000-000025300000}"/>
    <cellStyle name="Calculation 2 9 4 3 2" xfId="30296" xr:uid="{00000000-0005-0000-0000-000026300000}"/>
    <cellStyle name="Calculation 2 9 4 3 2 2" xfId="45271" xr:uid="{00000000-0005-0000-0000-000027300000}"/>
    <cellStyle name="Calculation 2 9 4 3 3" xfId="36034" xr:uid="{00000000-0005-0000-0000-000028300000}"/>
    <cellStyle name="Calculation 2 9 4 4" xfId="27646" xr:uid="{00000000-0005-0000-0000-000029300000}"/>
    <cellStyle name="Calculation 2 9 4 4 2" xfId="39439" xr:uid="{00000000-0005-0000-0000-00002A300000}"/>
    <cellStyle name="Calculation 2 9 4 5" xfId="27599" xr:uid="{00000000-0005-0000-0000-00002B300000}"/>
    <cellStyle name="Calculation 2 9 5" xfId="8090" xr:uid="{00000000-0005-0000-0000-00002C300000}"/>
    <cellStyle name="Calculation 2 9 5 2" xfId="20564" xr:uid="{00000000-0005-0000-0000-00002D300000}"/>
    <cellStyle name="Calculation 2 9 5 2 2" xfId="30298" xr:uid="{00000000-0005-0000-0000-00002E300000}"/>
    <cellStyle name="Calculation 2 9 5 2 2 2" xfId="45270" xr:uid="{00000000-0005-0000-0000-00002F300000}"/>
    <cellStyle name="Calculation 2 9 5 2 3" xfId="36033" xr:uid="{00000000-0005-0000-0000-000030300000}"/>
    <cellStyle name="Calculation 2 9 5 3" xfId="27644" xr:uid="{00000000-0005-0000-0000-000031300000}"/>
    <cellStyle name="Calculation 2 9 5 3 2" xfId="39441" xr:uid="{00000000-0005-0000-0000-000032300000}"/>
    <cellStyle name="Calculation 2 9 5 4" xfId="27601" xr:uid="{00000000-0005-0000-0000-000033300000}"/>
    <cellStyle name="Calculation 2 9 6" xfId="20551" xr:uid="{00000000-0005-0000-0000-000034300000}"/>
    <cellStyle name="Calculation 2 9 6 2" xfId="30285" xr:uid="{00000000-0005-0000-0000-000035300000}"/>
    <cellStyle name="Calculation 2 9 6 2 2" xfId="45282" xr:uid="{00000000-0005-0000-0000-000036300000}"/>
    <cellStyle name="Calculation 2 9 6 3" xfId="36045" xr:uid="{00000000-0005-0000-0000-000037300000}"/>
    <cellStyle name="Calculation 2 9 7" xfId="21873" xr:uid="{00000000-0005-0000-0000-000038300000}"/>
    <cellStyle name="Calculation 2 9 7 2" xfId="39428" xr:uid="{00000000-0005-0000-0000-000039300000}"/>
    <cellStyle name="Calculation 2 9 8" xfId="27589" xr:uid="{00000000-0005-0000-0000-00003A300000}"/>
    <cellStyle name="Calculation 3" xfId="527" xr:uid="{00000000-0005-0000-0000-00003B300000}"/>
    <cellStyle name="Calculation 3 10" xfId="33750" xr:uid="{00000000-0005-0000-0000-00003C300000}"/>
    <cellStyle name="Calculation 3 10 2" xfId="43715" xr:uid="{00000000-0005-0000-0000-00003D300000}"/>
    <cellStyle name="Calculation 3 11" xfId="33764" xr:uid="{00000000-0005-0000-0000-00003E300000}"/>
    <cellStyle name="Calculation 3 11 2" xfId="43736" xr:uid="{00000000-0005-0000-0000-00003F300000}"/>
    <cellStyle name="Calculation 3 12" xfId="34144" xr:uid="{00000000-0005-0000-0000-000040300000}"/>
    <cellStyle name="Calculation 3 12 2" xfId="44180" xr:uid="{00000000-0005-0000-0000-000041300000}"/>
    <cellStyle name="Calculation 3 13" xfId="34430" xr:uid="{00000000-0005-0000-0000-000042300000}"/>
    <cellStyle name="Calculation 3 13 2" xfId="44477" xr:uid="{00000000-0005-0000-0000-000043300000}"/>
    <cellStyle name="Calculation 3 14" xfId="34452" xr:uid="{00000000-0005-0000-0000-000044300000}"/>
    <cellStyle name="Calculation 3 14 2" xfId="44498" xr:uid="{00000000-0005-0000-0000-000045300000}"/>
    <cellStyle name="Calculation 3 15" xfId="34236" xr:uid="{00000000-0005-0000-0000-000046300000}"/>
    <cellStyle name="Calculation 3 15 2" xfId="44274" xr:uid="{00000000-0005-0000-0000-000047300000}"/>
    <cellStyle name="Calculation 3 16" xfId="36032" xr:uid="{00000000-0005-0000-0000-000048300000}"/>
    <cellStyle name="Calculation 3 16 2" xfId="45269" xr:uid="{00000000-0005-0000-0000-000049300000}"/>
    <cellStyle name="Calculation 3 17" xfId="36436" xr:uid="{00000000-0005-0000-0000-00004A300000}"/>
    <cellStyle name="Calculation 3 18" xfId="22883" xr:uid="{00000000-0005-0000-0000-00004B300000}"/>
    <cellStyle name="Calculation 3 2" xfId="528" xr:uid="{00000000-0005-0000-0000-00004C300000}"/>
    <cellStyle name="Calculation 3 2 10" xfId="34424" xr:uid="{00000000-0005-0000-0000-00004D300000}"/>
    <cellStyle name="Calculation 3 2 10 2" xfId="44471" xr:uid="{00000000-0005-0000-0000-00004E300000}"/>
    <cellStyle name="Calculation 3 2 11" xfId="33710" xr:uid="{00000000-0005-0000-0000-00004F300000}"/>
    <cellStyle name="Calculation 3 2 11 2" xfId="43670" xr:uid="{00000000-0005-0000-0000-000050300000}"/>
    <cellStyle name="Calculation 3 2 12" xfId="34432" xr:uid="{00000000-0005-0000-0000-000051300000}"/>
    <cellStyle name="Calculation 3 2 12 2" xfId="44479" xr:uid="{00000000-0005-0000-0000-000052300000}"/>
    <cellStyle name="Calculation 3 2 13" xfId="34118" xr:uid="{00000000-0005-0000-0000-000053300000}"/>
    <cellStyle name="Calculation 3 2 13 2" xfId="44156" xr:uid="{00000000-0005-0000-0000-000054300000}"/>
    <cellStyle name="Calculation 3 2 14" xfId="34173" xr:uid="{00000000-0005-0000-0000-000055300000}"/>
    <cellStyle name="Calculation 3 2 14 2" xfId="44210" xr:uid="{00000000-0005-0000-0000-000056300000}"/>
    <cellStyle name="Calculation 3 2 15" xfId="36031" xr:uid="{00000000-0005-0000-0000-000057300000}"/>
    <cellStyle name="Calculation 3 2 15 2" xfId="45268" xr:uid="{00000000-0005-0000-0000-000058300000}"/>
    <cellStyle name="Calculation 3 2 16" xfId="36437" xr:uid="{00000000-0005-0000-0000-000059300000}"/>
    <cellStyle name="Calculation 3 2 17" xfId="23597" xr:uid="{00000000-0005-0000-0000-00005A300000}"/>
    <cellStyle name="Calculation 3 2 18" xfId="32210" xr:uid="{00000000-0005-0000-0000-00005B300000}"/>
    <cellStyle name="Calculation 3 2 2" xfId="8093" xr:uid="{00000000-0005-0000-0000-00005C300000}"/>
    <cellStyle name="Calculation 3 2 2 2" xfId="20567" xr:uid="{00000000-0005-0000-0000-00005D300000}"/>
    <cellStyle name="Calculation 3 2 2 2 2" xfId="30301" xr:uid="{00000000-0005-0000-0000-00005E300000}"/>
    <cellStyle name="Calculation 3 2 2 2 2 2" xfId="44538" xr:uid="{00000000-0005-0000-0000-00005F300000}"/>
    <cellStyle name="Calculation 3 2 2 2 3" xfId="34494" xr:uid="{00000000-0005-0000-0000-000060300000}"/>
    <cellStyle name="Calculation 3 2 2 3" xfId="27641" xr:uid="{00000000-0005-0000-0000-000061300000}"/>
    <cellStyle name="Calculation 3 2 2 3 2" xfId="39444" xr:uid="{00000000-0005-0000-0000-000062300000}"/>
    <cellStyle name="Calculation 3 2 2 4" xfId="21869" xr:uid="{00000000-0005-0000-0000-000063300000}"/>
    <cellStyle name="Calculation 3 2 3" xfId="8094" xr:uid="{00000000-0005-0000-0000-000064300000}"/>
    <cellStyle name="Calculation 3 2 3 2" xfId="20568" xr:uid="{00000000-0005-0000-0000-000065300000}"/>
    <cellStyle name="Calculation 3 2 3 2 2" xfId="30302" xr:uid="{00000000-0005-0000-0000-000066300000}"/>
    <cellStyle name="Calculation 3 2 3 2 2 2" xfId="45267" xr:uid="{00000000-0005-0000-0000-000067300000}"/>
    <cellStyle name="Calculation 3 2 3 2 3" xfId="36030" xr:uid="{00000000-0005-0000-0000-000068300000}"/>
    <cellStyle name="Calculation 3 2 3 3" xfId="27640" xr:uid="{00000000-0005-0000-0000-000069300000}"/>
    <cellStyle name="Calculation 3 2 3 3 2" xfId="39445" xr:uid="{00000000-0005-0000-0000-00006A300000}"/>
    <cellStyle name="Calculation 3 2 3 4" xfId="27603" xr:uid="{00000000-0005-0000-0000-00006B300000}"/>
    <cellStyle name="Calculation 3 2 4" xfId="8095" xr:uid="{00000000-0005-0000-0000-00006C300000}"/>
    <cellStyle name="Calculation 3 2 4 2" xfId="20569" xr:uid="{00000000-0005-0000-0000-00006D300000}"/>
    <cellStyle name="Calculation 3 2 4 2 2" xfId="30303" xr:uid="{00000000-0005-0000-0000-00006E300000}"/>
    <cellStyle name="Calculation 3 2 4 2 2 2" xfId="45266" xr:uid="{00000000-0005-0000-0000-00006F300000}"/>
    <cellStyle name="Calculation 3 2 4 2 3" xfId="36029" xr:uid="{00000000-0005-0000-0000-000070300000}"/>
    <cellStyle name="Calculation 3 2 4 3" xfId="27639" xr:uid="{00000000-0005-0000-0000-000071300000}"/>
    <cellStyle name="Calculation 3 2 4 3 2" xfId="39446" xr:uid="{00000000-0005-0000-0000-000072300000}"/>
    <cellStyle name="Calculation 3 2 4 4" xfId="27604" xr:uid="{00000000-0005-0000-0000-000073300000}"/>
    <cellStyle name="Calculation 3 2 5" xfId="8096" xr:uid="{00000000-0005-0000-0000-000074300000}"/>
    <cellStyle name="Calculation 3 2 5 2" xfId="20570" xr:uid="{00000000-0005-0000-0000-000075300000}"/>
    <cellStyle name="Calculation 3 2 5 2 2" xfId="30304" xr:uid="{00000000-0005-0000-0000-000076300000}"/>
    <cellStyle name="Calculation 3 2 5 2 2 2" xfId="45265" xr:uid="{00000000-0005-0000-0000-000077300000}"/>
    <cellStyle name="Calculation 3 2 5 2 3" xfId="36028" xr:uid="{00000000-0005-0000-0000-000078300000}"/>
    <cellStyle name="Calculation 3 2 5 3" xfId="21872" xr:uid="{00000000-0005-0000-0000-000079300000}"/>
    <cellStyle name="Calculation 3 2 5 3 2" xfId="39447" xr:uid="{00000000-0005-0000-0000-00007A300000}"/>
    <cellStyle name="Calculation 3 2 5 4" xfId="27605" xr:uid="{00000000-0005-0000-0000-00007B300000}"/>
    <cellStyle name="Calculation 3 2 6" xfId="8092" xr:uid="{00000000-0005-0000-0000-00007C300000}"/>
    <cellStyle name="Calculation 3 2 6 2" xfId="27642" xr:uid="{00000000-0005-0000-0000-00007D300000}"/>
    <cellStyle name="Calculation 3 2 6 2 2" xfId="39443" xr:uid="{00000000-0005-0000-0000-00007E300000}"/>
    <cellStyle name="Calculation 3 2 6 3" xfId="27608" xr:uid="{00000000-0005-0000-0000-00007F300000}"/>
    <cellStyle name="Calculation 3 2 7" xfId="20566" xr:uid="{00000000-0005-0000-0000-000080300000}"/>
    <cellStyle name="Calculation 3 2 7 2" xfId="30300" xr:uid="{00000000-0005-0000-0000-000081300000}"/>
    <cellStyle name="Calculation 3 2 7 2 2" xfId="43761" xr:uid="{00000000-0005-0000-0000-000082300000}"/>
    <cellStyle name="Calculation 3 2 7 3" xfId="33790" xr:uid="{00000000-0005-0000-0000-000083300000}"/>
    <cellStyle name="Calculation 3 2 8" xfId="30026" xr:uid="{00000000-0005-0000-0000-000084300000}"/>
    <cellStyle name="Calculation 3 2 8 2" xfId="44295" xr:uid="{00000000-0005-0000-0000-000085300000}"/>
    <cellStyle name="Calculation 3 2 8 3" xfId="34257" xr:uid="{00000000-0005-0000-0000-000086300000}"/>
    <cellStyle name="Calculation 3 2 9" xfId="34443" xr:uid="{00000000-0005-0000-0000-000087300000}"/>
    <cellStyle name="Calculation 3 2 9 2" xfId="44490" xr:uid="{00000000-0005-0000-0000-000088300000}"/>
    <cellStyle name="Calculation 3 3" xfId="529" xr:uid="{00000000-0005-0000-0000-000089300000}"/>
    <cellStyle name="Calculation 3 3 10" xfId="34469" xr:uid="{00000000-0005-0000-0000-00008A300000}"/>
    <cellStyle name="Calculation 3 3 10 2" xfId="44513" xr:uid="{00000000-0005-0000-0000-00008B300000}"/>
    <cellStyle name="Calculation 3 3 11" xfId="34457" xr:uid="{00000000-0005-0000-0000-00008C300000}"/>
    <cellStyle name="Calculation 3 3 11 2" xfId="44503" xr:uid="{00000000-0005-0000-0000-00008D300000}"/>
    <cellStyle name="Calculation 3 3 12" xfId="34365" xr:uid="{00000000-0005-0000-0000-00008E300000}"/>
    <cellStyle name="Calculation 3 3 12 2" xfId="44414" xr:uid="{00000000-0005-0000-0000-00008F300000}"/>
    <cellStyle name="Calculation 3 3 13" xfId="33716" xr:uid="{00000000-0005-0000-0000-000090300000}"/>
    <cellStyle name="Calculation 3 3 13 2" xfId="43675" xr:uid="{00000000-0005-0000-0000-000091300000}"/>
    <cellStyle name="Calculation 3 3 14" xfId="34248" xr:uid="{00000000-0005-0000-0000-000092300000}"/>
    <cellStyle name="Calculation 3 3 14 2" xfId="44286" xr:uid="{00000000-0005-0000-0000-000093300000}"/>
    <cellStyle name="Calculation 3 3 15" xfId="36027" xr:uid="{00000000-0005-0000-0000-000094300000}"/>
    <cellStyle name="Calculation 3 3 15 2" xfId="45264" xr:uid="{00000000-0005-0000-0000-000095300000}"/>
    <cellStyle name="Calculation 3 3 16" xfId="36438" xr:uid="{00000000-0005-0000-0000-000096300000}"/>
    <cellStyle name="Calculation 3 3 17" xfId="23598" xr:uid="{00000000-0005-0000-0000-000097300000}"/>
    <cellStyle name="Calculation 3 3 2" xfId="8098" xr:uid="{00000000-0005-0000-0000-000098300000}"/>
    <cellStyle name="Calculation 3 3 2 2" xfId="20572" xr:uid="{00000000-0005-0000-0000-000099300000}"/>
    <cellStyle name="Calculation 3 3 2 2 2" xfId="30306" xr:uid="{00000000-0005-0000-0000-00009A300000}"/>
    <cellStyle name="Calculation 3 3 2 2 2 2" xfId="45263" xr:uid="{00000000-0005-0000-0000-00009B300000}"/>
    <cellStyle name="Calculation 3 3 2 2 3" xfId="36026" xr:uid="{00000000-0005-0000-0000-00009C300000}"/>
    <cellStyle name="Calculation 3 3 2 3" xfId="27619" xr:uid="{00000000-0005-0000-0000-00009D300000}"/>
    <cellStyle name="Calculation 3 3 2 3 2" xfId="39449" xr:uid="{00000000-0005-0000-0000-00009E300000}"/>
    <cellStyle name="Calculation 3 3 2 4" xfId="27607" xr:uid="{00000000-0005-0000-0000-00009F300000}"/>
    <cellStyle name="Calculation 3 3 3" xfId="8099" xr:uid="{00000000-0005-0000-0000-0000A0300000}"/>
    <cellStyle name="Calculation 3 3 3 2" xfId="20573" xr:uid="{00000000-0005-0000-0000-0000A1300000}"/>
    <cellStyle name="Calculation 3 3 3 2 2" xfId="30307" xr:uid="{00000000-0005-0000-0000-0000A2300000}"/>
    <cellStyle name="Calculation 3 3 3 2 2 2" xfId="44537" xr:uid="{00000000-0005-0000-0000-0000A3300000}"/>
    <cellStyle name="Calculation 3 3 3 2 3" xfId="34493" xr:uid="{00000000-0005-0000-0000-0000A4300000}"/>
    <cellStyle name="Calculation 3 3 3 3" xfId="27637" xr:uid="{00000000-0005-0000-0000-0000A5300000}"/>
    <cellStyle name="Calculation 3 3 3 3 2" xfId="39450" xr:uid="{00000000-0005-0000-0000-0000A6300000}"/>
    <cellStyle name="Calculation 3 3 3 4" xfId="29812" xr:uid="{00000000-0005-0000-0000-0000A7300000}"/>
    <cellStyle name="Calculation 3 3 4" xfId="8100" xr:uid="{00000000-0005-0000-0000-0000A8300000}"/>
    <cellStyle name="Calculation 3 3 4 2" xfId="20574" xr:uid="{00000000-0005-0000-0000-0000A9300000}"/>
    <cellStyle name="Calculation 3 3 4 2 2" xfId="30308" xr:uid="{00000000-0005-0000-0000-0000AA300000}"/>
    <cellStyle name="Calculation 3 3 4 2 2 2" xfId="45262" xr:uid="{00000000-0005-0000-0000-0000AB300000}"/>
    <cellStyle name="Calculation 3 3 4 2 3" xfId="36025" xr:uid="{00000000-0005-0000-0000-0000AC300000}"/>
    <cellStyle name="Calculation 3 3 4 3" xfId="27636" xr:uid="{00000000-0005-0000-0000-0000AD300000}"/>
    <cellStyle name="Calculation 3 3 4 3 2" xfId="39451" xr:uid="{00000000-0005-0000-0000-0000AE300000}"/>
    <cellStyle name="Calculation 3 3 4 4" xfId="27614" xr:uid="{00000000-0005-0000-0000-0000AF300000}"/>
    <cellStyle name="Calculation 3 3 5" xfId="8101" xr:uid="{00000000-0005-0000-0000-0000B0300000}"/>
    <cellStyle name="Calculation 3 3 5 2" xfId="20575" xr:uid="{00000000-0005-0000-0000-0000B1300000}"/>
    <cellStyle name="Calculation 3 3 5 2 2" xfId="30309" xr:uid="{00000000-0005-0000-0000-0000B2300000}"/>
    <cellStyle name="Calculation 3 3 5 2 2 2" xfId="45261" xr:uid="{00000000-0005-0000-0000-0000B3300000}"/>
    <cellStyle name="Calculation 3 3 5 2 3" xfId="36024" xr:uid="{00000000-0005-0000-0000-0000B4300000}"/>
    <cellStyle name="Calculation 3 3 5 3" xfId="27635" xr:uid="{00000000-0005-0000-0000-0000B5300000}"/>
    <cellStyle name="Calculation 3 3 5 3 2" xfId="39452" xr:uid="{00000000-0005-0000-0000-0000B6300000}"/>
    <cellStyle name="Calculation 3 3 5 4" xfId="27602" xr:uid="{00000000-0005-0000-0000-0000B7300000}"/>
    <cellStyle name="Calculation 3 3 6" xfId="8097" xr:uid="{00000000-0005-0000-0000-0000B8300000}"/>
    <cellStyle name="Calculation 3 3 6 2" xfId="21871" xr:uid="{00000000-0005-0000-0000-0000B9300000}"/>
    <cellStyle name="Calculation 3 3 6 2 2" xfId="39448" xr:uid="{00000000-0005-0000-0000-0000BA300000}"/>
    <cellStyle name="Calculation 3 3 6 3" xfId="27606" xr:uid="{00000000-0005-0000-0000-0000BB300000}"/>
    <cellStyle name="Calculation 3 3 7" xfId="20571" xr:uid="{00000000-0005-0000-0000-0000BC300000}"/>
    <cellStyle name="Calculation 3 3 7 2" xfId="30305" xr:uid="{00000000-0005-0000-0000-0000BD300000}"/>
    <cellStyle name="Calculation 3 3 7 2 2" xfId="43762" xr:uid="{00000000-0005-0000-0000-0000BE300000}"/>
    <cellStyle name="Calculation 3 3 7 3" xfId="33791" xr:uid="{00000000-0005-0000-0000-0000BF300000}"/>
    <cellStyle name="Calculation 3 3 8" xfId="30067" xr:uid="{00000000-0005-0000-0000-0000C0300000}"/>
    <cellStyle name="Calculation 3 3 8 2" xfId="44292" xr:uid="{00000000-0005-0000-0000-0000C1300000}"/>
    <cellStyle name="Calculation 3 3 8 3" xfId="34254" xr:uid="{00000000-0005-0000-0000-0000C2300000}"/>
    <cellStyle name="Calculation 3 3 9" xfId="33717" xr:uid="{00000000-0005-0000-0000-0000C3300000}"/>
    <cellStyle name="Calculation 3 3 9 2" xfId="43676" xr:uid="{00000000-0005-0000-0000-0000C4300000}"/>
    <cellStyle name="Calculation 3 4" xfId="8102" xr:uid="{00000000-0005-0000-0000-0000C5300000}"/>
    <cellStyle name="Calculation 3 4 2" xfId="8103" xr:uid="{00000000-0005-0000-0000-0000C6300000}"/>
    <cellStyle name="Calculation 3 4 2 2" xfId="20577" xr:uid="{00000000-0005-0000-0000-0000C7300000}"/>
    <cellStyle name="Calculation 3 4 2 2 2" xfId="30311" xr:uid="{00000000-0005-0000-0000-0000C8300000}"/>
    <cellStyle name="Calculation 3 4 2 2 2 2" xfId="45259" xr:uid="{00000000-0005-0000-0000-0000C9300000}"/>
    <cellStyle name="Calculation 3 4 2 2 3" xfId="36022" xr:uid="{00000000-0005-0000-0000-0000CA300000}"/>
    <cellStyle name="Calculation 3 4 2 3" xfId="27633" xr:uid="{00000000-0005-0000-0000-0000CB300000}"/>
    <cellStyle name="Calculation 3 4 2 3 2" xfId="39454" xr:uid="{00000000-0005-0000-0000-0000CC300000}"/>
    <cellStyle name="Calculation 3 4 2 4" xfId="27610" xr:uid="{00000000-0005-0000-0000-0000CD300000}"/>
    <cellStyle name="Calculation 3 4 3" xfId="20576" xr:uid="{00000000-0005-0000-0000-0000CE300000}"/>
    <cellStyle name="Calculation 3 4 3 2" xfId="30310" xr:uid="{00000000-0005-0000-0000-0000CF300000}"/>
    <cellStyle name="Calculation 3 4 3 2 2" xfId="45260" xr:uid="{00000000-0005-0000-0000-0000D0300000}"/>
    <cellStyle name="Calculation 3 4 3 3" xfId="36023" xr:uid="{00000000-0005-0000-0000-0000D1300000}"/>
    <cellStyle name="Calculation 3 4 4" xfId="27634" xr:uid="{00000000-0005-0000-0000-0000D2300000}"/>
    <cellStyle name="Calculation 3 4 4 2" xfId="39453" xr:uid="{00000000-0005-0000-0000-0000D3300000}"/>
    <cellStyle name="Calculation 3 4 5" xfId="27609" xr:uid="{00000000-0005-0000-0000-0000D4300000}"/>
    <cellStyle name="Calculation 3 5" xfId="8104" xr:uid="{00000000-0005-0000-0000-0000D5300000}"/>
    <cellStyle name="Calculation 3 5 2" xfId="8105" xr:uid="{00000000-0005-0000-0000-0000D6300000}"/>
    <cellStyle name="Calculation 3 5 2 2" xfId="20579" xr:uid="{00000000-0005-0000-0000-0000D7300000}"/>
    <cellStyle name="Calculation 3 5 2 2 2" xfId="30313" xr:uid="{00000000-0005-0000-0000-0000D8300000}"/>
    <cellStyle name="Calculation 3 5 2 2 2 2" xfId="45257" xr:uid="{00000000-0005-0000-0000-0000D9300000}"/>
    <cellStyle name="Calculation 3 5 2 2 3" xfId="36020" xr:uid="{00000000-0005-0000-0000-0000DA300000}"/>
    <cellStyle name="Calculation 3 5 2 3" xfId="27631" xr:uid="{00000000-0005-0000-0000-0000DB300000}"/>
    <cellStyle name="Calculation 3 5 2 3 2" xfId="39456" xr:uid="{00000000-0005-0000-0000-0000DC300000}"/>
    <cellStyle name="Calculation 3 5 2 4" xfId="27612" xr:uid="{00000000-0005-0000-0000-0000DD300000}"/>
    <cellStyle name="Calculation 3 5 3" xfId="20578" xr:uid="{00000000-0005-0000-0000-0000DE300000}"/>
    <cellStyle name="Calculation 3 5 3 2" xfId="30312" xr:uid="{00000000-0005-0000-0000-0000DF300000}"/>
    <cellStyle name="Calculation 3 5 3 2 2" xfId="45258" xr:uid="{00000000-0005-0000-0000-0000E0300000}"/>
    <cellStyle name="Calculation 3 5 3 3" xfId="36021" xr:uid="{00000000-0005-0000-0000-0000E1300000}"/>
    <cellStyle name="Calculation 3 5 4" xfId="27632" xr:uid="{00000000-0005-0000-0000-0000E2300000}"/>
    <cellStyle name="Calculation 3 5 4 2" xfId="39455" xr:uid="{00000000-0005-0000-0000-0000E3300000}"/>
    <cellStyle name="Calculation 3 5 5" xfId="27611" xr:uid="{00000000-0005-0000-0000-0000E4300000}"/>
    <cellStyle name="Calculation 3 6" xfId="8106" xr:uid="{00000000-0005-0000-0000-0000E5300000}"/>
    <cellStyle name="Calculation 3 6 2" xfId="20580" xr:uid="{00000000-0005-0000-0000-0000E6300000}"/>
    <cellStyle name="Calculation 3 6 2 2" xfId="30314" xr:uid="{00000000-0005-0000-0000-0000E7300000}"/>
    <cellStyle name="Calculation 3 6 2 2 2" xfId="45256" xr:uid="{00000000-0005-0000-0000-0000E8300000}"/>
    <cellStyle name="Calculation 3 6 2 3" xfId="36019" xr:uid="{00000000-0005-0000-0000-0000E9300000}"/>
    <cellStyle name="Calculation 3 6 3" xfId="27630" xr:uid="{00000000-0005-0000-0000-0000EA300000}"/>
    <cellStyle name="Calculation 3 6 3 2" xfId="39457" xr:uid="{00000000-0005-0000-0000-0000EB300000}"/>
    <cellStyle name="Calculation 3 6 4" xfId="27613" xr:uid="{00000000-0005-0000-0000-0000EC300000}"/>
    <cellStyle name="Calculation 3 7" xfId="8091" xr:uid="{00000000-0005-0000-0000-0000ED300000}"/>
    <cellStyle name="Calculation 3 7 2" xfId="27643" xr:uid="{00000000-0005-0000-0000-0000EE300000}"/>
    <cellStyle name="Calculation 3 7 2 2" xfId="39442" xr:uid="{00000000-0005-0000-0000-0000EF300000}"/>
    <cellStyle name="Calculation 3 7 3" xfId="29811" xr:uid="{00000000-0005-0000-0000-0000F0300000}"/>
    <cellStyle name="Calculation 3 8" xfId="20565" xr:uid="{00000000-0005-0000-0000-0000F1300000}"/>
    <cellStyle name="Calculation 3 8 2" xfId="30299" xr:uid="{00000000-0005-0000-0000-0000F2300000}"/>
    <cellStyle name="Calculation 3 8 2 2" xfId="43760" xr:uid="{00000000-0005-0000-0000-0000F3300000}"/>
    <cellStyle name="Calculation 3 8 3" xfId="33789" xr:uid="{00000000-0005-0000-0000-0000F4300000}"/>
    <cellStyle name="Calculation 3 9" xfId="30027" xr:uid="{00000000-0005-0000-0000-0000F5300000}"/>
    <cellStyle name="Calculation 3 9 2" xfId="44161" xr:uid="{00000000-0005-0000-0000-0000F6300000}"/>
    <cellStyle name="Calculation 3 9 3" xfId="34124" xr:uid="{00000000-0005-0000-0000-0000F7300000}"/>
    <cellStyle name="Calculation 4" xfId="8107" xr:uid="{00000000-0005-0000-0000-0000F8300000}"/>
    <cellStyle name="Calculation 4 2" xfId="20581" xr:uid="{00000000-0005-0000-0000-0000F9300000}"/>
    <cellStyle name="Calculation 4 2 2" xfId="30315" xr:uid="{00000000-0005-0000-0000-0000FA300000}"/>
    <cellStyle name="Calculation 4 2 2 2" xfId="45255" xr:uid="{00000000-0005-0000-0000-0000FB300000}"/>
    <cellStyle name="Calculation 4 2 3" xfId="36018" xr:uid="{00000000-0005-0000-0000-0000FC300000}"/>
    <cellStyle name="Calculation 4 2 4" xfId="32209" xr:uid="{00000000-0005-0000-0000-0000FD300000}"/>
    <cellStyle name="Calculation 4 3" xfId="27629" xr:uid="{00000000-0005-0000-0000-0000FE300000}"/>
    <cellStyle name="Calculation 4 3 2" xfId="39458" xr:uid="{00000000-0005-0000-0000-0000FF300000}"/>
    <cellStyle name="Calculation 4 3 3" xfId="22885" xr:uid="{00000000-0005-0000-0000-000000310000}"/>
    <cellStyle name="Calculation 4 4" xfId="29813" xr:uid="{00000000-0005-0000-0000-000001310000}"/>
    <cellStyle name="Calculation 4 5" xfId="22884" xr:uid="{00000000-0005-0000-0000-000002310000}"/>
    <cellStyle name="Calculation 5" xfId="8108" xr:uid="{00000000-0005-0000-0000-000003310000}"/>
    <cellStyle name="Calculation 5 2" xfId="20582" xr:uid="{00000000-0005-0000-0000-000004310000}"/>
    <cellStyle name="Calculation 5 2 2" xfId="30316" xr:uid="{00000000-0005-0000-0000-000005310000}"/>
    <cellStyle name="Calculation 5 2 2 2" xfId="45254" xr:uid="{00000000-0005-0000-0000-000006310000}"/>
    <cellStyle name="Calculation 5 2 3" xfId="36017" xr:uid="{00000000-0005-0000-0000-000007310000}"/>
    <cellStyle name="Calculation 5 3" xfId="27628" xr:uid="{00000000-0005-0000-0000-000008310000}"/>
    <cellStyle name="Calculation 5 3 2" xfId="39459" xr:uid="{00000000-0005-0000-0000-000009310000}"/>
    <cellStyle name="Calculation 5 4" xfId="27616" xr:uid="{00000000-0005-0000-0000-00000A310000}"/>
    <cellStyle name="Calculation 5 5" xfId="22886" xr:uid="{00000000-0005-0000-0000-00000B310000}"/>
    <cellStyle name="Calculation 6" xfId="8109" xr:uid="{00000000-0005-0000-0000-00000C310000}"/>
    <cellStyle name="Calculation 6 2" xfId="20583" xr:uid="{00000000-0005-0000-0000-00000D310000}"/>
    <cellStyle name="Calculation 6 2 2" xfId="30317" xr:uid="{00000000-0005-0000-0000-00000E310000}"/>
    <cellStyle name="Calculation 6 2 2 2" xfId="45253" xr:uid="{00000000-0005-0000-0000-00000F310000}"/>
    <cellStyle name="Calculation 6 2 3" xfId="36016" xr:uid="{00000000-0005-0000-0000-000010310000}"/>
    <cellStyle name="Calculation 6 3" xfId="27627" xr:uid="{00000000-0005-0000-0000-000011310000}"/>
    <cellStyle name="Calculation 6 3 2" xfId="39460" xr:uid="{00000000-0005-0000-0000-000012310000}"/>
    <cellStyle name="Calculation 6 4" xfId="27615" xr:uid="{00000000-0005-0000-0000-000013310000}"/>
    <cellStyle name="Cancel" xfId="8110" xr:uid="{00000000-0005-0000-0000-000014310000}"/>
    <cellStyle name="category" xfId="8111" xr:uid="{00000000-0005-0000-0000-000015310000}"/>
    <cellStyle name="category 2" xfId="8112" xr:uid="{00000000-0005-0000-0000-000016310000}"/>
    <cellStyle name="Cellule liée" xfId="29370" xr:uid="{00000000-0005-0000-0000-000017310000}"/>
    <cellStyle name="CExplanatory Text" xfId="8113" xr:uid="{00000000-0005-0000-0000-000018310000}"/>
    <cellStyle name="CExplanatory Text 2" xfId="8114" xr:uid="{00000000-0005-0000-0000-000019310000}"/>
    <cellStyle name="changing styles" xfId="32196" xr:uid="{00000000-0005-0000-0000-00001A310000}"/>
    <cellStyle name="Check Cell" xfId="315" builtinId="23" customBuiltin="1"/>
    <cellStyle name="Check Cell 1" xfId="8115" xr:uid="{00000000-0005-0000-0000-00001C310000}"/>
    <cellStyle name="Check Cell 2" xfId="115" xr:uid="{00000000-0005-0000-0000-00001D310000}"/>
    <cellStyle name="Check Cell 2 10" xfId="8116" xr:uid="{00000000-0005-0000-0000-00001E310000}"/>
    <cellStyle name="Check Cell 2 10 2" xfId="8117" xr:uid="{00000000-0005-0000-0000-00001F310000}"/>
    <cellStyle name="Check Cell 2 10 2 2" xfId="8118" xr:uid="{00000000-0005-0000-0000-000020310000}"/>
    <cellStyle name="Check Cell 2 10 3" xfId="8119" xr:uid="{00000000-0005-0000-0000-000021310000}"/>
    <cellStyle name="Check Cell 2 10 4" xfId="8120" xr:uid="{00000000-0005-0000-0000-000022310000}"/>
    <cellStyle name="Check Cell 2 11" xfId="8121" xr:uid="{00000000-0005-0000-0000-000023310000}"/>
    <cellStyle name="Check Cell 2 11 2" xfId="8122" xr:uid="{00000000-0005-0000-0000-000024310000}"/>
    <cellStyle name="Check Cell 2 11 2 2" xfId="8123" xr:uid="{00000000-0005-0000-0000-000025310000}"/>
    <cellStyle name="Check Cell 2 11 3" xfId="8124" xr:uid="{00000000-0005-0000-0000-000026310000}"/>
    <cellStyle name="Check Cell 2 11 4" xfId="8125" xr:uid="{00000000-0005-0000-0000-000027310000}"/>
    <cellStyle name="Check Cell 2 12" xfId="8126" xr:uid="{00000000-0005-0000-0000-000028310000}"/>
    <cellStyle name="Check Cell 2 12 2" xfId="8127" xr:uid="{00000000-0005-0000-0000-000029310000}"/>
    <cellStyle name="Check Cell 2 12 3" xfId="8128" xr:uid="{00000000-0005-0000-0000-00002A310000}"/>
    <cellStyle name="Check Cell 2 13" xfId="8129" xr:uid="{00000000-0005-0000-0000-00002B310000}"/>
    <cellStyle name="Check Cell 2 13 2" xfId="8130" xr:uid="{00000000-0005-0000-0000-00002C310000}"/>
    <cellStyle name="Check Cell 2 14" xfId="8131" xr:uid="{00000000-0005-0000-0000-00002D310000}"/>
    <cellStyle name="Check Cell 2 15" xfId="8132" xr:uid="{00000000-0005-0000-0000-00002E310000}"/>
    <cellStyle name="Check Cell 2 16" xfId="530" xr:uid="{00000000-0005-0000-0000-00002F310000}"/>
    <cellStyle name="Check Cell 2 2" xfId="1309" xr:uid="{00000000-0005-0000-0000-000030310000}"/>
    <cellStyle name="Check Cell 2 2 2" xfId="8134" xr:uid="{00000000-0005-0000-0000-000031310000}"/>
    <cellStyle name="Check Cell 2 2 2 2" xfId="8135" xr:uid="{00000000-0005-0000-0000-000032310000}"/>
    <cellStyle name="Check Cell 2 2 3" xfId="8136" xr:uid="{00000000-0005-0000-0000-000033310000}"/>
    <cellStyle name="Check Cell 2 2 4" xfId="8137" xr:uid="{00000000-0005-0000-0000-000034310000}"/>
    <cellStyle name="Check Cell 2 2 5" xfId="8133" xr:uid="{00000000-0005-0000-0000-000035310000}"/>
    <cellStyle name="Check Cell 2 2 6" xfId="23899" xr:uid="{00000000-0005-0000-0000-000036310000}"/>
    <cellStyle name="Check Cell 2 3" xfId="8138" xr:uid="{00000000-0005-0000-0000-000037310000}"/>
    <cellStyle name="Check Cell 2 3 2" xfId="8139" xr:uid="{00000000-0005-0000-0000-000038310000}"/>
    <cellStyle name="Check Cell 2 3 2 2" xfId="8140" xr:uid="{00000000-0005-0000-0000-000039310000}"/>
    <cellStyle name="Check Cell 2 3 3" xfId="8141" xr:uid="{00000000-0005-0000-0000-00003A310000}"/>
    <cellStyle name="Check Cell 2 3 4" xfId="8142" xr:uid="{00000000-0005-0000-0000-00003B310000}"/>
    <cellStyle name="Check Cell 2 4" xfId="8143" xr:uid="{00000000-0005-0000-0000-00003C310000}"/>
    <cellStyle name="Check Cell 2 4 2" xfId="8144" xr:uid="{00000000-0005-0000-0000-00003D310000}"/>
    <cellStyle name="Check Cell 2 4 2 2" xfId="8145" xr:uid="{00000000-0005-0000-0000-00003E310000}"/>
    <cellStyle name="Check Cell 2 4 3" xfId="8146" xr:uid="{00000000-0005-0000-0000-00003F310000}"/>
    <cellStyle name="Check Cell 2 4 4" xfId="8147" xr:uid="{00000000-0005-0000-0000-000040310000}"/>
    <cellStyle name="Check Cell 2 5" xfId="8148" xr:uid="{00000000-0005-0000-0000-000041310000}"/>
    <cellStyle name="Check Cell 2 5 2" xfId="8149" xr:uid="{00000000-0005-0000-0000-000042310000}"/>
    <cellStyle name="Check Cell 2 5 2 2" xfId="8150" xr:uid="{00000000-0005-0000-0000-000043310000}"/>
    <cellStyle name="Check Cell 2 5 3" xfId="8151" xr:uid="{00000000-0005-0000-0000-000044310000}"/>
    <cellStyle name="Check Cell 2 5 4" xfId="8152" xr:uid="{00000000-0005-0000-0000-000045310000}"/>
    <cellStyle name="Check Cell 2 6" xfId="8153" xr:uid="{00000000-0005-0000-0000-000046310000}"/>
    <cellStyle name="Check Cell 2 6 2" xfId="8154" xr:uid="{00000000-0005-0000-0000-000047310000}"/>
    <cellStyle name="Check Cell 2 6 2 2" xfId="8155" xr:uid="{00000000-0005-0000-0000-000048310000}"/>
    <cellStyle name="Check Cell 2 6 3" xfId="8156" xr:uid="{00000000-0005-0000-0000-000049310000}"/>
    <cellStyle name="Check Cell 2 6 4" xfId="8157" xr:uid="{00000000-0005-0000-0000-00004A310000}"/>
    <cellStyle name="Check Cell 2 7" xfId="8158" xr:uid="{00000000-0005-0000-0000-00004B310000}"/>
    <cellStyle name="Check Cell 2 7 2" xfId="8159" xr:uid="{00000000-0005-0000-0000-00004C310000}"/>
    <cellStyle name="Check Cell 2 7 2 2" xfId="8160" xr:uid="{00000000-0005-0000-0000-00004D310000}"/>
    <cellStyle name="Check Cell 2 7 3" xfId="8161" xr:uid="{00000000-0005-0000-0000-00004E310000}"/>
    <cellStyle name="Check Cell 2 7 4" xfId="8162" xr:uid="{00000000-0005-0000-0000-00004F310000}"/>
    <cellStyle name="Check Cell 2 8" xfId="8163" xr:uid="{00000000-0005-0000-0000-000050310000}"/>
    <cellStyle name="Check Cell 2 8 2" xfId="8164" xr:uid="{00000000-0005-0000-0000-000051310000}"/>
    <cellStyle name="Check Cell 2 8 2 2" xfId="8165" xr:uid="{00000000-0005-0000-0000-000052310000}"/>
    <cellStyle name="Check Cell 2 8 3" xfId="8166" xr:uid="{00000000-0005-0000-0000-000053310000}"/>
    <cellStyle name="Check Cell 2 8 4" xfId="8167" xr:uid="{00000000-0005-0000-0000-000054310000}"/>
    <cellStyle name="Check Cell 2 9" xfId="8168" xr:uid="{00000000-0005-0000-0000-000055310000}"/>
    <cellStyle name="Check Cell 2 9 2" xfId="8169" xr:uid="{00000000-0005-0000-0000-000056310000}"/>
    <cellStyle name="Check Cell 2 9 2 2" xfId="8170" xr:uid="{00000000-0005-0000-0000-000057310000}"/>
    <cellStyle name="Check Cell 2 9 3" xfId="8171" xr:uid="{00000000-0005-0000-0000-000058310000}"/>
    <cellStyle name="Check Cell 2 9 4" xfId="8172" xr:uid="{00000000-0005-0000-0000-000059310000}"/>
    <cellStyle name="Check Cell 3" xfId="531" xr:uid="{00000000-0005-0000-0000-00005A310000}"/>
    <cellStyle name="Check Cell 3 2" xfId="8173" xr:uid="{00000000-0005-0000-0000-00005B310000}"/>
    <cellStyle name="Check Cell 3 2 2" xfId="8174" xr:uid="{00000000-0005-0000-0000-00005C310000}"/>
    <cellStyle name="Check Cell 3 2 3" xfId="21870" xr:uid="{00000000-0005-0000-0000-00005D310000}"/>
    <cellStyle name="Check Cell 3 2 4" xfId="32206" xr:uid="{00000000-0005-0000-0000-00005E310000}"/>
    <cellStyle name="Check Cell 3 3" xfId="8175" xr:uid="{00000000-0005-0000-0000-00005F310000}"/>
    <cellStyle name="Check Cell 3 3 2" xfId="27617" xr:uid="{00000000-0005-0000-0000-000060310000}"/>
    <cellStyle name="Check Cell 3 3 3" xfId="22888" xr:uid="{00000000-0005-0000-0000-000061310000}"/>
    <cellStyle name="Check Cell 3 4" xfId="8176" xr:uid="{00000000-0005-0000-0000-000062310000}"/>
    <cellStyle name="Check Cell 3 5" xfId="23599" xr:uid="{00000000-0005-0000-0000-000063310000}"/>
    <cellStyle name="Check Cell 3 6" xfId="32205" xr:uid="{00000000-0005-0000-0000-000064310000}"/>
    <cellStyle name="Check Cell 4" xfId="8177" xr:uid="{00000000-0005-0000-0000-000065310000}"/>
    <cellStyle name="Check Cell 4 2" xfId="27618" xr:uid="{00000000-0005-0000-0000-000066310000}"/>
    <cellStyle name="Check Cell 4 3" xfId="22889" xr:uid="{00000000-0005-0000-0000-000067310000}"/>
    <cellStyle name="Check Cell 5" xfId="8178" xr:uid="{00000000-0005-0000-0000-000068310000}"/>
    <cellStyle name="Column centered" xfId="8179" xr:uid="{00000000-0005-0000-0000-000069310000}"/>
    <cellStyle name="Column centered 2" xfId="8180" xr:uid="{00000000-0005-0000-0000-00006A310000}"/>
    <cellStyle name="Column centered 2 2" xfId="8181" xr:uid="{00000000-0005-0000-0000-00006B310000}"/>
    <cellStyle name="Column centered 2 2 2" xfId="8182" xr:uid="{00000000-0005-0000-0000-00006C310000}"/>
    <cellStyle name="Column centered 2 2 2 2" xfId="39464" xr:uid="{00000000-0005-0000-0000-00006D310000}"/>
    <cellStyle name="Column centered 2 2 3" xfId="39463" xr:uid="{00000000-0005-0000-0000-00006E310000}"/>
    <cellStyle name="Column centered 2 3" xfId="8183" xr:uid="{00000000-0005-0000-0000-00006F310000}"/>
    <cellStyle name="Column centered 2 3 2" xfId="8184" xr:uid="{00000000-0005-0000-0000-000070310000}"/>
    <cellStyle name="Column centered 2 3 2 2" xfId="39466" xr:uid="{00000000-0005-0000-0000-000071310000}"/>
    <cellStyle name="Column centered 2 3 3" xfId="39465" xr:uid="{00000000-0005-0000-0000-000072310000}"/>
    <cellStyle name="Column centered 2 4" xfId="8185" xr:uid="{00000000-0005-0000-0000-000073310000}"/>
    <cellStyle name="Column centered 2 4 2" xfId="39467" xr:uid="{00000000-0005-0000-0000-000074310000}"/>
    <cellStyle name="Column centered 2 5" xfId="39462" xr:uid="{00000000-0005-0000-0000-000075310000}"/>
    <cellStyle name="Column centered 3" xfId="8186" xr:uid="{00000000-0005-0000-0000-000076310000}"/>
    <cellStyle name="Column centered 3 2" xfId="8187" xr:uid="{00000000-0005-0000-0000-000077310000}"/>
    <cellStyle name="Column centered 3 2 2" xfId="8188" xr:uid="{00000000-0005-0000-0000-000078310000}"/>
    <cellStyle name="Column centered 3 2 2 2" xfId="39470" xr:uid="{00000000-0005-0000-0000-000079310000}"/>
    <cellStyle name="Column centered 3 2 3" xfId="39469" xr:uid="{00000000-0005-0000-0000-00007A310000}"/>
    <cellStyle name="Column centered 3 3" xfId="8189" xr:uid="{00000000-0005-0000-0000-00007B310000}"/>
    <cellStyle name="Column centered 3 3 2" xfId="8190" xr:uid="{00000000-0005-0000-0000-00007C310000}"/>
    <cellStyle name="Column centered 3 3 2 2" xfId="39472" xr:uid="{00000000-0005-0000-0000-00007D310000}"/>
    <cellStyle name="Column centered 3 3 3" xfId="39471" xr:uid="{00000000-0005-0000-0000-00007E310000}"/>
    <cellStyle name="Column centered 3 4" xfId="8191" xr:uid="{00000000-0005-0000-0000-00007F310000}"/>
    <cellStyle name="Column centered 3 4 2" xfId="39473" xr:uid="{00000000-0005-0000-0000-000080310000}"/>
    <cellStyle name="Column centered 3 5" xfId="39468" xr:uid="{00000000-0005-0000-0000-000081310000}"/>
    <cellStyle name="Column centered 4" xfId="8192" xr:uid="{00000000-0005-0000-0000-000082310000}"/>
    <cellStyle name="Column centered 4 2" xfId="8193" xr:uid="{00000000-0005-0000-0000-000083310000}"/>
    <cellStyle name="Column centered 4 2 2" xfId="8194" xr:uid="{00000000-0005-0000-0000-000084310000}"/>
    <cellStyle name="Column centered 4 2 2 2" xfId="39476" xr:uid="{00000000-0005-0000-0000-000085310000}"/>
    <cellStyle name="Column centered 4 2 3" xfId="39475" xr:uid="{00000000-0005-0000-0000-000086310000}"/>
    <cellStyle name="Column centered 4 3" xfId="8195" xr:uid="{00000000-0005-0000-0000-000087310000}"/>
    <cellStyle name="Column centered 4 3 2" xfId="39477" xr:uid="{00000000-0005-0000-0000-000088310000}"/>
    <cellStyle name="Column centered 4 4" xfId="39474" xr:uid="{00000000-0005-0000-0000-000089310000}"/>
    <cellStyle name="Column centered 5" xfId="8196" xr:uid="{00000000-0005-0000-0000-00008A310000}"/>
    <cellStyle name="Column centered 5 2" xfId="8197" xr:uid="{00000000-0005-0000-0000-00008B310000}"/>
    <cellStyle name="Column centered 5 2 2" xfId="8198" xr:uid="{00000000-0005-0000-0000-00008C310000}"/>
    <cellStyle name="Column centered 5 2 2 2" xfId="39480" xr:uid="{00000000-0005-0000-0000-00008D310000}"/>
    <cellStyle name="Column centered 5 2 3" xfId="39479" xr:uid="{00000000-0005-0000-0000-00008E310000}"/>
    <cellStyle name="Column centered 5 3" xfId="8199" xr:uid="{00000000-0005-0000-0000-00008F310000}"/>
    <cellStyle name="Column centered 5 3 2" xfId="39481" xr:uid="{00000000-0005-0000-0000-000090310000}"/>
    <cellStyle name="Column centered 5 4" xfId="8200" xr:uid="{00000000-0005-0000-0000-000091310000}"/>
    <cellStyle name="Column centered 5 4 2" xfId="39482" xr:uid="{00000000-0005-0000-0000-000092310000}"/>
    <cellStyle name="Column centered 5 5" xfId="39478" xr:uid="{00000000-0005-0000-0000-000093310000}"/>
    <cellStyle name="Column centered 6" xfId="8201" xr:uid="{00000000-0005-0000-0000-000094310000}"/>
    <cellStyle name="Column centered 6 2" xfId="8202" xr:uid="{00000000-0005-0000-0000-000095310000}"/>
    <cellStyle name="Column centered 6 2 2" xfId="39484" xr:uid="{00000000-0005-0000-0000-000096310000}"/>
    <cellStyle name="Column centered 6 3" xfId="39483" xr:uid="{00000000-0005-0000-0000-000097310000}"/>
    <cellStyle name="Column centered 7" xfId="8203" xr:uid="{00000000-0005-0000-0000-000098310000}"/>
    <cellStyle name="Column centered 7 2" xfId="39485" xr:uid="{00000000-0005-0000-0000-000099310000}"/>
    <cellStyle name="Column centered 8" xfId="39461" xr:uid="{00000000-0005-0000-0000-00009A310000}"/>
    <cellStyle name="Column text left" xfId="8204" xr:uid="{00000000-0005-0000-0000-00009B310000}"/>
    <cellStyle name="Column text left 2" xfId="8205" xr:uid="{00000000-0005-0000-0000-00009C310000}"/>
    <cellStyle name="Column text left 2 2" xfId="8206" xr:uid="{00000000-0005-0000-0000-00009D310000}"/>
    <cellStyle name="Column text left 2 2 2" xfId="8207" xr:uid="{00000000-0005-0000-0000-00009E310000}"/>
    <cellStyle name="Column text left 2 2 2 2" xfId="39489" xr:uid="{00000000-0005-0000-0000-00009F310000}"/>
    <cellStyle name="Column text left 2 2 3" xfId="39488" xr:uid="{00000000-0005-0000-0000-0000A0310000}"/>
    <cellStyle name="Column text left 2 3" xfId="8208" xr:uid="{00000000-0005-0000-0000-0000A1310000}"/>
    <cellStyle name="Column text left 2 3 2" xfId="8209" xr:uid="{00000000-0005-0000-0000-0000A2310000}"/>
    <cellStyle name="Column text left 2 3 2 2" xfId="39491" xr:uid="{00000000-0005-0000-0000-0000A3310000}"/>
    <cellStyle name="Column text left 2 3 3" xfId="39490" xr:uid="{00000000-0005-0000-0000-0000A4310000}"/>
    <cellStyle name="Column text left 2 4" xfId="8210" xr:uid="{00000000-0005-0000-0000-0000A5310000}"/>
    <cellStyle name="Column text left 2 4 2" xfId="39492" xr:uid="{00000000-0005-0000-0000-0000A6310000}"/>
    <cellStyle name="Column text left 2 5" xfId="39487" xr:uid="{00000000-0005-0000-0000-0000A7310000}"/>
    <cellStyle name="Column text left 3" xfId="8211" xr:uid="{00000000-0005-0000-0000-0000A8310000}"/>
    <cellStyle name="Column text left 3 2" xfId="8212" xr:uid="{00000000-0005-0000-0000-0000A9310000}"/>
    <cellStyle name="Column text left 3 2 2" xfId="8213" xr:uid="{00000000-0005-0000-0000-0000AA310000}"/>
    <cellStyle name="Column text left 3 2 2 2" xfId="39495" xr:uid="{00000000-0005-0000-0000-0000AB310000}"/>
    <cellStyle name="Column text left 3 2 3" xfId="39494" xr:uid="{00000000-0005-0000-0000-0000AC310000}"/>
    <cellStyle name="Column text left 3 3" xfId="8214" xr:uid="{00000000-0005-0000-0000-0000AD310000}"/>
    <cellStyle name="Column text left 3 3 2" xfId="8215" xr:uid="{00000000-0005-0000-0000-0000AE310000}"/>
    <cellStyle name="Column text left 3 3 2 2" xfId="39497" xr:uid="{00000000-0005-0000-0000-0000AF310000}"/>
    <cellStyle name="Column text left 3 3 3" xfId="39496" xr:uid="{00000000-0005-0000-0000-0000B0310000}"/>
    <cellStyle name="Column text left 3 4" xfId="8216" xr:uid="{00000000-0005-0000-0000-0000B1310000}"/>
    <cellStyle name="Column text left 3 4 2" xfId="39498" xr:uid="{00000000-0005-0000-0000-0000B2310000}"/>
    <cellStyle name="Column text left 3 5" xfId="39493" xr:uid="{00000000-0005-0000-0000-0000B3310000}"/>
    <cellStyle name="Column text left 4" xfId="8217" xr:uid="{00000000-0005-0000-0000-0000B4310000}"/>
    <cellStyle name="Column text left 4 2" xfId="8218" xr:uid="{00000000-0005-0000-0000-0000B5310000}"/>
    <cellStyle name="Column text left 4 2 2" xfId="8219" xr:uid="{00000000-0005-0000-0000-0000B6310000}"/>
    <cellStyle name="Column text left 4 2 2 2" xfId="39501" xr:uid="{00000000-0005-0000-0000-0000B7310000}"/>
    <cellStyle name="Column text left 4 2 3" xfId="39500" xr:uid="{00000000-0005-0000-0000-0000B8310000}"/>
    <cellStyle name="Column text left 4 3" xfId="8220" xr:uid="{00000000-0005-0000-0000-0000B9310000}"/>
    <cellStyle name="Column text left 4 3 2" xfId="39502" xr:uid="{00000000-0005-0000-0000-0000BA310000}"/>
    <cellStyle name="Column text left 4 4" xfId="39499" xr:uid="{00000000-0005-0000-0000-0000BB310000}"/>
    <cellStyle name="Column text left 5" xfId="8221" xr:uid="{00000000-0005-0000-0000-0000BC310000}"/>
    <cellStyle name="Column text left 5 2" xfId="8222" xr:uid="{00000000-0005-0000-0000-0000BD310000}"/>
    <cellStyle name="Column text left 5 2 2" xfId="8223" xr:uid="{00000000-0005-0000-0000-0000BE310000}"/>
    <cellStyle name="Column text left 5 2 2 2" xfId="39505" xr:uid="{00000000-0005-0000-0000-0000BF310000}"/>
    <cellStyle name="Column text left 5 2 3" xfId="39504" xr:uid="{00000000-0005-0000-0000-0000C0310000}"/>
    <cellStyle name="Column text left 5 3" xfId="8224" xr:uid="{00000000-0005-0000-0000-0000C1310000}"/>
    <cellStyle name="Column text left 5 3 2" xfId="39506" xr:uid="{00000000-0005-0000-0000-0000C2310000}"/>
    <cellStyle name="Column text left 5 4" xfId="8225" xr:uid="{00000000-0005-0000-0000-0000C3310000}"/>
    <cellStyle name="Column text left 5 4 2" xfId="39507" xr:uid="{00000000-0005-0000-0000-0000C4310000}"/>
    <cellStyle name="Column text left 5 5" xfId="39503" xr:uid="{00000000-0005-0000-0000-0000C5310000}"/>
    <cellStyle name="Column text left 6" xfId="8226" xr:uid="{00000000-0005-0000-0000-0000C6310000}"/>
    <cellStyle name="Column text left 6 2" xfId="8227" xr:uid="{00000000-0005-0000-0000-0000C7310000}"/>
    <cellStyle name="Column text left 6 2 2" xfId="39509" xr:uid="{00000000-0005-0000-0000-0000C8310000}"/>
    <cellStyle name="Column text left 6 3" xfId="39508" xr:uid="{00000000-0005-0000-0000-0000C9310000}"/>
    <cellStyle name="Column text left 7" xfId="8228" xr:uid="{00000000-0005-0000-0000-0000CA310000}"/>
    <cellStyle name="Column text left 7 2" xfId="39510" xr:uid="{00000000-0005-0000-0000-0000CB310000}"/>
    <cellStyle name="Column text left 8" xfId="39486" xr:uid="{00000000-0005-0000-0000-0000CC310000}"/>
    <cellStyle name="Comma" xfId="45619" builtinId="3"/>
    <cellStyle name="Comma  - Style1" xfId="532" xr:uid="{00000000-0005-0000-0000-0000CE310000}"/>
    <cellStyle name="Comma  - Style1 2" xfId="8229" xr:uid="{00000000-0005-0000-0000-0000CF310000}"/>
    <cellStyle name="Comma  - Style1 2 2" xfId="8230" xr:uid="{00000000-0005-0000-0000-0000D0310000}"/>
    <cellStyle name="Comma  - Style1 2 3" xfId="8231" xr:uid="{00000000-0005-0000-0000-0000D1310000}"/>
    <cellStyle name="Comma  - Style1 2 3 2" xfId="8232" xr:uid="{00000000-0005-0000-0000-0000D2310000}"/>
    <cellStyle name="Comma  - Style1 3" xfId="8233" xr:uid="{00000000-0005-0000-0000-0000D3310000}"/>
    <cellStyle name="Comma  - Style1 3 2" xfId="8234" xr:uid="{00000000-0005-0000-0000-0000D4310000}"/>
    <cellStyle name="Comma  - Style1 4" xfId="23600" xr:uid="{00000000-0005-0000-0000-0000D5310000}"/>
    <cellStyle name="Comma  - Style1 5" xfId="32201" xr:uid="{00000000-0005-0000-0000-0000D6310000}"/>
    <cellStyle name="Comma  - Style2" xfId="533" xr:uid="{00000000-0005-0000-0000-0000D7310000}"/>
    <cellStyle name="Comma  - Style2 2" xfId="8235" xr:uid="{00000000-0005-0000-0000-0000D8310000}"/>
    <cellStyle name="Comma  - Style2 2 2" xfId="8236" xr:uid="{00000000-0005-0000-0000-0000D9310000}"/>
    <cellStyle name="Comma  - Style2 2 3" xfId="8237" xr:uid="{00000000-0005-0000-0000-0000DA310000}"/>
    <cellStyle name="Comma  - Style2 2 3 2" xfId="8238" xr:uid="{00000000-0005-0000-0000-0000DB310000}"/>
    <cellStyle name="Comma  - Style2 3" xfId="8239" xr:uid="{00000000-0005-0000-0000-0000DC310000}"/>
    <cellStyle name="Comma  - Style2 3 2" xfId="8240" xr:uid="{00000000-0005-0000-0000-0000DD310000}"/>
    <cellStyle name="Comma  - Style2 4" xfId="23601" xr:uid="{00000000-0005-0000-0000-0000DE310000}"/>
    <cellStyle name="Comma  - Style2 5" xfId="32204" xr:uid="{00000000-0005-0000-0000-0000DF310000}"/>
    <cellStyle name="Comma  - Style3" xfId="534" xr:uid="{00000000-0005-0000-0000-0000E0310000}"/>
    <cellStyle name="Comma  - Style3 2" xfId="8242" xr:uid="{00000000-0005-0000-0000-0000E1310000}"/>
    <cellStyle name="Comma  - Style3 2 2" xfId="8243" xr:uid="{00000000-0005-0000-0000-0000E2310000}"/>
    <cellStyle name="Comma  - Style3 2 2 2" xfId="27621" xr:uid="{00000000-0005-0000-0000-0000E3310000}"/>
    <cellStyle name="Comma  - Style3 2 2 3" xfId="22891" xr:uid="{00000000-0005-0000-0000-0000E4310000}"/>
    <cellStyle name="Comma  - Style3 2 3" xfId="8244" xr:uid="{00000000-0005-0000-0000-0000E5310000}"/>
    <cellStyle name="Comma  - Style3 2 3 2" xfId="8245" xr:uid="{00000000-0005-0000-0000-0000E6310000}"/>
    <cellStyle name="Comma  - Style3 2 4" xfId="27620" xr:uid="{00000000-0005-0000-0000-0000E7310000}"/>
    <cellStyle name="Comma  - Style3 2 5" xfId="32203" xr:uid="{00000000-0005-0000-0000-0000E8310000}"/>
    <cellStyle name="Comma  - Style3 3" xfId="8246" xr:uid="{00000000-0005-0000-0000-0000E9310000}"/>
    <cellStyle name="Comma  - Style3 3 2" xfId="8247" xr:uid="{00000000-0005-0000-0000-0000EA310000}"/>
    <cellStyle name="Comma  - Style3 4" xfId="8241" xr:uid="{00000000-0005-0000-0000-0000EB310000}"/>
    <cellStyle name="Comma  - Style3 5" xfId="23602" xr:uid="{00000000-0005-0000-0000-0000EC310000}"/>
    <cellStyle name="Comma  - Style3 6" xfId="22890" xr:uid="{00000000-0005-0000-0000-0000ED310000}"/>
    <cellStyle name="Comma  - Style4" xfId="535" xr:uid="{00000000-0005-0000-0000-0000EE310000}"/>
    <cellStyle name="Comma  - Style4 2" xfId="8249" xr:uid="{00000000-0005-0000-0000-0000EF310000}"/>
    <cellStyle name="Comma  - Style4 2 2" xfId="8250" xr:uid="{00000000-0005-0000-0000-0000F0310000}"/>
    <cellStyle name="Comma  - Style4 2 2 2" xfId="27623" xr:uid="{00000000-0005-0000-0000-0000F1310000}"/>
    <cellStyle name="Comma  - Style4 2 2 3" xfId="22893" xr:uid="{00000000-0005-0000-0000-0000F2310000}"/>
    <cellStyle name="Comma  - Style4 2 3" xfId="8251" xr:uid="{00000000-0005-0000-0000-0000F3310000}"/>
    <cellStyle name="Comma  - Style4 2 3 2" xfId="8252" xr:uid="{00000000-0005-0000-0000-0000F4310000}"/>
    <cellStyle name="Comma  - Style4 2 4" xfId="27622" xr:uid="{00000000-0005-0000-0000-0000F5310000}"/>
    <cellStyle name="Comma  - Style4 2 5" xfId="22892" xr:uid="{00000000-0005-0000-0000-0000F6310000}"/>
    <cellStyle name="Comma  - Style4 3" xfId="8253" xr:uid="{00000000-0005-0000-0000-0000F7310000}"/>
    <cellStyle name="Comma  - Style4 3 2" xfId="8254" xr:uid="{00000000-0005-0000-0000-0000F8310000}"/>
    <cellStyle name="Comma  - Style4 4" xfId="8248" xr:uid="{00000000-0005-0000-0000-0000F9310000}"/>
    <cellStyle name="Comma  - Style4 5" xfId="23603" xr:uid="{00000000-0005-0000-0000-0000FA310000}"/>
    <cellStyle name="Comma  - Style4 6" xfId="32202" xr:uid="{00000000-0005-0000-0000-0000FB310000}"/>
    <cellStyle name="Comma  - Style5" xfId="536" xr:uid="{00000000-0005-0000-0000-0000FC310000}"/>
    <cellStyle name="Comma  - Style5 2" xfId="8256" xr:uid="{00000000-0005-0000-0000-0000FD310000}"/>
    <cellStyle name="Comma  - Style5 2 2" xfId="8257" xr:uid="{00000000-0005-0000-0000-0000FE310000}"/>
    <cellStyle name="Comma  - Style5 2 2 2" xfId="27625" xr:uid="{00000000-0005-0000-0000-0000FF310000}"/>
    <cellStyle name="Comma  - Style5 2 2 3" xfId="22894" xr:uid="{00000000-0005-0000-0000-000000320000}"/>
    <cellStyle name="Comma  - Style5 2 3" xfId="8258" xr:uid="{00000000-0005-0000-0000-000001320000}"/>
    <cellStyle name="Comma  - Style5 2 3 2" xfId="8259" xr:uid="{00000000-0005-0000-0000-000002320000}"/>
    <cellStyle name="Comma  - Style5 2 4" xfId="27624" xr:uid="{00000000-0005-0000-0000-000003320000}"/>
    <cellStyle name="Comma  - Style5 2 5" xfId="32200" xr:uid="{00000000-0005-0000-0000-000004320000}"/>
    <cellStyle name="Comma  - Style5 3" xfId="8260" xr:uid="{00000000-0005-0000-0000-000005320000}"/>
    <cellStyle name="Comma  - Style5 3 2" xfId="8261" xr:uid="{00000000-0005-0000-0000-000006320000}"/>
    <cellStyle name="Comma  - Style5 4" xfId="8255" xr:uid="{00000000-0005-0000-0000-000007320000}"/>
    <cellStyle name="Comma  - Style5 5" xfId="23604" xr:uid="{00000000-0005-0000-0000-000008320000}"/>
    <cellStyle name="Comma  - Style5 6" xfId="32197" xr:uid="{00000000-0005-0000-0000-000009320000}"/>
    <cellStyle name="Comma  - Style6" xfId="537" xr:uid="{00000000-0005-0000-0000-00000A320000}"/>
    <cellStyle name="Comma  - Style6 2" xfId="8263" xr:uid="{00000000-0005-0000-0000-00000B320000}"/>
    <cellStyle name="Comma  - Style6 2 2" xfId="8264" xr:uid="{00000000-0005-0000-0000-00000C320000}"/>
    <cellStyle name="Comma  - Style6 2 2 2" xfId="30046" xr:uid="{00000000-0005-0000-0000-00000D320000}"/>
    <cellStyle name="Comma  - Style6 2 2 3" xfId="32198" xr:uid="{00000000-0005-0000-0000-00000E320000}"/>
    <cellStyle name="Comma  - Style6 2 3" xfId="8265" xr:uid="{00000000-0005-0000-0000-00000F320000}"/>
    <cellStyle name="Comma  - Style6 2 3 2" xfId="8266" xr:uid="{00000000-0005-0000-0000-000010320000}"/>
    <cellStyle name="Comma  - Style6 2 4" xfId="27626" xr:uid="{00000000-0005-0000-0000-000011320000}"/>
    <cellStyle name="Comma  - Style6 2 5" xfId="22895" xr:uid="{00000000-0005-0000-0000-000012320000}"/>
    <cellStyle name="Comma  - Style6 3" xfId="8267" xr:uid="{00000000-0005-0000-0000-000013320000}"/>
    <cellStyle name="Comma  - Style6 3 2" xfId="8268" xr:uid="{00000000-0005-0000-0000-000014320000}"/>
    <cellStyle name="Comma  - Style6 4" xfId="8262" xr:uid="{00000000-0005-0000-0000-000015320000}"/>
    <cellStyle name="Comma  - Style6 5" xfId="23605" xr:uid="{00000000-0005-0000-0000-000016320000}"/>
    <cellStyle name="Comma  - Style6 6" xfId="32199" xr:uid="{00000000-0005-0000-0000-000017320000}"/>
    <cellStyle name="Comma  - Style7" xfId="538" xr:uid="{00000000-0005-0000-0000-000018320000}"/>
    <cellStyle name="Comma  - Style7 2" xfId="8270" xr:uid="{00000000-0005-0000-0000-000019320000}"/>
    <cellStyle name="Comma  - Style7 2 2" xfId="8271" xr:uid="{00000000-0005-0000-0000-00001A320000}"/>
    <cellStyle name="Comma  - Style7 2 2 2" xfId="31994" xr:uid="{00000000-0005-0000-0000-00001B320000}"/>
    <cellStyle name="Comma  - Style7 2 2 3" xfId="22898" xr:uid="{00000000-0005-0000-0000-00001C320000}"/>
    <cellStyle name="Comma  - Style7 2 3" xfId="8272" xr:uid="{00000000-0005-0000-0000-00001D320000}"/>
    <cellStyle name="Comma  - Style7 2 3 2" xfId="8273" xr:uid="{00000000-0005-0000-0000-00001E320000}"/>
    <cellStyle name="Comma  - Style7 2 4" xfId="31995" xr:uid="{00000000-0005-0000-0000-00001F320000}"/>
    <cellStyle name="Comma  - Style7 2 5" xfId="22897" xr:uid="{00000000-0005-0000-0000-000020320000}"/>
    <cellStyle name="Comma  - Style7 3" xfId="8274" xr:uid="{00000000-0005-0000-0000-000021320000}"/>
    <cellStyle name="Comma  - Style7 3 2" xfId="8275" xr:uid="{00000000-0005-0000-0000-000022320000}"/>
    <cellStyle name="Comma  - Style7 4" xfId="8269" xr:uid="{00000000-0005-0000-0000-000023320000}"/>
    <cellStyle name="Comma  - Style7 5" xfId="23606" xr:uid="{00000000-0005-0000-0000-000024320000}"/>
    <cellStyle name="Comma  - Style7 6" xfId="22896" xr:uid="{00000000-0005-0000-0000-000025320000}"/>
    <cellStyle name="Comma  - Style8" xfId="539" xr:uid="{00000000-0005-0000-0000-000026320000}"/>
    <cellStyle name="Comma  - Style8 2" xfId="8277" xr:uid="{00000000-0005-0000-0000-000027320000}"/>
    <cellStyle name="Comma  - Style8 2 2" xfId="8278" xr:uid="{00000000-0005-0000-0000-000028320000}"/>
    <cellStyle name="Comma  - Style8 2 2 2" xfId="31993" xr:uid="{00000000-0005-0000-0000-000029320000}"/>
    <cellStyle name="Comma  - Style8 2 2 3" xfId="22899" xr:uid="{00000000-0005-0000-0000-00002A320000}"/>
    <cellStyle name="Comma  - Style8 2 3" xfId="8279" xr:uid="{00000000-0005-0000-0000-00002B320000}"/>
    <cellStyle name="Comma  - Style8 2 3 2" xfId="8280" xr:uid="{00000000-0005-0000-0000-00002C320000}"/>
    <cellStyle name="Comma  - Style8 2 4" xfId="31992" xr:uid="{00000000-0005-0000-0000-00002D320000}"/>
    <cellStyle name="Comma  - Style8 2 5" xfId="32195" xr:uid="{00000000-0005-0000-0000-00002E320000}"/>
    <cellStyle name="Comma  - Style8 3" xfId="8281" xr:uid="{00000000-0005-0000-0000-00002F320000}"/>
    <cellStyle name="Comma  - Style8 3 2" xfId="8282" xr:uid="{00000000-0005-0000-0000-000030320000}"/>
    <cellStyle name="Comma  - Style8 4" xfId="8276" xr:uid="{00000000-0005-0000-0000-000031320000}"/>
    <cellStyle name="Comma  - Style8 5" xfId="23607" xr:uid="{00000000-0005-0000-0000-000032320000}"/>
    <cellStyle name="Comma  - Style8 6" xfId="32186" xr:uid="{00000000-0005-0000-0000-000033320000}"/>
    <cellStyle name="Comma [0] 2" xfId="8283" xr:uid="{00000000-0005-0000-0000-000034320000}"/>
    <cellStyle name="Comma [0] 2 2" xfId="8284" xr:uid="{00000000-0005-0000-0000-000035320000}"/>
    <cellStyle name="Comma [0] 3" xfId="8285" xr:uid="{00000000-0005-0000-0000-000036320000}"/>
    <cellStyle name="Comma [0] 3 2" xfId="39511" xr:uid="{00000000-0005-0000-0000-000037320000}"/>
    <cellStyle name="Comma [00]" xfId="8286" xr:uid="{00000000-0005-0000-0000-000038320000}"/>
    <cellStyle name="Comma [00] 2" xfId="8287" xr:uid="{00000000-0005-0000-0000-000039320000}"/>
    <cellStyle name="Comma [00] 2 2" xfId="8288" xr:uid="{00000000-0005-0000-0000-00003A320000}"/>
    <cellStyle name="Comma [00] 2 2 2" xfId="8289" xr:uid="{00000000-0005-0000-0000-00003B320000}"/>
    <cellStyle name="Comma [00] 2 3" xfId="8290" xr:uid="{00000000-0005-0000-0000-00003C320000}"/>
    <cellStyle name="Comma [00] 2 4" xfId="8291" xr:uid="{00000000-0005-0000-0000-00003D320000}"/>
    <cellStyle name="Comma [00] 2 5" xfId="31990" xr:uid="{00000000-0005-0000-0000-00003E320000}"/>
    <cellStyle name="Comma [00] 2 6" xfId="32194" xr:uid="{00000000-0005-0000-0000-00003F320000}"/>
    <cellStyle name="Comma [00] 3" xfId="8292" xr:uid="{00000000-0005-0000-0000-000040320000}"/>
    <cellStyle name="Comma [00] 3 2" xfId="8293" xr:uid="{00000000-0005-0000-0000-000041320000}"/>
    <cellStyle name="Comma [00] 3 2 2" xfId="31987" xr:uid="{00000000-0005-0000-0000-000042320000}"/>
    <cellStyle name="Comma [00] 3 2 3" xfId="22901" xr:uid="{00000000-0005-0000-0000-000043320000}"/>
    <cellStyle name="Comma [00] 3 3" xfId="31989" xr:uid="{00000000-0005-0000-0000-000044320000}"/>
    <cellStyle name="Comma [00] 3 4" xfId="22900" xr:uid="{00000000-0005-0000-0000-000045320000}"/>
    <cellStyle name="Comma [00] 4" xfId="8294" xr:uid="{00000000-0005-0000-0000-000046320000}"/>
    <cellStyle name="Comma [00] 5" xfId="8295" xr:uid="{00000000-0005-0000-0000-000047320000}"/>
    <cellStyle name="Comma [00] 6" xfId="8296" xr:uid="{00000000-0005-0000-0000-000048320000}"/>
    <cellStyle name="Comma [00] 7" xfId="31991" xr:uid="{00000000-0005-0000-0000-000049320000}"/>
    <cellStyle name="Comma [00] 8" xfId="32193" xr:uid="{00000000-0005-0000-0000-00004A320000}"/>
    <cellStyle name="Comma 10" xfId="51" xr:uid="{00000000-0005-0000-0000-00004B320000}"/>
    <cellStyle name="Comma 10 10" xfId="540" xr:uid="{00000000-0005-0000-0000-00004C320000}"/>
    <cellStyle name="Comma 10 10 2" xfId="8297" xr:uid="{00000000-0005-0000-0000-00004D320000}"/>
    <cellStyle name="Comma 10 10 2 2" xfId="31988" xr:uid="{00000000-0005-0000-0000-00004E320000}"/>
    <cellStyle name="Comma 10 10 2 2 2" xfId="8298" xr:uid="{00000000-0005-0000-0000-00004F320000}"/>
    <cellStyle name="Comma 10 10 2 3" xfId="24946" xr:uid="{00000000-0005-0000-0000-000050320000}"/>
    <cellStyle name="Comma 10 10 2 4" xfId="36961" xr:uid="{00000000-0005-0000-0000-000051320000}"/>
    <cellStyle name="Comma 10 10 2 5" xfId="23926" xr:uid="{00000000-0005-0000-0000-000052320000}"/>
    <cellStyle name="Comma 10 10 3" xfId="24192" xr:uid="{00000000-0005-0000-0000-000053320000}"/>
    <cellStyle name="Comma 10 10 3 2" xfId="33793" xr:uid="{00000000-0005-0000-0000-000054320000}"/>
    <cellStyle name="Comma 10 10 3 3" xfId="43763" xr:uid="{00000000-0005-0000-0000-000055320000}"/>
    <cellStyle name="Comma 10 10 4" xfId="25709" xr:uid="{00000000-0005-0000-0000-000056320000}"/>
    <cellStyle name="Comma 10 10 4 2" xfId="37703" xr:uid="{00000000-0005-0000-0000-000057320000}"/>
    <cellStyle name="Comma 10 10 5" xfId="24470" xr:uid="{00000000-0005-0000-0000-000058320000}"/>
    <cellStyle name="Comma 10 10 6" xfId="36439" xr:uid="{00000000-0005-0000-0000-000059320000}"/>
    <cellStyle name="Comma 10 11" xfId="8299" xr:uid="{00000000-0005-0000-0000-00005A320000}"/>
    <cellStyle name="Comma 10 11 2" xfId="31985" xr:uid="{00000000-0005-0000-0000-00005B320000}"/>
    <cellStyle name="Comma 10 11 2 2" xfId="39512" xr:uid="{00000000-0005-0000-0000-00005C320000}"/>
    <cellStyle name="Comma 10 11 3" xfId="34208" xr:uid="{00000000-0005-0000-0000-00005D320000}"/>
    <cellStyle name="Comma 10 11 3 2" xfId="44246" xr:uid="{00000000-0005-0000-0000-00005E320000}"/>
    <cellStyle name="Comma 10 11 4" xfId="26176" xr:uid="{00000000-0005-0000-0000-00005F320000}"/>
    <cellStyle name="Comma 10 11 4 2" xfId="38162" xr:uid="{00000000-0005-0000-0000-000060320000}"/>
    <cellStyle name="Comma 10 11 5" xfId="24919" xr:uid="{00000000-0005-0000-0000-000061320000}"/>
    <cellStyle name="Comma 10 11 6" xfId="36935" xr:uid="{00000000-0005-0000-0000-000062320000}"/>
    <cellStyle name="Comma 10 12" xfId="8300" xr:uid="{00000000-0005-0000-0000-000063320000}"/>
    <cellStyle name="Comma 10 12 2" xfId="31986" xr:uid="{00000000-0005-0000-0000-000064320000}"/>
    <cellStyle name="Comma 10 12 2 2" xfId="39513" xr:uid="{00000000-0005-0000-0000-000065320000}"/>
    <cellStyle name="Comma 10 12 3" xfId="36015" xr:uid="{00000000-0005-0000-0000-000066320000}"/>
    <cellStyle name="Comma 10 12 3 2" xfId="45252" xr:uid="{00000000-0005-0000-0000-000067320000}"/>
    <cellStyle name="Comma 10 12 4" xfId="25406" xr:uid="{00000000-0005-0000-0000-000068320000}"/>
    <cellStyle name="Comma 10 12 5" xfId="37429" xr:uid="{00000000-0005-0000-0000-000069320000}"/>
    <cellStyle name="Comma 10 12 6" xfId="24182" xr:uid="{00000000-0005-0000-0000-00006A320000}"/>
    <cellStyle name="Comma 10 13" xfId="363" xr:uid="{00000000-0005-0000-0000-00006B320000}"/>
    <cellStyle name="Comma 10 14" xfId="36406" xr:uid="{00000000-0005-0000-0000-00006C320000}"/>
    <cellStyle name="Comma 10 15" xfId="1392" xr:uid="{00000000-0005-0000-0000-00006D320000}"/>
    <cellStyle name="Comma 10 15 2" xfId="21709" xr:uid="{00000000-0005-0000-0000-00006E320000}"/>
    <cellStyle name="Comma 10 19" xfId="1297" xr:uid="{00000000-0005-0000-0000-00006F320000}"/>
    <cellStyle name="Comma 10 2" xfId="30" xr:uid="{00000000-0005-0000-0000-000070320000}"/>
    <cellStyle name="Comma 10 2 10" xfId="8301" xr:uid="{00000000-0005-0000-0000-000071320000}"/>
    <cellStyle name="Comma 10 2 10 2" xfId="8302" xr:uid="{00000000-0005-0000-0000-000072320000}"/>
    <cellStyle name="Comma 10 2 10 2 2" xfId="39515" xr:uid="{00000000-0005-0000-0000-000073320000}"/>
    <cellStyle name="Comma 10 2 10 3" xfId="39514" xr:uid="{00000000-0005-0000-0000-000074320000}"/>
    <cellStyle name="Comma 10 2 11" xfId="8303" xr:uid="{00000000-0005-0000-0000-000075320000}"/>
    <cellStyle name="Comma 10 2 11 2" xfId="8304" xr:uid="{00000000-0005-0000-0000-000076320000}"/>
    <cellStyle name="Comma 10 2 11 2 2" xfId="8305" xr:uid="{00000000-0005-0000-0000-000077320000}"/>
    <cellStyle name="Comma 10 2 11 2 2 2" xfId="39518" xr:uid="{00000000-0005-0000-0000-000078320000}"/>
    <cellStyle name="Comma 10 2 11 2 3" xfId="39517" xr:uid="{00000000-0005-0000-0000-000079320000}"/>
    <cellStyle name="Comma 10 2 11 3" xfId="8306" xr:uid="{00000000-0005-0000-0000-00007A320000}"/>
    <cellStyle name="Comma 10 2 11 3 2" xfId="39519" xr:uid="{00000000-0005-0000-0000-00007B320000}"/>
    <cellStyle name="Comma 10 2 11 4" xfId="39516" xr:uid="{00000000-0005-0000-0000-00007C320000}"/>
    <cellStyle name="Comma 10 2 12" xfId="8307" xr:uid="{00000000-0005-0000-0000-00007D320000}"/>
    <cellStyle name="Comma 10 2 12 2" xfId="8308" xr:uid="{00000000-0005-0000-0000-00007E320000}"/>
    <cellStyle name="Comma 10 2 12 2 2" xfId="39521" xr:uid="{00000000-0005-0000-0000-00007F320000}"/>
    <cellStyle name="Comma 10 2 12 3" xfId="39520" xr:uid="{00000000-0005-0000-0000-000080320000}"/>
    <cellStyle name="Comma 10 2 13" xfId="8309" xr:uid="{00000000-0005-0000-0000-000081320000}"/>
    <cellStyle name="Comma 10 2 13 2" xfId="8310" xr:uid="{00000000-0005-0000-0000-000082320000}"/>
    <cellStyle name="Comma 10 2 13 2 2" xfId="39523" xr:uid="{00000000-0005-0000-0000-000083320000}"/>
    <cellStyle name="Comma 10 2 13 3" xfId="8311" xr:uid="{00000000-0005-0000-0000-000084320000}"/>
    <cellStyle name="Comma 10 2 13 3 2" xfId="39524" xr:uid="{00000000-0005-0000-0000-000085320000}"/>
    <cellStyle name="Comma 10 2 13 4" xfId="8312" xr:uid="{00000000-0005-0000-0000-000086320000}"/>
    <cellStyle name="Comma 10 2 13 4 2" xfId="36307" xr:uid="{00000000-0005-0000-0000-000087320000}"/>
    <cellStyle name="Comma 10 2 13 4 2 2" xfId="45535" xr:uid="{00000000-0005-0000-0000-000088320000}"/>
    <cellStyle name="Comma 10 2 13 4 3" xfId="39525" xr:uid="{00000000-0005-0000-0000-000089320000}"/>
    <cellStyle name="Comma 10 2 13 5" xfId="39522" xr:uid="{00000000-0005-0000-0000-00008A320000}"/>
    <cellStyle name="Comma 10 2 14" xfId="8313" xr:uid="{00000000-0005-0000-0000-00008B320000}"/>
    <cellStyle name="Comma 10 2 14 2" xfId="8314" xr:uid="{00000000-0005-0000-0000-00008C320000}"/>
    <cellStyle name="Comma 10 2 14 2 2" xfId="39527" xr:uid="{00000000-0005-0000-0000-00008D320000}"/>
    <cellStyle name="Comma 10 2 14 3" xfId="39526" xr:uid="{00000000-0005-0000-0000-00008E320000}"/>
    <cellStyle name="Comma 10 2 15" xfId="8315" xr:uid="{00000000-0005-0000-0000-00008F320000}"/>
    <cellStyle name="Comma 10 2 15 2" xfId="36014" xr:uid="{00000000-0005-0000-0000-000090320000}"/>
    <cellStyle name="Comma 10 2 15 2 2" xfId="45251" xr:uid="{00000000-0005-0000-0000-000091320000}"/>
    <cellStyle name="Comma 10 2 15 3" xfId="39528" xr:uid="{00000000-0005-0000-0000-000092320000}"/>
    <cellStyle name="Comma 10 2 16" xfId="25577" xr:uid="{00000000-0005-0000-0000-000093320000}"/>
    <cellStyle name="Comma 10 2 2" xfId="52" xr:uid="{00000000-0005-0000-0000-000094320000}"/>
    <cellStyle name="Comma 10 2 2 10" xfId="8317" xr:uid="{00000000-0005-0000-0000-000095320000}"/>
    <cellStyle name="Comma 10 2 2 10 2" xfId="39529" xr:uid="{00000000-0005-0000-0000-000096320000}"/>
    <cellStyle name="Comma 10 2 2 11" xfId="8316" xr:uid="{00000000-0005-0000-0000-000097320000}"/>
    <cellStyle name="Comma 10 2 2 11 2" xfId="38339" xr:uid="{00000000-0005-0000-0000-000098320000}"/>
    <cellStyle name="Comma 10 2 2 12" xfId="33730" xr:uid="{00000000-0005-0000-0000-000099320000}"/>
    <cellStyle name="Comma 10 2 2 12 2" xfId="43692" xr:uid="{00000000-0005-0000-0000-00009A320000}"/>
    <cellStyle name="Comma 10 2 2 2" xfId="541" xr:uid="{00000000-0005-0000-0000-00009B320000}"/>
    <cellStyle name="Comma 10 2 2 2 10" xfId="33741" xr:uid="{00000000-0005-0000-0000-00009C320000}"/>
    <cellStyle name="Comma 10 2 2 2 10 2" xfId="43705" xr:uid="{00000000-0005-0000-0000-00009D320000}"/>
    <cellStyle name="Comma 10 2 2 2 11" xfId="24471" xr:uid="{00000000-0005-0000-0000-00009E320000}"/>
    <cellStyle name="Comma 10 2 2 2 12" xfId="36440" xr:uid="{00000000-0005-0000-0000-00009F320000}"/>
    <cellStyle name="Comma 10 2 2 2 13" xfId="23608" xr:uid="{00000000-0005-0000-0000-0000A0320000}"/>
    <cellStyle name="Comma 10 2 2 2 2" xfId="37" xr:uid="{00000000-0005-0000-0000-0000A1320000}"/>
    <cellStyle name="Comma 10 2 2 2 2 10" xfId="36404" xr:uid="{00000000-0005-0000-0000-0000A2320000}"/>
    <cellStyle name="Comma 10 2 2 2 2 11" xfId="23536" xr:uid="{00000000-0005-0000-0000-0000A3320000}"/>
    <cellStyle name="Comma 10 2 2 2 2 2" xfId="202" xr:uid="{00000000-0005-0000-0000-0000A4320000}"/>
    <cellStyle name="Comma 10 2 2 2 2 2 2" xfId="8321" xr:uid="{00000000-0005-0000-0000-0000A5320000}"/>
    <cellStyle name="Comma 10 2 2 2 2 2 2 2" xfId="31984" xr:uid="{00000000-0005-0000-0000-0000A6320000}"/>
    <cellStyle name="Comma 10 2 2 2 2 2 2 2 2" xfId="39532" xr:uid="{00000000-0005-0000-0000-0000A7320000}"/>
    <cellStyle name="Comma 10 2 2 2 2 2 2 3" xfId="34273" xr:uid="{00000000-0005-0000-0000-0000A8320000}"/>
    <cellStyle name="Comma 10 2 2 2 2 2 2 3 2" xfId="44311" xr:uid="{00000000-0005-0000-0000-0000A9320000}"/>
    <cellStyle name="Comma 10 2 2 2 2 2 2 4" xfId="26240" xr:uid="{00000000-0005-0000-0000-0000AA320000}"/>
    <cellStyle name="Comma 10 2 2 2 2 2 2 4 2" xfId="38221" xr:uid="{00000000-0005-0000-0000-0000AB320000}"/>
    <cellStyle name="Comma 10 2 2 2 2 2 2 5" xfId="24948" xr:uid="{00000000-0005-0000-0000-0000AC320000}"/>
    <cellStyle name="Comma 10 2 2 2 2 2 2 6" xfId="36963" xr:uid="{00000000-0005-0000-0000-0000AD320000}"/>
    <cellStyle name="Comma 10 2 2 2 2 2 2 7" xfId="29415" xr:uid="{00000000-0005-0000-0000-0000AE320000}"/>
    <cellStyle name="Comma 10 2 2 2 2 2 3" xfId="8320" xr:uid="{00000000-0005-0000-0000-0000AF320000}"/>
    <cellStyle name="Comma 10 2 2 2 2 2 3 2" xfId="31978" xr:uid="{00000000-0005-0000-0000-0000B0320000}"/>
    <cellStyle name="Comma 10 2 2 2 2 2 3 2 2" xfId="39531" xr:uid="{00000000-0005-0000-0000-0000B1320000}"/>
    <cellStyle name="Comma 10 2 2 2 2 2 3 3" xfId="25486" xr:uid="{00000000-0005-0000-0000-0000B2320000}"/>
    <cellStyle name="Comma 10 2 2 2 2 2 3 4" xfId="37487" xr:uid="{00000000-0005-0000-0000-0000B3320000}"/>
    <cellStyle name="Comma 10 2 2 2 2 2 4" xfId="542" xr:uid="{00000000-0005-0000-0000-0000B4320000}"/>
    <cellStyle name="Comma 10 2 2 2 2 2 4 2" xfId="43764" xr:uid="{00000000-0005-0000-0000-0000B5320000}"/>
    <cellStyle name="Comma 10 2 2 2 2 2 5" xfId="25710" xr:uid="{00000000-0005-0000-0000-0000B6320000}"/>
    <cellStyle name="Comma 10 2 2 2 2 2 5 2" xfId="37704" xr:uid="{00000000-0005-0000-0000-0000B7320000}"/>
    <cellStyle name="Comma 10 2 2 2 2 2 6" xfId="24472" xr:uid="{00000000-0005-0000-0000-0000B8320000}"/>
    <cellStyle name="Comma 10 2 2 2 2 2 7" xfId="36441" xr:uid="{00000000-0005-0000-0000-0000B9320000}"/>
    <cellStyle name="Comma 10 2 2 2 2 3" xfId="270" xr:uid="{00000000-0005-0000-0000-0000BA320000}"/>
    <cellStyle name="Comma 10 2 2 2 2 3 2" xfId="8323" xr:uid="{00000000-0005-0000-0000-0000BB320000}"/>
    <cellStyle name="Comma 10 2 2 2 2 3 2 2" xfId="31983" xr:uid="{00000000-0005-0000-0000-0000BC320000}"/>
    <cellStyle name="Comma 10 2 2 2 2 3 2 2 2" xfId="39534" xr:uid="{00000000-0005-0000-0000-0000BD320000}"/>
    <cellStyle name="Comma 10 2 2 2 2 3 2 3" xfId="37550" xr:uid="{00000000-0005-0000-0000-0000BE320000}"/>
    <cellStyle name="Comma 10 2 2 2 2 3 2 4" xfId="25545" xr:uid="{00000000-0005-0000-0000-0000BF320000}"/>
    <cellStyle name="Comma 10 2 2 2 2 3 3" xfId="8322" xr:uid="{00000000-0005-0000-0000-0000C0320000}"/>
    <cellStyle name="Comma 10 2 2 2 2 3 3 2" xfId="39533" xr:uid="{00000000-0005-0000-0000-0000C1320000}"/>
    <cellStyle name="Comma 10 2 2 2 2 3 4" xfId="34334" xr:uid="{00000000-0005-0000-0000-0000C2320000}"/>
    <cellStyle name="Comma 10 2 2 2 2 3 4 2" xfId="44375" xr:uid="{00000000-0005-0000-0000-0000C3320000}"/>
    <cellStyle name="Comma 10 2 2 2 2 3 5" xfId="26301" xr:uid="{00000000-0005-0000-0000-0000C4320000}"/>
    <cellStyle name="Comma 10 2 2 2 2 3 5 2" xfId="38284" xr:uid="{00000000-0005-0000-0000-0000C5320000}"/>
    <cellStyle name="Comma 10 2 2 2 2 3 6" xfId="24917" xr:uid="{00000000-0005-0000-0000-0000C6320000}"/>
    <cellStyle name="Comma 10 2 2 2 2 3 7" xfId="36933" xr:uid="{00000000-0005-0000-0000-0000C7320000}"/>
    <cellStyle name="Comma 10 2 2 2 2 4" xfId="8324" xr:uid="{00000000-0005-0000-0000-0000C8320000}"/>
    <cellStyle name="Comma 10 2 2 2 2 4 2" xfId="31979" xr:uid="{00000000-0005-0000-0000-0000C9320000}"/>
    <cellStyle name="Comma 10 2 2 2 2 4 2 2" xfId="39535" xr:uid="{00000000-0005-0000-0000-0000CA320000}"/>
    <cellStyle name="Comma 10 2 2 2 2 4 3" xfId="34206" xr:uid="{00000000-0005-0000-0000-0000CB320000}"/>
    <cellStyle name="Comma 10 2 2 2 2 4 3 2" xfId="44244" xr:uid="{00000000-0005-0000-0000-0000CC320000}"/>
    <cellStyle name="Comma 10 2 2 2 2 4 4" xfId="26174" xr:uid="{00000000-0005-0000-0000-0000CD320000}"/>
    <cellStyle name="Comma 10 2 2 2 2 4 4 2" xfId="38160" xr:uid="{00000000-0005-0000-0000-0000CE320000}"/>
    <cellStyle name="Comma 10 2 2 2 2 4 5" xfId="25405" xr:uid="{00000000-0005-0000-0000-0000CF320000}"/>
    <cellStyle name="Comma 10 2 2 2 2 4 6" xfId="37427" xr:uid="{00000000-0005-0000-0000-0000D0320000}"/>
    <cellStyle name="Comma 10 2 2 2 2 4 7" xfId="24181" xr:uid="{00000000-0005-0000-0000-0000D1320000}"/>
    <cellStyle name="Comma 10 2 2 2 2 5" xfId="8325" xr:uid="{00000000-0005-0000-0000-0000D2320000}"/>
    <cellStyle name="Comma 10 2 2 2 2 5 2" xfId="36013" xr:uid="{00000000-0005-0000-0000-0000D3320000}"/>
    <cellStyle name="Comma 10 2 2 2 2 5 2 2" xfId="45250" xr:uid="{00000000-0005-0000-0000-0000D4320000}"/>
    <cellStyle name="Comma 10 2 2 2 2 5 3" xfId="39536" xr:uid="{00000000-0005-0000-0000-0000D5320000}"/>
    <cellStyle name="Comma 10 2 2 2 2 6" xfId="8319" xr:uid="{00000000-0005-0000-0000-0000D6320000}"/>
    <cellStyle name="Comma 10 2 2 2 2 6 2" xfId="39530" xr:uid="{00000000-0005-0000-0000-0000D7320000}"/>
    <cellStyle name="Comma 10 2 2 2 2 7" xfId="358" xr:uid="{00000000-0005-0000-0000-0000D8320000}"/>
    <cellStyle name="Comma 10 2 2 2 2 7 2" xfId="43718" xr:uid="{00000000-0005-0000-0000-0000D9320000}"/>
    <cellStyle name="Comma 10 2 2 2 2 8" xfId="21767" xr:uid="{00000000-0005-0000-0000-0000DA320000}"/>
    <cellStyle name="Comma 10 2 2 2 2 8 2" xfId="37658" xr:uid="{00000000-0005-0000-0000-0000DB320000}"/>
    <cellStyle name="Comma 10 2 2 2 2 9" xfId="24448" xr:uid="{00000000-0005-0000-0000-0000DC320000}"/>
    <cellStyle name="Comma 10 2 2 2 3" xfId="1360" xr:uid="{00000000-0005-0000-0000-0000DD320000}"/>
    <cellStyle name="Comma 10 2 2 2 3 2" xfId="8327" xr:uid="{00000000-0005-0000-0000-0000DE320000}"/>
    <cellStyle name="Comma 10 2 2 2 3 2 2" xfId="31981" xr:uid="{00000000-0005-0000-0000-0000DF320000}"/>
    <cellStyle name="Comma 10 2 2 2 3 2 2 2" xfId="39538" xr:uid="{00000000-0005-0000-0000-0000E0320000}"/>
    <cellStyle name="Comma 10 2 2 2 3 2 3" xfId="25391" xr:uid="{00000000-0005-0000-0000-0000E1320000}"/>
    <cellStyle name="Comma 10 2 2 2 3 2 4" xfId="37411" xr:uid="{00000000-0005-0000-0000-0000E2320000}"/>
    <cellStyle name="Comma 10 2 2 2 3 2 5" xfId="29423" xr:uid="{00000000-0005-0000-0000-0000E3320000}"/>
    <cellStyle name="Comma 10 2 2 2 3 3" xfId="8326" xr:uid="{00000000-0005-0000-0000-0000E4320000}"/>
    <cellStyle name="Comma 10 2 2 2 3 3 2" xfId="31982" xr:uid="{00000000-0005-0000-0000-0000E5320000}"/>
    <cellStyle name="Comma 10 2 2 2 3 3 3" xfId="39537" xr:uid="{00000000-0005-0000-0000-0000E6320000}"/>
    <cellStyle name="Comma 10 2 2 2 3 4" xfId="34191" xr:uid="{00000000-0005-0000-0000-0000E7320000}"/>
    <cellStyle name="Comma 10 2 2 2 3 4 2" xfId="44228" xr:uid="{00000000-0005-0000-0000-0000E8320000}"/>
    <cellStyle name="Comma 10 2 2 2 3 5" xfId="26158" xr:uid="{00000000-0005-0000-0000-0000E9320000}"/>
    <cellStyle name="Comma 10 2 2 2 3 5 2" xfId="38144" xr:uid="{00000000-0005-0000-0000-0000EA320000}"/>
    <cellStyle name="Comma 10 2 2 2 3 6" xfId="24901" xr:uid="{00000000-0005-0000-0000-0000EB320000}"/>
    <cellStyle name="Comma 10 2 2 2 3 7" xfId="36917" xr:uid="{00000000-0005-0000-0000-0000EC320000}"/>
    <cellStyle name="Comma 10 2 2 2 4" xfId="8328" xr:uid="{00000000-0005-0000-0000-0000ED320000}"/>
    <cellStyle name="Comma 10 2 2 2 4 2" xfId="8329" xr:uid="{00000000-0005-0000-0000-0000EE320000}"/>
    <cellStyle name="Comma 10 2 2 2 4 2 2" xfId="39540" xr:uid="{00000000-0005-0000-0000-0000EF320000}"/>
    <cellStyle name="Comma 10 2 2 2 4 3" xfId="31980" xr:uid="{00000000-0005-0000-0000-0000F0320000}"/>
    <cellStyle name="Comma 10 2 2 2 4 3 2" xfId="39539" xr:uid="{00000000-0005-0000-0000-0000F1320000}"/>
    <cellStyle name="Comma 10 2 2 2 4 4" xfId="24947" xr:uid="{00000000-0005-0000-0000-0000F2320000}"/>
    <cellStyle name="Comma 10 2 2 2 4 5" xfId="36962" xr:uid="{00000000-0005-0000-0000-0000F3320000}"/>
    <cellStyle name="Comma 10 2 2 2 5" xfId="8330" xr:uid="{00000000-0005-0000-0000-0000F4320000}"/>
    <cellStyle name="Comma 10 2 2 2 5 2" xfId="8331" xr:uid="{00000000-0005-0000-0000-0000F5320000}"/>
    <cellStyle name="Comma 10 2 2 2 5 2 2" xfId="39541" xr:uid="{00000000-0005-0000-0000-0000F6320000}"/>
    <cellStyle name="Comma 10 2 2 2 5 3" xfId="25624" xr:uid="{00000000-0005-0000-0000-0000F7320000}"/>
    <cellStyle name="Comma 10 2 2 2 5 4" xfId="37637" xr:uid="{00000000-0005-0000-0000-0000F8320000}"/>
    <cellStyle name="Comma 10 2 2 2 6" xfId="8332" xr:uid="{00000000-0005-0000-0000-0000F9320000}"/>
    <cellStyle name="Comma 10 2 2 2 6 2" xfId="39542" xr:uid="{00000000-0005-0000-0000-0000FA320000}"/>
    <cellStyle name="Comma 10 2 2 2 7" xfId="8333" xr:uid="{00000000-0005-0000-0000-0000FB320000}"/>
    <cellStyle name="Comma 10 2 2 2 7 2" xfId="39543" xr:uid="{00000000-0005-0000-0000-0000FC320000}"/>
    <cellStyle name="Comma 10 2 2 2 8" xfId="8334" xr:uid="{00000000-0005-0000-0000-0000FD320000}"/>
    <cellStyle name="Comma 10 2 2 2 8 2" xfId="39544" xr:uid="{00000000-0005-0000-0000-0000FE320000}"/>
    <cellStyle name="Comma 10 2 2 2 9" xfId="8318" xr:uid="{00000000-0005-0000-0000-0000FF320000}"/>
    <cellStyle name="Comma 10 2 2 2 9 2" xfId="38360" xr:uid="{00000000-0005-0000-0000-000000330000}"/>
    <cellStyle name="Comma 10 2 2 3" xfId="38" xr:uid="{00000000-0005-0000-0000-000001330000}"/>
    <cellStyle name="Comma 10 2 2 3 2" xfId="203" xr:uid="{00000000-0005-0000-0000-000002330000}"/>
    <cellStyle name="Comma 10 2 2 3 2 10" xfId="36443" xr:uid="{00000000-0005-0000-0000-000003330000}"/>
    <cellStyle name="Comma 10 2 2 3 2 2" xfId="8336" xr:uid="{00000000-0005-0000-0000-000004330000}"/>
    <cellStyle name="Comma 10 2 2 3 2 2 2" xfId="8337" xr:uid="{00000000-0005-0000-0000-000005330000}"/>
    <cellStyle name="Comma 10 2 2 3 2 2 2 2" xfId="39547" xr:uid="{00000000-0005-0000-0000-000006330000}"/>
    <cellStyle name="Comma 10 2 2 3 2 2 3" xfId="8338" xr:uid="{00000000-0005-0000-0000-000007330000}"/>
    <cellStyle name="Comma 10 2 2 3 2 2 3 2" xfId="39548" xr:uid="{00000000-0005-0000-0000-000008330000}"/>
    <cellStyle name="Comma 10 2 2 3 2 2 4" xfId="31977" xr:uid="{00000000-0005-0000-0000-000009330000}"/>
    <cellStyle name="Comma 10 2 2 3 2 2 4 2" xfId="39546" xr:uid="{00000000-0005-0000-0000-00000A330000}"/>
    <cellStyle name="Comma 10 2 2 3 2 2 5" xfId="34274" xr:uid="{00000000-0005-0000-0000-00000B330000}"/>
    <cellStyle name="Comma 10 2 2 3 2 2 5 2" xfId="44312" xr:uid="{00000000-0005-0000-0000-00000C330000}"/>
    <cellStyle name="Comma 10 2 2 3 2 2 6" xfId="26241" xr:uid="{00000000-0005-0000-0000-00000D330000}"/>
    <cellStyle name="Comma 10 2 2 3 2 2 6 2" xfId="38222" xr:uid="{00000000-0005-0000-0000-00000E330000}"/>
    <cellStyle name="Comma 10 2 2 3 2 2 7" xfId="24950" xr:uid="{00000000-0005-0000-0000-00000F330000}"/>
    <cellStyle name="Comma 10 2 2 3 2 2 8" xfId="36965" xr:uid="{00000000-0005-0000-0000-000010330000}"/>
    <cellStyle name="Comma 10 2 2 3 2 3" xfId="8339" xr:uid="{00000000-0005-0000-0000-000011330000}"/>
    <cellStyle name="Comma 10 2 2 3 2 3 2" xfId="8340" xr:uid="{00000000-0005-0000-0000-000012330000}"/>
    <cellStyle name="Comma 10 2 2 3 2 3 2 2" xfId="39550" xr:uid="{00000000-0005-0000-0000-000013330000}"/>
    <cellStyle name="Comma 10 2 2 3 2 3 3" xfId="31976" xr:uid="{00000000-0005-0000-0000-000014330000}"/>
    <cellStyle name="Comma 10 2 2 3 2 3 3 2" xfId="39549" xr:uid="{00000000-0005-0000-0000-000015330000}"/>
    <cellStyle name="Comma 10 2 2 3 2 3 4" xfId="25487" xr:uid="{00000000-0005-0000-0000-000016330000}"/>
    <cellStyle name="Comma 10 2 2 3 2 3 5" xfId="37488" xr:uid="{00000000-0005-0000-0000-000017330000}"/>
    <cellStyle name="Comma 10 2 2 3 2 4" xfId="8341" xr:uid="{00000000-0005-0000-0000-000018330000}"/>
    <cellStyle name="Comma 10 2 2 3 2 4 2" xfId="39551" xr:uid="{00000000-0005-0000-0000-000019330000}"/>
    <cellStyle name="Comma 10 2 2 3 2 5" xfId="8342" xr:uid="{00000000-0005-0000-0000-00001A330000}"/>
    <cellStyle name="Comma 10 2 2 3 2 5 2" xfId="36012" xr:uid="{00000000-0005-0000-0000-00001B330000}"/>
    <cellStyle name="Comma 10 2 2 3 2 5 2 2" xfId="45249" xr:uid="{00000000-0005-0000-0000-00001C330000}"/>
    <cellStyle name="Comma 10 2 2 3 2 5 3" xfId="39552" xr:uid="{00000000-0005-0000-0000-00001D330000}"/>
    <cellStyle name="Comma 10 2 2 3 2 6" xfId="8335" xr:uid="{00000000-0005-0000-0000-00001E330000}"/>
    <cellStyle name="Comma 10 2 2 3 2 6 2" xfId="39545" xr:uid="{00000000-0005-0000-0000-00001F330000}"/>
    <cellStyle name="Comma 10 2 2 3 2 7" xfId="544" xr:uid="{00000000-0005-0000-0000-000020330000}"/>
    <cellStyle name="Comma 10 2 2 3 2 7 2" xfId="43766" xr:uid="{00000000-0005-0000-0000-000021330000}"/>
    <cellStyle name="Comma 10 2 2 3 2 8" xfId="25712" xr:uid="{00000000-0005-0000-0000-000022330000}"/>
    <cellStyle name="Comma 10 2 2 3 2 8 2" xfId="37706" xr:uid="{00000000-0005-0000-0000-000023330000}"/>
    <cellStyle name="Comma 10 2 2 3 2 9" xfId="24474" xr:uid="{00000000-0005-0000-0000-000024330000}"/>
    <cellStyle name="Comma 10 2 2 3 3" xfId="543" xr:uid="{00000000-0005-0000-0000-000025330000}"/>
    <cellStyle name="Comma 10 2 2 3 3 2" xfId="8344" xr:uid="{00000000-0005-0000-0000-000026330000}"/>
    <cellStyle name="Comma 10 2 2 3 3 2 2" xfId="31974" xr:uid="{00000000-0005-0000-0000-000027330000}"/>
    <cellStyle name="Comma 10 2 2 3 3 2 2 2" xfId="39554" xr:uid="{00000000-0005-0000-0000-000028330000}"/>
    <cellStyle name="Comma 10 2 2 3 3 2 3" xfId="24949" xr:uid="{00000000-0005-0000-0000-000029330000}"/>
    <cellStyle name="Comma 10 2 2 3 3 2 4" xfId="36964" xr:uid="{00000000-0005-0000-0000-00002A330000}"/>
    <cellStyle name="Comma 10 2 2 3 3 2 5" xfId="23928" xr:uid="{00000000-0005-0000-0000-00002B330000}"/>
    <cellStyle name="Comma 10 2 2 3 3 3" xfId="8345" xr:uid="{00000000-0005-0000-0000-00002C330000}"/>
    <cellStyle name="Comma 10 2 2 3 3 3 2" xfId="31975" xr:uid="{00000000-0005-0000-0000-00002D330000}"/>
    <cellStyle name="Comma 10 2 2 3 3 3 3" xfId="39555" xr:uid="{00000000-0005-0000-0000-00002E330000}"/>
    <cellStyle name="Comma 10 2 2 3 3 3 4" xfId="24193" xr:uid="{00000000-0005-0000-0000-00002F330000}"/>
    <cellStyle name="Comma 10 2 2 3 3 4" xfId="8343" xr:uid="{00000000-0005-0000-0000-000030330000}"/>
    <cellStyle name="Comma 10 2 2 3 3 4 2" xfId="39553" xr:uid="{00000000-0005-0000-0000-000031330000}"/>
    <cellStyle name="Comma 10 2 2 3 3 5" xfId="33794" xr:uid="{00000000-0005-0000-0000-000032330000}"/>
    <cellStyle name="Comma 10 2 2 3 3 5 2" xfId="43765" xr:uid="{00000000-0005-0000-0000-000033330000}"/>
    <cellStyle name="Comma 10 2 2 3 3 6" xfId="21768" xr:uid="{00000000-0005-0000-0000-000034330000}"/>
    <cellStyle name="Comma 10 2 2 3 3 6 2" xfId="37705" xr:uid="{00000000-0005-0000-0000-000035330000}"/>
    <cellStyle name="Comma 10 2 2 3 3 7" xfId="24473" xr:uid="{00000000-0005-0000-0000-000036330000}"/>
    <cellStyle name="Comma 10 2 2 3 3 8" xfId="36442" xr:uid="{00000000-0005-0000-0000-000037330000}"/>
    <cellStyle name="Comma 10 2 2 3 4" xfId="8346" xr:uid="{00000000-0005-0000-0000-000038330000}"/>
    <cellStyle name="Comma 10 2 2 3 4 2" xfId="8347" xr:uid="{00000000-0005-0000-0000-000039330000}"/>
    <cellStyle name="Comma 10 2 2 3 4 2 2" xfId="39557" xr:uid="{00000000-0005-0000-0000-00003A330000}"/>
    <cellStyle name="Comma 10 2 2 3 4 3" xfId="39556" xr:uid="{00000000-0005-0000-0000-00003B330000}"/>
    <cellStyle name="Comma 10 2 2 3 5" xfId="8348" xr:uid="{00000000-0005-0000-0000-00003C330000}"/>
    <cellStyle name="Comma 10 2 2 3 5 2" xfId="8349" xr:uid="{00000000-0005-0000-0000-00003D330000}"/>
    <cellStyle name="Comma 10 2 2 3 5 2 2" xfId="39559" xr:uid="{00000000-0005-0000-0000-00003E330000}"/>
    <cellStyle name="Comma 10 2 2 3 5 3" xfId="36011" xr:uid="{00000000-0005-0000-0000-00003F330000}"/>
    <cellStyle name="Comma 10 2 2 3 5 3 2" xfId="45248" xr:uid="{00000000-0005-0000-0000-000040330000}"/>
    <cellStyle name="Comma 10 2 2 3 5 4" xfId="39558" xr:uid="{00000000-0005-0000-0000-000041330000}"/>
    <cellStyle name="Comma 10 2 2 3 6" xfId="8350" xr:uid="{00000000-0005-0000-0000-000042330000}"/>
    <cellStyle name="Comma 10 2 2 3 6 2" xfId="36010" xr:uid="{00000000-0005-0000-0000-000043330000}"/>
    <cellStyle name="Comma 10 2 2 3 6 2 2" xfId="45247" xr:uid="{00000000-0005-0000-0000-000044330000}"/>
    <cellStyle name="Comma 10 2 2 3 6 3" xfId="39560" xr:uid="{00000000-0005-0000-0000-000045330000}"/>
    <cellStyle name="Comma 10 2 2 3 7" xfId="33753" xr:uid="{00000000-0005-0000-0000-000046330000}"/>
    <cellStyle name="Comma 10 2 2 3 7 2" xfId="43719" xr:uid="{00000000-0005-0000-0000-000047330000}"/>
    <cellStyle name="Comma 10 2 2 3 8" xfId="25655" xr:uid="{00000000-0005-0000-0000-000048330000}"/>
    <cellStyle name="Comma 10 2 2 3 8 2" xfId="37659" xr:uid="{00000000-0005-0000-0000-000049330000}"/>
    <cellStyle name="Comma 10 2 2 3 9" xfId="23537" xr:uid="{00000000-0005-0000-0000-00004A330000}"/>
    <cellStyle name="Comma 10 2 2 4" xfId="545" xr:uid="{00000000-0005-0000-0000-00004B330000}"/>
    <cellStyle name="Comma 10 2 2 4 10" xfId="36444" xr:uid="{00000000-0005-0000-0000-00004C330000}"/>
    <cellStyle name="Comma 10 2 2 4 2" xfId="8351" xr:uid="{00000000-0005-0000-0000-00004D330000}"/>
    <cellStyle name="Comma 10 2 2 4 2 2" xfId="8352" xr:uid="{00000000-0005-0000-0000-00004E330000}"/>
    <cellStyle name="Comma 10 2 2 4 2 2 2" xfId="8353" xr:uid="{00000000-0005-0000-0000-00004F330000}"/>
    <cellStyle name="Comma 10 2 2 4 2 2 2 2" xfId="39563" xr:uid="{00000000-0005-0000-0000-000050330000}"/>
    <cellStyle name="Comma 10 2 2 4 2 2 3" xfId="39562" xr:uid="{00000000-0005-0000-0000-000051330000}"/>
    <cellStyle name="Comma 10 2 2 4 2 3" xfId="8354" xr:uid="{00000000-0005-0000-0000-000052330000}"/>
    <cellStyle name="Comma 10 2 2 4 2 3 2" xfId="8355" xr:uid="{00000000-0005-0000-0000-000053330000}"/>
    <cellStyle name="Comma 10 2 2 4 2 3 2 2" xfId="39565" xr:uid="{00000000-0005-0000-0000-000054330000}"/>
    <cellStyle name="Comma 10 2 2 4 2 3 3" xfId="39564" xr:uid="{00000000-0005-0000-0000-000055330000}"/>
    <cellStyle name="Comma 10 2 2 4 2 4" xfId="8356" xr:uid="{00000000-0005-0000-0000-000056330000}"/>
    <cellStyle name="Comma 10 2 2 4 2 4 2" xfId="39566" xr:uid="{00000000-0005-0000-0000-000057330000}"/>
    <cellStyle name="Comma 10 2 2 4 2 5" xfId="8357" xr:uid="{00000000-0005-0000-0000-000058330000}"/>
    <cellStyle name="Comma 10 2 2 4 2 5 2" xfId="36009" xr:uid="{00000000-0005-0000-0000-000059330000}"/>
    <cellStyle name="Comma 10 2 2 4 2 5 2 2" xfId="45246" xr:uid="{00000000-0005-0000-0000-00005A330000}"/>
    <cellStyle name="Comma 10 2 2 4 2 5 3" xfId="39567" xr:uid="{00000000-0005-0000-0000-00005B330000}"/>
    <cellStyle name="Comma 10 2 2 4 2 6" xfId="31973" xr:uid="{00000000-0005-0000-0000-00005C330000}"/>
    <cellStyle name="Comma 10 2 2 4 2 6 2" xfId="39561" xr:uid="{00000000-0005-0000-0000-00005D330000}"/>
    <cellStyle name="Comma 10 2 2 4 2 7" xfId="24951" xr:uid="{00000000-0005-0000-0000-00005E330000}"/>
    <cellStyle name="Comma 10 2 2 4 2 8" xfId="36966" xr:uid="{00000000-0005-0000-0000-00005F330000}"/>
    <cellStyle name="Comma 10 2 2 4 3" xfId="8358" xr:uid="{00000000-0005-0000-0000-000060330000}"/>
    <cellStyle name="Comma 10 2 2 4 3 2" xfId="8359" xr:uid="{00000000-0005-0000-0000-000061330000}"/>
    <cellStyle name="Comma 10 2 2 4 3 2 2" xfId="39569" xr:uid="{00000000-0005-0000-0000-000062330000}"/>
    <cellStyle name="Comma 10 2 2 4 3 3" xfId="31972" xr:uid="{00000000-0005-0000-0000-000063330000}"/>
    <cellStyle name="Comma 10 2 2 4 3 4" xfId="39568" xr:uid="{00000000-0005-0000-0000-000064330000}"/>
    <cellStyle name="Comma 10 2 2 4 4" xfId="8360" xr:uid="{00000000-0005-0000-0000-000065330000}"/>
    <cellStyle name="Comma 10 2 2 4 4 2" xfId="8361" xr:uid="{00000000-0005-0000-0000-000066330000}"/>
    <cellStyle name="Comma 10 2 2 4 4 2 2" xfId="39571" xr:uid="{00000000-0005-0000-0000-000067330000}"/>
    <cellStyle name="Comma 10 2 2 4 4 3" xfId="8362" xr:uid="{00000000-0005-0000-0000-000068330000}"/>
    <cellStyle name="Comma 10 2 2 4 4 3 2" xfId="39572" xr:uid="{00000000-0005-0000-0000-000069330000}"/>
    <cellStyle name="Comma 10 2 2 4 4 4" xfId="39570" xr:uid="{00000000-0005-0000-0000-00006A330000}"/>
    <cellStyle name="Comma 10 2 2 4 5" xfId="8363" xr:uid="{00000000-0005-0000-0000-00006B330000}"/>
    <cellStyle name="Comma 10 2 2 4 5 2" xfId="39573" xr:uid="{00000000-0005-0000-0000-00006C330000}"/>
    <cellStyle name="Comma 10 2 2 4 6" xfId="8364" xr:uid="{00000000-0005-0000-0000-00006D330000}"/>
    <cellStyle name="Comma 10 2 2 4 6 2" xfId="36008" xr:uid="{00000000-0005-0000-0000-00006E330000}"/>
    <cellStyle name="Comma 10 2 2 4 6 2 2" xfId="45245" xr:uid="{00000000-0005-0000-0000-00006F330000}"/>
    <cellStyle name="Comma 10 2 2 4 6 3" xfId="39574" xr:uid="{00000000-0005-0000-0000-000070330000}"/>
    <cellStyle name="Comma 10 2 2 4 7" xfId="33795" xr:uid="{00000000-0005-0000-0000-000071330000}"/>
    <cellStyle name="Comma 10 2 2 4 7 2" xfId="43767" xr:uid="{00000000-0005-0000-0000-000072330000}"/>
    <cellStyle name="Comma 10 2 2 4 8" xfId="25713" xr:uid="{00000000-0005-0000-0000-000073330000}"/>
    <cellStyle name="Comma 10 2 2 4 8 2" xfId="37707" xr:uid="{00000000-0005-0000-0000-000074330000}"/>
    <cellStyle name="Comma 10 2 2 4 9" xfId="24475" xr:uid="{00000000-0005-0000-0000-000075330000}"/>
    <cellStyle name="Comma 10 2 2 5" xfId="1338" xr:uid="{00000000-0005-0000-0000-000076330000}"/>
    <cellStyle name="Comma 10 2 2 5 2" xfId="8365" xr:uid="{00000000-0005-0000-0000-000077330000}"/>
    <cellStyle name="Comma 10 2 2 5 2 2" xfId="8366" xr:uid="{00000000-0005-0000-0000-000078330000}"/>
    <cellStyle name="Comma 10 2 2 5 2 2 2" xfId="39576" xr:uid="{00000000-0005-0000-0000-000079330000}"/>
    <cellStyle name="Comma 10 2 2 5 2 3" xfId="31971" xr:uid="{00000000-0005-0000-0000-00007A330000}"/>
    <cellStyle name="Comma 10 2 2 5 2 3 2" xfId="39575" xr:uid="{00000000-0005-0000-0000-00007B330000}"/>
    <cellStyle name="Comma 10 2 2 5 2 4" xfId="25369" xr:uid="{00000000-0005-0000-0000-00007C330000}"/>
    <cellStyle name="Comma 10 2 2 5 2 5" xfId="37389" xr:uid="{00000000-0005-0000-0000-00007D330000}"/>
    <cellStyle name="Comma 10 2 2 5 3" xfId="8367" xr:uid="{00000000-0005-0000-0000-00007E330000}"/>
    <cellStyle name="Comma 10 2 2 5 3 2" xfId="8368" xr:uid="{00000000-0005-0000-0000-00007F330000}"/>
    <cellStyle name="Comma 10 2 2 5 3 2 2" xfId="39578" xr:uid="{00000000-0005-0000-0000-000080330000}"/>
    <cellStyle name="Comma 10 2 2 5 3 3" xfId="31969" xr:uid="{00000000-0005-0000-0000-000081330000}"/>
    <cellStyle name="Comma 10 2 2 5 3 4" xfId="39577" xr:uid="{00000000-0005-0000-0000-000082330000}"/>
    <cellStyle name="Comma 10 2 2 5 4" xfId="8369" xr:uid="{00000000-0005-0000-0000-000083330000}"/>
    <cellStyle name="Comma 10 2 2 5 4 2" xfId="39579" xr:uid="{00000000-0005-0000-0000-000084330000}"/>
    <cellStyle name="Comma 10 2 2 5 5" xfId="8370" xr:uid="{00000000-0005-0000-0000-000085330000}"/>
    <cellStyle name="Comma 10 2 2 5 5 2" xfId="36007" xr:uid="{00000000-0005-0000-0000-000086330000}"/>
    <cellStyle name="Comma 10 2 2 5 5 2 2" xfId="45244" xr:uid="{00000000-0005-0000-0000-000087330000}"/>
    <cellStyle name="Comma 10 2 2 5 5 3" xfId="39580" xr:uid="{00000000-0005-0000-0000-000088330000}"/>
    <cellStyle name="Comma 10 2 2 5 6" xfId="34178" xr:uid="{00000000-0005-0000-0000-000089330000}"/>
    <cellStyle name="Comma 10 2 2 5 6 2" xfId="44215" xr:uid="{00000000-0005-0000-0000-00008A330000}"/>
    <cellStyle name="Comma 10 2 2 5 7" xfId="26144" xr:uid="{00000000-0005-0000-0000-00008B330000}"/>
    <cellStyle name="Comma 10 2 2 5 7 2" xfId="38131" xr:uid="{00000000-0005-0000-0000-00008C330000}"/>
    <cellStyle name="Comma 10 2 2 5 8" xfId="24880" xr:uid="{00000000-0005-0000-0000-00008D330000}"/>
    <cellStyle name="Comma 10 2 2 5 9" xfId="36895" xr:uid="{00000000-0005-0000-0000-00008E330000}"/>
    <cellStyle name="Comma 10 2 2 6" xfId="8371" xr:uid="{00000000-0005-0000-0000-00008F330000}"/>
    <cellStyle name="Comma 10 2 2 6 2" xfId="8372" xr:uid="{00000000-0005-0000-0000-000090330000}"/>
    <cellStyle name="Comma 10 2 2 6 2 2" xfId="8373" xr:uid="{00000000-0005-0000-0000-000091330000}"/>
    <cellStyle name="Comma 10 2 2 6 2 2 2" xfId="39583" xr:uid="{00000000-0005-0000-0000-000092330000}"/>
    <cellStyle name="Comma 10 2 2 6 2 3" xfId="39582" xr:uid="{00000000-0005-0000-0000-000093330000}"/>
    <cellStyle name="Comma 10 2 2 6 3" xfId="8374" xr:uid="{00000000-0005-0000-0000-000094330000}"/>
    <cellStyle name="Comma 10 2 2 6 3 2" xfId="8375" xr:uid="{00000000-0005-0000-0000-000095330000}"/>
    <cellStyle name="Comma 10 2 2 6 3 2 2" xfId="39585" xr:uid="{00000000-0005-0000-0000-000096330000}"/>
    <cellStyle name="Comma 10 2 2 6 3 3" xfId="39584" xr:uid="{00000000-0005-0000-0000-000097330000}"/>
    <cellStyle name="Comma 10 2 2 6 4" xfId="8376" xr:uid="{00000000-0005-0000-0000-000098330000}"/>
    <cellStyle name="Comma 10 2 2 6 4 2" xfId="39586" xr:uid="{00000000-0005-0000-0000-000099330000}"/>
    <cellStyle name="Comma 10 2 2 6 5" xfId="8377" xr:uid="{00000000-0005-0000-0000-00009A330000}"/>
    <cellStyle name="Comma 10 2 2 6 5 2" xfId="36005" xr:uid="{00000000-0005-0000-0000-00009B330000}"/>
    <cellStyle name="Comma 10 2 2 6 5 2 2" xfId="45242" xr:uid="{00000000-0005-0000-0000-00009C330000}"/>
    <cellStyle name="Comma 10 2 2 6 5 3" xfId="39587" xr:uid="{00000000-0005-0000-0000-00009D330000}"/>
    <cellStyle name="Comma 10 2 2 6 6" xfId="31970" xr:uid="{00000000-0005-0000-0000-00009E330000}"/>
    <cellStyle name="Comma 10 2 2 6 6 2" xfId="39581" xr:uid="{00000000-0005-0000-0000-00009F330000}"/>
    <cellStyle name="Comma 10 2 2 6 7" xfId="25660" xr:uid="{00000000-0005-0000-0000-0000A0330000}"/>
    <cellStyle name="Comma 10 2 2 6 8" xfId="36006" xr:uid="{00000000-0005-0000-0000-0000A1330000}"/>
    <cellStyle name="Comma 10 2 2 6 8 2" xfId="45243" xr:uid="{00000000-0005-0000-0000-0000A2330000}"/>
    <cellStyle name="Comma 10 2 2 6 9" xfId="37615" xr:uid="{00000000-0005-0000-0000-0000A3330000}"/>
    <cellStyle name="Comma 10 2 2 7" xfId="8378" xr:uid="{00000000-0005-0000-0000-0000A4330000}"/>
    <cellStyle name="Comma 10 2 2 7 2" xfId="8379" xr:uid="{00000000-0005-0000-0000-0000A5330000}"/>
    <cellStyle name="Comma 10 2 2 7 2 2" xfId="8380" xr:uid="{00000000-0005-0000-0000-0000A6330000}"/>
    <cellStyle name="Comma 10 2 2 7 2 2 2" xfId="39590" xr:uid="{00000000-0005-0000-0000-0000A7330000}"/>
    <cellStyle name="Comma 10 2 2 7 2 3" xfId="39589" xr:uid="{00000000-0005-0000-0000-0000A8330000}"/>
    <cellStyle name="Comma 10 2 2 7 3" xfId="8381" xr:uid="{00000000-0005-0000-0000-0000A9330000}"/>
    <cellStyle name="Comma 10 2 2 7 3 2" xfId="8382" xr:uid="{00000000-0005-0000-0000-0000AA330000}"/>
    <cellStyle name="Comma 10 2 2 7 3 2 2" xfId="39592" xr:uid="{00000000-0005-0000-0000-0000AB330000}"/>
    <cellStyle name="Comma 10 2 2 7 3 3" xfId="39591" xr:uid="{00000000-0005-0000-0000-0000AC330000}"/>
    <cellStyle name="Comma 10 2 2 7 4" xfId="36004" xr:uid="{00000000-0005-0000-0000-0000AD330000}"/>
    <cellStyle name="Comma 10 2 2 7 4 2" xfId="45241" xr:uid="{00000000-0005-0000-0000-0000AE330000}"/>
    <cellStyle name="Comma 10 2 2 7 5" xfId="39588" xr:uid="{00000000-0005-0000-0000-0000AF330000}"/>
    <cellStyle name="Comma 10 2 2 8" xfId="8383" xr:uid="{00000000-0005-0000-0000-0000B0330000}"/>
    <cellStyle name="Comma 10 2 2 8 2" xfId="8384" xr:uid="{00000000-0005-0000-0000-0000B1330000}"/>
    <cellStyle name="Comma 10 2 2 8 2 2" xfId="39594" xr:uid="{00000000-0005-0000-0000-0000B2330000}"/>
    <cellStyle name="Comma 10 2 2 8 3" xfId="36003" xr:uid="{00000000-0005-0000-0000-0000B3330000}"/>
    <cellStyle name="Comma 10 2 2 8 3 2" xfId="45240" xr:uid="{00000000-0005-0000-0000-0000B4330000}"/>
    <cellStyle name="Comma 10 2 2 8 4" xfId="39593" xr:uid="{00000000-0005-0000-0000-0000B5330000}"/>
    <cellStyle name="Comma 10 2 2 9" xfId="8385" xr:uid="{00000000-0005-0000-0000-0000B6330000}"/>
    <cellStyle name="Comma 10 2 2 9 2" xfId="8386" xr:uid="{00000000-0005-0000-0000-0000B7330000}"/>
    <cellStyle name="Comma 10 2 2 9 2 2" xfId="39596" xr:uid="{00000000-0005-0000-0000-0000B8330000}"/>
    <cellStyle name="Comma 10 2 2 9 3" xfId="39595" xr:uid="{00000000-0005-0000-0000-0000B9330000}"/>
    <cellStyle name="Comma 10 2 3" xfId="34" xr:uid="{00000000-0005-0000-0000-0000BA330000}"/>
    <cellStyle name="Comma 10 2 3 10" xfId="355" xr:uid="{00000000-0005-0000-0000-0000BB330000}"/>
    <cellStyle name="Comma 10 2 3 10 2" xfId="43699" xr:uid="{00000000-0005-0000-0000-0000BC330000}"/>
    <cellStyle name="Comma 10 2 3 11" xfId="24446" xr:uid="{00000000-0005-0000-0000-0000BD330000}"/>
    <cellStyle name="Comma 10 2 3 12" xfId="36402" xr:uid="{00000000-0005-0000-0000-0000BE330000}"/>
    <cellStyle name="Comma 10 2 3 13" xfId="23534" xr:uid="{00000000-0005-0000-0000-0000BF330000}"/>
    <cellStyle name="Comma 10 2 3 2" xfId="200" xr:uid="{00000000-0005-0000-0000-0000C0330000}"/>
    <cellStyle name="Comma 10 2 3 2 10" xfId="36446" xr:uid="{00000000-0005-0000-0000-0000C1330000}"/>
    <cellStyle name="Comma 10 2 3 2 2" xfId="8389" xr:uid="{00000000-0005-0000-0000-0000C2330000}"/>
    <cellStyle name="Comma 10 2 3 2 2 2" xfId="8390" xr:uid="{00000000-0005-0000-0000-0000C3330000}"/>
    <cellStyle name="Comma 10 2 3 2 2 2 2" xfId="39599" xr:uid="{00000000-0005-0000-0000-0000C4330000}"/>
    <cellStyle name="Comma 10 2 3 2 2 3" xfId="31968" xr:uid="{00000000-0005-0000-0000-0000C5330000}"/>
    <cellStyle name="Comma 10 2 3 2 2 3 2" xfId="39598" xr:uid="{00000000-0005-0000-0000-0000C6330000}"/>
    <cellStyle name="Comma 10 2 3 2 2 4" xfId="34271" xr:uid="{00000000-0005-0000-0000-0000C7330000}"/>
    <cellStyle name="Comma 10 2 3 2 2 4 2" xfId="44309" xr:uid="{00000000-0005-0000-0000-0000C8330000}"/>
    <cellStyle name="Comma 10 2 3 2 2 5" xfId="26238" xr:uid="{00000000-0005-0000-0000-0000C9330000}"/>
    <cellStyle name="Comma 10 2 3 2 2 5 2" xfId="38219" xr:uid="{00000000-0005-0000-0000-0000CA330000}"/>
    <cellStyle name="Comma 10 2 3 2 2 6" xfId="24953" xr:uid="{00000000-0005-0000-0000-0000CB330000}"/>
    <cellStyle name="Comma 10 2 3 2 2 7" xfId="36968" xr:uid="{00000000-0005-0000-0000-0000CC330000}"/>
    <cellStyle name="Comma 10 2 3 2 3" xfId="8391" xr:uid="{00000000-0005-0000-0000-0000CD330000}"/>
    <cellStyle name="Comma 10 2 3 2 3 2" xfId="8392" xr:uid="{00000000-0005-0000-0000-0000CE330000}"/>
    <cellStyle name="Comma 10 2 3 2 3 2 2" xfId="39601" xr:uid="{00000000-0005-0000-0000-0000CF330000}"/>
    <cellStyle name="Comma 10 2 3 2 3 3" xfId="31967" xr:uid="{00000000-0005-0000-0000-0000D0330000}"/>
    <cellStyle name="Comma 10 2 3 2 3 3 2" xfId="39600" xr:uid="{00000000-0005-0000-0000-0000D1330000}"/>
    <cellStyle name="Comma 10 2 3 2 3 4" xfId="25484" xr:uid="{00000000-0005-0000-0000-0000D2330000}"/>
    <cellStyle name="Comma 10 2 3 2 3 5" xfId="37485" xr:uid="{00000000-0005-0000-0000-0000D3330000}"/>
    <cellStyle name="Comma 10 2 3 2 4" xfId="8393" xr:uid="{00000000-0005-0000-0000-0000D4330000}"/>
    <cellStyle name="Comma 10 2 3 2 4 2" xfId="39602" xr:uid="{00000000-0005-0000-0000-0000D5330000}"/>
    <cellStyle name="Comma 10 2 3 2 5" xfId="8394" xr:uid="{00000000-0005-0000-0000-0000D6330000}"/>
    <cellStyle name="Comma 10 2 3 2 6" xfId="8388" xr:uid="{00000000-0005-0000-0000-0000D7330000}"/>
    <cellStyle name="Comma 10 2 3 2 6 2" xfId="39597" xr:uid="{00000000-0005-0000-0000-0000D8330000}"/>
    <cellStyle name="Comma 10 2 3 2 7" xfId="547" xr:uid="{00000000-0005-0000-0000-0000D9330000}"/>
    <cellStyle name="Comma 10 2 3 2 7 2" xfId="43769" xr:uid="{00000000-0005-0000-0000-0000DA330000}"/>
    <cellStyle name="Comma 10 2 3 2 8" xfId="25715" xr:uid="{00000000-0005-0000-0000-0000DB330000}"/>
    <cellStyle name="Comma 10 2 3 2 8 2" xfId="37709" xr:uid="{00000000-0005-0000-0000-0000DC330000}"/>
    <cellStyle name="Comma 10 2 3 2 9" xfId="24477" xr:uid="{00000000-0005-0000-0000-0000DD330000}"/>
    <cellStyle name="Comma 10 2 3 3" xfId="268" xr:uid="{00000000-0005-0000-0000-0000DE330000}"/>
    <cellStyle name="Comma 10 2 3 3 2" xfId="8396" xr:uid="{00000000-0005-0000-0000-0000DF330000}"/>
    <cellStyle name="Comma 10 2 3 3 2 2" xfId="31962" xr:uid="{00000000-0005-0000-0000-0000E0330000}"/>
    <cellStyle name="Comma 10 2 3 3 2 2 2" xfId="39604" xr:uid="{00000000-0005-0000-0000-0000E1330000}"/>
    <cellStyle name="Comma 10 2 3 3 2 3" xfId="34332" xr:uid="{00000000-0005-0000-0000-0000E2330000}"/>
    <cellStyle name="Comma 10 2 3 3 2 3 2" xfId="44373" xr:uid="{00000000-0005-0000-0000-0000E3330000}"/>
    <cellStyle name="Comma 10 2 3 3 2 4" xfId="26299" xr:uid="{00000000-0005-0000-0000-0000E4330000}"/>
    <cellStyle name="Comma 10 2 3 3 2 4 2" xfId="38282" xr:uid="{00000000-0005-0000-0000-0000E5330000}"/>
    <cellStyle name="Comma 10 2 3 3 2 5" xfId="24954" xr:uid="{00000000-0005-0000-0000-0000E6330000}"/>
    <cellStyle name="Comma 10 2 3 3 2 6" xfId="36969" xr:uid="{00000000-0005-0000-0000-0000E7330000}"/>
    <cellStyle name="Comma 10 2 3 3 2 7" xfId="23930" xr:uid="{00000000-0005-0000-0000-0000E8330000}"/>
    <cellStyle name="Comma 10 2 3 3 3" xfId="8395" xr:uid="{00000000-0005-0000-0000-0000E9330000}"/>
    <cellStyle name="Comma 10 2 3 3 3 2" xfId="31966" xr:uid="{00000000-0005-0000-0000-0000EA330000}"/>
    <cellStyle name="Comma 10 2 3 3 3 2 2" xfId="39603" xr:uid="{00000000-0005-0000-0000-0000EB330000}"/>
    <cellStyle name="Comma 10 2 3 3 3 3" xfId="25543" xr:uid="{00000000-0005-0000-0000-0000EC330000}"/>
    <cellStyle name="Comma 10 2 3 3 3 4" xfId="37548" xr:uid="{00000000-0005-0000-0000-0000ED330000}"/>
    <cellStyle name="Comma 10 2 3 3 4" xfId="548" xr:uid="{00000000-0005-0000-0000-0000EE330000}"/>
    <cellStyle name="Comma 10 2 3 3 4 2" xfId="43770" xr:uid="{00000000-0005-0000-0000-0000EF330000}"/>
    <cellStyle name="Comma 10 2 3 3 5" xfId="25716" xr:uid="{00000000-0005-0000-0000-0000F0330000}"/>
    <cellStyle name="Comma 10 2 3 3 5 2" xfId="37710" xr:uid="{00000000-0005-0000-0000-0000F1330000}"/>
    <cellStyle name="Comma 10 2 3 3 6" xfId="24478" xr:uid="{00000000-0005-0000-0000-0000F2330000}"/>
    <cellStyle name="Comma 10 2 3 3 7" xfId="36447" xr:uid="{00000000-0005-0000-0000-0000F3330000}"/>
    <cellStyle name="Comma 10 2 3 4" xfId="546" xr:uid="{00000000-0005-0000-0000-0000F4330000}"/>
    <cellStyle name="Comma 10 2 3 4 2" xfId="8398" xr:uid="{00000000-0005-0000-0000-0000F5330000}"/>
    <cellStyle name="Comma 10 2 3 4 2 2" xfId="31964" xr:uid="{00000000-0005-0000-0000-0000F6330000}"/>
    <cellStyle name="Comma 10 2 3 4 2 2 2" xfId="39606" xr:uid="{00000000-0005-0000-0000-0000F7330000}"/>
    <cellStyle name="Comma 10 2 3 4 2 3" xfId="24952" xr:uid="{00000000-0005-0000-0000-0000F8330000}"/>
    <cellStyle name="Comma 10 2 3 4 2 4" xfId="36967" xr:uid="{00000000-0005-0000-0000-0000F9330000}"/>
    <cellStyle name="Comma 10 2 3 4 2 5" xfId="23929" xr:uid="{00000000-0005-0000-0000-0000FA330000}"/>
    <cellStyle name="Comma 10 2 3 4 3" xfId="8397" xr:uid="{00000000-0005-0000-0000-0000FB330000}"/>
    <cellStyle name="Comma 10 2 3 4 3 2" xfId="31965" xr:uid="{00000000-0005-0000-0000-0000FC330000}"/>
    <cellStyle name="Comma 10 2 3 4 3 3" xfId="39605" xr:uid="{00000000-0005-0000-0000-0000FD330000}"/>
    <cellStyle name="Comma 10 2 3 4 4" xfId="33796" xr:uid="{00000000-0005-0000-0000-0000FE330000}"/>
    <cellStyle name="Comma 10 2 3 4 4 2" xfId="43768" xr:uid="{00000000-0005-0000-0000-0000FF330000}"/>
    <cellStyle name="Comma 10 2 3 4 5" xfId="25714" xr:uid="{00000000-0005-0000-0000-000000340000}"/>
    <cellStyle name="Comma 10 2 3 4 5 2" xfId="37708" xr:uid="{00000000-0005-0000-0000-000001340000}"/>
    <cellStyle name="Comma 10 2 3 4 6" xfId="24476" xr:uid="{00000000-0005-0000-0000-000002340000}"/>
    <cellStyle name="Comma 10 2 3 4 7" xfId="36445" xr:uid="{00000000-0005-0000-0000-000003340000}"/>
    <cellStyle name="Comma 10 2 3 5" xfId="1350" xr:uid="{00000000-0005-0000-0000-000004340000}"/>
    <cellStyle name="Comma 10 2 3 5 10" xfId="36907" xr:uid="{00000000-0005-0000-0000-000005340000}"/>
    <cellStyle name="Comma 10 2 3 5 2" xfId="8400" xr:uid="{00000000-0005-0000-0000-000006340000}"/>
    <cellStyle name="Comma 10 2 3 5 2 2" xfId="8401" xr:uid="{00000000-0005-0000-0000-000007340000}"/>
    <cellStyle name="Comma 10 2 3 5 2 2 2" xfId="39609" xr:uid="{00000000-0005-0000-0000-000008340000}"/>
    <cellStyle name="Comma 10 2 3 5 2 3" xfId="8402" xr:uid="{00000000-0005-0000-0000-000009340000}"/>
    <cellStyle name="Comma 10 2 3 5 2 3 2" xfId="36002" xr:uid="{00000000-0005-0000-0000-00000A340000}"/>
    <cellStyle name="Comma 10 2 3 5 2 3 2 2" xfId="45239" xr:uid="{00000000-0005-0000-0000-00000B340000}"/>
    <cellStyle name="Comma 10 2 3 5 2 3 3" xfId="39610" xr:uid="{00000000-0005-0000-0000-00000C340000}"/>
    <cellStyle name="Comma 10 2 3 5 2 4" xfId="31963" xr:uid="{00000000-0005-0000-0000-00000D340000}"/>
    <cellStyle name="Comma 10 2 3 5 2 4 2" xfId="39608" xr:uid="{00000000-0005-0000-0000-00000E340000}"/>
    <cellStyle name="Comma 10 2 3 5 2 5" xfId="25381" xr:uid="{00000000-0005-0000-0000-00000F340000}"/>
    <cellStyle name="Comma 10 2 3 5 2 6" xfId="37401" xr:uid="{00000000-0005-0000-0000-000010340000}"/>
    <cellStyle name="Comma 10 2 3 5 2 7" xfId="24164" xr:uid="{00000000-0005-0000-0000-000011340000}"/>
    <cellStyle name="Comma 10 2 3 5 3" xfId="8403" xr:uid="{00000000-0005-0000-0000-000012340000}"/>
    <cellStyle name="Comma 10 2 3 5 3 2" xfId="8404" xr:uid="{00000000-0005-0000-0000-000013340000}"/>
    <cellStyle name="Comma 10 2 3 5 3 2 2" xfId="39612" xr:uid="{00000000-0005-0000-0000-000014340000}"/>
    <cellStyle name="Comma 10 2 3 5 3 3" xfId="31961" xr:uid="{00000000-0005-0000-0000-000015340000}"/>
    <cellStyle name="Comma 10 2 3 5 3 4" xfId="39611" xr:uid="{00000000-0005-0000-0000-000016340000}"/>
    <cellStyle name="Comma 10 2 3 5 3 5" xfId="24424" xr:uid="{00000000-0005-0000-0000-000017340000}"/>
    <cellStyle name="Comma 10 2 3 5 4" xfId="8405" xr:uid="{00000000-0005-0000-0000-000018340000}"/>
    <cellStyle name="Comma 10 2 3 5 4 2" xfId="39613" xr:uid="{00000000-0005-0000-0000-000019340000}"/>
    <cellStyle name="Comma 10 2 3 5 5" xfId="8406" xr:uid="{00000000-0005-0000-0000-00001A340000}"/>
    <cellStyle name="Comma 10 2 3 5 5 2" xfId="36001" xr:uid="{00000000-0005-0000-0000-00001B340000}"/>
    <cellStyle name="Comma 10 2 3 5 5 2 2" xfId="45238" xr:uid="{00000000-0005-0000-0000-00001C340000}"/>
    <cellStyle name="Comma 10 2 3 5 5 3" xfId="39614" xr:uid="{00000000-0005-0000-0000-00001D340000}"/>
    <cellStyle name="Comma 10 2 3 5 6" xfId="8399" xr:uid="{00000000-0005-0000-0000-00001E340000}"/>
    <cellStyle name="Comma 10 2 3 5 6 2" xfId="39607" xr:uid="{00000000-0005-0000-0000-00001F340000}"/>
    <cellStyle name="Comma 10 2 3 5 7" xfId="34185" xr:uid="{00000000-0005-0000-0000-000020340000}"/>
    <cellStyle name="Comma 10 2 3 5 7 2" xfId="44222" xr:uid="{00000000-0005-0000-0000-000021340000}"/>
    <cellStyle name="Comma 10 2 3 5 8" xfId="26151" xr:uid="{00000000-0005-0000-0000-000022340000}"/>
    <cellStyle name="Comma 10 2 3 5 8 2" xfId="38138" xr:uid="{00000000-0005-0000-0000-000023340000}"/>
    <cellStyle name="Comma 10 2 3 5 9" xfId="24891" xr:uid="{00000000-0005-0000-0000-000024340000}"/>
    <cellStyle name="Comma 10 2 3 6" xfId="8407" xr:uid="{00000000-0005-0000-0000-000025340000}"/>
    <cellStyle name="Comma 10 2 3 6 2" xfId="8408" xr:uid="{00000000-0005-0000-0000-000026340000}"/>
    <cellStyle name="Comma 10 2 3 6 2 2" xfId="39616" xr:uid="{00000000-0005-0000-0000-000027340000}"/>
    <cellStyle name="Comma 10 2 3 6 3" xfId="31960" xr:uid="{00000000-0005-0000-0000-000028340000}"/>
    <cellStyle name="Comma 10 2 3 6 3 2" xfId="39615" xr:uid="{00000000-0005-0000-0000-000029340000}"/>
    <cellStyle name="Comma 10 2 3 6 4" xfId="34204" xr:uid="{00000000-0005-0000-0000-00002A340000}"/>
    <cellStyle name="Comma 10 2 3 6 4 2" xfId="44242" xr:uid="{00000000-0005-0000-0000-00002B340000}"/>
    <cellStyle name="Comma 10 2 3 6 5" xfId="26172" xr:uid="{00000000-0005-0000-0000-00002C340000}"/>
    <cellStyle name="Comma 10 2 3 6 5 2" xfId="38158" xr:uid="{00000000-0005-0000-0000-00002D340000}"/>
    <cellStyle name="Comma 10 2 3 6 6" xfId="24915" xr:uid="{00000000-0005-0000-0000-00002E340000}"/>
    <cellStyle name="Comma 10 2 3 6 7" xfId="36931" xr:uid="{00000000-0005-0000-0000-00002F340000}"/>
    <cellStyle name="Comma 10 2 3 6 8" xfId="23912" xr:uid="{00000000-0005-0000-0000-000030340000}"/>
    <cellStyle name="Comma 10 2 3 7" xfId="8409" xr:uid="{00000000-0005-0000-0000-000031340000}"/>
    <cellStyle name="Comma 10 2 3 7 2" xfId="31958" xr:uid="{00000000-0005-0000-0000-000032340000}"/>
    <cellStyle name="Comma 10 2 3 7 2 2" xfId="39617" xr:uid="{00000000-0005-0000-0000-000033340000}"/>
    <cellStyle name="Comma 10 2 3 7 3" xfId="25403" xr:uid="{00000000-0005-0000-0000-000034340000}"/>
    <cellStyle name="Comma 10 2 3 7 4" xfId="37425" xr:uid="{00000000-0005-0000-0000-000035340000}"/>
    <cellStyle name="Comma 10 2 3 7 5" xfId="24180" xr:uid="{00000000-0005-0000-0000-000036340000}"/>
    <cellStyle name="Comma 10 2 3 8" xfId="8410" xr:uid="{00000000-0005-0000-0000-000037340000}"/>
    <cellStyle name="Comma 10 2 3 8 2" xfId="31959" xr:uid="{00000000-0005-0000-0000-000038340000}"/>
    <cellStyle name="Comma 10 2 3 8 2 2" xfId="39618" xr:uid="{00000000-0005-0000-0000-000039340000}"/>
    <cellStyle name="Comma 10 2 3 8 3" xfId="36000" xr:uid="{00000000-0005-0000-0000-00003A340000}"/>
    <cellStyle name="Comma 10 2 3 8 3 2" xfId="45237" xr:uid="{00000000-0005-0000-0000-00003B340000}"/>
    <cellStyle name="Comma 10 2 3 8 4" xfId="37627" xr:uid="{00000000-0005-0000-0000-00003C340000}"/>
    <cellStyle name="Comma 10 2 3 8 5" xfId="25614" xr:uid="{00000000-0005-0000-0000-00003D340000}"/>
    <cellStyle name="Comma 10 2 3 9" xfId="8387" xr:uid="{00000000-0005-0000-0000-00003E340000}"/>
    <cellStyle name="Comma 10 2 3 9 2" xfId="38351" xr:uid="{00000000-0005-0000-0000-00003F340000}"/>
    <cellStyle name="Comma 10 2 4" xfId="120" xr:uid="{00000000-0005-0000-0000-000040340000}"/>
    <cellStyle name="Comma 10 2 4 10" xfId="549" xr:uid="{00000000-0005-0000-0000-000041340000}"/>
    <cellStyle name="Comma 10 2 4 10 2" xfId="43685" xr:uid="{00000000-0005-0000-0000-000042340000}"/>
    <cellStyle name="Comma 10 2 4 11" xfId="24479" xr:uid="{00000000-0005-0000-0000-000043340000}"/>
    <cellStyle name="Comma 10 2 4 12" xfId="36448" xr:uid="{00000000-0005-0000-0000-000044340000}"/>
    <cellStyle name="Comma 10 2 4 13" xfId="23609" xr:uid="{00000000-0005-0000-0000-000045340000}"/>
    <cellStyle name="Comma 10 2 4 2" xfId="230" xr:uid="{00000000-0005-0000-0000-000046340000}"/>
    <cellStyle name="Comma 10 2 4 2 10" xfId="36449" xr:uid="{00000000-0005-0000-0000-000047340000}"/>
    <cellStyle name="Comma 10 2 4 2 2" xfId="8413" xr:uid="{00000000-0005-0000-0000-000048340000}"/>
    <cellStyle name="Comma 10 2 4 2 2 2" xfId="8414" xr:uid="{00000000-0005-0000-0000-000049340000}"/>
    <cellStyle name="Comma 10 2 4 2 2 2 2" xfId="39621" xr:uid="{00000000-0005-0000-0000-00004A340000}"/>
    <cellStyle name="Comma 10 2 4 2 2 3" xfId="31957" xr:uid="{00000000-0005-0000-0000-00004B340000}"/>
    <cellStyle name="Comma 10 2 4 2 2 3 2" xfId="39620" xr:uid="{00000000-0005-0000-0000-00004C340000}"/>
    <cellStyle name="Comma 10 2 4 2 2 4" xfId="34299" xr:uid="{00000000-0005-0000-0000-00004D340000}"/>
    <cellStyle name="Comma 10 2 4 2 2 4 2" xfId="44338" xr:uid="{00000000-0005-0000-0000-00004E340000}"/>
    <cellStyle name="Comma 10 2 4 2 2 5" xfId="26266" xr:uid="{00000000-0005-0000-0000-00004F340000}"/>
    <cellStyle name="Comma 10 2 4 2 2 5 2" xfId="38248" xr:uid="{00000000-0005-0000-0000-000050340000}"/>
    <cellStyle name="Comma 10 2 4 2 2 6" xfId="24956" xr:uid="{00000000-0005-0000-0000-000051340000}"/>
    <cellStyle name="Comma 10 2 4 2 2 7" xfId="36971" xr:uid="{00000000-0005-0000-0000-000052340000}"/>
    <cellStyle name="Comma 10 2 4 2 2 8" xfId="23931" xr:uid="{00000000-0005-0000-0000-000053340000}"/>
    <cellStyle name="Comma 10 2 4 2 3" xfId="8415" xr:uid="{00000000-0005-0000-0000-000054340000}"/>
    <cellStyle name="Comma 10 2 4 2 3 2" xfId="8416" xr:uid="{00000000-0005-0000-0000-000055340000}"/>
    <cellStyle name="Comma 10 2 4 2 3 2 2" xfId="39623" xr:uid="{00000000-0005-0000-0000-000056340000}"/>
    <cellStyle name="Comma 10 2 4 2 3 3" xfId="31956" xr:uid="{00000000-0005-0000-0000-000057340000}"/>
    <cellStyle name="Comma 10 2 4 2 3 3 2" xfId="39622" xr:uid="{00000000-0005-0000-0000-000058340000}"/>
    <cellStyle name="Comma 10 2 4 2 3 4" xfId="25510" xr:uid="{00000000-0005-0000-0000-000059340000}"/>
    <cellStyle name="Comma 10 2 4 2 3 5" xfId="37514" xr:uid="{00000000-0005-0000-0000-00005A340000}"/>
    <cellStyle name="Comma 10 2 4 2 3 6" xfId="24195" xr:uid="{00000000-0005-0000-0000-00005B340000}"/>
    <cellStyle name="Comma 10 2 4 2 4" xfId="8417" xr:uid="{00000000-0005-0000-0000-00005C340000}"/>
    <cellStyle name="Comma 10 2 4 2 4 2" xfId="39624" xr:uid="{00000000-0005-0000-0000-00005D340000}"/>
    <cellStyle name="Comma 10 2 4 2 5" xfId="8418" xr:uid="{00000000-0005-0000-0000-00005E340000}"/>
    <cellStyle name="Comma 10 2 4 2 6" xfId="8412" xr:uid="{00000000-0005-0000-0000-00005F340000}"/>
    <cellStyle name="Comma 10 2 4 2 6 2" xfId="39619" xr:uid="{00000000-0005-0000-0000-000060340000}"/>
    <cellStyle name="Comma 10 2 4 2 7" xfId="550" xr:uid="{00000000-0005-0000-0000-000061340000}"/>
    <cellStyle name="Comma 10 2 4 2 7 2" xfId="43771" xr:uid="{00000000-0005-0000-0000-000062340000}"/>
    <cellStyle name="Comma 10 2 4 2 8" xfId="25717" xr:uid="{00000000-0005-0000-0000-000063340000}"/>
    <cellStyle name="Comma 10 2 4 2 8 2" xfId="37711" xr:uid="{00000000-0005-0000-0000-000064340000}"/>
    <cellStyle name="Comma 10 2 4 2 9" xfId="24480" xr:uid="{00000000-0005-0000-0000-000065340000}"/>
    <cellStyle name="Comma 10 2 4 3" xfId="296" xr:uid="{00000000-0005-0000-0000-000066340000}"/>
    <cellStyle name="Comma 10 2 4 3 2" xfId="8420" xr:uid="{00000000-0005-0000-0000-000067340000}"/>
    <cellStyle name="Comma 10 2 4 3 2 2" xfId="31953" xr:uid="{00000000-0005-0000-0000-000068340000}"/>
    <cellStyle name="Comma 10 2 4 3 2 2 2" xfId="39625" xr:uid="{00000000-0005-0000-0000-000069340000}"/>
    <cellStyle name="Comma 10 2 4 3 2 3" xfId="34354" xr:uid="{00000000-0005-0000-0000-00006A340000}"/>
    <cellStyle name="Comma 10 2 4 3 2 3 2" xfId="44401" xr:uid="{00000000-0005-0000-0000-00006B340000}"/>
    <cellStyle name="Comma 10 2 4 3 2 4" xfId="21788" xr:uid="{00000000-0005-0000-0000-00006C340000}"/>
    <cellStyle name="Comma 10 2 4 3 2 4 2" xfId="38310" xr:uid="{00000000-0005-0000-0000-00006D340000}"/>
    <cellStyle name="Comma 10 2 4 3 2 5" xfId="25358" xr:uid="{00000000-0005-0000-0000-00006E340000}"/>
    <cellStyle name="Comma 10 2 4 3 2 6" xfId="37377" xr:uid="{00000000-0005-0000-0000-00006F340000}"/>
    <cellStyle name="Comma 10 2 4 3 2 7" xfId="24151" xr:uid="{00000000-0005-0000-0000-000070340000}"/>
    <cellStyle name="Comma 10 2 4 3 3" xfId="8421" xr:uid="{00000000-0005-0000-0000-000071340000}"/>
    <cellStyle name="Comma 10 2 4 3 3 2" xfId="31955" xr:uid="{00000000-0005-0000-0000-000072340000}"/>
    <cellStyle name="Comma 10 2 4 3 3 2 2" xfId="39626" xr:uid="{00000000-0005-0000-0000-000073340000}"/>
    <cellStyle name="Comma 10 2 4 3 3 3" xfId="36323" xr:uid="{00000000-0005-0000-0000-000074340000}"/>
    <cellStyle name="Comma 10 2 4 3 3 3 2" xfId="45547" xr:uid="{00000000-0005-0000-0000-000075340000}"/>
    <cellStyle name="Comma 10 2 4 3 3 4" xfId="25565" xr:uid="{00000000-0005-0000-0000-000076340000}"/>
    <cellStyle name="Comma 10 2 4 3 3 5" xfId="37576" xr:uid="{00000000-0005-0000-0000-000077340000}"/>
    <cellStyle name="Comma 10 2 4 3 3 6" xfId="24410" xr:uid="{00000000-0005-0000-0000-000078340000}"/>
    <cellStyle name="Comma 10 2 4 3 4" xfId="8419" xr:uid="{00000000-0005-0000-0000-000079340000}"/>
    <cellStyle name="Comma 10 2 4 3 5" xfId="1323" xr:uid="{00000000-0005-0000-0000-00007A340000}"/>
    <cellStyle name="Comma 10 2 4 3 5 2" xfId="44206" xr:uid="{00000000-0005-0000-0000-00007B340000}"/>
    <cellStyle name="Comma 10 2 4 3 6" xfId="26136" xr:uid="{00000000-0005-0000-0000-00007C340000}"/>
    <cellStyle name="Comma 10 2 4 3 6 2" xfId="38123" xr:uid="{00000000-0005-0000-0000-00007D340000}"/>
    <cellStyle name="Comma 10 2 4 3 7" xfId="24869" xr:uid="{00000000-0005-0000-0000-00007E340000}"/>
    <cellStyle name="Comma 10 2 4 3 8" xfId="36883" xr:uid="{00000000-0005-0000-0000-00007F340000}"/>
    <cellStyle name="Comma 10 2 4 4" xfId="8422" xr:uid="{00000000-0005-0000-0000-000080340000}"/>
    <cellStyle name="Comma 10 2 4 4 2" xfId="8423" xr:uid="{00000000-0005-0000-0000-000081340000}"/>
    <cellStyle name="Comma 10 2 4 4 2 2" xfId="39627" xr:uid="{00000000-0005-0000-0000-000082340000}"/>
    <cellStyle name="Comma 10 2 4 4 3" xfId="34234" xr:uid="{00000000-0005-0000-0000-000083340000}"/>
    <cellStyle name="Comma 10 2 4 4 3 2" xfId="44272" xr:uid="{00000000-0005-0000-0000-000084340000}"/>
    <cellStyle name="Comma 10 2 4 4 4" xfId="26202" xr:uid="{00000000-0005-0000-0000-000085340000}"/>
    <cellStyle name="Comma 10 2 4 4 4 2" xfId="38188" xr:uid="{00000000-0005-0000-0000-000086340000}"/>
    <cellStyle name="Comma 10 2 4 4 5" xfId="24955" xr:uid="{00000000-0005-0000-0000-000087340000}"/>
    <cellStyle name="Comma 10 2 4 4 6" xfId="36970" xr:uid="{00000000-0005-0000-0000-000088340000}"/>
    <cellStyle name="Comma 10 2 4 5" xfId="8424" xr:uid="{00000000-0005-0000-0000-000089340000}"/>
    <cellStyle name="Comma 10 2 4 5 2" xfId="31954" xr:uid="{00000000-0005-0000-0000-00008A340000}"/>
    <cellStyle name="Comma 10 2 4 5 2 2" xfId="39628" xr:uid="{00000000-0005-0000-0000-00008B340000}"/>
    <cellStyle name="Comma 10 2 4 5 3" xfId="25435" xr:uid="{00000000-0005-0000-0000-00008C340000}"/>
    <cellStyle name="Comma 10 2 4 5 4" xfId="37455" xr:uid="{00000000-0005-0000-0000-00008D340000}"/>
    <cellStyle name="Comma 10 2 4 5 5" xfId="24194" xr:uid="{00000000-0005-0000-0000-00008E340000}"/>
    <cellStyle name="Comma 10 2 4 6" xfId="8425" xr:uid="{00000000-0005-0000-0000-00008F340000}"/>
    <cellStyle name="Comma 10 2 4 6 2" xfId="37602" xr:uid="{00000000-0005-0000-0000-000090340000}"/>
    <cellStyle name="Comma 10 2 4 7" xfId="8426" xr:uid="{00000000-0005-0000-0000-000091340000}"/>
    <cellStyle name="Comma 10 2 4 7 2" xfId="39629" xr:uid="{00000000-0005-0000-0000-000092340000}"/>
    <cellStyle name="Comma 10 2 4 8" xfId="8427" xr:uid="{00000000-0005-0000-0000-000093340000}"/>
    <cellStyle name="Comma 10 2 4 8 2" xfId="35999" xr:uid="{00000000-0005-0000-0000-000094340000}"/>
    <cellStyle name="Comma 10 2 4 8 2 2" xfId="45236" xr:uid="{00000000-0005-0000-0000-000095340000}"/>
    <cellStyle name="Comma 10 2 4 8 3" xfId="39630" xr:uid="{00000000-0005-0000-0000-000096340000}"/>
    <cellStyle name="Comma 10 2 4 9" xfId="8411" xr:uid="{00000000-0005-0000-0000-000097340000}"/>
    <cellStyle name="Comma 10 2 4 9 2" xfId="38327" xr:uid="{00000000-0005-0000-0000-000098340000}"/>
    <cellStyle name="Comma 10 2 5" xfId="184" xr:uid="{00000000-0005-0000-0000-000099340000}"/>
    <cellStyle name="Comma 10 2 5 2" xfId="254" xr:uid="{00000000-0005-0000-0000-00009A340000}"/>
    <cellStyle name="Comma 10 2 5 2 2" xfId="8430" xr:uid="{00000000-0005-0000-0000-00009B340000}"/>
    <cellStyle name="Comma 10 2 5 2 2 2" xfId="8431" xr:uid="{00000000-0005-0000-0000-00009C340000}"/>
    <cellStyle name="Comma 10 2 5 2 2 2 2" xfId="39634" xr:uid="{00000000-0005-0000-0000-00009D340000}"/>
    <cellStyle name="Comma 10 2 5 2 2 3" xfId="39633" xr:uid="{00000000-0005-0000-0000-00009E340000}"/>
    <cellStyle name="Comma 10 2 5 2 3" xfId="8432" xr:uid="{00000000-0005-0000-0000-00009F340000}"/>
    <cellStyle name="Comma 10 2 5 2 3 2" xfId="8433" xr:uid="{00000000-0005-0000-0000-0000A0340000}"/>
    <cellStyle name="Comma 10 2 5 2 3 2 2" xfId="39636" xr:uid="{00000000-0005-0000-0000-0000A1340000}"/>
    <cellStyle name="Comma 10 2 5 2 3 3" xfId="39635" xr:uid="{00000000-0005-0000-0000-0000A2340000}"/>
    <cellStyle name="Comma 10 2 5 2 4" xfId="8434" xr:uid="{00000000-0005-0000-0000-0000A3340000}"/>
    <cellStyle name="Comma 10 2 5 2 4 2" xfId="39637" xr:uid="{00000000-0005-0000-0000-0000A4340000}"/>
    <cellStyle name="Comma 10 2 5 2 5" xfId="8435" xr:uid="{00000000-0005-0000-0000-0000A5340000}"/>
    <cellStyle name="Comma 10 2 5 2 5 2" xfId="35998" xr:uid="{00000000-0005-0000-0000-0000A6340000}"/>
    <cellStyle name="Comma 10 2 5 2 5 2 2" xfId="45235" xr:uid="{00000000-0005-0000-0000-0000A7340000}"/>
    <cellStyle name="Comma 10 2 5 2 5 3" xfId="39638" xr:uid="{00000000-0005-0000-0000-0000A8340000}"/>
    <cellStyle name="Comma 10 2 5 2 6" xfId="8429" xr:uid="{00000000-0005-0000-0000-0000A9340000}"/>
    <cellStyle name="Comma 10 2 5 2 6 2" xfId="39632" xr:uid="{00000000-0005-0000-0000-0000AA340000}"/>
    <cellStyle name="Comma 10 2 5 2 7" xfId="29836" xr:uid="{00000000-0005-0000-0000-0000AB340000}"/>
    <cellStyle name="Comma 10 2 5 2 7 2" xfId="44362" xr:uid="{00000000-0005-0000-0000-0000AC340000}"/>
    <cellStyle name="Comma 10 2 5 2 8" xfId="26288" xr:uid="{00000000-0005-0000-0000-0000AD340000}"/>
    <cellStyle name="Comma 10 2 5 2 8 2" xfId="38271" xr:uid="{00000000-0005-0000-0000-0000AE340000}"/>
    <cellStyle name="Comma 10 2 5 2 9" xfId="37537" xr:uid="{00000000-0005-0000-0000-0000AF340000}"/>
    <cellStyle name="Comma 10 2 5 3" xfId="8436" xr:uid="{00000000-0005-0000-0000-0000B0340000}"/>
    <cellStyle name="Comma 10 2 5 3 2" xfId="8437" xr:uid="{00000000-0005-0000-0000-0000B1340000}"/>
    <cellStyle name="Comma 10 2 5 3 3" xfId="31952" xr:uid="{00000000-0005-0000-0000-0000B2340000}"/>
    <cellStyle name="Comma 10 2 5 3 3 2" xfId="39639" xr:uid="{00000000-0005-0000-0000-0000B3340000}"/>
    <cellStyle name="Comma 10 2 5 3 4" xfId="34260" xr:uid="{00000000-0005-0000-0000-0000B4340000}"/>
    <cellStyle name="Comma 10 2 5 3 4 2" xfId="44298" xr:uid="{00000000-0005-0000-0000-0000B5340000}"/>
    <cellStyle name="Comma 10 2 5 3 5" xfId="26227" xr:uid="{00000000-0005-0000-0000-0000B6340000}"/>
    <cellStyle name="Comma 10 2 5 3 5 2" xfId="38208" xr:uid="{00000000-0005-0000-0000-0000B7340000}"/>
    <cellStyle name="Comma 10 2 5 3 6" xfId="37474" xr:uid="{00000000-0005-0000-0000-0000B8340000}"/>
    <cellStyle name="Comma 10 2 5 3 7" xfId="25472" xr:uid="{00000000-0005-0000-0000-0000B9340000}"/>
    <cellStyle name="Comma 10 2 5 4" xfId="8438" xr:uid="{00000000-0005-0000-0000-0000BA340000}"/>
    <cellStyle name="Comma 10 2 5 4 2" xfId="8439" xr:uid="{00000000-0005-0000-0000-0000BB340000}"/>
    <cellStyle name="Comma 10 2 5 4 3" xfId="39640" xr:uid="{00000000-0005-0000-0000-0000BC340000}"/>
    <cellStyle name="Comma 10 2 5 5" xfId="8440" xr:uid="{00000000-0005-0000-0000-0000BD340000}"/>
    <cellStyle name="Comma 10 2 5 6" xfId="8441" xr:uid="{00000000-0005-0000-0000-0000BE340000}"/>
    <cellStyle name="Comma 10 2 5 6 2" xfId="34492" xr:uid="{00000000-0005-0000-0000-0000BF340000}"/>
    <cellStyle name="Comma 10 2 5 6 2 2" xfId="44536" xr:uid="{00000000-0005-0000-0000-0000C0340000}"/>
    <cellStyle name="Comma 10 2 5 6 3" xfId="39641" xr:uid="{00000000-0005-0000-0000-0000C1340000}"/>
    <cellStyle name="Comma 10 2 5 7" xfId="8428" xr:uid="{00000000-0005-0000-0000-0000C2340000}"/>
    <cellStyle name="Comma 10 2 5 7 2" xfId="39631" xr:uid="{00000000-0005-0000-0000-0000C3340000}"/>
    <cellStyle name="Comma 10 2 5 8" xfId="1311" xr:uid="{00000000-0005-0000-0000-0000C4340000}"/>
    <cellStyle name="Comma 10 2 6" xfId="191" xr:uid="{00000000-0005-0000-0000-0000C5340000}"/>
    <cellStyle name="Comma 10 2 6 10" xfId="25477" xr:uid="{00000000-0005-0000-0000-0000C6340000}"/>
    <cellStyle name="Comma 10 2 6 2" xfId="258" xr:uid="{00000000-0005-0000-0000-0000C7340000}"/>
    <cellStyle name="Comma 10 2 6 2 2" xfId="8443" xr:uid="{00000000-0005-0000-0000-0000C8340000}"/>
    <cellStyle name="Comma 10 2 6 2 2 2" xfId="39644" xr:uid="{00000000-0005-0000-0000-0000C9340000}"/>
    <cellStyle name="Comma 10 2 6 2 3" xfId="8442" xr:uid="{00000000-0005-0000-0000-0000CA340000}"/>
    <cellStyle name="Comma 10 2 6 2 3 2" xfId="39643" xr:uid="{00000000-0005-0000-0000-0000CB340000}"/>
    <cellStyle name="Comma 10 2 6 2 4" xfId="34324" xr:uid="{00000000-0005-0000-0000-0000CC340000}"/>
    <cellStyle name="Comma 10 2 6 2 4 2" xfId="44365" xr:uid="{00000000-0005-0000-0000-0000CD340000}"/>
    <cellStyle name="Comma 10 2 6 2 5" xfId="26291" xr:uid="{00000000-0005-0000-0000-0000CE340000}"/>
    <cellStyle name="Comma 10 2 6 2 5 2" xfId="38274" xr:uid="{00000000-0005-0000-0000-0000CF340000}"/>
    <cellStyle name="Comma 10 2 6 2 6" xfId="37540" xr:uid="{00000000-0005-0000-0000-0000D0340000}"/>
    <cellStyle name="Comma 10 2 6 3" xfId="302" xr:uid="{00000000-0005-0000-0000-0000D1340000}"/>
    <cellStyle name="Comma 10 2 6 3 2" xfId="8445" xr:uid="{00000000-0005-0000-0000-0000D2340000}"/>
    <cellStyle name="Comma 10 2 6 3 2 2" xfId="39646" xr:uid="{00000000-0005-0000-0000-0000D3340000}"/>
    <cellStyle name="Comma 10 2 6 3 3" xfId="8444" xr:uid="{00000000-0005-0000-0000-0000D4340000}"/>
    <cellStyle name="Comma 10 2 6 3 3 2" xfId="39645" xr:uid="{00000000-0005-0000-0000-0000D5340000}"/>
    <cellStyle name="Comma 10 2 6 3 4" xfId="34359" xr:uid="{00000000-0005-0000-0000-0000D6340000}"/>
    <cellStyle name="Comma 10 2 6 3 4 2" xfId="44407" xr:uid="{00000000-0005-0000-0000-0000D7340000}"/>
    <cellStyle name="Comma 10 2 6 3 5" xfId="26326" xr:uid="{00000000-0005-0000-0000-0000D8340000}"/>
    <cellStyle name="Comma 10 2 6 3 5 2" xfId="38316" xr:uid="{00000000-0005-0000-0000-0000D9340000}"/>
    <cellStyle name="Comma 10 2 6 3 6" xfId="37582" xr:uid="{00000000-0005-0000-0000-0000DA340000}"/>
    <cellStyle name="Comma 10 2 6 4" xfId="8446" xr:uid="{00000000-0005-0000-0000-0000DB340000}"/>
    <cellStyle name="Comma 10 2 6 4 2" xfId="31951" xr:uid="{00000000-0005-0000-0000-0000DC340000}"/>
    <cellStyle name="Comma 10 2 6 4 2 2" xfId="39647" xr:uid="{00000000-0005-0000-0000-0000DD340000}"/>
    <cellStyle name="Comma 10 2 6 4 3" xfId="34263" xr:uid="{00000000-0005-0000-0000-0000DE340000}"/>
    <cellStyle name="Comma 10 2 6 4 3 2" xfId="44301" xr:uid="{00000000-0005-0000-0000-0000DF340000}"/>
    <cellStyle name="Comma 10 2 6 4 4" xfId="38212" xr:uid="{00000000-0005-0000-0000-0000E0340000}"/>
    <cellStyle name="Comma 10 2 6 4 5" xfId="26231" xr:uid="{00000000-0005-0000-0000-0000E1340000}"/>
    <cellStyle name="Comma 10 2 6 5" xfId="8447" xr:uid="{00000000-0005-0000-0000-0000E2340000}"/>
    <cellStyle name="Comma 10 2 6 5 2" xfId="39648" xr:uid="{00000000-0005-0000-0000-0000E3340000}"/>
    <cellStyle name="Comma 10 2 6 6" xfId="1388" xr:uid="{00000000-0005-0000-0000-0000E4340000}"/>
    <cellStyle name="Comma 10 2 6 6 2" xfId="39642" xr:uid="{00000000-0005-0000-0000-0000E5340000}"/>
    <cellStyle name="Comma 10 2 6 7" xfId="33751" xr:uid="{00000000-0005-0000-0000-0000E6340000}"/>
    <cellStyle name="Comma 10 2 6 7 2" xfId="43716" xr:uid="{00000000-0005-0000-0000-0000E7340000}"/>
    <cellStyle name="Comma 10 2 6 8" xfId="25652" xr:uid="{00000000-0005-0000-0000-0000E8340000}"/>
    <cellStyle name="Comma 10 2 6 8 2" xfId="37656" xr:uid="{00000000-0005-0000-0000-0000E9340000}"/>
    <cellStyle name="Comma 10 2 6 9" xfId="37477" xr:uid="{00000000-0005-0000-0000-0000EA340000}"/>
    <cellStyle name="Comma 10 2 7" xfId="8448" xr:uid="{00000000-0005-0000-0000-0000EB340000}"/>
    <cellStyle name="Comma 10 2 7 2" xfId="8449" xr:uid="{00000000-0005-0000-0000-0000EC340000}"/>
    <cellStyle name="Comma 10 2 7 2 2" xfId="8450" xr:uid="{00000000-0005-0000-0000-0000ED340000}"/>
    <cellStyle name="Comma 10 2 7 2 2 2" xfId="39649" xr:uid="{00000000-0005-0000-0000-0000EE340000}"/>
    <cellStyle name="Comma 10 2 7 3" xfId="8451" xr:uid="{00000000-0005-0000-0000-0000EF340000}"/>
    <cellStyle name="Comma 10 2 7 3 2" xfId="8452" xr:uid="{00000000-0005-0000-0000-0000F0340000}"/>
    <cellStyle name="Comma 10 2 7 3 2 2" xfId="39650" xr:uid="{00000000-0005-0000-0000-0000F1340000}"/>
    <cellStyle name="Comma 10 2 7 4" xfId="8453" xr:uid="{00000000-0005-0000-0000-0000F2340000}"/>
    <cellStyle name="Comma 10 2 7 5" xfId="8454" xr:uid="{00000000-0005-0000-0000-0000F3340000}"/>
    <cellStyle name="Comma 10 2 8" xfId="8455" xr:uid="{00000000-0005-0000-0000-0000F4340000}"/>
    <cellStyle name="Comma 10 2 8 2" xfId="8456" xr:uid="{00000000-0005-0000-0000-0000F5340000}"/>
    <cellStyle name="Comma 10 2 8 2 2" xfId="8457" xr:uid="{00000000-0005-0000-0000-0000F6340000}"/>
    <cellStyle name="Comma 10 2 8 2 2 2" xfId="8458" xr:uid="{00000000-0005-0000-0000-0000F7340000}"/>
    <cellStyle name="Comma 10 2 8 2 2 2 2" xfId="39654" xr:uid="{00000000-0005-0000-0000-0000F8340000}"/>
    <cellStyle name="Comma 10 2 8 2 2 3" xfId="39653" xr:uid="{00000000-0005-0000-0000-0000F9340000}"/>
    <cellStyle name="Comma 10 2 8 2 3" xfId="8459" xr:uid="{00000000-0005-0000-0000-0000FA340000}"/>
    <cellStyle name="Comma 10 2 8 2 3 2" xfId="8460" xr:uid="{00000000-0005-0000-0000-0000FB340000}"/>
    <cellStyle name="Comma 10 2 8 2 3 2 2" xfId="39656" xr:uid="{00000000-0005-0000-0000-0000FC340000}"/>
    <cellStyle name="Comma 10 2 8 2 3 3" xfId="39655" xr:uid="{00000000-0005-0000-0000-0000FD340000}"/>
    <cellStyle name="Comma 10 2 8 2 4" xfId="8461" xr:uid="{00000000-0005-0000-0000-0000FE340000}"/>
    <cellStyle name="Comma 10 2 8 2 4 2" xfId="39657" xr:uid="{00000000-0005-0000-0000-0000FF340000}"/>
    <cellStyle name="Comma 10 2 8 2 5" xfId="8462" xr:uid="{00000000-0005-0000-0000-000000350000}"/>
    <cellStyle name="Comma 10 2 8 2 5 2" xfId="35997" xr:uid="{00000000-0005-0000-0000-000001350000}"/>
    <cellStyle name="Comma 10 2 8 2 5 2 2" xfId="45234" xr:uid="{00000000-0005-0000-0000-000002350000}"/>
    <cellStyle name="Comma 10 2 8 2 5 3" xfId="39658" xr:uid="{00000000-0005-0000-0000-000003350000}"/>
    <cellStyle name="Comma 10 2 8 2 6" xfId="39652" xr:uid="{00000000-0005-0000-0000-000004350000}"/>
    <cellStyle name="Comma 10 2 8 3" xfId="8463" xr:uid="{00000000-0005-0000-0000-000005350000}"/>
    <cellStyle name="Comma 10 2 8 3 2" xfId="8464" xr:uid="{00000000-0005-0000-0000-000006350000}"/>
    <cellStyle name="Comma 10 2 8 3 2 2" xfId="39660" xr:uid="{00000000-0005-0000-0000-000007350000}"/>
    <cellStyle name="Comma 10 2 8 3 3" xfId="39659" xr:uid="{00000000-0005-0000-0000-000008350000}"/>
    <cellStyle name="Comma 10 2 8 4" xfId="8465" xr:uid="{00000000-0005-0000-0000-000009350000}"/>
    <cellStyle name="Comma 10 2 8 4 2" xfId="8466" xr:uid="{00000000-0005-0000-0000-00000A350000}"/>
    <cellStyle name="Comma 10 2 8 4 2 2" xfId="39662" xr:uid="{00000000-0005-0000-0000-00000B350000}"/>
    <cellStyle name="Comma 10 2 8 4 3" xfId="39661" xr:uid="{00000000-0005-0000-0000-00000C350000}"/>
    <cellStyle name="Comma 10 2 8 5" xfId="8467" xr:uid="{00000000-0005-0000-0000-00000D350000}"/>
    <cellStyle name="Comma 10 2 8 5 2" xfId="39663" xr:uid="{00000000-0005-0000-0000-00000E350000}"/>
    <cellStyle name="Comma 10 2 8 6" xfId="8468" xr:uid="{00000000-0005-0000-0000-00000F350000}"/>
    <cellStyle name="Comma 10 2 8 6 2" xfId="35996" xr:uid="{00000000-0005-0000-0000-000010350000}"/>
    <cellStyle name="Comma 10 2 8 6 2 2" xfId="45233" xr:uid="{00000000-0005-0000-0000-000011350000}"/>
    <cellStyle name="Comma 10 2 8 6 3" xfId="39664" xr:uid="{00000000-0005-0000-0000-000012350000}"/>
    <cellStyle name="Comma 10 2 8 7" xfId="39651" xr:uid="{00000000-0005-0000-0000-000013350000}"/>
    <cellStyle name="Comma 10 2 9" xfId="8469" xr:uid="{00000000-0005-0000-0000-000014350000}"/>
    <cellStyle name="Comma 10 2 9 2" xfId="8470" xr:uid="{00000000-0005-0000-0000-000015350000}"/>
    <cellStyle name="Comma 10 2 9 2 2" xfId="8471" xr:uid="{00000000-0005-0000-0000-000016350000}"/>
    <cellStyle name="Comma 10 2 9 2 2 2" xfId="39667" xr:uid="{00000000-0005-0000-0000-000017350000}"/>
    <cellStyle name="Comma 10 2 9 2 3" xfId="39666" xr:uid="{00000000-0005-0000-0000-000018350000}"/>
    <cellStyle name="Comma 10 2 9 3" xfId="8472" xr:uid="{00000000-0005-0000-0000-000019350000}"/>
    <cellStyle name="Comma 10 2 9 3 2" xfId="8473" xr:uid="{00000000-0005-0000-0000-00001A350000}"/>
    <cellStyle name="Comma 10 2 9 3 2 2" xfId="39669" xr:uid="{00000000-0005-0000-0000-00001B350000}"/>
    <cellStyle name="Comma 10 2 9 3 3" xfId="8474" xr:uid="{00000000-0005-0000-0000-00001C350000}"/>
    <cellStyle name="Comma 10 2 9 3 3 2" xfId="35995" xr:uid="{00000000-0005-0000-0000-00001D350000}"/>
    <cellStyle name="Comma 10 2 9 3 3 2 2" xfId="45232" xr:uid="{00000000-0005-0000-0000-00001E350000}"/>
    <cellStyle name="Comma 10 2 9 3 3 3" xfId="39670" xr:uid="{00000000-0005-0000-0000-00001F350000}"/>
    <cellStyle name="Comma 10 2 9 3 4" xfId="39668" xr:uid="{00000000-0005-0000-0000-000020350000}"/>
    <cellStyle name="Comma 10 2 9 4" xfId="8475" xr:uid="{00000000-0005-0000-0000-000021350000}"/>
    <cellStyle name="Comma 10 2 9 4 2" xfId="35994" xr:uid="{00000000-0005-0000-0000-000022350000}"/>
    <cellStyle name="Comma 10 2 9 4 2 2" xfId="45231" xr:uid="{00000000-0005-0000-0000-000023350000}"/>
    <cellStyle name="Comma 10 2 9 4 3" xfId="39671" xr:uid="{00000000-0005-0000-0000-000024350000}"/>
    <cellStyle name="Comma 10 2 9 5" xfId="8476" xr:uid="{00000000-0005-0000-0000-000025350000}"/>
    <cellStyle name="Comma 10 2 9 5 2" xfId="39672" xr:uid="{00000000-0005-0000-0000-000026350000}"/>
    <cellStyle name="Comma 10 2 9 6" xfId="8477" xr:uid="{00000000-0005-0000-0000-000027350000}"/>
    <cellStyle name="Comma 10 2 9 6 2" xfId="35993" xr:uid="{00000000-0005-0000-0000-000028350000}"/>
    <cellStyle name="Comma 10 2 9 6 2 2" xfId="45230" xr:uid="{00000000-0005-0000-0000-000029350000}"/>
    <cellStyle name="Comma 10 2 9 6 3" xfId="39673" xr:uid="{00000000-0005-0000-0000-00002A350000}"/>
    <cellStyle name="Comma 10 2 9 7" xfId="39665" xr:uid="{00000000-0005-0000-0000-00002B350000}"/>
    <cellStyle name="Comma 10 3" xfId="24" xr:uid="{00000000-0005-0000-0000-00002C350000}"/>
    <cellStyle name="Comma 10 3 10" xfId="8478" xr:uid="{00000000-0005-0000-0000-00002D350000}"/>
    <cellStyle name="Comma 10 3 10 2" xfId="8479" xr:uid="{00000000-0005-0000-0000-00002E350000}"/>
    <cellStyle name="Comma 10 3 10 2 2" xfId="39675" xr:uid="{00000000-0005-0000-0000-00002F350000}"/>
    <cellStyle name="Comma 10 3 10 3" xfId="39674" xr:uid="{00000000-0005-0000-0000-000030350000}"/>
    <cellStyle name="Comma 10 3 11" xfId="8480" xr:uid="{00000000-0005-0000-0000-000031350000}"/>
    <cellStyle name="Comma 10 3 11 2" xfId="39676" xr:uid="{00000000-0005-0000-0000-000032350000}"/>
    <cellStyle name="Comma 10 3 12" xfId="8481" xr:uid="{00000000-0005-0000-0000-000033350000}"/>
    <cellStyle name="Comma 10 3 12 2" xfId="39677" xr:uid="{00000000-0005-0000-0000-000034350000}"/>
    <cellStyle name="Comma 10 3 13" xfId="8482" xr:uid="{00000000-0005-0000-0000-000035350000}"/>
    <cellStyle name="Comma 10 3 13 2" xfId="39678" xr:uid="{00000000-0005-0000-0000-000036350000}"/>
    <cellStyle name="Comma 10 3 14" xfId="8483" xr:uid="{00000000-0005-0000-0000-000037350000}"/>
    <cellStyle name="Comma 10 3 14 2" xfId="39679" xr:uid="{00000000-0005-0000-0000-000038350000}"/>
    <cellStyle name="Comma 10 3 15" xfId="8484" xr:uid="{00000000-0005-0000-0000-000039350000}"/>
    <cellStyle name="Comma 10 3 15 2" xfId="39680" xr:uid="{00000000-0005-0000-0000-00003A350000}"/>
    <cellStyle name="Comma 10 3 16" xfId="8485" xr:uid="{00000000-0005-0000-0000-00003B350000}"/>
    <cellStyle name="Comma 10 3 16 2" xfId="39681" xr:uid="{00000000-0005-0000-0000-00003C350000}"/>
    <cellStyle name="Comma 10 3 17" xfId="8486" xr:uid="{00000000-0005-0000-0000-00003D350000}"/>
    <cellStyle name="Comma 10 3 17 2" xfId="39682" xr:uid="{00000000-0005-0000-0000-00003E350000}"/>
    <cellStyle name="Comma 10 3 18" xfId="8487" xr:uid="{00000000-0005-0000-0000-00003F350000}"/>
    <cellStyle name="Comma 10 3 18 2" xfId="39683" xr:uid="{00000000-0005-0000-0000-000040350000}"/>
    <cellStyle name="Comma 10 3 19" xfId="8488" xr:uid="{00000000-0005-0000-0000-000041350000}"/>
    <cellStyle name="Comma 10 3 19 2" xfId="39684" xr:uid="{00000000-0005-0000-0000-000042350000}"/>
    <cellStyle name="Comma 10 3 2" xfId="53" xr:uid="{00000000-0005-0000-0000-000043350000}"/>
    <cellStyle name="Comma 10 3 2 10" xfId="36407" xr:uid="{00000000-0005-0000-0000-000044350000}"/>
    <cellStyle name="Comma 10 3 2 11" xfId="23540" xr:uid="{00000000-0005-0000-0000-000045350000}"/>
    <cellStyle name="Comma 10 3 2 2" xfId="207" xr:uid="{00000000-0005-0000-0000-000046350000}"/>
    <cellStyle name="Comma 10 3 2 2 2" xfId="8489" xr:uid="{00000000-0005-0000-0000-000047350000}"/>
    <cellStyle name="Comma 10 3 2 2 2 2" xfId="34276" xr:uid="{00000000-0005-0000-0000-000048350000}"/>
    <cellStyle name="Comma 10 3 2 2 2 2 2" xfId="44315" xr:uid="{00000000-0005-0000-0000-000049350000}"/>
    <cellStyle name="Comma 10 3 2 2 2 3" xfId="26244" xr:uid="{00000000-0005-0000-0000-00004A350000}"/>
    <cellStyle name="Comma 10 3 2 2 2 3 2" xfId="38225" xr:uid="{00000000-0005-0000-0000-00004B350000}"/>
    <cellStyle name="Comma 10 3 2 2 2 4" xfId="37491" xr:uid="{00000000-0005-0000-0000-00004C350000}"/>
    <cellStyle name="Comma 10 3 2 2 2 5" xfId="25489" xr:uid="{00000000-0005-0000-0000-00004D350000}"/>
    <cellStyle name="Comma 10 3 2 2 3" xfId="553" xr:uid="{00000000-0005-0000-0000-00004E350000}"/>
    <cellStyle name="Comma 10 3 2 2 3 2" xfId="39685" xr:uid="{00000000-0005-0000-0000-00004F350000}"/>
    <cellStyle name="Comma 10 3 2 2 3 3" xfId="27792" xr:uid="{00000000-0005-0000-0000-000050350000}"/>
    <cellStyle name="Comma 10 3 2 2 4" xfId="30011" xr:uid="{00000000-0005-0000-0000-000051350000}"/>
    <cellStyle name="Comma 10 3 2 3" xfId="121" xr:uid="{00000000-0005-0000-0000-000052350000}"/>
    <cellStyle name="Comma 10 3 2 3 10" xfId="36452" xr:uid="{00000000-0005-0000-0000-000053350000}"/>
    <cellStyle name="Comma 10 3 2 3 11" xfId="23610" xr:uid="{00000000-0005-0000-0000-000054350000}"/>
    <cellStyle name="Comma 10 3 2 3 2" xfId="192" xr:uid="{00000000-0005-0000-0000-000055350000}"/>
    <cellStyle name="Comma 10 3 2 3 2 2" xfId="259" xr:uid="{00000000-0005-0000-0000-000056350000}"/>
    <cellStyle name="Comma 10 3 2 3 2 2 2" xfId="29834" xr:uid="{00000000-0005-0000-0000-000057350000}"/>
    <cellStyle name="Comma 10 3 2 3 2 2 2 2" xfId="34325" xr:uid="{00000000-0005-0000-0000-000058350000}"/>
    <cellStyle name="Comma 10 3 2 3 2 2 2 2 2" xfId="44366" xr:uid="{00000000-0005-0000-0000-000059350000}"/>
    <cellStyle name="Comma 10 3 2 3 2 2 2 3" xfId="26292" xr:uid="{00000000-0005-0000-0000-00005A350000}"/>
    <cellStyle name="Comma 10 3 2 3 2 2 2 3 2" xfId="38275" xr:uid="{00000000-0005-0000-0000-00005B350000}"/>
    <cellStyle name="Comma 10 3 2 3 2 2 2 4" xfId="37541" xr:uid="{00000000-0005-0000-0000-00005C350000}"/>
    <cellStyle name="Comma 10 3 2 3 2 2 3" xfId="34158" xr:uid="{00000000-0005-0000-0000-00005D350000}"/>
    <cellStyle name="Comma 10 3 2 3 2 2 3 2" xfId="44194" xr:uid="{00000000-0005-0000-0000-00005E350000}"/>
    <cellStyle name="Comma 10 3 2 3 2 2 4" xfId="26123" xr:uid="{00000000-0005-0000-0000-00005F350000}"/>
    <cellStyle name="Comma 10 3 2 3 2 2 4 2" xfId="38110" xr:uid="{00000000-0005-0000-0000-000060350000}"/>
    <cellStyle name="Comma 10 3 2 3 2 2 5" xfId="25344" xr:uid="{00000000-0005-0000-0000-000061350000}"/>
    <cellStyle name="Comma 10 3 2 3 2 2 6" xfId="37363" xr:uid="{00000000-0005-0000-0000-000062350000}"/>
    <cellStyle name="Comma 10 3 2 3 2 3" xfId="303" xr:uid="{00000000-0005-0000-0000-000063350000}"/>
    <cellStyle name="Comma 10 3 2 3 2 3 2" xfId="29815" xr:uid="{00000000-0005-0000-0000-000064350000}"/>
    <cellStyle name="Comma 10 3 2 3 2 3 2 2" xfId="44408" xr:uid="{00000000-0005-0000-0000-000065350000}"/>
    <cellStyle name="Comma 10 3 2 3 2 3 3" xfId="29450" xr:uid="{00000000-0005-0000-0000-000066350000}"/>
    <cellStyle name="Comma 10 3 2 3 2 3 3 2" xfId="38317" xr:uid="{00000000-0005-0000-0000-000067350000}"/>
    <cellStyle name="Comma 10 3 2 3 2 3 4" xfId="25570" xr:uid="{00000000-0005-0000-0000-000068350000}"/>
    <cellStyle name="Comma 10 3 2 3 2 3 5" xfId="37583" xr:uid="{00000000-0005-0000-0000-000069350000}"/>
    <cellStyle name="Comma 10 3 2 3 2 4" xfId="1292" xr:uid="{00000000-0005-0000-0000-00006A350000}"/>
    <cellStyle name="Comma 10 3 2 3 2 4 2" xfId="34264" xr:uid="{00000000-0005-0000-0000-00006B350000}"/>
    <cellStyle name="Comma 10 3 2 3 2 4 2 2" xfId="44302" xr:uid="{00000000-0005-0000-0000-00006C350000}"/>
    <cellStyle name="Comma 10 3 2 3 2 4 3" xfId="26232" xr:uid="{00000000-0005-0000-0000-00006D350000}"/>
    <cellStyle name="Comma 10 3 2 3 2 4 3 2" xfId="38213" xr:uid="{00000000-0005-0000-0000-00006E350000}"/>
    <cellStyle name="Comma 10 3 2 3 2 4 4" xfId="37478" xr:uid="{00000000-0005-0000-0000-00006F350000}"/>
    <cellStyle name="Comma 10 3 2 3 2 5" xfId="33699" xr:uid="{00000000-0005-0000-0000-000070350000}"/>
    <cellStyle name="Comma 10 3 2 3 2 5 2" xfId="43660" xr:uid="{00000000-0005-0000-0000-000071350000}"/>
    <cellStyle name="Comma 10 3 2 3 2 6" xfId="25576" xr:uid="{00000000-0005-0000-0000-000072350000}"/>
    <cellStyle name="Comma 10 3 2 3 2 6 2" xfId="37589" xr:uid="{00000000-0005-0000-0000-000073350000}"/>
    <cellStyle name="Comma 10 3 2 3 2 7" xfId="24855" xr:uid="{00000000-0005-0000-0000-000074350000}"/>
    <cellStyle name="Comma 10 3 2 3 2 8" xfId="36869" xr:uid="{00000000-0005-0000-0000-000075350000}"/>
    <cellStyle name="Comma 10 3 2 3 3" xfId="231" xr:uid="{00000000-0005-0000-0000-000076350000}"/>
    <cellStyle name="Comma 10 3 2 3 3 2" xfId="1368" xr:uid="{00000000-0005-0000-0000-000077350000}"/>
    <cellStyle name="Comma 10 3 2 3 3 2 2" xfId="34300" xr:uid="{00000000-0005-0000-0000-000078350000}"/>
    <cellStyle name="Comma 10 3 2 3 3 2 2 2" xfId="44339" xr:uid="{00000000-0005-0000-0000-000079350000}"/>
    <cellStyle name="Comma 10 3 2 3 3 2 3" xfId="21786" xr:uid="{00000000-0005-0000-0000-00007A350000}"/>
    <cellStyle name="Comma 10 3 2 3 3 2 3 2" xfId="38249" xr:uid="{00000000-0005-0000-0000-00007B350000}"/>
    <cellStyle name="Comma 10 3 2 3 3 2 4" xfId="25397" xr:uid="{00000000-0005-0000-0000-00007C350000}"/>
    <cellStyle name="Comma 10 3 2 3 3 2 5" xfId="37419" xr:uid="{00000000-0005-0000-0000-00007D350000}"/>
    <cellStyle name="Comma 10 3 2 3 3 3" xfId="24440" xr:uid="{00000000-0005-0000-0000-00007E350000}"/>
    <cellStyle name="Comma 10 3 2 3 3 3 2" xfId="34198" xr:uid="{00000000-0005-0000-0000-00007F350000}"/>
    <cellStyle name="Comma 10 3 2 3 3 3 2 2" xfId="44236" xr:uid="{00000000-0005-0000-0000-000080350000}"/>
    <cellStyle name="Comma 10 3 2 3 3 3 3" xfId="25511" xr:uid="{00000000-0005-0000-0000-000081350000}"/>
    <cellStyle name="Comma 10 3 2 3 3 3 4" xfId="37515" xr:uid="{00000000-0005-0000-0000-000082350000}"/>
    <cellStyle name="Comma 10 3 2 3 3 4" xfId="26166" xr:uid="{00000000-0005-0000-0000-000083350000}"/>
    <cellStyle name="Comma 10 3 2 3 3 4 2" xfId="38152" xr:uid="{00000000-0005-0000-0000-000084350000}"/>
    <cellStyle name="Comma 10 3 2 3 3 5" xfId="24909" xr:uid="{00000000-0005-0000-0000-000085350000}"/>
    <cellStyle name="Comma 10 3 2 3 3 6" xfId="36925" xr:uid="{00000000-0005-0000-0000-000086350000}"/>
    <cellStyle name="Comma 10 3 2 3 4" xfId="297" xr:uid="{00000000-0005-0000-0000-000087350000}"/>
    <cellStyle name="Comma 10 3 2 3 4 2" xfId="1387" xr:uid="{00000000-0005-0000-0000-000088350000}"/>
    <cellStyle name="Comma 10 3 2 3 4 2 2" xfId="34355" xr:uid="{00000000-0005-0000-0000-000089350000}"/>
    <cellStyle name="Comma 10 3 2 3 4 2 2 2" xfId="44402" xr:uid="{00000000-0005-0000-0000-00008A350000}"/>
    <cellStyle name="Comma 10 3 2 3 4 2 3" xfId="29449" xr:uid="{00000000-0005-0000-0000-00008B350000}"/>
    <cellStyle name="Comma 10 3 2 3 4 2 3 2" xfId="38311" xr:uid="{00000000-0005-0000-0000-00008C350000}"/>
    <cellStyle name="Comma 10 3 2 3 4 2 4" xfId="37577" xr:uid="{00000000-0005-0000-0000-00008D350000}"/>
    <cellStyle name="Comma 10 3 2 3 4 3" xfId="33798" xr:uid="{00000000-0005-0000-0000-00008E350000}"/>
    <cellStyle name="Comma 10 3 2 3 4 3 2" xfId="43774" xr:uid="{00000000-0005-0000-0000-00008F350000}"/>
    <cellStyle name="Comma 10 3 2 3 4 4" xfId="25719" xr:uid="{00000000-0005-0000-0000-000090350000}"/>
    <cellStyle name="Comma 10 3 2 3 4 4 2" xfId="37714" xr:uid="{00000000-0005-0000-0000-000091350000}"/>
    <cellStyle name="Comma 10 3 2 3 4 5" xfId="24959" xr:uid="{00000000-0005-0000-0000-000092350000}"/>
    <cellStyle name="Comma 10 3 2 3 4 6" xfId="36974" xr:uid="{00000000-0005-0000-0000-000093350000}"/>
    <cellStyle name="Comma 10 3 2 3 4 7" xfId="23932" xr:uid="{00000000-0005-0000-0000-000094350000}"/>
    <cellStyle name="Comma 10 3 2 3 5" xfId="8490" xr:uid="{00000000-0005-0000-0000-000095350000}"/>
    <cellStyle name="Comma 10 3 2 3 5 2" xfId="34235" xr:uid="{00000000-0005-0000-0000-000096350000}"/>
    <cellStyle name="Comma 10 3 2 3 5 2 2" xfId="44273" xr:uid="{00000000-0005-0000-0000-000097350000}"/>
    <cellStyle name="Comma 10 3 2 3 5 3" xfId="26203" xr:uid="{00000000-0005-0000-0000-000098350000}"/>
    <cellStyle name="Comma 10 3 2 3 5 3 2" xfId="38189" xr:uid="{00000000-0005-0000-0000-000099350000}"/>
    <cellStyle name="Comma 10 3 2 3 5 4" xfId="25436" xr:uid="{00000000-0005-0000-0000-00009A350000}"/>
    <cellStyle name="Comma 10 3 2 3 5 5" xfId="37456" xr:uid="{00000000-0005-0000-0000-00009B350000}"/>
    <cellStyle name="Comma 10 3 2 3 5 6" xfId="24196" xr:uid="{00000000-0005-0000-0000-00009C350000}"/>
    <cellStyle name="Comma 10 3 2 3 6" xfId="554" xr:uid="{00000000-0005-0000-0000-00009D350000}"/>
    <cellStyle name="Comma 10 3 2 3 6 2" xfId="39686" xr:uid="{00000000-0005-0000-0000-00009E350000}"/>
    <cellStyle name="Comma 10 3 2 3 6 3" xfId="27793" xr:uid="{00000000-0005-0000-0000-00009F350000}"/>
    <cellStyle name="Comma 10 3 2 3 7" xfId="33698" xr:uid="{00000000-0005-0000-0000-0000A0350000}"/>
    <cellStyle name="Comma 10 3 2 3 7 2" xfId="43659" xr:uid="{00000000-0005-0000-0000-0000A1350000}"/>
    <cellStyle name="Comma 10 3 2 3 8" xfId="21765" xr:uid="{00000000-0005-0000-0000-0000A2350000}"/>
    <cellStyle name="Comma 10 3 2 3 8 2" xfId="37601" xr:uid="{00000000-0005-0000-0000-0000A3350000}"/>
    <cellStyle name="Comma 10 3 2 3 9" xfId="24483" xr:uid="{00000000-0005-0000-0000-0000A4350000}"/>
    <cellStyle name="Comma 10 3 2 4" xfId="273" xr:uid="{00000000-0005-0000-0000-0000A5350000}"/>
    <cellStyle name="Comma 10 3 2 4 2" xfId="8491" xr:uid="{00000000-0005-0000-0000-0000A6350000}"/>
    <cellStyle name="Comma 10 3 2 4 2 2" xfId="34336" xr:uid="{00000000-0005-0000-0000-0000A7350000}"/>
    <cellStyle name="Comma 10 3 2 4 2 2 2" xfId="44378" xr:uid="{00000000-0005-0000-0000-0000A8350000}"/>
    <cellStyle name="Comma 10 3 2 4 2 3" xfId="26304" xr:uid="{00000000-0005-0000-0000-0000A9350000}"/>
    <cellStyle name="Comma 10 3 2 4 2 3 2" xfId="38287" xr:uid="{00000000-0005-0000-0000-0000AA350000}"/>
    <cellStyle name="Comma 10 3 2 4 2 4" xfId="24958" xr:uid="{00000000-0005-0000-0000-0000AB350000}"/>
    <cellStyle name="Comma 10 3 2 4 2 5" xfId="36973" xr:uid="{00000000-0005-0000-0000-0000AC350000}"/>
    <cellStyle name="Comma 10 3 2 4 2 6" xfId="30071" xr:uid="{00000000-0005-0000-0000-0000AD350000}"/>
    <cellStyle name="Comma 10 3 2 4 3" xfId="552" xr:uid="{00000000-0005-0000-0000-0000AE350000}"/>
    <cellStyle name="Comma 10 3 2 4 3 2" xfId="27794" xr:uid="{00000000-0005-0000-0000-0000AF350000}"/>
    <cellStyle name="Comma 10 3 2 4 3 2 2" xfId="39687" xr:uid="{00000000-0005-0000-0000-0000B0350000}"/>
    <cellStyle name="Comma 10 3 2 4 3 3" xfId="25548" xr:uid="{00000000-0005-0000-0000-0000B1350000}"/>
    <cellStyle name="Comma 10 3 2 4 3 4" xfId="37553" xr:uid="{00000000-0005-0000-0000-0000B2350000}"/>
    <cellStyle name="Comma 10 3 2 4 4" xfId="29827" xr:uid="{00000000-0005-0000-0000-0000B3350000}"/>
    <cellStyle name="Comma 10 3 2 4 4 2" xfId="43773" xr:uid="{00000000-0005-0000-0000-0000B4350000}"/>
    <cellStyle name="Comma 10 3 2 4 4 3" xfId="33797" xr:uid="{00000000-0005-0000-0000-0000B5350000}"/>
    <cellStyle name="Comma 10 3 2 4 5" xfId="25711" xr:uid="{00000000-0005-0000-0000-0000B6350000}"/>
    <cellStyle name="Comma 10 3 2 4 5 2" xfId="37713" xr:uid="{00000000-0005-0000-0000-0000B7350000}"/>
    <cellStyle name="Comma 10 3 2 4 6" xfId="24482" xr:uid="{00000000-0005-0000-0000-0000B8350000}"/>
    <cellStyle name="Comma 10 3 2 4 7" xfId="36451" xr:uid="{00000000-0005-0000-0000-0000B9350000}"/>
    <cellStyle name="Comma 10 3 2 5" xfId="1334" xr:uid="{00000000-0005-0000-0000-0000BA350000}"/>
    <cellStyle name="Comma 10 3 2 5 2" xfId="8492" xr:uid="{00000000-0005-0000-0000-0000BB350000}"/>
    <cellStyle name="Comma 10 3 2 5 2 2" xfId="39688" xr:uid="{00000000-0005-0000-0000-0000BC350000}"/>
    <cellStyle name="Comma 10 3 2 6" xfId="8493" xr:uid="{00000000-0005-0000-0000-0000BD350000}"/>
    <cellStyle name="Comma 10 3 2 6 2" xfId="27795" xr:uid="{00000000-0005-0000-0000-0000BE350000}"/>
    <cellStyle name="Comma 10 3 2 6 2 2" xfId="39689" xr:uid="{00000000-0005-0000-0000-0000BF350000}"/>
    <cellStyle name="Comma 10 3 2 6 3" xfId="33756" xr:uid="{00000000-0005-0000-0000-0000C0350000}"/>
    <cellStyle name="Comma 10 3 2 6 3 2" xfId="43722" xr:uid="{00000000-0005-0000-0000-0000C1350000}"/>
    <cellStyle name="Comma 10 3 2 6 4" xfId="25661" xr:uid="{00000000-0005-0000-0000-0000C2350000}"/>
    <cellStyle name="Comma 10 3 2 6 4 2" xfId="37662" xr:uid="{00000000-0005-0000-0000-0000C3350000}"/>
    <cellStyle name="Comma 10 3 2 6 5" xfId="24920" xr:uid="{00000000-0005-0000-0000-0000C4350000}"/>
    <cellStyle name="Comma 10 3 2 6 6" xfId="36936" xr:uid="{00000000-0005-0000-0000-0000C5350000}"/>
    <cellStyle name="Comma 10 3 2 6 7" xfId="23914" xr:uid="{00000000-0005-0000-0000-0000C6350000}"/>
    <cellStyle name="Comma 10 3 2 7" xfId="8494" xr:uid="{00000000-0005-0000-0000-0000C7350000}"/>
    <cellStyle name="Comma 10 3 2 7 2" xfId="27796" xr:uid="{00000000-0005-0000-0000-0000C8350000}"/>
    <cellStyle name="Comma 10 3 2 7 2 2" xfId="39690" xr:uid="{00000000-0005-0000-0000-0000C9350000}"/>
    <cellStyle name="Comma 10 3 2 7 3" xfId="34209" xr:uid="{00000000-0005-0000-0000-0000CA350000}"/>
    <cellStyle name="Comma 10 3 2 7 3 2" xfId="44247" xr:uid="{00000000-0005-0000-0000-0000CB350000}"/>
    <cellStyle name="Comma 10 3 2 7 4" xfId="26177" xr:uid="{00000000-0005-0000-0000-0000CC350000}"/>
    <cellStyle name="Comma 10 3 2 7 4 2" xfId="38163" xr:uid="{00000000-0005-0000-0000-0000CD350000}"/>
    <cellStyle name="Comma 10 3 2 7 5" xfId="25407" xr:uid="{00000000-0005-0000-0000-0000CE350000}"/>
    <cellStyle name="Comma 10 3 2 7 6" xfId="37430" xr:uid="{00000000-0005-0000-0000-0000CF350000}"/>
    <cellStyle name="Comma 10 3 2 7 7" xfId="24183" xr:uid="{00000000-0005-0000-0000-0000D0350000}"/>
    <cellStyle name="Comma 10 3 2 8" xfId="8495" xr:uid="{00000000-0005-0000-0000-0000D1350000}"/>
    <cellStyle name="Comma 10 3 2 8 2" xfId="39691" xr:uid="{00000000-0005-0000-0000-0000D2350000}"/>
    <cellStyle name="Comma 10 3 2 9" xfId="365" xr:uid="{00000000-0005-0000-0000-0000D3350000}"/>
    <cellStyle name="Comma 10 3 20" xfId="8496" xr:uid="{00000000-0005-0000-0000-0000D4350000}"/>
    <cellStyle name="Comma 10 3 20 2" xfId="39692" xr:uid="{00000000-0005-0000-0000-0000D5350000}"/>
    <cellStyle name="Comma 10 3 21" xfId="8497" xr:uid="{00000000-0005-0000-0000-0000D6350000}"/>
    <cellStyle name="Comma 10 3 21 2" xfId="39693" xr:uid="{00000000-0005-0000-0000-0000D7350000}"/>
    <cellStyle name="Comma 10 3 22" xfId="8498" xr:uid="{00000000-0005-0000-0000-0000D8350000}"/>
    <cellStyle name="Comma 10 3 22 2" xfId="39694" xr:uid="{00000000-0005-0000-0000-0000D9350000}"/>
    <cellStyle name="Comma 10 3 23" xfId="8499" xr:uid="{00000000-0005-0000-0000-0000DA350000}"/>
    <cellStyle name="Comma 10 3 23 2" xfId="39695" xr:uid="{00000000-0005-0000-0000-0000DB350000}"/>
    <cellStyle name="Comma 10 3 24" xfId="8500" xr:uid="{00000000-0005-0000-0000-0000DC350000}"/>
    <cellStyle name="Comma 10 3 24 2" xfId="39696" xr:uid="{00000000-0005-0000-0000-0000DD350000}"/>
    <cellStyle name="Comma 10 3 25" xfId="8501" xr:uid="{00000000-0005-0000-0000-0000DE350000}"/>
    <cellStyle name="Comma 10 3 25 2" xfId="39697" xr:uid="{00000000-0005-0000-0000-0000DF350000}"/>
    <cellStyle name="Comma 10 3 26" xfId="8502" xr:uid="{00000000-0005-0000-0000-0000E0350000}"/>
    <cellStyle name="Comma 10 3 26 2" xfId="39698" xr:uid="{00000000-0005-0000-0000-0000E1350000}"/>
    <cellStyle name="Comma 10 3 27" xfId="8503" xr:uid="{00000000-0005-0000-0000-0000E2350000}"/>
    <cellStyle name="Comma 10 3 27 2" xfId="39699" xr:uid="{00000000-0005-0000-0000-0000E3350000}"/>
    <cellStyle name="Comma 10 3 28" xfId="8504" xr:uid="{00000000-0005-0000-0000-0000E4350000}"/>
    <cellStyle name="Comma 10 3 28 2" xfId="39700" xr:uid="{00000000-0005-0000-0000-0000E5350000}"/>
    <cellStyle name="Comma 10 3 29" xfId="8505" xr:uid="{00000000-0005-0000-0000-0000E6350000}"/>
    <cellStyle name="Comma 10 3 29 2" xfId="39701" xr:uid="{00000000-0005-0000-0000-0000E7350000}"/>
    <cellStyle name="Comma 10 3 3" xfId="118" xr:uid="{00000000-0005-0000-0000-0000E8350000}"/>
    <cellStyle name="Comma 10 3 3 2" xfId="228" xr:uid="{00000000-0005-0000-0000-0000E9350000}"/>
    <cellStyle name="Comma 10 3 3 2 2" xfId="8507" xr:uid="{00000000-0005-0000-0000-0000EA350000}"/>
    <cellStyle name="Comma 10 3 3 2 2 2" xfId="34297" xr:uid="{00000000-0005-0000-0000-0000EB350000}"/>
    <cellStyle name="Comma 10 3 3 2 2 2 2" xfId="44336" xr:uid="{00000000-0005-0000-0000-0000EC350000}"/>
    <cellStyle name="Comma 10 3 3 2 2 3" xfId="26264" xr:uid="{00000000-0005-0000-0000-0000ED350000}"/>
    <cellStyle name="Comma 10 3 3 2 2 3 2" xfId="38246" xr:uid="{00000000-0005-0000-0000-0000EE350000}"/>
    <cellStyle name="Comma 10 3 3 2 2 4" xfId="24961" xr:uid="{00000000-0005-0000-0000-0000EF350000}"/>
    <cellStyle name="Comma 10 3 3 2 2 5" xfId="36976" xr:uid="{00000000-0005-0000-0000-0000F0350000}"/>
    <cellStyle name="Comma 10 3 3 2 2 6" xfId="23934" xr:uid="{00000000-0005-0000-0000-0000F1350000}"/>
    <cellStyle name="Comma 10 3 3 2 3" xfId="556" xr:uid="{00000000-0005-0000-0000-0000F2350000}"/>
    <cellStyle name="Comma 10 3 3 2 3 2" xfId="27797" xr:uid="{00000000-0005-0000-0000-0000F3350000}"/>
    <cellStyle name="Comma 10 3 3 2 3 2 2" xfId="39702" xr:uid="{00000000-0005-0000-0000-0000F4350000}"/>
    <cellStyle name="Comma 10 3 3 2 3 3" xfId="25508" xr:uid="{00000000-0005-0000-0000-0000F5350000}"/>
    <cellStyle name="Comma 10 3 3 2 3 4" xfId="37512" xr:uid="{00000000-0005-0000-0000-0000F6350000}"/>
    <cellStyle name="Comma 10 3 3 2 4" xfId="33800" xr:uid="{00000000-0005-0000-0000-0000F7350000}"/>
    <cellStyle name="Comma 10 3 3 2 4 2" xfId="43776" xr:uid="{00000000-0005-0000-0000-0000F8350000}"/>
    <cellStyle name="Comma 10 3 3 2 5" xfId="21713" xr:uid="{00000000-0005-0000-0000-0000F9350000}"/>
    <cellStyle name="Comma 10 3 3 2 5 2" xfId="37716" xr:uid="{00000000-0005-0000-0000-0000FA350000}"/>
    <cellStyle name="Comma 10 3 3 2 6" xfId="29433" xr:uid="{00000000-0005-0000-0000-0000FB350000}"/>
    <cellStyle name="Comma 10 3 3 2 7" xfId="36454" xr:uid="{00000000-0005-0000-0000-0000FC350000}"/>
    <cellStyle name="Comma 10 3 3 3" xfId="294" xr:uid="{00000000-0005-0000-0000-0000FD350000}"/>
    <cellStyle name="Comma 10 3 3 3 2" xfId="8508" xr:uid="{00000000-0005-0000-0000-0000FE350000}"/>
    <cellStyle name="Comma 10 3 3 3 2 2" xfId="34352" xr:uid="{00000000-0005-0000-0000-0000FF350000}"/>
    <cellStyle name="Comma 10 3 3 3 2 2 2" xfId="44399" xr:uid="{00000000-0005-0000-0000-000000360000}"/>
    <cellStyle name="Comma 10 3 3 3 2 3" xfId="26320" xr:uid="{00000000-0005-0000-0000-000001360000}"/>
    <cellStyle name="Comma 10 3 3 3 2 3 2" xfId="38308" xr:uid="{00000000-0005-0000-0000-000002360000}"/>
    <cellStyle name="Comma 10 3 3 3 2 4" xfId="37574" xr:uid="{00000000-0005-0000-0000-000003360000}"/>
    <cellStyle name="Comma 10 3 3 3 3" xfId="27798" xr:uid="{00000000-0005-0000-0000-000004360000}"/>
    <cellStyle name="Comma 10 3 3 3 3 2" xfId="39703" xr:uid="{00000000-0005-0000-0000-000005360000}"/>
    <cellStyle name="Comma 10 3 3 3 4" xfId="33799" xr:uid="{00000000-0005-0000-0000-000006360000}"/>
    <cellStyle name="Comma 10 3 3 3 4 2" xfId="43775" xr:uid="{00000000-0005-0000-0000-000007360000}"/>
    <cellStyle name="Comma 10 3 3 3 5" xfId="25720" xr:uid="{00000000-0005-0000-0000-000008360000}"/>
    <cellStyle name="Comma 10 3 3 3 5 2" xfId="37715" xr:uid="{00000000-0005-0000-0000-000009360000}"/>
    <cellStyle name="Comma 10 3 3 3 6" xfId="24960" xr:uid="{00000000-0005-0000-0000-00000A360000}"/>
    <cellStyle name="Comma 10 3 3 3 7" xfId="36975" xr:uid="{00000000-0005-0000-0000-00000B360000}"/>
    <cellStyle name="Comma 10 3 3 3 8" xfId="23933" xr:uid="{00000000-0005-0000-0000-00000C360000}"/>
    <cellStyle name="Comma 10 3 3 4" xfId="8506" xr:uid="{00000000-0005-0000-0000-00000D360000}"/>
    <cellStyle name="Comma 10 3 3 4 2" xfId="34232" xr:uid="{00000000-0005-0000-0000-00000E360000}"/>
    <cellStyle name="Comma 10 3 3 4 2 2" xfId="44270" xr:uid="{00000000-0005-0000-0000-00000F360000}"/>
    <cellStyle name="Comma 10 3 3 4 3" xfId="26200" xr:uid="{00000000-0005-0000-0000-000010360000}"/>
    <cellStyle name="Comma 10 3 3 4 3 2" xfId="38186" xr:uid="{00000000-0005-0000-0000-000011360000}"/>
    <cellStyle name="Comma 10 3 3 4 4" xfId="25433" xr:uid="{00000000-0005-0000-0000-000012360000}"/>
    <cellStyle name="Comma 10 3 3 4 5" xfId="37453" xr:uid="{00000000-0005-0000-0000-000013360000}"/>
    <cellStyle name="Comma 10 3 3 4 6" xfId="24197" xr:uid="{00000000-0005-0000-0000-000014360000}"/>
    <cellStyle name="Comma 10 3 3 5" xfId="555" xr:uid="{00000000-0005-0000-0000-000015360000}"/>
    <cellStyle name="Comma 10 3 3 5 2" xfId="43673" xr:uid="{00000000-0005-0000-0000-000016360000}"/>
    <cellStyle name="Comma 10 3 3 5 3" xfId="33714" xr:uid="{00000000-0005-0000-0000-000017360000}"/>
    <cellStyle name="Comma 10 3 3 6" xfId="25637" xr:uid="{00000000-0005-0000-0000-000018360000}"/>
    <cellStyle name="Comma 10 3 3 6 2" xfId="37648" xr:uid="{00000000-0005-0000-0000-000019360000}"/>
    <cellStyle name="Comma 10 3 3 7" xfId="24484" xr:uid="{00000000-0005-0000-0000-00001A360000}"/>
    <cellStyle name="Comma 10 3 3 8" xfId="36453" xr:uid="{00000000-0005-0000-0000-00001B360000}"/>
    <cellStyle name="Comma 10 3 3 9" xfId="23611" xr:uid="{00000000-0005-0000-0000-00001C360000}"/>
    <cellStyle name="Comma 10 3 30" xfId="349" xr:uid="{00000000-0005-0000-0000-00001D360000}"/>
    <cellStyle name="Comma 10 3 30 2" xfId="38321" xr:uid="{00000000-0005-0000-0000-00001E360000}"/>
    <cellStyle name="Comma 10 3 31" xfId="33696" xr:uid="{00000000-0005-0000-0000-00001F360000}"/>
    <cellStyle name="Comma 10 3 31 2" xfId="43657" xr:uid="{00000000-0005-0000-0000-000020360000}"/>
    <cellStyle name="Comma 10 3 32" xfId="24445" xr:uid="{00000000-0005-0000-0000-000021360000}"/>
    <cellStyle name="Comma 10 3 33" xfId="36401" xr:uid="{00000000-0005-0000-0000-000022360000}"/>
    <cellStyle name="Comma 10 3 34" xfId="23533" xr:uid="{00000000-0005-0000-0000-000023360000}"/>
    <cellStyle name="Comma 10 3 4" xfId="199" xr:uid="{00000000-0005-0000-0000-000024360000}"/>
    <cellStyle name="Comma 10 3 4 10" xfId="23612" xr:uid="{00000000-0005-0000-0000-000025360000}"/>
    <cellStyle name="Comma 10 3 4 11" xfId="22902" xr:uid="{00000000-0005-0000-0000-000026360000}"/>
    <cellStyle name="Comma 10 3 4 2" xfId="8510" xr:uid="{00000000-0005-0000-0000-000027360000}"/>
    <cellStyle name="Comma 10 3 4 2 2" xfId="27799" xr:uid="{00000000-0005-0000-0000-000028360000}"/>
    <cellStyle name="Comma 10 3 4 2 2 2" xfId="39705" xr:uid="{00000000-0005-0000-0000-000029360000}"/>
    <cellStyle name="Comma 10 3 4 2 3" xfId="34270" xr:uid="{00000000-0005-0000-0000-00002A360000}"/>
    <cellStyle name="Comma 10 3 4 2 3 2" xfId="44308" xr:uid="{00000000-0005-0000-0000-00002B360000}"/>
    <cellStyle name="Comma 10 3 4 2 4" xfId="26237" xr:uid="{00000000-0005-0000-0000-00002C360000}"/>
    <cellStyle name="Comma 10 3 4 2 4 2" xfId="38218" xr:uid="{00000000-0005-0000-0000-00002D360000}"/>
    <cellStyle name="Comma 10 3 4 2 5" xfId="24962" xr:uid="{00000000-0005-0000-0000-00002E360000}"/>
    <cellStyle name="Comma 10 3 4 2 6" xfId="36977" xr:uid="{00000000-0005-0000-0000-00002F360000}"/>
    <cellStyle name="Comma 10 3 4 2 7" xfId="23935" xr:uid="{00000000-0005-0000-0000-000030360000}"/>
    <cellStyle name="Comma 10 3 4 3" xfId="8511" xr:uid="{00000000-0005-0000-0000-000031360000}"/>
    <cellStyle name="Comma 10 3 4 3 2" xfId="27800" xr:uid="{00000000-0005-0000-0000-000032360000}"/>
    <cellStyle name="Comma 10 3 4 3 2 2" xfId="39706" xr:uid="{00000000-0005-0000-0000-000033360000}"/>
    <cellStyle name="Comma 10 3 4 3 3" xfId="25483" xr:uid="{00000000-0005-0000-0000-000034360000}"/>
    <cellStyle name="Comma 10 3 4 3 4" xfId="37484" xr:uid="{00000000-0005-0000-0000-000035360000}"/>
    <cellStyle name="Comma 10 3 4 3 5" xfId="24198" xr:uid="{00000000-0005-0000-0000-000036360000}"/>
    <cellStyle name="Comma 10 3 4 4" xfId="8509" xr:uid="{00000000-0005-0000-0000-000037360000}"/>
    <cellStyle name="Comma 10 3 4 4 2" xfId="39704" xr:uid="{00000000-0005-0000-0000-000038360000}"/>
    <cellStyle name="Comma 10 3 4 5" xfId="557" xr:uid="{00000000-0005-0000-0000-000039360000}"/>
    <cellStyle name="Comma 10 3 4 5 2" xfId="43777" xr:uid="{00000000-0005-0000-0000-00003A360000}"/>
    <cellStyle name="Comma 10 3 4 6" xfId="30013" xr:uid="{00000000-0005-0000-0000-00003B360000}"/>
    <cellStyle name="Comma 10 3 4 6 2" xfId="37717" xr:uid="{00000000-0005-0000-0000-00003C360000}"/>
    <cellStyle name="Comma 10 3 4 6 3" xfId="25721" xr:uid="{00000000-0005-0000-0000-00003D360000}"/>
    <cellStyle name="Comma 10 3 4 7" xfId="35992" xr:uid="{00000000-0005-0000-0000-00003E360000}"/>
    <cellStyle name="Comma 10 3 4 7 2" xfId="45229" xr:uid="{00000000-0005-0000-0000-00003F360000}"/>
    <cellStyle name="Comma 10 3 4 8" xfId="24486" xr:uid="{00000000-0005-0000-0000-000040360000}"/>
    <cellStyle name="Comma 10 3 4 9" xfId="36455" xr:uid="{00000000-0005-0000-0000-000041360000}"/>
    <cellStyle name="Comma 10 3 5" xfId="267" xr:uid="{00000000-0005-0000-0000-000042360000}"/>
    <cellStyle name="Comma 10 3 5 2" xfId="8512" xr:uid="{00000000-0005-0000-0000-000043360000}"/>
    <cellStyle name="Comma 10 3 5 2 2" xfId="27801" xr:uid="{00000000-0005-0000-0000-000044360000}"/>
    <cellStyle name="Comma 10 3 5 2 2 2" xfId="39707" xr:uid="{00000000-0005-0000-0000-000045360000}"/>
    <cellStyle name="Comma 10 3 5 2 3" xfId="34331" xr:uid="{00000000-0005-0000-0000-000046360000}"/>
    <cellStyle name="Comma 10 3 5 2 3 2" xfId="44372" xr:uid="{00000000-0005-0000-0000-000047360000}"/>
    <cellStyle name="Comma 10 3 5 2 4" xfId="26298" xr:uid="{00000000-0005-0000-0000-000048360000}"/>
    <cellStyle name="Comma 10 3 5 2 4 2" xfId="38281" xr:uid="{00000000-0005-0000-0000-000049360000}"/>
    <cellStyle name="Comma 10 3 5 2 5" xfId="24957" xr:uid="{00000000-0005-0000-0000-00004A360000}"/>
    <cellStyle name="Comma 10 3 5 2 6" xfId="36972" xr:uid="{00000000-0005-0000-0000-00004B360000}"/>
    <cellStyle name="Comma 10 3 5 3" xfId="8513" xr:uid="{00000000-0005-0000-0000-00004C360000}"/>
    <cellStyle name="Comma 10 3 5 3 2" xfId="27802" xr:uid="{00000000-0005-0000-0000-00004D360000}"/>
    <cellStyle name="Comma 10 3 5 3 2 2" xfId="39708" xr:uid="{00000000-0005-0000-0000-00004E360000}"/>
    <cellStyle name="Comma 10 3 5 3 3" xfId="25542" xr:uid="{00000000-0005-0000-0000-00004F360000}"/>
    <cellStyle name="Comma 10 3 5 3 4" xfId="37547" xr:uid="{00000000-0005-0000-0000-000050360000}"/>
    <cellStyle name="Comma 10 3 5 4" xfId="551" xr:uid="{00000000-0005-0000-0000-000051360000}"/>
    <cellStyle name="Comma 10 3 5 4 2" xfId="43772" xr:uid="{00000000-0005-0000-0000-000052360000}"/>
    <cellStyle name="Comma 10 3 5 5" xfId="21968" xr:uid="{00000000-0005-0000-0000-000053360000}"/>
    <cellStyle name="Comma 10 3 5 5 2" xfId="37712" xr:uid="{00000000-0005-0000-0000-000054360000}"/>
    <cellStyle name="Comma 10 3 5 5 3" xfId="25718" xr:uid="{00000000-0005-0000-0000-000055360000}"/>
    <cellStyle name="Comma 10 3 5 6" xfId="24481" xr:uid="{00000000-0005-0000-0000-000056360000}"/>
    <cellStyle name="Comma 10 3 5 7" xfId="36450" xr:uid="{00000000-0005-0000-0000-000057360000}"/>
    <cellStyle name="Comma 10 3 6" xfId="1299" xr:uid="{00000000-0005-0000-0000-000058360000}"/>
    <cellStyle name="Comma 10 3 6 2" xfId="8515" xr:uid="{00000000-0005-0000-0000-000059360000}"/>
    <cellStyle name="Comma 10 3 6 2 2" xfId="27803" xr:uid="{00000000-0005-0000-0000-00005A360000}"/>
    <cellStyle name="Comma 10 3 6 2 2 2" xfId="39710" xr:uid="{00000000-0005-0000-0000-00005B360000}"/>
    <cellStyle name="Comma 10 3 6 2 3" xfId="25349" xr:uid="{00000000-0005-0000-0000-00005C360000}"/>
    <cellStyle name="Comma 10 3 6 2 4" xfId="37368" xr:uid="{00000000-0005-0000-0000-00005D360000}"/>
    <cellStyle name="Comma 10 3 6 2 5" xfId="24144" xr:uid="{00000000-0005-0000-0000-00005E360000}"/>
    <cellStyle name="Comma 10 3 6 3" xfId="8516" xr:uid="{00000000-0005-0000-0000-00005F360000}"/>
    <cellStyle name="Comma 10 3 6 3 2" xfId="30077" xr:uid="{00000000-0005-0000-0000-000060360000}"/>
    <cellStyle name="Comma 10 3 6 3 3" xfId="39711" xr:uid="{00000000-0005-0000-0000-000061360000}"/>
    <cellStyle name="Comma 10 3 6 3 4" xfId="24401" xr:uid="{00000000-0005-0000-0000-000062360000}"/>
    <cellStyle name="Comma 10 3 6 4" xfId="8514" xr:uid="{00000000-0005-0000-0000-000063360000}"/>
    <cellStyle name="Comma 10 3 6 4 2" xfId="39709" xr:uid="{00000000-0005-0000-0000-000064360000}"/>
    <cellStyle name="Comma 10 3 6 5" xfId="34162" xr:uid="{00000000-0005-0000-0000-000065360000}"/>
    <cellStyle name="Comma 10 3 6 5 2" xfId="44198" xr:uid="{00000000-0005-0000-0000-000066360000}"/>
    <cellStyle name="Comma 10 3 6 6" xfId="26127" xr:uid="{00000000-0005-0000-0000-000067360000}"/>
    <cellStyle name="Comma 10 3 6 6 2" xfId="38114" xr:uid="{00000000-0005-0000-0000-000068360000}"/>
    <cellStyle name="Comma 10 3 6 7" xfId="26117" xr:uid="{00000000-0005-0000-0000-000069360000}"/>
    <cellStyle name="Comma 10 3 6 7 2" xfId="38104" xr:uid="{00000000-0005-0000-0000-00006A360000}"/>
    <cellStyle name="Comma 10 3 6 8" xfId="24860" xr:uid="{00000000-0005-0000-0000-00006B360000}"/>
    <cellStyle name="Comma 10 3 6 9" xfId="36874" xr:uid="{00000000-0005-0000-0000-00006C360000}"/>
    <cellStyle name="Comma 10 3 7" xfId="8517" xr:uid="{00000000-0005-0000-0000-00006D360000}"/>
    <cellStyle name="Comma 10 3 7 2" xfId="30065" xr:uid="{00000000-0005-0000-0000-00006E360000}"/>
    <cellStyle name="Comma 10 3 7 2 2" xfId="39712" xr:uid="{00000000-0005-0000-0000-00006F360000}"/>
    <cellStyle name="Comma 10 3 7 3" xfId="34203" xr:uid="{00000000-0005-0000-0000-000070360000}"/>
    <cellStyle name="Comma 10 3 7 3 2" xfId="44241" xr:uid="{00000000-0005-0000-0000-000071360000}"/>
    <cellStyle name="Comma 10 3 7 4" xfId="26171" xr:uid="{00000000-0005-0000-0000-000072360000}"/>
    <cellStyle name="Comma 10 3 7 4 2" xfId="38157" xr:uid="{00000000-0005-0000-0000-000073360000}"/>
    <cellStyle name="Comma 10 3 7 5" xfId="35991" xr:uid="{00000000-0005-0000-0000-000074360000}"/>
    <cellStyle name="Comma 10 3 7 5 2" xfId="45228" xr:uid="{00000000-0005-0000-0000-000075360000}"/>
    <cellStyle name="Comma 10 3 7 6" xfId="24914" xr:uid="{00000000-0005-0000-0000-000076360000}"/>
    <cellStyle name="Comma 10 3 7 7" xfId="36930" xr:uid="{00000000-0005-0000-0000-000077360000}"/>
    <cellStyle name="Comma 10 3 7 8" xfId="23911" xr:uid="{00000000-0005-0000-0000-000078360000}"/>
    <cellStyle name="Comma 10 3 8" xfId="8518" xr:uid="{00000000-0005-0000-0000-000079360000}"/>
    <cellStyle name="Comma 10 3 8 2" xfId="27804" xr:uid="{00000000-0005-0000-0000-00007A360000}"/>
    <cellStyle name="Comma 10 3 8 2 2" xfId="39713" xr:uid="{00000000-0005-0000-0000-00007B360000}"/>
    <cellStyle name="Comma 10 3 8 3" xfId="35990" xr:uid="{00000000-0005-0000-0000-00007C360000}"/>
    <cellStyle name="Comma 10 3 8 3 2" xfId="45227" xr:uid="{00000000-0005-0000-0000-00007D360000}"/>
    <cellStyle name="Comma 10 3 8 4" xfId="25402" xr:uid="{00000000-0005-0000-0000-00007E360000}"/>
    <cellStyle name="Comma 10 3 8 5" xfId="37424" xr:uid="{00000000-0005-0000-0000-00007F360000}"/>
    <cellStyle name="Comma 10 3 8 6" xfId="24179" xr:uid="{00000000-0005-0000-0000-000080360000}"/>
    <cellStyle name="Comma 10 3 9" xfId="8519" xr:uid="{00000000-0005-0000-0000-000081360000}"/>
    <cellStyle name="Comma 10 3 9 2" xfId="27805" xr:uid="{00000000-0005-0000-0000-000082360000}"/>
    <cellStyle name="Comma 10 3 9 2 2" xfId="39714" xr:uid="{00000000-0005-0000-0000-000083360000}"/>
    <cellStyle name="Comma 10 3 9 3" xfId="37587" xr:uid="{00000000-0005-0000-0000-000084360000}"/>
    <cellStyle name="Comma 10 3 9 4" xfId="25574" xr:uid="{00000000-0005-0000-0000-000085360000}"/>
    <cellStyle name="Comma 10 4" xfId="104" xr:uid="{00000000-0005-0000-0000-000086360000}"/>
    <cellStyle name="Comma 10 4 10" xfId="558" xr:uid="{00000000-0005-0000-0000-000087360000}"/>
    <cellStyle name="Comma 10 4 2" xfId="25" xr:uid="{00000000-0005-0000-0000-000088360000}"/>
    <cellStyle name="Comma 10 4 2 2" xfId="8521" xr:uid="{00000000-0005-0000-0000-000089360000}"/>
    <cellStyle name="Comma 10 4 2 2 2" xfId="8522" xr:uid="{00000000-0005-0000-0000-00008A360000}"/>
    <cellStyle name="Comma 10 4 2 2 2 2" xfId="39717" xr:uid="{00000000-0005-0000-0000-00008B360000}"/>
    <cellStyle name="Comma 10 4 2 2 3" xfId="8523" xr:uid="{00000000-0005-0000-0000-00008C360000}"/>
    <cellStyle name="Comma 10 4 2 2 3 2" xfId="39718" xr:uid="{00000000-0005-0000-0000-00008D360000}"/>
    <cellStyle name="Comma 10 4 2 2 4" xfId="39716" xr:uid="{00000000-0005-0000-0000-00008E360000}"/>
    <cellStyle name="Comma 10 4 2 3" xfId="8524" xr:uid="{00000000-0005-0000-0000-00008F360000}"/>
    <cellStyle name="Comma 10 4 2 3 2" xfId="39719" xr:uid="{00000000-0005-0000-0000-000090360000}"/>
    <cellStyle name="Comma 10 4 2 4" xfId="8525" xr:uid="{00000000-0005-0000-0000-000091360000}"/>
    <cellStyle name="Comma 10 4 2 4 2" xfId="39720" xr:uid="{00000000-0005-0000-0000-000092360000}"/>
    <cellStyle name="Comma 10 4 2 5" xfId="8520" xr:uid="{00000000-0005-0000-0000-000093360000}"/>
    <cellStyle name="Comma 10 4 2 5 2" xfId="39715" xr:uid="{00000000-0005-0000-0000-000094360000}"/>
    <cellStyle name="Comma 10 4 3" xfId="8526" xr:uid="{00000000-0005-0000-0000-000095360000}"/>
    <cellStyle name="Comma 10 4 3 2" xfId="8527" xr:uid="{00000000-0005-0000-0000-000096360000}"/>
    <cellStyle name="Comma 10 4 3 2 2" xfId="39722" xr:uid="{00000000-0005-0000-0000-000097360000}"/>
    <cellStyle name="Comma 10 4 3 3" xfId="8528" xr:uid="{00000000-0005-0000-0000-000098360000}"/>
    <cellStyle name="Comma 10 4 3 3 2" xfId="39723" xr:uid="{00000000-0005-0000-0000-000099360000}"/>
    <cellStyle name="Comma 10 4 3 4" xfId="27806" xr:uid="{00000000-0005-0000-0000-00009A360000}"/>
    <cellStyle name="Comma 10 4 3 4 2" xfId="39721" xr:uid="{00000000-0005-0000-0000-00009B360000}"/>
    <cellStyle name="Comma 10 4 3 5" xfId="25426" xr:uid="{00000000-0005-0000-0000-00009C360000}"/>
    <cellStyle name="Comma 10 4 4" xfId="8529" xr:uid="{00000000-0005-0000-0000-00009D360000}"/>
    <cellStyle name="Comma 10 4 4 2" xfId="8530" xr:uid="{00000000-0005-0000-0000-00009E360000}"/>
    <cellStyle name="Comma 10 4 4 2 2" xfId="39725" xr:uid="{00000000-0005-0000-0000-00009F360000}"/>
    <cellStyle name="Comma 10 4 4 3" xfId="8531" xr:uid="{00000000-0005-0000-0000-0000A0360000}"/>
    <cellStyle name="Comma 10 4 4 3 2" xfId="39726" xr:uid="{00000000-0005-0000-0000-0000A1360000}"/>
    <cellStyle name="Comma 10 4 4 4" xfId="39724" xr:uid="{00000000-0005-0000-0000-0000A2360000}"/>
    <cellStyle name="Comma 10 4 5" xfId="8532" xr:uid="{00000000-0005-0000-0000-0000A3360000}"/>
    <cellStyle name="Comma 10 4 5 2" xfId="8533" xr:uid="{00000000-0005-0000-0000-0000A4360000}"/>
    <cellStyle name="Comma 10 4 5 2 2" xfId="39728" xr:uid="{00000000-0005-0000-0000-0000A5360000}"/>
    <cellStyle name="Comma 10 4 5 3" xfId="8534" xr:uid="{00000000-0005-0000-0000-0000A6360000}"/>
    <cellStyle name="Comma 10 4 5 3 2" xfId="39729" xr:uid="{00000000-0005-0000-0000-0000A7360000}"/>
    <cellStyle name="Comma 10 4 5 4" xfId="39727" xr:uid="{00000000-0005-0000-0000-0000A8360000}"/>
    <cellStyle name="Comma 10 4 6" xfId="8535" xr:uid="{00000000-0005-0000-0000-0000A9360000}"/>
    <cellStyle name="Comma 10 4 6 2" xfId="8536" xr:uid="{00000000-0005-0000-0000-0000AA360000}"/>
    <cellStyle name="Comma 10 4 6 2 2" xfId="39731" xr:uid="{00000000-0005-0000-0000-0000AB360000}"/>
    <cellStyle name="Comma 10 4 6 3" xfId="8537" xr:uid="{00000000-0005-0000-0000-0000AC360000}"/>
    <cellStyle name="Comma 10 4 6 3 2" xfId="39732" xr:uid="{00000000-0005-0000-0000-0000AD360000}"/>
    <cellStyle name="Comma 10 4 6 4" xfId="39730" xr:uid="{00000000-0005-0000-0000-0000AE360000}"/>
    <cellStyle name="Comma 10 4 7" xfId="8538" xr:uid="{00000000-0005-0000-0000-0000AF360000}"/>
    <cellStyle name="Comma 10 4 7 2" xfId="8539" xr:uid="{00000000-0005-0000-0000-0000B0360000}"/>
    <cellStyle name="Comma 10 4 7 2 2" xfId="39734" xr:uid="{00000000-0005-0000-0000-0000B1360000}"/>
    <cellStyle name="Comma 10 4 7 3" xfId="8540" xr:uid="{00000000-0005-0000-0000-0000B2360000}"/>
    <cellStyle name="Comma 10 4 7 3 2" xfId="39735" xr:uid="{00000000-0005-0000-0000-0000B3360000}"/>
    <cellStyle name="Comma 10 4 7 4" xfId="39733" xr:uid="{00000000-0005-0000-0000-0000B4360000}"/>
    <cellStyle name="Comma 10 4 8" xfId="8541" xr:uid="{00000000-0005-0000-0000-0000B5360000}"/>
    <cellStyle name="Comma 10 4 8 2" xfId="39736" xr:uid="{00000000-0005-0000-0000-0000B6360000}"/>
    <cellStyle name="Comma 10 4 9" xfId="8542" xr:uid="{00000000-0005-0000-0000-0000B7360000}"/>
    <cellStyle name="Comma 10 4 9 2" xfId="39737" xr:uid="{00000000-0005-0000-0000-0000B8360000}"/>
    <cellStyle name="Comma 10 5" xfId="117" xr:uid="{00000000-0005-0000-0000-0000B9360000}"/>
    <cellStyle name="Comma 10 5 2" xfId="227" xr:uid="{00000000-0005-0000-0000-0000BA360000}"/>
    <cellStyle name="Comma 10 5 2 10" xfId="23510" xr:uid="{00000000-0005-0000-0000-0000BB360000}"/>
    <cellStyle name="Comma 10 5 2 2" xfId="8545" xr:uid="{00000000-0005-0000-0000-0000BC360000}"/>
    <cellStyle name="Comma 10 5 2 2 2" xfId="27807" xr:uid="{00000000-0005-0000-0000-0000BD360000}"/>
    <cellStyle name="Comma 10 5 2 2 2 2" xfId="39739" xr:uid="{00000000-0005-0000-0000-0000BE360000}"/>
    <cellStyle name="Comma 10 5 2 2 3" xfId="34296" xr:uid="{00000000-0005-0000-0000-0000BF360000}"/>
    <cellStyle name="Comma 10 5 2 2 3 2" xfId="44335" xr:uid="{00000000-0005-0000-0000-0000C0360000}"/>
    <cellStyle name="Comma 10 5 2 2 4" xfId="26263" xr:uid="{00000000-0005-0000-0000-0000C1360000}"/>
    <cellStyle name="Comma 10 5 2 2 4 2" xfId="38245" xr:uid="{00000000-0005-0000-0000-0000C2360000}"/>
    <cellStyle name="Comma 10 5 2 2 5" xfId="24963" xr:uid="{00000000-0005-0000-0000-0000C3360000}"/>
    <cellStyle name="Comma 10 5 2 2 6" xfId="36978" xr:uid="{00000000-0005-0000-0000-0000C4360000}"/>
    <cellStyle name="Comma 10 5 2 2 7" xfId="23936" xr:uid="{00000000-0005-0000-0000-0000C5360000}"/>
    <cellStyle name="Comma 10 5 2 3" xfId="8546" xr:uid="{00000000-0005-0000-0000-0000C6360000}"/>
    <cellStyle name="Comma 10 5 2 3 2" xfId="351" xr:uid="{00000000-0005-0000-0000-0000C7360000}"/>
    <cellStyle name="Comma 10 5 2 3 2 2" xfId="39740" xr:uid="{00000000-0005-0000-0000-0000C8360000}"/>
    <cellStyle name="Comma 10 5 2 3 3" xfId="25507" xr:uid="{00000000-0005-0000-0000-0000C9360000}"/>
    <cellStyle name="Comma 10 5 2 3 4" xfId="37511" xr:uid="{00000000-0005-0000-0000-0000CA360000}"/>
    <cellStyle name="Comma 10 5 2 3 5" xfId="24199" xr:uid="{00000000-0005-0000-0000-0000CB360000}"/>
    <cellStyle name="Comma 10 5 2 4" xfId="8544" xr:uid="{00000000-0005-0000-0000-0000CC360000}"/>
    <cellStyle name="Comma 10 5 2 4 2" xfId="39738" xr:uid="{00000000-0005-0000-0000-0000CD360000}"/>
    <cellStyle name="Comma 10 5 2 5" xfId="560" xr:uid="{00000000-0005-0000-0000-0000CE360000}"/>
    <cellStyle name="Comma 10 5 2 5 2" xfId="43779" xr:uid="{00000000-0005-0000-0000-0000CF360000}"/>
    <cellStyle name="Comma 10 5 2 6" xfId="21769" xr:uid="{00000000-0005-0000-0000-0000D0360000}"/>
    <cellStyle name="Comma 10 5 2 6 2" xfId="37718" xr:uid="{00000000-0005-0000-0000-0000D1360000}"/>
    <cellStyle name="Comma 10 5 2 7" xfId="24487" xr:uid="{00000000-0005-0000-0000-0000D2360000}"/>
    <cellStyle name="Comma 10 5 2 8" xfId="36456" xr:uid="{00000000-0005-0000-0000-0000D3360000}"/>
    <cellStyle name="Comma 10 5 2 9" xfId="23613" xr:uid="{00000000-0005-0000-0000-0000D4360000}"/>
    <cellStyle name="Comma 10 5 3" xfId="293" xr:uid="{00000000-0005-0000-0000-0000D5360000}"/>
    <cellStyle name="Comma 10 5 3 2" xfId="8548" xr:uid="{00000000-0005-0000-0000-0000D6360000}"/>
    <cellStyle name="Comma 10 5 3 2 2" xfId="39742" xr:uid="{00000000-0005-0000-0000-0000D7360000}"/>
    <cellStyle name="Comma 10 5 3 3" xfId="8549" xr:uid="{00000000-0005-0000-0000-0000D8360000}"/>
    <cellStyle name="Comma 10 5 3 3 2" xfId="39743" xr:uid="{00000000-0005-0000-0000-0000D9360000}"/>
    <cellStyle name="Comma 10 5 3 4" xfId="8547" xr:uid="{00000000-0005-0000-0000-0000DA360000}"/>
    <cellStyle name="Comma 10 5 3 4 2" xfId="39741" xr:uid="{00000000-0005-0000-0000-0000DB360000}"/>
    <cellStyle name="Comma 10 5 3 5" xfId="29819" xr:uid="{00000000-0005-0000-0000-0000DC360000}"/>
    <cellStyle name="Comma 10 5 3 5 2" xfId="44398" xr:uid="{00000000-0005-0000-0000-0000DD360000}"/>
    <cellStyle name="Comma 10 5 3 6" xfId="26319" xr:uid="{00000000-0005-0000-0000-0000DE360000}"/>
    <cellStyle name="Comma 10 5 3 6 2" xfId="38307" xr:uid="{00000000-0005-0000-0000-0000DF360000}"/>
    <cellStyle name="Comma 10 5 3 7" xfId="37573" xr:uid="{00000000-0005-0000-0000-0000E0360000}"/>
    <cellStyle name="Comma 10 5 4" xfId="8550" xr:uid="{00000000-0005-0000-0000-0000E1360000}"/>
    <cellStyle name="Comma 10 5 4 2" xfId="21881" xr:uid="{00000000-0005-0000-0000-0000E2360000}"/>
    <cellStyle name="Comma 10 5 4 2 2" xfId="39744" xr:uid="{00000000-0005-0000-0000-0000E3360000}"/>
    <cellStyle name="Comma 10 5 4 3" xfId="34231" xr:uid="{00000000-0005-0000-0000-0000E4360000}"/>
    <cellStyle name="Comma 10 5 4 3 2" xfId="44269" xr:uid="{00000000-0005-0000-0000-0000E5360000}"/>
    <cellStyle name="Comma 10 5 4 4" xfId="26199" xr:uid="{00000000-0005-0000-0000-0000E6360000}"/>
    <cellStyle name="Comma 10 5 4 4 2" xfId="38185" xr:uid="{00000000-0005-0000-0000-0000E7360000}"/>
    <cellStyle name="Comma 10 5 4 5" xfId="37452" xr:uid="{00000000-0005-0000-0000-0000E8360000}"/>
    <cellStyle name="Comma 10 5 4 6" xfId="25432" xr:uid="{00000000-0005-0000-0000-0000E9360000}"/>
    <cellStyle name="Comma 10 5 5" xfId="8551" xr:uid="{00000000-0005-0000-0000-0000EA360000}"/>
    <cellStyle name="Comma 10 5 5 2" xfId="39745" xr:uid="{00000000-0005-0000-0000-0000EB360000}"/>
    <cellStyle name="Comma 10 5 6" xfId="8543" xr:uid="{00000000-0005-0000-0000-0000EC360000}"/>
    <cellStyle name="Comma 10 5 7" xfId="559" xr:uid="{00000000-0005-0000-0000-0000ED360000}"/>
    <cellStyle name="Comma 10 6" xfId="109" xr:uid="{00000000-0005-0000-0000-0000EE360000}"/>
    <cellStyle name="Comma 10 6 10" xfId="23614" xr:uid="{00000000-0005-0000-0000-0000EF360000}"/>
    <cellStyle name="Comma 10 6 2" xfId="562" xr:uid="{00000000-0005-0000-0000-0000F0360000}"/>
    <cellStyle name="Comma 10 6 2 2" xfId="8553" xr:uid="{00000000-0005-0000-0000-0000F1360000}"/>
    <cellStyle name="Comma 10 6 2 2 2" xfId="27808" xr:uid="{00000000-0005-0000-0000-0000F2360000}"/>
    <cellStyle name="Comma 10 6 2 2 2 2" xfId="39746" xr:uid="{00000000-0005-0000-0000-0000F3360000}"/>
    <cellStyle name="Comma 10 6 2 2 3" xfId="24965" xr:uid="{00000000-0005-0000-0000-0000F4360000}"/>
    <cellStyle name="Comma 10 6 2 2 4" xfId="36980" xr:uid="{00000000-0005-0000-0000-0000F5360000}"/>
    <cellStyle name="Comma 10 6 2 3" xfId="24200" xr:uid="{00000000-0005-0000-0000-0000F6360000}"/>
    <cellStyle name="Comma 10 6 2 3 2" xfId="33803" xr:uid="{00000000-0005-0000-0000-0000F7360000}"/>
    <cellStyle name="Comma 10 6 2 3 3" xfId="43781" xr:uid="{00000000-0005-0000-0000-0000F8360000}"/>
    <cellStyle name="Comma 10 6 2 4" xfId="25723" xr:uid="{00000000-0005-0000-0000-0000F9360000}"/>
    <cellStyle name="Comma 10 6 2 4 2" xfId="37720" xr:uid="{00000000-0005-0000-0000-0000FA360000}"/>
    <cellStyle name="Comma 10 6 2 5" xfId="24489" xr:uid="{00000000-0005-0000-0000-0000FB360000}"/>
    <cellStyle name="Comma 10 6 2 6" xfId="36458" xr:uid="{00000000-0005-0000-0000-0000FC360000}"/>
    <cellStyle name="Comma 10 6 3" xfId="563" xr:uid="{00000000-0005-0000-0000-0000FD360000}"/>
    <cellStyle name="Comma 10 6 3 2" xfId="8554" xr:uid="{00000000-0005-0000-0000-0000FE360000}"/>
    <cellStyle name="Comma 10 6 3 2 2" xfId="21882" xr:uid="{00000000-0005-0000-0000-0000FF360000}"/>
    <cellStyle name="Comma 10 6 3 2 2 2" xfId="39747" xr:uid="{00000000-0005-0000-0000-000000370000}"/>
    <cellStyle name="Comma 10 6 3 2 3" xfId="24966" xr:uid="{00000000-0005-0000-0000-000001370000}"/>
    <cellStyle name="Comma 10 6 3 2 4" xfId="36981" xr:uid="{00000000-0005-0000-0000-000002370000}"/>
    <cellStyle name="Comma 10 6 3 2 5" xfId="23938" xr:uid="{00000000-0005-0000-0000-000003370000}"/>
    <cellStyle name="Comma 10 6 3 3" xfId="24201" xr:uid="{00000000-0005-0000-0000-000004370000}"/>
    <cellStyle name="Comma 10 6 3 3 2" xfId="33804" xr:uid="{00000000-0005-0000-0000-000005370000}"/>
    <cellStyle name="Comma 10 6 3 3 3" xfId="43782" xr:uid="{00000000-0005-0000-0000-000006370000}"/>
    <cellStyle name="Comma 10 6 3 4" xfId="25724" xr:uid="{00000000-0005-0000-0000-000007370000}"/>
    <cellStyle name="Comma 10 6 3 4 2" xfId="37721" xr:uid="{00000000-0005-0000-0000-000008370000}"/>
    <cellStyle name="Comma 10 6 3 5" xfId="24490" xr:uid="{00000000-0005-0000-0000-000009370000}"/>
    <cellStyle name="Comma 10 6 3 6" xfId="36459" xr:uid="{00000000-0005-0000-0000-00000A370000}"/>
    <cellStyle name="Comma 10 6 4" xfId="8552" xr:uid="{00000000-0005-0000-0000-00000B370000}"/>
    <cellStyle name="Comma 10 6 4 2" xfId="26196" xr:uid="{00000000-0005-0000-0000-00000C370000}"/>
    <cellStyle name="Comma 10 6 4 3" xfId="24964" xr:uid="{00000000-0005-0000-0000-00000D370000}"/>
    <cellStyle name="Comma 10 6 4 4" xfId="36979" xr:uid="{00000000-0005-0000-0000-00000E370000}"/>
    <cellStyle name="Comma 10 6 4 5" xfId="23937" xr:uid="{00000000-0005-0000-0000-00000F370000}"/>
    <cellStyle name="Comma 10 6 5" xfId="561" xr:uid="{00000000-0005-0000-0000-000010370000}"/>
    <cellStyle name="Comma 10 6 5 2" xfId="27809" xr:uid="{00000000-0005-0000-0000-000011370000}"/>
    <cellStyle name="Comma 10 6 5 3" xfId="25429" xr:uid="{00000000-0005-0000-0000-000012370000}"/>
    <cellStyle name="Comma 10 6 6" xfId="33802" xr:uid="{00000000-0005-0000-0000-000013370000}"/>
    <cellStyle name="Comma 10 6 6 2" xfId="43780" xr:uid="{00000000-0005-0000-0000-000014370000}"/>
    <cellStyle name="Comma 10 6 7" xfId="25722" xr:uid="{00000000-0005-0000-0000-000015370000}"/>
    <cellStyle name="Comma 10 6 7 2" xfId="37719" xr:uid="{00000000-0005-0000-0000-000016370000}"/>
    <cellStyle name="Comma 10 6 8" xfId="24488" xr:uid="{00000000-0005-0000-0000-000017370000}"/>
    <cellStyle name="Comma 10 6 9" xfId="36457" xr:uid="{00000000-0005-0000-0000-000018370000}"/>
    <cellStyle name="Comma 10 7" xfId="190" xr:uid="{00000000-0005-0000-0000-000019370000}"/>
    <cellStyle name="Comma 10 7 10" xfId="23615" xr:uid="{00000000-0005-0000-0000-00001A370000}"/>
    <cellStyle name="Comma 10 7 11" xfId="32192" xr:uid="{00000000-0005-0000-0000-00001B370000}"/>
    <cellStyle name="Comma 10 7 2" xfId="257" xr:uid="{00000000-0005-0000-0000-00001C370000}"/>
    <cellStyle name="Comma 10 7 2 2" xfId="8556" xr:uid="{00000000-0005-0000-0000-00001D370000}"/>
    <cellStyle name="Comma 10 7 2 2 2" xfId="34323" xr:uid="{00000000-0005-0000-0000-00001E370000}"/>
    <cellStyle name="Comma 10 7 2 2 2 2" xfId="44364" xr:uid="{00000000-0005-0000-0000-00001F370000}"/>
    <cellStyle name="Comma 10 7 2 2 3" xfId="26290" xr:uid="{00000000-0005-0000-0000-000020370000}"/>
    <cellStyle name="Comma 10 7 2 2 3 2" xfId="38273" xr:uid="{00000000-0005-0000-0000-000021370000}"/>
    <cellStyle name="Comma 10 7 2 2 4" xfId="24968" xr:uid="{00000000-0005-0000-0000-000022370000}"/>
    <cellStyle name="Comma 10 7 2 2 5" xfId="36983" xr:uid="{00000000-0005-0000-0000-000023370000}"/>
    <cellStyle name="Comma 10 7 2 2 6" xfId="23940" xr:uid="{00000000-0005-0000-0000-000024370000}"/>
    <cellStyle name="Comma 10 7 2 3" xfId="565" xr:uid="{00000000-0005-0000-0000-000025370000}"/>
    <cellStyle name="Comma 10 7 2 3 2" xfId="27812" xr:uid="{00000000-0005-0000-0000-000026370000}"/>
    <cellStyle name="Comma 10 7 2 3 2 2" xfId="39748" xr:uid="{00000000-0005-0000-0000-000027370000}"/>
    <cellStyle name="Comma 10 7 2 3 3" xfId="25535" xr:uid="{00000000-0005-0000-0000-000028370000}"/>
    <cellStyle name="Comma 10 7 2 3 4" xfId="37539" xr:uid="{00000000-0005-0000-0000-000029370000}"/>
    <cellStyle name="Comma 10 7 2 4" xfId="33806" xr:uid="{00000000-0005-0000-0000-00002A370000}"/>
    <cellStyle name="Comma 10 7 2 4 2" xfId="43784" xr:uid="{00000000-0005-0000-0000-00002B370000}"/>
    <cellStyle name="Comma 10 7 2 5" xfId="25726" xr:uid="{00000000-0005-0000-0000-00002C370000}"/>
    <cellStyle name="Comma 10 7 2 5 2" xfId="37723" xr:uid="{00000000-0005-0000-0000-00002D370000}"/>
    <cellStyle name="Comma 10 7 2 6" xfId="24492" xr:uid="{00000000-0005-0000-0000-00002E370000}"/>
    <cellStyle name="Comma 10 7 2 7" xfId="36461" xr:uid="{00000000-0005-0000-0000-00002F370000}"/>
    <cellStyle name="Comma 10 7 3" xfId="301" xr:uid="{00000000-0005-0000-0000-000030370000}"/>
    <cellStyle name="Comma 10 7 3 2" xfId="566" xr:uid="{00000000-0005-0000-0000-000031370000}"/>
    <cellStyle name="Comma 10 7 3 2 2" xfId="34358" xr:uid="{00000000-0005-0000-0000-000032370000}"/>
    <cellStyle name="Comma 10 7 3 2 2 2" xfId="44406" xr:uid="{00000000-0005-0000-0000-000033370000}"/>
    <cellStyle name="Comma 10 7 3 2 3" xfId="26325" xr:uid="{00000000-0005-0000-0000-000034370000}"/>
    <cellStyle name="Comma 10 7 3 2 3 2" xfId="38315" xr:uid="{00000000-0005-0000-0000-000035370000}"/>
    <cellStyle name="Comma 10 7 3 2 4" xfId="24969" xr:uid="{00000000-0005-0000-0000-000036370000}"/>
    <cellStyle name="Comma 10 7 3 2 5" xfId="36984" xr:uid="{00000000-0005-0000-0000-000037370000}"/>
    <cellStyle name="Comma 10 7 3 3" xfId="24202" xr:uid="{00000000-0005-0000-0000-000038370000}"/>
    <cellStyle name="Comma 10 7 3 3 2" xfId="33807" xr:uid="{00000000-0005-0000-0000-000039370000}"/>
    <cellStyle name="Comma 10 7 3 3 2 2" xfId="43785" xr:uid="{00000000-0005-0000-0000-00003A370000}"/>
    <cellStyle name="Comma 10 7 3 3 3" xfId="25569" xr:uid="{00000000-0005-0000-0000-00003B370000}"/>
    <cellStyle name="Comma 10 7 3 3 4" xfId="37581" xr:uid="{00000000-0005-0000-0000-00003C370000}"/>
    <cellStyle name="Comma 10 7 3 4" xfId="25727" xr:uid="{00000000-0005-0000-0000-00003D370000}"/>
    <cellStyle name="Comma 10 7 3 4 2" xfId="37724" xr:uid="{00000000-0005-0000-0000-00003E370000}"/>
    <cellStyle name="Comma 10 7 3 5" xfId="24493" xr:uid="{00000000-0005-0000-0000-00003F370000}"/>
    <cellStyle name="Comma 10 7 3 6" xfId="36462" xr:uid="{00000000-0005-0000-0000-000040370000}"/>
    <cellStyle name="Comma 10 7 4" xfId="8555" xr:uid="{00000000-0005-0000-0000-000041370000}"/>
    <cellStyle name="Comma 10 7 4 2" xfId="34262" xr:uid="{00000000-0005-0000-0000-000042370000}"/>
    <cellStyle name="Comma 10 7 4 2 2" xfId="44300" xr:uid="{00000000-0005-0000-0000-000043370000}"/>
    <cellStyle name="Comma 10 7 4 3" xfId="26230" xr:uid="{00000000-0005-0000-0000-000044370000}"/>
    <cellStyle name="Comma 10 7 4 3 2" xfId="38211" xr:uid="{00000000-0005-0000-0000-000045370000}"/>
    <cellStyle name="Comma 10 7 4 4" xfId="24967" xr:uid="{00000000-0005-0000-0000-000046370000}"/>
    <cellStyle name="Comma 10 7 4 5" xfId="36982" xr:uid="{00000000-0005-0000-0000-000047370000}"/>
    <cellStyle name="Comma 10 7 4 6" xfId="23939" xr:uid="{00000000-0005-0000-0000-000048370000}"/>
    <cellStyle name="Comma 10 7 5" xfId="564" xr:uid="{00000000-0005-0000-0000-000049370000}"/>
    <cellStyle name="Comma 10 7 5 2" xfId="27811" xr:uid="{00000000-0005-0000-0000-00004A370000}"/>
    <cellStyle name="Comma 10 7 5 3" xfId="25476" xr:uid="{00000000-0005-0000-0000-00004B370000}"/>
    <cellStyle name="Comma 10 7 5 4" xfId="37476" xr:uid="{00000000-0005-0000-0000-00004C370000}"/>
    <cellStyle name="Comma 10 7 6" xfId="33805" xr:uid="{00000000-0005-0000-0000-00004D370000}"/>
    <cellStyle name="Comma 10 7 6 2" xfId="43783" xr:uid="{00000000-0005-0000-0000-00004E370000}"/>
    <cellStyle name="Comma 10 7 7" xfId="25725" xr:uid="{00000000-0005-0000-0000-00004F370000}"/>
    <cellStyle name="Comma 10 7 7 2" xfId="37722" xr:uid="{00000000-0005-0000-0000-000050370000}"/>
    <cellStyle name="Comma 10 7 8" xfId="24491" xr:uid="{00000000-0005-0000-0000-000051370000}"/>
    <cellStyle name="Comma 10 7 9" xfId="36460" xr:uid="{00000000-0005-0000-0000-000052370000}"/>
    <cellStyle name="Comma 10 8" xfId="206" xr:uid="{00000000-0005-0000-0000-000053370000}"/>
    <cellStyle name="Comma 10 8 2" xfId="8557" xr:uid="{00000000-0005-0000-0000-000054370000}"/>
    <cellStyle name="Comma 10 8 2 2" xfId="34275" xr:uid="{00000000-0005-0000-0000-000055370000}"/>
    <cellStyle name="Comma 10 8 2 2 2" xfId="44314" xr:uid="{00000000-0005-0000-0000-000056370000}"/>
    <cellStyle name="Comma 10 8 2 3" xfId="26243" xr:uid="{00000000-0005-0000-0000-000057370000}"/>
    <cellStyle name="Comma 10 8 2 3 2" xfId="38224" xr:uid="{00000000-0005-0000-0000-000058370000}"/>
    <cellStyle name="Comma 10 8 2 4" xfId="24970" xr:uid="{00000000-0005-0000-0000-000059370000}"/>
    <cellStyle name="Comma 10 8 2 5" xfId="36985" xr:uid="{00000000-0005-0000-0000-00005A370000}"/>
    <cellStyle name="Comma 10 8 2 6" xfId="23941" xr:uid="{00000000-0005-0000-0000-00005B370000}"/>
    <cellStyle name="Comma 10 8 3" xfId="567" xr:uid="{00000000-0005-0000-0000-00005C370000}"/>
    <cellStyle name="Comma 10 8 3 2" xfId="27810" xr:uid="{00000000-0005-0000-0000-00005D370000}"/>
    <cellStyle name="Comma 10 8 3 3" xfId="25473" xr:uid="{00000000-0005-0000-0000-00005E370000}"/>
    <cellStyle name="Comma 10 8 3 4" xfId="37490" xr:uid="{00000000-0005-0000-0000-00005F370000}"/>
    <cellStyle name="Comma 10 8 4" xfId="33808" xr:uid="{00000000-0005-0000-0000-000060370000}"/>
    <cellStyle name="Comma 10 8 4 2" xfId="43786" xr:uid="{00000000-0005-0000-0000-000061370000}"/>
    <cellStyle name="Comma 10 8 5" xfId="25728" xr:uid="{00000000-0005-0000-0000-000062370000}"/>
    <cellStyle name="Comma 10 8 5 2" xfId="37725" xr:uid="{00000000-0005-0000-0000-000063370000}"/>
    <cellStyle name="Comma 10 8 6" xfId="24494" xr:uid="{00000000-0005-0000-0000-000064370000}"/>
    <cellStyle name="Comma 10 8 7" xfId="36463" xr:uid="{00000000-0005-0000-0000-000065370000}"/>
    <cellStyle name="Comma 10 9" xfId="272" xr:uid="{00000000-0005-0000-0000-000066370000}"/>
    <cellStyle name="Comma 10 9 2" xfId="8558" xr:uid="{00000000-0005-0000-0000-000067370000}"/>
    <cellStyle name="Comma 10 9 2 2" xfId="34335" xr:uid="{00000000-0005-0000-0000-000068370000}"/>
    <cellStyle name="Comma 10 9 2 2 2" xfId="44377" xr:uid="{00000000-0005-0000-0000-000069370000}"/>
    <cellStyle name="Comma 10 9 2 3" xfId="26303" xr:uid="{00000000-0005-0000-0000-00006A370000}"/>
    <cellStyle name="Comma 10 9 2 3 2" xfId="38286" xr:uid="{00000000-0005-0000-0000-00006B370000}"/>
    <cellStyle name="Comma 10 9 2 4" xfId="24971" xr:uid="{00000000-0005-0000-0000-00006C370000}"/>
    <cellStyle name="Comma 10 9 2 5" xfId="36986" xr:uid="{00000000-0005-0000-0000-00006D370000}"/>
    <cellStyle name="Comma 10 9 2 6" xfId="23942" xr:uid="{00000000-0005-0000-0000-00006E370000}"/>
    <cellStyle name="Comma 10 9 3" xfId="568" xr:uid="{00000000-0005-0000-0000-00006F370000}"/>
    <cellStyle name="Comma 10 9 3 2" xfId="27813" xr:uid="{00000000-0005-0000-0000-000070370000}"/>
    <cellStyle name="Comma 10 9 3 3" xfId="25547" xr:uid="{00000000-0005-0000-0000-000071370000}"/>
    <cellStyle name="Comma 10 9 3 4" xfId="37552" xr:uid="{00000000-0005-0000-0000-000072370000}"/>
    <cellStyle name="Comma 10 9 4" xfId="33809" xr:uid="{00000000-0005-0000-0000-000073370000}"/>
    <cellStyle name="Comma 10 9 4 2" xfId="43787" xr:uid="{00000000-0005-0000-0000-000074370000}"/>
    <cellStyle name="Comma 10 9 5" xfId="25729" xr:uid="{00000000-0005-0000-0000-000075370000}"/>
    <cellStyle name="Comma 10 9 5 2" xfId="37726" xr:uid="{00000000-0005-0000-0000-000076370000}"/>
    <cellStyle name="Comma 10 9 6" xfId="24495" xr:uid="{00000000-0005-0000-0000-000077370000}"/>
    <cellStyle name="Comma 10 9 7" xfId="36464" xr:uid="{00000000-0005-0000-0000-000078370000}"/>
    <cellStyle name="Comma 10_BOQ for System Furniture - R1 (5)" xfId="8559" xr:uid="{00000000-0005-0000-0000-000079370000}"/>
    <cellStyle name="Comma 100" xfId="8560" xr:uid="{00000000-0005-0000-0000-00007A370000}"/>
    <cellStyle name="Comma 100 2" xfId="39749" xr:uid="{00000000-0005-0000-0000-00007B370000}"/>
    <cellStyle name="Comma 100 3" xfId="27814" xr:uid="{00000000-0005-0000-0000-00007C370000}"/>
    <cellStyle name="Comma 100 3 2" xfId="45615" xr:uid="{00000000-0005-0000-0000-00007D370000}"/>
    <cellStyle name="Comma 100 4" xfId="32191" xr:uid="{00000000-0005-0000-0000-00007E370000}"/>
    <cellStyle name="Comma 101" xfId="8561" xr:uid="{00000000-0005-0000-0000-00007F370000}"/>
    <cellStyle name="Comma 101 2" xfId="39750" xr:uid="{00000000-0005-0000-0000-000080370000}"/>
    <cellStyle name="Comma 101 3" xfId="27815" xr:uid="{00000000-0005-0000-0000-000081370000}"/>
    <cellStyle name="Comma 101 4" xfId="22903" xr:uid="{00000000-0005-0000-0000-000082370000}"/>
    <cellStyle name="Comma 102" xfId="8562" xr:uid="{00000000-0005-0000-0000-000083370000}"/>
    <cellStyle name="Comma 102 2" xfId="39751" xr:uid="{00000000-0005-0000-0000-000084370000}"/>
    <cellStyle name="Comma 102 3" xfId="27816" xr:uid="{00000000-0005-0000-0000-000085370000}"/>
    <cellStyle name="Comma 102 4" xfId="22904" xr:uid="{00000000-0005-0000-0000-000086370000}"/>
    <cellStyle name="Comma 103" xfId="8563" xr:uid="{00000000-0005-0000-0000-000087370000}"/>
    <cellStyle name="Comma 103 2" xfId="39752" xr:uid="{00000000-0005-0000-0000-000088370000}"/>
    <cellStyle name="Comma 103 3" xfId="27817" xr:uid="{00000000-0005-0000-0000-000089370000}"/>
    <cellStyle name="Comma 103 4" xfId="32187" xr:uid="{00000000-0005-0000-0000-00008A370000}"/>
    <cellStyle name="Comma 104" xfId="8564" xr:uid="{00000000-0005-0000-0000-00008B370000}"/>
    <cellStyle name="Comma 104 2" xfId="39753" xr:uid="{00000000-0005-0000-0000-00008C370000}"/>
    <cellStyle name="Comma 104 3" xfId="27818" xr:uid="{00000000-0005-0000-0000-00008D370000}"/>
    <cellStyle name="Comma 104 4" xfId="32190" xr:uid="{00000000-0005-0000-0000-00008E370000}"/>
    <cellStyle name="Comma 105" xfId="8565" xr:uid="{00000000-0005-0000-0000-00008F370000}"/>
    <cellStyle name="Comma 105 2" xfId="8566" xr:uid="{00000000-0005-0000-0000-000090370000}"/>
    <cellStyle name="Comma 105 2 2" xfId="8567" xr:uid="{00000000-0005-0000-0000-000091370000}"/>
    <cellStyle name="Comma 105 2 3" xfId="8568" xr:uid="{00000000-0005-0000-0000-000092370000}"/>
    <cellStyle name="Comma 105 3" xfId="39754" xr:uid="{00000000-0005-0000-0000-000093370000}"/>
    <cellStyle name="Comma 105 4" xfId="27819" xr:uid="{00000000-0005-0000-0000-000094370000}"/>
    <cellStyle name="Comma 105 5" xfId="22905" xr:uid="{00000000-0005-0000-0000-000095370000}"/>
    <cellStyle name="Comma 106" xfId="8569" xr:uid="{00000000-0005-0000-0000-000096370000}"/>
    <cellStyle name="Comma 106 2" xfId="39755" xr:uid="{00000000-0005-0000-0000-000097370000}"/>
    <cellStyle name="Comma 106 3" xfId="21883" xr:uid="{00000000-0005-0000-0000-000098370000}"/>
    <cellStyle name="Comma 106 4" xfId="32189" xr:uid="{00000000-0005-0000-0000-000099370000}"/>
    <cellStyle name="Comma 107" xfId="8570" xr:uid="{00000000-0005-0000-0000-00009A370000}"/>
    <cellStyle name="Comma 107 2" xfId="39756" xr:uid="{00000000-0005-0000-0000-00009B370000}"/>
    <cellStyle name="Comma 107 3" xfId="21884" xr:uid="{00000000-0005-0000-0000-00009C370000}"/>
    <cellStyle name="Comma 107 4" xfId="22906" xr:uid="{00000000-0005-0000-0000-00009D370000}"/>
    <cellStyle name="Comma 108" xfId="8571" xr:uid="{00000000-0005-0000-0000-00009E370000}"/>
    <cellStyle name="Comma 108 2" xfId="39757" xr:uid="{00000000-0005-0000-0000-00009F370000}"/>
    <cellStyle name="Comma 108 3" xfId="27821" xr:uid="{00000000-0005-0000-0000-0000A0370000}"/>
    <cellStyle name="Comma 108 4" xfId="32188" xr:uid="{00000000-0005-0000-0000-0000A1370000}"/>
    <cellStyle name="Comma 109" xfId="8572" xr:uid="{00000000-0005-0000-0000-0000A2370000}"/>
    <cellStyle name="Comma 109 2" xfId="39758" xr:uid="{00000000-0005-0000-0000-0000A3370000}"/>
    <cellStyle name="Comma 109 3" xfId="27820" xr:uid="{00000000-0005-0000-0000-0000A4370000}"/>
    <cellStyle name="Comma 109 4" xfId="22907" xr:uid="{00000000-0005-0000-0000-0000A5370000}"/>
    <cellStyle name="Comma 11" xfId="1" xr:uid="{00000000-0005-0000-0000-0000A6370000}"/>
    <cellStyle name="Comma 11 10" xfId="338" xr:uid="{00000000-0005-0000-0000-0000A7370000}"/>
    <cellStyle name="Comma 11 10 2" xfId="26339" xr:uid="{00000000-0005-0000-0000-0000A8370000}"/>
    <cellStyle name="Comma 11 10 2 2" xfId="38347" xr:uid="{00000000-0005-0000-0000-0000A9370000}"/>
    <cellStyle name="Comma 11 10 3" xfId="25399" xr:uid="{00000000-0005-0000-0000-0000AA370000}"/>
    <cellStyle name="Comma 11 10 4" xfId="37421" xr:uid="{00000000-0005-0000-0000-0000AB370000}"/>
    <cellStyle name="Comma 11 11" xfId="25610" xr:uid="{00000000-0005-0000-0000-0000AC370000}"/>
    <cellStyle name="Comma 11 11 2" xfId="37623" xr:uid="{00000000-0005-0000-0000-0000AD370000}"/>
    <cellStyle name="Comma 11 12" xfId="24443" xr:uid="{00000000-0005-0000-0000-0000AE370000}"/>
    <cellStyle name="Comma 11 13" xfId="36398" xr:uid="{00000000-0005-0000-0000-0000AF370000}"/>
    <cellStyle name="Comma 11 14" xfId="23530" xr:uid="{00000000-0005-0000-0000-0000B0370000}"/>
    <cellStyle name="Comma 11 16" xfId="45605" xr:uid="{00000000-0005-0000-0000-0000B1370000}"/>
    <cellStyle name="Comma 11 2" xfId="54" xr:uid="{00000000-0005-0000-0000-0000B2370000}"/>
    <cellStyle name="Comma 11 2 10" xfId="366" xr:uid="{00000000-0005-0000-0000-0000B3370000}"/>
    <cellStyle name="Comma 11 2 10 2" xfId="43709" xr:uid="{00000000-0005-0000-0000-0000B4370000}"/>
    <cellStyle name="Comma 11 2 10 3" xfId="33744" xr:uid="{00000000-0005-0000-0000-0000B5370000}"/>
    <cellStyle name="Comma 11 2 11" xfId="24449" xr:uid="{00000000-0005-0000-0000-0000B6370000}"/>
    <cellStyle name="Comma 11 2 12" xfId="36408" xr:uid="{00000000-0005-0000-0000-0000B7370000}"/>
    <cellStyle name="Comma 11 2 13" xfId="23541" xr:uid="{00000000-0005-0000-0000-0000B8370000}"/>
    <cellStyle name="Comma 11 2 2" xfId="208" xr:uid="{00000000-0005-0000-0000-0000B9370000}"/>
    <cellStyle name="Comma 11 2 2 10" xfId="8574" xr:uid="{00000000-0005-0000-0000-0000BA370000}"/>
    <cellStyle name="Comma 11 2 2 10 2" xfId="38320" xr:uid="{00000000-0005-0000-0000-0000BB370000}"/>
    <cellStyle name="Comma 11 2 2 11" xfId="570" xr:uid="{00000000-0005-0000-0000-0000BC370000}"/>
    <cellStyle name="Comma 11 2 2 11 2" xfId="43672" xr:uid="{00000000-0005-0000-0000-0000BD370000}"/>
    <cellStyle name="Comma 11 2 2 11 3" xfId="33713" xr:uid="{00000000-0005-0000-0000-0000BE370000}"/>
    <cellStyle name="Comma 11 2 2 12" xfId="23616" xr:uid="{00000000-0005-0000-0000-0000BF370000}"/>
    <cellStyle name="Comma 11 2 2 13" xfId="22909" xr:uid="{00000000-0005-0000-0000-0000C0370000}"/>
    <cellStyle name="Comma 11 2 2 2" xfId="1343" xr:uid="{00000000-0005-0000-0000-0000C1370000}"/>
    <cellStyle name="Comma 11 2 2 2 2" xfId="8576" xr:uid="{00000000-0005-0000-0000-0000C2370000}"/>
    <cellStyle name="Comma 11 2 2 2 2 2" xfId="21885" xr:uid="{00000000-0005-0000-0000-0000C3370000}"/>
    <cellStyle name="Comma 11 2 2 2 2 2 2" xfId="39759" xr:uid="{00000000-0005-0000-0000-0000C4370000}"/>
    <cellStyle name="Comma 11 2 2 2 2 3" xfId="25374" xr:uid="{00000000-0005-0000-0000-0000C5370000}"/>
    <cellStyle name="Comma 11 2 2 2 2 4" xfId="37394" xr:uid="{00000000-0005-0000-0000-0000C6370000}"/>
    <cellStyle name="Comma 11 2 2 2 2 5" xfId="24161" xr:uid="{00000000-0005-0000-0000-0000C7370000}"/>
    <cellStyle name="Comma 11 2 2 2 3" xfId="8577" xr:uid="{00000000-0005-0000-0000-0000C8370000}"/>
    <cellStyle name="Comma 11 2 2 2 3 2" xfId="27822" xr:uid="{00000000-0005-0000-0000-0000C9370000}"/>
    <cellStyle name="Comma 11 2 2 2 3 2 2" xfId="39760" xr:uid="{00000000-0005-0000-0000-0000CA370000}"/>
    <cellStyle name="Comma 11 2 2 2 3 3" xfId="25607" xr:uid="{00000000-0005-0000-0000-0000CB370000}"/>
    <cellStyle name="Comma 11 2 2 2 3 4" xfId="37620" xr:uid="{00000000-0005-0000-0000-0000CC370000}"/>
    <cellStyle name="Comma 11 2 2 2 3 5" xfId="24438" xr:uid="{00000000-0005-0000-0000-0000CD370000}"/>
    <cellStyle name="Comma 11 2 2 2 4" xfId="8575" xr:uid="{00000000-0005-0000-0000-0000CE370000}"/>
    <cellStyle name="Comma 11 2 2 2 4 2" xfId="38344" xr:uid="{00000000-0005-0000-0000-0000CF370000}"/>
    <cellStyle name="Comma 11 2 2 2 5" xfId="33735" xr:uid="{00000000-0005-0000-0000-0000D0370000}"/>
    <cellStyle name="Comma 11 2 2 2 5 2" xfId="43697" xr:uid="{00000000-0005-0000-0000-0000D1370000}"/>
    <cellStyle name="Comma 11 2 2 2 6" xfId="24885" xr:uid="{00000000-0005-0000-0000-0000D2370000}"/>
    <cellStyle name="Comma 11 2 2 2 7" xfId="36900" xr:uid="{00000000-0005-0000-0000-0000D3370000}"/>
    <cellStyle name="Comma 11 2 2 3" xfId="1355" xr:uid="{00000000-0005-0000-0000-0000D4370000}"/>
    <cellStyle name="Comma 11 2 2 3 2" xfId="8579" xr:uid="{00000000-0005-0000-0000-0000D5370000}"/>
    <cellStyle name="Comma 11 2 2 3 2 2" xfId="27823" xr:uid="{00000000-0005-0000-0000-0000D6370000}"/>
    <cellStyle name="Comma 11 2 2 3 2 2 2" xfId="39761" xr:uid="{00000000-0005-0000-0000-0000D7370000}"/>
    <cellStyle name="Comma 11 2 2 3 2 3" xfId="25386" xr:uid="{00000000-0005-0000-0000-0000D8370000}"/>
    <cellStyle name="Comma 11 2 2 3 2 4" xfId="37406" xr:uid="{00000000-0005-0000-0000-0000D9370000}"/>
    <cellStyle name="Comma 11 2 2 3 2 5" xfId="24169" xr:uid="{00000000-0005-0000-0000-0000DA370000}"/>
    <cellStyle name="Comma 11 2 2 3 3" xfId="8580" xr:uid="{00000000-0005-0000-0000-0000DB370000}"/>
    <cellStyle name="Comma 11 2 2 3 3 2" xfId="27824" xr:uid="{00000000-0005-0000-0000-0000DC370000}"/>
    <cellStyle name="Comma 11 2 2 3 3 2 2" xfId="39762" xr:uid="{00000000-0005-0000-0000-0000DD370000}"/>
    <cellStyle name="Comma 11 2 2 3 3 3" xfId="25619" xr:uid="{00000000-0005-0000-0000-0000DE370000}"/>
    <cellStyle name="Comma 11 2 2 3 3 4" xfId="37632" xr:uid="{00000000-0005-0000-0000-0000DF370000}"/>
    <cellStyle name="Comma 11 2 2 3 3 5" xfId="24429" xr:uid="{00000000-0005-0000-0000-0000E0370000}"/>
    <cellStyle name="Comma 11 2 2 3 4" xfId="8578" xr:uid="{00000000-0005-0000-0000-0000E1370000}"/>
    <cellStyle name="Comma 11 2 2 3 4 2" xfId="38355" xr:uid="{00000000-0005-0000-0000-0000E2370000}"/>
    <cellStyle name="Comma 11 2 2 3 5" xfId="33740" xr:uid="{00000000-0005-0000-0000-0000E3370000}"/>
    <cellStyle name="Comma 11 2 2 3 5 2" xfId="43704" xr:uid="{00000000-0005-0000-0000-0000E4370000}"/>
    <cellStyle name="Comma 11 2 2 3 6" xfId="24896" xr:uid="{00000000-0005-0000-0000-0000E5370000}"/>
    <cellStyle name="Comma 11 2 2 3 7" xfId="36912" xr:uid="{00000000-0005-0000-0000-0000E6370000}"/>
    <cellStyle name="Comma 11 2 2 4" xfId="1329" xr:uid="{00000000-0005-0000-0000-0000E7370000}"/>
    <cellStyle name="Comma 11 2 2 4 2" xfId="8582" xr:uid="{00000000-0005-0000-0000-0000E8370000}"/>
    <cellStyle name="Comma 11 2 2 4 2 2" xfId="27825" xr:uid="{00000000-0005-0000-0000-0000E9370000}"/>
    <cellStyle name="Comma 11 2 2 4 2 2 2" xfId="39763" xr:uid="{00000000-0005-0000-0000-0000EA370000}"/>
    <cellStyle name="Comma 11 2 2 4 2 3" xfId="25362" xr:uid="{00000000-0005-0000-0000-0000EB370000}"/>
    <cellStyle name="Comma 11 2 2 4 2 4" xfId="37382" xr:uid="{00000000-0005-0000-0000-0000EC370000}"/>
    <cellStyle name="Comma 11 2 2 4 2 5" xfId="24155" xr:uid="{00000000-0005-0000-0000-0000ED370000}"/>
    <cellStyle name="Comma 11 2 2 4 3" xfId="8583" xr:uid="{00000000-0005-0000-0000-0000EE370000}"/>
    <cellStyle name="Comma 11 2 2 4 3 2" xfId="27826" xr:uid="{00000000-0005-0000-0000-0000EF370000}"/>
    <cellStyle name="Comma 11 2 2 4 3 2 2" xfId="39764" xr:uid="{00000000-0005-0000-0000-0000F0370000}"/>
    <cellStyle name="Comma 11 2 2 4 3 3" xfId="25598" xr:uid="{00000000-0005-0000-0000-0000F1370000}"/>
    <cellStyle name="Comma 11 2 2 4 3 4" xfId="37607" xr:uid="{00000000-0005-0000-0000-0000F2370000}"/>
    <cellStyle name="Comma 11 2 2 4 3 5" xfId="24414" xr:uid="{00000000-0005-0000-0000-0000F3370000}"/>
    <cellStyle name="Comma 11 2 2 4 4" xfId="8581" xr:uid="{00000000-0005-0000-0000-0000F4370000}"/>
    <cellStyle name="Comma 11 2 2 4 4 2" xfId="38332" xr:uid="{00000000-0005-0000-0000-0000F5370000}"/>
    <cellStyle name="Comma 11 2 2 4 5" xfId="33728" xr:uid="{00000000-0005-0000-0000-0000F6370000}"/>
    <cellStyle name="Comma 11 2 2 4 5 2" xfId="43690" xr:uid="{00000000-0005-0000-0000-0000F7370000}"/>
    <cellStyle name="Comma 11 2 2 4 6" xfId="24873" xr:uid="{00000000-0005-0000-0000-0000F8370000}"/>
    <cellStyle name="Comma 11 2 2 4 7" xfId="36888" xr:uid="{00000000-0005-0000-0000-0000F9370000}"/>
    <cellStyle name="Comma 11 2 2 5" xfId="1298" xr:uid="{00000000-0005-0000-0000-0000FA370000}"/>
    <cellStyle name="Comma 11 2 2 5 2" xfId="8585" xr:uid="{00000000-0005-0000-0000-0000FB370000}"/>
    <cellStyle name="Comma 11 2 2 5 2 2" xfId="27827" xr:uid="{00000000-0005-0000-0000-0000FC370000}"/>
    <cellStyle name="Comma 11 2 2 5 2 2 2" xfId="39766" xr:uid="{00000000-0005-0000-0000-0000FD370000}"/>
    <cellStyle name="Comma 11 2 2 5 2 3" xfId="25348" xr:uid="{00000000-0005-0000-0000-0000FE370000}"/>
    <cellStyle name="Comma 11 2 2 5 2 4" xfId="37367" xr:uid="{00000000-0005-0000-0000-0000FF370000}"/>
    <cellStyle name="Comma 11 2 2 5 2 5" xfId="24143" xr:uid="{00000000-0005-0000-0000-000000380000}"/>
    <cellStyle name="Comma 11 2 2 5 3" xfId="8586" xr:uid="{00000000-0005-0000-0000-000001380000}"/>
    <cellStyle name="Comma 11 2 2 5 3 2" xfId="27828" xr:uid="{00000000-0005-0000-0000-000002380000}"/>
    <cellStyle name="Comma 11 2 2 5 3 3" xfId="39767" xr:uid="{00000000-0005-0000-0000-000003380000}"/>
    <cellStyle name="Comma 11 2 2 5 3 4" xfId="24400" xr:uid="{00000000-0005-0000-0000-000004380000}"/>
    <cellStyle name="Comma 11 2 2 5 4" xfId="8584" xr:uid="{00000000-0005-0000-0000-000005380000}"/>
    <cellStyle name="Comma 11 2 2 5 4 2" xfId="39765" xr:uid="{00000000-0005-0000-0000-000006380000}"/>
    <cellStyle name="Comma 11 2 2 5 5" xfId="34161" xr:uid="{00000000-0005-0000-0000-000007380000}"/>
    <cellStyle name="Comma 11 2 2 5 5 2" xfId="44197" xr:uid="{00000000-0005-0000-0000-000008380000}"/>
    <cellStyle name="Comma 11 2 2 5 6" xfId="26126" xr:uid="{00000000-0005-0000-0000-000009380000}"/>
    <cellStyle name="Comma 11 2 2 5 6 2" xfId="38113" xr:uid="{00000000-0005-0000-0000-00000A380000}"/>
    <cellStyle name="Comma 11 2 2 5 7" xfId="24859" xr:uid="{00000000-0005-0000-0000-00000B380000}"/>
    <cellStyle name="Comma 11 2 2 5 8" xfId="36873" xr:uid="{00000000-0005-0000-0000-00000C380000}"/>
    <cellStyle name="Comma 11 2 2 6" xfId="8587" xr:uid="{00000000-0005-0000-0000-00000D380000}"/>
    <cellStyle name="Comma 11 2 2 6 2" xfId="8588" xr:uid="{00000000-0005-0000-0000-00000E380000}"/>
    <cellStyle name="Comma 11 2 2 6 2 2" xfId="39769" xr:uid="{00000000-0005-0000-0000-00000F380000}"/>
    <cellStyle name="Comma 11 2 2 6 3" xfId="8589" xr:uid="{00000000-0005-0000-0000-000010380000}"/>
    <cellStyle name="Comma 11 2 2 6 3 2" xfId="39770" xr:uid="{00000000-0005-0000-0000-000011380000}"/>
    <cellStyle name="Comma 11 2 2 6 4" xfId="27829" xr:uid="{00000000-0005-0000-0000-000012380000}"/>
    <cellStyle name="Comma 11 2 2 6 4 2" xfId="39768" xr:uid="{00000000-0005-0000-0000-000013380000}"/>
    <cellStyle name="Comma 11 2 2 6 5" xfId="25730" xr:uid="{00000000-0005-0000-0000-000014380000}"/>
    <cellStyle name="Comma 11 2 2 6 6" xfId="37492" xr:uid="{00000000-0005-0000-0000-000015380000}"/>
    <cellStyle name="Comma 11 2 2 7" xfId="8590" xr:uid="{00000000-0005-0000-0000-000016380000}"/>
    <cellStyle name="Comma 11 2 2 7 2" xfId="8591" xr:uid="{00000000-0005-0000-0000-000017380000}"/>
    <cellStyle name="Comma 11 2 2 7 2 2" xfId="39772" xr:uid="{00000000-0005-0000-0000-000018380000}"/>
    <cellStyle name="Comma 11 2 2 7 3" xfId="8592" xr:uid="{00000000-0005-0000-0000-000019380000}"/>
    <cellStyle name="Comma 11 2 2 7 3 2" xfId="39773" xr:uid="{00000000-0005-0000-0000-00001A380000}"/>
    <cellStyle name="Comma 11 2 2 7 4" xfId="21886" xr:uid="{00000000-0005-0000-0000-00001B380000}"/>
    <cellStyle name="Comma 11 2 2 7 4 2" xfId="39771" xr:uid="{00000000-0005-0000-0000-00001C380000}"/>
    <cellStyle name="Comma 11 2 2 7 5" xfId="34277" xr:uid="{00000000-0005-0000-0000-00001D380000}"/>
    <cellStyle name="Comma 11 2 2 7 5 2" xfId="44316" xr:uid="{00000000-0005-0000-0000-00001E380000}"/>
    <cellStyle name="Comma 11 2 2 7 6" xfId="21784" xr:uid="{00000000-0005-0000-0000-00001F380000}"/>
    <cellStyle name="Comma 11 2 2 7 6 2" xfId="38226" xr:uid="{00000000-0005-0000-0000-000020380000}"/>
    <cellStyle name="Comma 11 2 2 7 7" xfId="37586" xr:uid="{00000000-0005-0000-0000-000021380000}"/>
    <cellStyle name="Comma 11 2 2 7 8" xfId="25573" xr:uid="{00000000-0005-0000-0000-000022380000}"/>
    <cellStyle name="Comma 11 2 2 8" xfId="8593" xr:uid="{00000000-0005-0000-0000-000023380000}"/>
    <cellStyle name="Comma 11 2 2 8 2" xfId="39774" xr:uid="{00000000-0005-0000-0000-000024380000}"/>
    <cellStyle name="Comma 11 2 2 9" xfId="8594" xr:uid="{00000000-0005-0000-0000-000025380000}"/>
    <cellStyle name="Comma 11 2 2 9 2" xfId="39775" xr:uid="{00000000-0005-0000-0000-000026380000}"/>
    <cellStyle name="Comma 11 2 3" xfId="274" xr:uid="{00000000-0005-0000-0000-000027380000}"/>
    <cellStyle name="Comma 11 2 3 2" xfId="8596" xr:uid="{00000000-0005-0000-0000-000028380000}"/>
    <cellStyle name="Comma 11 2 3 2 2" xfId="8597" xr:uid="{00000000-0005-0000-0000-000029380000}"/>
    <cellStyle name="Comma 11 2 3 2 2 2" xfId="39777" xr:uid="{00000000-0005-0000-0000-00002A380000}"/>
    <cellStyle name="Comma 11 2 3 2 3" xfId="8598" xr:uid="{00000000-0005-0000-0000-00002B380000}"/>
    <cellStyle name="Comma 11 2 3 2 3 2" xfId="39778" xr:uid="{00000000-0005-0000-0000-00002C380000}"/>
    <cellStyle name="Comma 11 2 3 2 4" xfId="21887" xr:uid="{00000000-0005-0000-0000-00002D380000}"/>
    <cellStyle name="Comma 11 2 3 2 4 2" xfId="39776" xr:uid="{00000000-0005-0000-0000-00002E380000}"/>
    <cellStyle name="Comma 11 2 3 2 5" xfId="34337" xr:uid="{00000000-0005-0000-0000-00002F380000}"/>
    <cellStyle name="Comma 11 2 3 2 5 2" xfId="44379" xr:uid="{00000000-0005-0000-0000-000030380000}"/>
    <cellStyle name="Comma 11 2 3 2 6" xfId="29446" xr:uid="{00000000-0005-0000-0000-000031380000}"/>
    <cellStyle name="Comma 11 2 3 2 6 2" xfId="38288" xr:uid="{00000000-0005-0000-0000-000032380000}"/>
    <cellStyle name="Comma 11 2 3 2 7" xfId="25395" xr:uid="{00000000-0005-0000-0000-000033380000}"/>
    <cellStyle name="Comma 11 2 3 2 8" xfId="37415" xr:uid="{00000000-0005-0000-0000-000034380000}"/>
    <cellStyle name="Comma 11 2 3 2 9" xfId="24174" xr:uid="{00000000-0005-0000-0000-000035380000}"/>
    <cellStyle name="Comma 11 2 3 3" xfId="8599" xr:uid="{00000000-0005-0000-0000-000036380000}"/>
    <cellStyle name="Comma 11 2 3 3 2" xfId="27830" xr:uid="{00000000-0005-0000-0000-000037380000}"/>
    <cellStyle name="Comma 11 2 3 3 2 2" xfId="39779" xr:uid="{00000000-0005-0000-0000-000038380000}"/>
    <cellStyle name="Comma 11 2 3 3 3" xfId="25549" xr:uid="{00000000-0005-0000-0000-000039380000}"/>
    <cellStyle name="Comma 11 2 3 3 4" xfId="37554" xr:uid="{00000000-0005-0000-0000-00003A380000}"/>
    <cellStyle name="Comma 11 2 3 3 5" xfId="24436" xr:uid="{00000000-0005-0000-0000-00003B380000}"/>
    <cellStyle name="Comma 11 2 3 4" xfId="8600" xr:uid="{00000000-0005-0000-0000-00003C380000}"/>
    <cellStyle name="Comma 11 2 3 4 2" xfId="39780" xr:uid="{00000000-0005-0000-0000-00003D380000}"/>
    <cellStyle name="Comma 11 2 3 5" xfId="8595" xr:uid="{00000000-0005-0000-0000-00003E380000}"/>
    <cellStyle name="Comma 11 2 3 6" xfId="1364" xr:uid="{00000000-0005-0000-0000-00003F380000}"/>
    <cellStyle name="Comma 11 2 3 6 2" xfId="44232" xr:uid="{00000000-0005-0000-0000-000040380000}"/>
    <cellStyle name="Comma 11 2 3 7" xfId="26162" xr:uid="{00000000-0005-0000-0000-000041380000}"/>
    <cellStyle name="Comma 11 2 3 7 2" xfId="38148" xr:uid="{00000000-0005-0000-0000-000042380000}"/>
    <cellStyle name="Comma 11 2 3 8" xfId="24905" xr:uid="{00000000-0005-0000-0000-000043380000}"/>
    <cellStyle name="Comma 11 2 3 9" xfId="36921" xr:uid="{00000000-0005-0000-0000-000044380000}"/>
    <cellStyle name="Comma 11 2 4" xfId="8601" xr:uid="{00000000-0005-0000-0000-000045380000}"/>
    <cellStyle name="Comma 11 2 4 2" xfId="8602" xr:uid="{00000000-0005-0000-0000-000046380000}"/>
    <cellStyle name="Comma 11 2 4 2 2" xfId="39781" xr:uid="{00000000-0005-0000-0000-000047380000}"/>
    <cellStyle name="Comma 11 2 4 3" xfId="8603" xr:uid="{00000000-0005-0000-0000-000048380000}"/>
    <cellStyle name="Comma 11 2 4 3 2" xfId="39782" xr:uid="{00000000-0005-0000-0000-000049380000}"/>
    <cellStyle name="Comma 11 2 4 4" xfId="27831" xr:uid="{00000000-0005-0000-0000-00004A380000}"/>
    <cellStyle name="Comma 11 2 4 5" xfId="33757" xr:uid="{00000000-0005-0000-0000-00004B380000}"/>
    <cellStyle name="Comma 11 2 4 5 2" xfId="43723" xr:uid="{00000000-0005-0000-0000-00004C380000}"/>
    <cellStyle name="Comma 11 2 4 6" xfId="25662" xr:uid="{00000000-0005-0000-0000-00004D380000}"/>
    <cellStyle name="Comma 11 2 4 6 2" xfId="37663" xr:uid="{00000000-0005-0000-0000-00004E380000}"/>
    <cellStyle name="Comma 11 2 4 7" xfId="24921" xr:uid="{00000000-0005-0000-0000-00004F380000}"/>
    <cellStyle name="Comma 11 2 4 8" xfId="36937" xr:uid="{00000000-0005-0000-0000-000050380000}"/>
    <cellStyle name="Comma 11 2 5" xfId="8604" xr:uid="{00000000-0005-0000-0000-000051380000}"/>
    <cellStyle name="Comma 11 2 5 2" xfId="8605" xr:uid="{00000000-0005-0000-0000-000052380000}"/>
    <cellStyle name="Comma 11 2 5 3" xfId="27832" xr:uid="{00000000-0005-0000-0000-000053380000}"/>
    <cellStyle name="Comma 11 2 5 4" xfId="34210" xr:uid="{00000000-0005-0000-0000-000054380000}"/>
    <cellStyle name="Comma 11 2 5 4 2" xfId="44248" xr:uid="{00000000-0005-0000-0000-000055380000}"/>
    <cellStyle name="Comma 11 2 5 5" xfId="26178" xr:uid="{00000000-0005-0000-0000-000056380000}"/>
    <cellStyle name="Comma 11 2 5 5 2" xfId="38164" xr:uid="{00000000-0005-0000-0000-000057380000}"/>
    <cellStyle name="Comma 11 2 5 6" xfId="25408" xr:uid="{00000000-0005-0000-0000-000058380000}"/>
    <cellStyle name="Comma 11 2 5 7" xfId="37431" xr:uid="{00000000-0005-0000-0000-000059380000}"/>
    <cellStyle name="Comma 11 2 5 8" xfId="24554" xr:uid="{00000000-0005-0000-0000-00005A380000}"/>
    <cellStyle name="Comma 11 2 6" xfId="8606" xr:uid="{00000000-0005-0000-0000-00005B380000}"/>
    <cellStyle name="Comma 11 2 6 2" xfId="27833" xr:uid="{00000000-0005-0000-0000-00005C380000}"/>
    <cellStyle name="Comma 11 2 6 3" xfId="37641" xr:uid="{00000000-0005-0000-0000-00005D380000}"/>
    <cellStyle name="Comma 11 2 6 4" xfId="25628" xr:uid="{00000000-0005-0000-0000-00005E380000}"/>
    <cellStyle name="Comma 11 2 7" xfId="8607" xr:uid="{00000000-0005-0000-0000-00005F380000}"/>
    <cellStyle name="Comma 11 2 8" xfId="8608" xr:uid="{00000000-0005-0000-0000-000060380000}"/>
    <cellStyle name="Comma 11 2 9" xfId="8573" xr:uid="{00000000-0005-0000-0000-000061380000}"/>
    <cellStyle name="Comma 11 2 9 2" xfId="38364" xr:uid="{00000000-0005-0000-0000-000062380000}"/>
    <cellStyle name="Comma 11 3" xfId="154" xr:uid="{00000000-0005-0000-0000-000063380000}"/>
    <cellStyle name="Comma 11 3 10" xfId="8609" xr:uid="{00000000-0005-0000-0000-000064380000}"/>
    <cellStyle name="Comma 11 3 11" xfId="571" xr:uid="{00000000-0005-0000-0000-000065380000}"/>
    <cellStyle name="Comma 11 3 11 2" xfId="43698" xr:uid="{00000000-0005-0000-0000-000066380000}"/>
    <cellStyle name="Comma 11 3 11 3" xfId="33736" xr:uid="{00000000-0005-0000-0000-000067380000}"/>
    <cellStyle name="Comma 11 3 12" xfId="25648" xr:uid="{00000000-0005-0000-0000-000068380000}"/>
    <cellStyle name="Comma 11 3 12 2" xfId="37653" xr:uid="{00000000-0005-0000-0000-000069380000}"/>
    <cellStyle name="Comma 11 3 13" xfId="24496" xr:uid="{00000000-0005-0000-0000-00006A380000}"/>
    <cellStyle name="Comma 11 3 14" xfId="36465" xr:uid="{00000000-0005-0000-0000-00006B380000}"/>
    <cellStyle name="Comma 11 3 15" xfId="23617" xr:uid="{00000000-0005-0000-0000-00006C380000}"/>
    <cellStyle name="Comma 11 3 2" xfId="247" xr:uid="{00000000-0005-0000-0000-00006D380000}"/>
    <cellStyle name="Comma 11 3 2 2" xfId="8611" xr:uid="{00000000-0005-0000-0000-00006E380000}"/>
    <cellStyle name="Comma 11 3 2 2 2" xfId="27834" xr:uid="{00000000-0005-0000-0000-00006F380000}"/>
    <cellStyle name="Comma 11 3 2 2 2 2" xfId="39784" xr:uid="{00000000-0005-0000-0000-000070380000}"/>
    <cellStyle name="Comma 11 3 2 2 3" xfId="34315" xr:uid="{00000000-0005-0000-0000-000071380000}"/>
    <cellStyle name="Comma 11 3 2 2 3 2" xfId="44355" xr:uid="{00000000-0005-0000-0000-000072380000}"/>
    <cellStyle name="Comma 11 3 2 2 4" xfId="26281" xr:uid="{00000000-0005-0000-0000-000073380000}"/>
    <cellStyle name="Comma 11 3 2 2 4 2" xfId="38264" xr:uid="{00000000-0005-0000-0000-000074380000}"/>
    <cellStyle name="Comma 11 3 2 2 5" xfId="24973" xr:uid="{00000000-0005-0000-0000-000075380000}"/>
    <cellStyle name="Comma 11 3 2 2 6" xfId="36988" xr:uid="{00000000-0005-0000-0000-000076380000}"/>
    <cellStyle name="Comma 11 3 2 3" xfId="8612" xr:uid="{00000000-0005-0000-0000-000077380000}"/>
    <cellStyle name="Comma 11 3 2 3 2" xfId="27835" xr:uid="{00000000-0005-0000-0000-000078380000}"/>
    <cellStyle name="Comma 11 3 2 3 2 2" xfId="39785" xr:uid="{00000000-0005-0000-0000-000079380000}"/>
    <cellStyle name="Comma 11 3 2 3 3" xfId="21762" xr:uid="{00000000-0005-0000-0000-00007A380000}"/>
    <cellStyle name="Comma 11 3 2 3 4" xfId="37530" xr:uid="{00000000-0005-0000-0000-00007B380000}"/>
    <cellStyle name="Comma 11 3 2 4" xfId="8610" xr:uid="{00000000-0005-0000-0000-00007C380000}"/>
    <cellStyle name="Comma 11 3 2 4 2" xfId="39783" xr:uid="{00000000-0005-0000-0000-00007D380000}"/>
    <cellStyle name="Comma 11 3 2 5" xfId="572" xr:uid="{00000000-0005-0000-0000-00007E380000}"/>
    <cellStyle name="Comma 11 3 2 5 2" xfId="43789" xr:uid="{00000000-0005-0000-0000-00007F380000}"/>
    <cellStyle name="Comma 11 3 2 6" xfId="29843" xr:uid="{00000000-0005-0000-0000-000080380000}"/>
    <cellStyle name="Comma 11 3 2 6 2" xfId="37728" xr:uid="{00000000-0005-0000-0000-000081380000}"/>
    <cellStyle name="Comma 11 3 2 6 3" xfId="25732" xr:uid="{00000000-0005-0000-0000-000082380000}"/>
    <cellStyle name="Comma 11 3 2 7" xfId="24497" xr:uid="{00000000-0005-0000-0000-000083380000}"/>
    <cellStyle name="Comma 11 3 2 8" xfId="36466" xr:uid="{00000000-0005-0000-0000-000084380000}"/>
    <cellStyle name="Comma 11 3 3" xfId="8613" xr:uid="{00000000-0005-0000-0000-000085380000}"/>
    <cellStyle name="Comma 11 3 3 2" xfId="8614" xr:uid="{00000000-0005-0000-0000-000086380000}"/>
    <cellStyle name="Comma 11 3 3 2 2" xfId="39787" xr:uid="{00000000-0005-0000-0000-000087380000}"/>
    <cellStyle name="Comma 11 3 3 3" xfId="8615" xr:uid="{00000000-0005-0000-0000-000088380000}"/>
    <cellStyle name="Comma 11 3 3 3 2" xfId="39788" xr:uid="{00000000-0005-0000-0000-000089380000}"/>
    <cellStyle name="Comma 11 3 3 4" xfId="27836" xr:uid="{00000000-0005-0000-0000-00008A380000}"/>
    <cellStyle name="Comma 11 3 3 4 2" xfId="39786" xr:uid="{00000000-0005-0000-0000-00008B380000}"/>
    <cellStyle name="Comma 11 3 3 5" xfId="33810" xr:uid="{00000000-0005-0000-0000-00008C380000}"/>
    <cellStyle name="Comma 11 3 3 5 2" xfId="43788" xr:uid="{00000000-0005-0000-0000-00008D380000}"/>
    <cellStyle name="Comma 11 3 3 6" xfId="25731" xr:uid="{00000000-0005-0000-0000-00008E380000}"/>
    <cellStyle name="Comma 11 3 3 6 2" xfId="37727" xr:uid="{00000000-0005-0000-0000-00008F380000}"/>
    <cellStyle name="Comma 11 3 3 7" xfId="24972" xr:uid="{00000000-0005-0000-0000-000090380000}"/>
    <cellStyle name="Comma 11 3 3 8" xfId="36987" xr:uid="{00000000-0005-0000-0000-000091380000}"/>
    <cellStyle name="Comma 11 3 4" xfId="8616" xr:uid="{00000000-0005-0000-0000-000092380000}"/>
    <cellStyle name="Comma 11 3 4 2" xfId="8617" xr:uid="{00000000-0005-0000-0000-000093380000}"/>
    <cellStyle name="Comma 11 3 4 2 2" xfId="39790" xr:uid="{00000000-0005-0000-0000-000094380000}"/>
    <cellStyle name="Comma 11 3 4 3" xfId="8618" xr:uid="{00000000-0005-0000-0000-000095380000}"/>
    <cellStyle name="Comma 11 3 4 3 2" xfId="39791" xr:uid="{00000000-0005-0000-0000-000096380000}"/>
    <cellStyle name="Comma 11 3 4 4" xfId="27838" xr:uid="{00000000-0005-0000-0000-000097380000}"/>
    <cellStyle name="Comma 11 3 4 4 2" xfId="39789" xr:uid="{00000000-0005-0000-0000-000098380000}"/>
    <cellStyle name="Comma 11 3 4 5" xfId="34249" xr:uid="{00000000-0005-0000-0000-000099380000}"/>
    <cellStyle name="Comma 11 3 4 5 2" xfId="44287" xr:uid="{00000000-0005-0000-0000-00009A380000}"/>
    <cellStyle name="Comma 11 3 4 6" xfId="26216" xr:uid="{00000000-0005-0000-0000-00009B380000}"/>
    <cellStyle name="Comma 11 3 4 6 2" xfId="38201" xr:uid="{00000000-0005-0000-0000-00009C380000}"/>
    <cellStyle name="Comma 11 3 4 7" xfId="21992" xr:uid="{00000000-0005-0000-0000-00009D380000}"/>
    <cellStyle name="Comma 11 3 4 8" xfId="37467" xr:uid="{00000000-0005-0000-0000-00009E380000}"/>
    <cellStyle name="Comma 11 3 5" xfId="8619" xr:uid="{00000000-0005-0000-0000-00009F380000}"/>
    <cellStyle name="Comma 11 3 5 2" xfId="8620" xr:uid="{00000000-0005-0000-0000-0000A0380000}"/>
    <cellStyle name="Comma 11 3 5 2 2" xfId="39793" xr:uid="{00000000-0005-0000-0000-0000A1380000}"/>
    <cellStyle name="Comma 11 3 5 3" xfId="8621" xr:uid="{00000000-0005-0000-0000-0000A2380000}"/>
    <cellStyle name="Comma 11 3 5 3 2" xfId="39794" xr:uid="{00000000-0005-0000-0000-0000A3380000}"/>
    <cellStyle name="Comma 11 3 5 4" xfId="39792" xr:uid="{00000000-0005-0000-0000-0000A4380000}"/>
    <cellStyle name="Comma 11 3 6" xfId="8622" xr:uid="{00000000-0005-0000-0000-0000A5380000}"/>
    <cellStyle name="Comma 11 3 6 2" xfId="8623" xr:uid="{00000000-0005-0000-0000-0000A6380000}"/>
    <cellStyle name="Comma 11 3 6 2 2" xfId="39796" xr:uid="{00000000-0005-0000-0000-0000A7380000}"/>
    <cellStyle name="Comma 11 3 6 3" xfId="8624" xr:uid="{00000000-0005-0000-0000-0000A8380000}"/>
    <cellStyle name="Comma 11 3 6 3 2" xfId="39797" xr:uid="{00000000-0005-0000-0000-0000A9380000}"/>
    <cellStyle name="Comma 11 3 6 4" xfId="39795" xr:uid="{00000000-0005-0000-0000-0000AA380000}"/>
    <cellStyle name="Comma 11 3 7" xfId="8625" xr:uid="{00000000-0005-0000-0000-0000AB380000}"/>
    <cellStyle name="Comma 11 3 7 2" xfId="8626" xr:uid="{00000000-0005-0000-0000-0000AC380000}"/>
    <cellStyle name="Comma 11 3 7 2 2" xfId="39799" xr:uid="{00000000-0005-0000-0000-0000AD380000}"/>
    <cellStyle name="Comma 11 3 7 3" xfId="8627" xr:uid="{00000000-0005-0000-0000-0000AE380000}"/>
    <cellStyle name="Comma 11 3 7 3 2" xfId="39800" xr:uid="{00000000-0005-0000-0000-0000AF380000}"/>
    <cellStyle name="Comma 11 3 7 4" xfId="39798" xr:uid="{00000000-0005-0000-0000-0000B0380000}"/>
    <cellStyle name="Comma 11 3 8" xfId="8628" xr:uid="{00000000-0005-0000-0000-0000B1380000}"/>
    <cellStyle name="Comma 11 3 8 2" xfId="39801" xr:uid="{00000000-0005-0000-0000-0000B2380000}"/>
    <cellStyle name="Comma 11 3 9" xfId="8629" xr:uid="{00000000-0005-0000-0000-0000B3380000}"/>
    <cellStyle name="Comma 11 3 9 2" xfId="39802" xr:uid="{00000000-0005-0000-0000-0000B4380000}"/>
    <cellStyle name="Comma 11 4" xfId="195" xr:uid="{00000000-0005-0000-0000-0000B5380000}"/>
    <cellStyle name="Comma 11 4 10" xfId="36467" xr:uid="{00000000-0005-0000-0000-0000B6380000}"/>
    <cellStyle name="Comma 11 4 11" xfId="23619" xr:uid="{00000000-0005-0000-0000-0000B7380000}"/>
    <cellStyle name="Comma 11 4 12" xfId="22908" xr:uid="{00000000-0005-0000-0000-0000B8380000}"/>
    <cellStyle name="Comma 11 4 2" xfId="574" xr:uid="{00000000-0005-0000-0000-0000B9380000}"/>
    <cellStyle name="Comma 11 4 2 2" xfId="8632" xr:uid="{00000000-0005-0000-0000-0000BA380000}"/>
    <cellStyle name="Comma 11 4 2 2 2" xfId="30074" xr:uid="{00000000-0005-0000-0000-0000BB380000}"/>
    <cellStyle name="Comma 11 4 2 2 2 2" xfId="39804" xr:uid="{00000000-0005-0000-0000-0000BC380000}"/>
    <cellStyle name="Comma 11 4 2 2 3" xfId="24975" xr:uid="{00000000-0005-0000-0000-0000BD380000}"/>
    <cellStyle name="Comma 11 4 2 2 4" xfId="36990" xr:uid="{00000000-0005-0000-0000-0000BE380000}"/>
    <cellStyle name="Comma 11 4 2 3" xfId="8633" xr:uid="{00000000-0005-0000-0000-0000BF380000}"/>
    <cellStyle name="Comma 11 4 2 3 2" xfId="30012" xr:uid="{00000000-0005-0000-0000-0000C0380000}"/>
    <cellStyle name="Comma 11 4 2 3 3" xfId="39805" xr:uid="{00000000-0005-0000-0000-0000C1380000}"/>
    <cellStyle name="Comma 11 4 2 4" xfId="8631" xr:uid="{00000000-0005-0000-0000-0000C2380000}"/>
    <cellStyle name="Comma 11 4 2 4 2" xfId="39803" xr:uid="{00000000-0005-0000-0000-0000C3380000}"/>
    <cellStyle name="Comma 11 4 2 5" xfId="33811" xr:uid="{00000000-0005-0000-0000-0000C4380000}"/>
    <cellStyle name="Comma 11 4 2 5 2" xfId="43791" xr:uid="{00000000-0005-0000-0000-0000C5380000}"/>
    <cellStyle name="Comma 11 4 2 6" xfId="25734" xr:uid="{00000000-0005-0000-0000-0000C6380000}"/>
    <cellStyle name="Comma 11 4 2 6 2" xfId="37730" xr:uid="{00000000-0005-0000-0000-0000C7380000}"/>
    <cellStyle name="Comma 11 4 2 7" xfId="24499" xr:uid="{00000000-0005-0000-0000-0000C8380000}"/>
    <cellStyle name="Comma 11 4 2 8" xfId="36468" xr:uid="{00000000-0005-0000-0000-0000C9380000}"/>
    <cellStyle name="Comma 11 4 3" xfId="8634" xr:uid="{00000000-0005-0000-0000-0000CA380000}"/>
    <cellStyle name="Comma 11 4 3 2" xfId="8635" xr:uid="{00000000-0005-0000-0000-0000CB380000}"/>
    <cellStyle name="Comma 11 4 3 2 2" xfId="39807" xr:uid="{00000000-0005-0000-0000-0000CC380000}"/>
    <cellStyle name="Comma 11 4 3 3" xfId="8636" xr:uid="{00000000-0005-0000-0000-0000CD380000}"/>
    <cellStyle name="Comma 11 4 3 3 2" xfId="39808" xr:uid="{00000000-0005-0000-0000-0000CE380000}"/>
    <cellStyle name="Comma 11 4 3 4" xfId="27839" xr:uid="{00000000-0005-0000-0000-0000CF380000}"/>
    <cellStyle name="Comma 11 4 3 4 2" xfId="39806" xr:uid="{00000000-0005-0000-0000-0000D0380000}"/>
    <cellStyle name="Comma 11 4 3 5" xfId="34266" xr:uid="{00000000-0005-0000-0000-0000D1380000}"/>
    <cellStyle name="Comma 11 4 3 5 2" xfId="44304" xr:uid="{00000000-0005-0000-0000-0000D2380000}"/>
    <cellStyle name="Comma 11 4 3 6" xfId="26234" xr:uid="{00000000-0005-0000-0000-0000D3380000}"/>
    <cellStyle name="Comma 11 4 3 6 2" xfId="38215" xr:uid="{00000000-0005-0000-0000-0000D4380000}"/>
    <cellStyle name="Comma 11 4 3 7" xfId="24974" xr:uid="{00000000-0005-0000-0000-0000D5380000}"/>
    <cellStyle name="Comma 11 4 3 8" xfId="36989" xr:uid="{00000000-0005-0000-0000-0000D6380000}"/>
    <cellStyle name="Comma 11 4 4" xfId="8637" xr:uid="{00000000-0005-0000-0000-0000D7380000}"/>
    <cellStyle name="Comma 11 4 4 2" xfId="27837" xr:uid="{00000000-0005-0000-0000-0000D8380000}"/>
    <cellStyle name="Comma 11 4 4 2 2" xfId="39809" xr:uid="{00000000-0005-0000-0000-0000D9380000}"/>
    <cellStyle name="Comma 11 4 4 3" xfId="25479" xr:uid="{00000000-0005-0000-0000-0000DA380000}"/>
    <cellStyle name="Comma 11 4 4 4" xfId="37480" xr:uid="{00000000-0005-0000-0000-0000DB380000}"/>
    <cellStyle name="Comma 11 4 5" xfId="8638" xr:uid="{00000000-0005-0000-0000-0000DC380000}"/>
    <cellStyle name="Comma 11 4 5 2" xfId="39810" xr:uid="{00000000-0005-0000-0000-0000DD380000}"/>
    <cellStyle name="Comma 11 4 6" xfId="8630" xr:uid="{00000000-0005-0000-0000-0000DE380000}"/>
    <cellStyle name="Comma 11 4 7" xfId="573" xr:uid="{00000000-0005-0000-0000-0000DF380000}"/>
    <cellStyle name="Comma 11 4 7 2" xfId="43790" xr:uid="{00000000-0005-0000-0000-0000E0380000}"/>
    <cellStyle name="Comma 11 4 8" xfId="30014" xr:uid="{00000000-0005-0000-0000-0000E1380000}"/>
    <cellStyle name="Comma 11 4 8 2" xfId="37729" xr:uid="{00000000-0005-0000-0000-0000E2380000}"/>
    <cellStyle name="Comma 11 4 8 3" xfId="25733" xr:uid="{00000000-0005-0000-0000-0000E3380000}"/>
    <cellStyle name="Comma 11 4 9" xfId="24498" xr:uid="{00000000-0005-0000-0000-0000E4380000}"/>
    <cellStyle name="Comma 11 5" xfId="264" xr:uid="{00000000-0005-0000-0000-0000E5380000}"/>
    <cellStyle name="Comma 11 5 2" xfId="8640" xr:uid="{00000000-0005-0000-0000-0000E6380000}"/>
    <cellStyle name="Comma 11 5 2 2" xfId="27840" xr:uid="{00000000-0005-0000-0000-0000E7380000}"/>
    <cellStyle name="Comma 11 5 2 2 2" xfId="39811" xr:uid="{00000000-0005-0000-0000-0000E8380000}"/>
    <cellStyle name="Comma 11 5 2 3" xfId="34328" xr:uid="{00000000-0005-0000-0000-0000E9380000}"/>
    <cellStyle name="Comma 11 5 2 3 2" xfId="44369" xr:uid="{00000000-0005-0000-0000-0000EA380000}"/>
    <cellStyle name="Comma 11 5 2 4" xfId="26295" xr:uid="{00000000-0005-0000-0000-0000EB380000}"/>
    <cellStyle name="Comma 11 5 2 4 2" xfId="38278" xr:uid="{00000000-0005-0000-0000-0000EC380000}"/>
    <cellStyle name="Comma 11 5 2 5" xfId="24976" xr:uid="{00000000-0005-0000-0000-0000ED380000}"/>
    <cellStyle name="Comma 11 5 2 6" xfId="36991" xr:uid="{00000000-0005-0000-0000-0000EE380000}"/>
    <cellStyle name="Comma 11 5 3" xfId="8641" xr:uid="{00000000-0005-0000-0000-0000EF380000}"/>
    <cellStyle name="Comma 11 5 3 2" xfId="27841" xr:uid="{00000000-0005-0000-0000-0000F0380000}"/>
    <cellStyle name="Comma 11 5 3 2 2" xfId="39812" xr:uid="{00000000-0005-0000-0000-0000F1380000}"/>
    <cellStyle name="Comma 11 5 3 3" xfId="25539" xr:uid="{00000000-0005-0000-0000-0000F2380000}"/>
    <cellStyle name="Comma 11 5 3 4" xfId="37544" xr:uid="{00000000-0005-0000-0000-0000F3380000}"/>
    <cellStyle name="Comma 11 5 4" xfId="8639" xr:uid="{00000000-0005-0000-0000-0000F4380000}"/>
    <cellStyle name="Comma 11 5 5" xfId="575" xr:uid="{00000000-0005-0000-0000-0000F5380000}"/>
    <cellStyle name="Comma 11 5 5 2" xfId="43792" xr:uid="{00000000-0005-0000-0000-0000F6380000}"/>
    <cellStyle name="Comma 11 5 6" xfId="29829" xr:uid="{00000000-0005-0000-0000-0000F7380000}"/>
    <cellStyle name="Comma 11 5 6 2" xfId="37731" xr:uid="{00000000-0005-0000-0000-0000F8380000}"/>
    <cellStyle name="Comma 11 5 6 3" xfId="25735" xr:uid="{00000000-0005-0000-0000-0000F9380000}"/>
    <cellStyle name="Comma 11 5 7" xfId="24500" xr:uid="{00000000-0005-0000-0000-0000FA380000}"/>
    <cellStyle name="Comma 11 5 8" xfId="36469" xr:uid="{00000000-0005-0000-0000-0000FB380000}"/>
    <cellStyle name="Comma 11 6" xfId="569" xr:uid="{00000000-0005-0000-0000-0000FC380000}"/>
    <cellStyle name="Comma 11 6 2" xfId="8642" xr:uid="{00000000-0005-0000-0000-0000FD380000}"/>
    <cellStyle name="Comma 11 6 2 2" xfId="39813" xr:uid="{00000000-0005-0000-0000-0000FE380000}"/>
    <cellStyle name="Comma 11 6 3" xfId="8643" xr:uid="{00000000-0005-0000-0000-0000FF380000}"/>
    <cellStyle name="Comma 11 6 3 2" xfId="39814" xr:uid="{00000000-0005-0000-0000-000000390000}"/>
    <cellStyle name="Comma 11 7" xfId="1346" xr:uid="{00000000-0005-0000-0000-000001390000}"/>
    <cellStyle name="Comma 11 7 2" xfId="8644" xr:uid="{00000000-0005-0000-0000-000002390000}"/>
    <cellStyle name="Comma 11 7 2 2" xfId="27842" xr:uid="{00000000-0005-0000-0000-000003390000}"/>
    <cellStyle name="Comma 11 7 2 3" xfId="25377" xr:uid="{00000000-0005-0000-0000-000004390000}"/>
    <cellStyle name="Comma 11 7 2 4" xfId="37397" xr:uid="{00000000-0005-0000-0000-000005390000}"/>
    <cellStyle name="Comma 11 7 2 5" xfId="24162" xr:uid="{00000000-0005-0000-0000-000006390000}"/>
    <cellStyle name="Comma 11 7 3" xfId="24420" xr:uid="{00000000-0005-0000-0000-000007390000}"/>
    <cellStyle name="Comma 11 7 3 2" xfId="34183" xr:uid="{00000000-0005-0000-0000-000008390000}"/>
    <cellStyle name="Comma 11 7 3 3" xfId="44220" xr:uid="{00000000-0005-0000-0000-000009390000}"/>
    <cellStyle name="Comma 11 7 4" xfId="26149" xr:uid="{00000000-0005-0000-0000-00000A390000}"/>
    <cellStyle name="Comma 11 7 4 2" xfId="38136" xr:uid="{00000000-0005-0000-0000-00000B390000}"/>
    <cellStyle name="Comma 11 7 5" xfId="24888" xr:uid="{00000000-0005-0000-0000-00000C390000}"/>
    <cellStyle name="Comma 11 7 6" xfId="36903" xr:uid="{00000000-0005-0000-0000-00000D390000}"/>
    <cellStyle name="Comma 11 8" xfId="576" xr:uid="{00000000-0005-0000-0000-00000E390000}"/>
    <cellStyle name="Comma 11 8 2" xfId="8645" xr:uid="{00000000-0005-0000-0000-00000F390000}"/>
    <cellStyle name="Comma 11 9" xfId="1376" xr:uid="{00000000-0005-0000-0000-000010390000}"/>
    <cellStyle name="Comma 11 9 2" xfId="34200" xr:uid="{00000000-0005-0000-0000-000011390000}"/>
    <cellStyle name="Comma 11 9 2 2" xfId="44238" xr:uid="{00000000-0005-0000-0000-000012390000}"/>
    <cellStyle name="Comma 11 9 3" xfId="26168" xr:uid="{00000000-0005-0000-0000-000013390000}"/>
    <cellStyle name="Comma 11 9 3 2" xfId="38154" xr:uid="{00000000-0005-0000-0000-000014390000}"/>
    <cellStyle name="Comma 11 9 4" xfId="24911" xr:uid="{00000000-0005-0000-0000-000015390000}"/>
    <cellStyle name="Comma 11 9 5" xfId="36927" xr:uid="{00000000-0005-0000-0000-000016390000}"/>
    <cellStyle name="Comma 11_BOQ for System Furniture - R1 (5)" xfId="8646" xr:uid="{00000000-0005-0000-0000-000017390000}"/>
    <cellStyle name="Comma 110" xfId="8647" xr:uid="{00000000-0005-0000-0000-000018390000}"/>
    <cellStyle name="Comma 110 2" xfId="39815" xr:uid="{00000000-0005-0000-0000-000019390000}"/>
    <cellStyle name="Comma 110 3" xfId="27843" xr:uid="{00000000-0005-0000-0000-00001A390000}"/>
    <cellStyle name="Comma 110 4" xfId="32174" xr:uid="{00000000-0005-0000-0000-00001B390000}"/>
    <cellStyle name="Comma 111" xfId="8648" xr:uid="{00000000-0005-0000-0000-00001C390000}"/>
    <cellStyle name="Comma 111 2" xfId="39816" xr:uid="{00000000-0005-0000-0000-00001D390000}"/>
    <cellStyle name="Comma 111 3" xfId="27844" xr:uid="{00000000-0005-0000-0000-00001E390000}"/>
    <cellStyle name="Comma 111 4" xfId="32185" xr:uid="{00000000-0005-0000-0000-00001F390000}"/>
    <cellStyle name="Comma 112" xfId="1400" xr:uid="{00000000-0005-0000-0000-000020390000}"/>
    <cellStyle name="Comma 112 2" xfId="193" xr:uid="{00000000-0005-0000-0000-000021390000}"/>
    <cellStyle name="Comma 112 2 2" xfId="260" xr:uid="{00000000-0005-0000-0000-000022390000}"/>
    <cellStyle name="Comma 112 2 2 2" xfId="1367" xr:uid="{00000000-0005-0000-0000-000023390000}"/>
    <cellStyle name="Comma 112 2 2 2 2" xfId="34326" xr:uid="{00000000-0005-0000-0000-000024390000}"/>
    <cellStyle name="Comma 112 2 2 2 2 2" xfId="44367" xr:uid="{00000000-0005-0000-0000-000025390000}"/>
    <cellStyle name="Comma 112 2 2 2 3" xfId="26293" xr:uid="{00000000-0005-0000-0000-000026390000}"/>
    <cellStyle name="Comma 112 2 2 2 3 2" xfId="38276" xr:uid="{00000000-0005-0000-0000-000027390000}"/>
    <cellStyle name="Comma 112 2 2 2 4" xfId="381" xr:uid="{00000000-0005-0000-0000-000028390000}"/>
    <cellStyle name="Comma 112 2 2 2 5" xfId="37418" xr:uid="{00000000-0005-0000-0000-000029390000}"/>
    <cellStyle name="Comma 112 2 2 3" xfId="29432" xr:uid="{00000000-0005-0000-0000-00002A390000}"/>
    <cellStyle name="Comma 112 2 2 3 2" xfId="34197" xr:uid="{00000000-0005-0000-0000-00002B390000}"/>
    <cellStyle name="Comma 112 2 2 3 2 2" xfId="44235" xr:uid="{00000000-0005-0000-0000-00002C390000}"/>
    <cellStyle name="Comma 112 2 2 3 3" xfId="21763" xr:uid="{00000000-0005-0000-0000-00002D390000}"/>
    <cellStyle name="Comma 112 2 2 3 4" xfId="37542" xr:uid="{00000000-0005-0000-0000-00002E390000}"/>
    <cellStyle name="Comma 112 2 2 4" xfId="26165" xr:uid="{00000000-0005-0000-0000-00002F390000}"/>
    <cellStyle name="Comma 112 2 2 4 2" xfId="38151" xr:uid="{00000000-0005-0000-0000-000030390000}"/>
    <cellStyle name="Comma 112 2 2 5" xfId="24908" xr:uid="{00000000-0005-0000-0000-000031390000}"/>
    <cellStyle name="Comma 112 2 2 6" xfId="36924" xr:uid="{00000000-0005-0000-0000-000032390000}"/>
    <cellStyle name="Comma 112 2 2 7" xfId="23907" xr:uid="{00000000-0005-0000-0000-000033390000}"/>
    <cellStyle name="Comma 112 2 3" xfId="304" xr:uid="{00000000-0005-0000-0000-000034390000}"/>
    <cellStyle name="Comma 112 2 3 2" xfId="1386" xr:uid="{00000000-0005-0000-0000-000035390000}"/>
    <cellStyle name="Comma 112 2 3 2 2" xfId="34360" xr:uid="{00000000-0005-0000-0000-000036390000}"/>
    <cellStyle name="Comma 112 2 3 2 2 2" xfId="44409" xr:uid="{00000000-0005-0000-0000-000037390000}"/>
    <cellStyle name="Comma 112 2 3 2 3" xfId="26327" xr:uid="{00000000-0005-0000-0000-000038390000}"/>
    <cellStyle name="Comma 112 2 3 2 3 2" xfId="38318" xr:uid="{00000000-0005-0000-0000-000039390000}"/>
    <cellStyle name="Comma 112 2 3 2 4" xfId="37584" xr:uid="{00000000-0005-0000-0000-00003A390000}"/>
    <cellStyle name="Comma 112 2 3 3" xfId="34159" xr:uid="{00000000-0005-0000-0000-00003B390000}"/>
    <cellStyle name="Comma 112 2 3 3 2" xfId="44195" xr:uid="{00000000-0005-0000-0000-00003C390000}"/>
    <cellStyle name="Comma 112 2 3 4" xfId="26124" xr:uid="{00000000-0005-0000-0000-00003D390000}"/>
    <cellStyle name="Comma 112 2 3 4 2" xfId="38111" xr:uid="{00000000-0005-0000-0000-00003E390000}"/>
    <cellStyle name="Comma 112 2 3 5" xfId="25345" xr:uid="{00000000-0005-0000-0000-00003F390000}"/>
    <cellStyle name="Comma 112 2 3 6" xfId="37364" xr:uid="{00000000-0005-0000-0000-000040390000}"/>
    <cellStyle name="Comma 112 2 4" xfId="1293" xr:uid="{00000000-0005-0000-0000-000041390000}"/>
    <cellStyle name="Comma 112 2 4 2" xfId="34265" xr:uid="{00000000-0005-0000-0000-000042390000}"/>
    <cellStyle name="Comma 112 2 4 2 2" xfId="44303" xr:uid="{00000000-0005-0000-0000-000043390000}"/>
    <cellStyle name="Comma 112 2 4 3" xfId="26233" xr:uid="{00000000-0005-0000-0000-000044390000}"/>
    <cellStyle name="Comma 112 2 4 3 2" xfId="38214" xr:uid="{00000000-0005-0000-0000-000045390000}"/>
    <cellStyle name="Comma 112 2 4 4" xfId="25478" xr:uid="{00000000-0005-0000-0000-000046390000}"/>
    <cellStyle name="Comma 112 2 4 5" xfId="37479" xr:uid="{00000000-0005-0000-0000-000047390000}"/>
    <cellStyle name="Comma 112 2 5" xfId="33697" xr:uid="{00000000-0005-0000-0000-000048390000}"/>
    <cellStyle name="Comma 112 2 5 2" xfId="43658" xr:uid="{00000000-0005-0000-0000-000049390000}"/>
    <cellStyle name="Comma 112 2 6" xfId="25585" xr:uid="{00000000-0005-0000-0000-00004A390000}"/>
    <cellStyle name="Comma 112 2 6 2" xfId="37597" xr:uid="{00000000-0005-0000-0000-00004B390000}"/>
    <cellStyle name="Comma 112 2 7" xfId="24856" xr:uid="{00000000-0005-0000-0000-00004C390000}"/>
    <cellStyle name="Comma 112 2 8" xfId="36870" xr:uid="{00000000-0005-0000-0000-00004D390000}"/>
    <cellStyle name="Comma 112 2 9" xfId="23891" xr:uid="{00000000-0005-0000-0000-00004E390000}"/>
    <cellStyle name="Comma 112 3" xfId="38319" xr:uid="{00000000-0005-0000-0000-00004F390000}"/>
    <cellStyle name="Comma 112 4" xfId="26328" xr:uid="{00000000-0005-0000-0000-000050390000}"/>
    <cellStyle name="Comma 112 5" xfId="22910" xr:uid="{00000000-0005-0000-0000-000051390000}"/>
    <cellStyle name="Comma 113" xfId="20173" xr:uid="{00000000-0005-0000-0000-000052390000}"/>
    <cellStyle name="Comma 113 2" xfId="25632" xr:uid="{00000000-0005-0000-0000-000053390000}"/>
    <cellStyle name="Comma 113 3" xfId="32183" xr:uid="{00000000-0005-0000-0000-000054390000}"/>
    <cellStyle name="Comma 114" xfId="21669" xr:uid="{00000000-0005-0000-0000-000055390000}"/>
    <cellStyle name="Comma 114 2" xfId="26122" xr:uid="{00000000-0005-0000-0000-000056390000}"/>
    <cellStyle name="Comma 114 3" xfId="32184" xr:uid="{00000000-0005-0000-0000-000057390000}"/>
    <cellStyle name="Comma 115" xfId="22911" xr:uid="{00000000-0005-0000-0000-000058390000}"/>
    <cellStyle name="Comma 115 2" xfId="24858" xr:uid="{00000000-0005-0000-0000-000059390000}"/>
    <cellStyle name="Comma 116" xfId="22912" xr:uid="{00000000-0005-0000-0000-00005A390000}"/>
    <cellStyle name="Comma 116 2" xfId="36872" xr:uid="{00000000-0005-0000-0000-00005B390000}"/>
    <cellStyle name="Comma 117" xfId="32179" xr:uid="{00000000-0005-0000-0000-00005C390000}"/>
    <cellStyle name="Comma 118" xfId="32182" xr:uid="{00000000-0005-0000-0000-00005D390000}"/>
    <cellStyle name="Comma 119" xfId="22913" xr:uid="{00000000-0005-0000-0000-00005E390000}"/>
    <cellStyle name="Comma 12" xfId="105" xr:uid="{00000000-0005-0000-0000-00005F390000}"/>
    <cellStyle name="Comma 12 10" xfId="8650" xr:uid="{00000000-0005-0000-0000-000060390000}"/>
    <cellStyle name="Comma 12 10 2" xfId="35988" xr:uid="{00000000-0005-0000-0000-000061390000}"/>
    <cellStyle name="Comma 12 10 2 2" xfId="45225" xr:uid="{00000000-0005-0000-0000-000062390000}"/>
    <cellStyle name="Comma 12 10 3" xfId="39818" xr:uid="{00000000-0005-0000-0000-000063390000}"/>
    <cellStyle name="Comma 12 11" xfId="8649" xr:uid="{00000000-0005-0000-0000-000064390000}"/>
    <cellStyle name="Comma 12 11 2" xfId="39817" xr:uid="{00000000-0005-0000-0000-000065390000}"/>
    <cellStyle name="Comma 12 12" xfId="577" xr:uid="{00000000-0005-0000-0000-000066390000}"/>
    <cellStyle name="Comma 12 12 2" xfId="45226" xr:uid="{00000000-0005-0000-0000-000067390000}"/>
    <cellStyle name="Comma 12 12 3" xfId="35989" xr:uid="{00000000-0005-0000-0000-000068390000}"/>
    <cellStyle name="Comma 12 13" xfId="23620" xr:uid="{00000000-0005-0000-0000-000069390000}"/>
    <cellStyle name="Comma 12 14" xfId="45607" xr:uid="{00000000-0005-0000-0000-00006A390000}"/>
    <cellStyle name="Comma 12 2" xfId="158" xr:uid="{00000000-0005-0000-0000-00006B390000}"/>
    <cellStyle name="Comma 12 2 10" xfId="578" xr:uid="{00000000-0005-0000-0000-00006C390000}"/>
    <cellStyle name="Comma 12 2 2" xfId="8651" xr:uid="{00000000-0005-0000-0000-00006D390000}"/>
    <cellStyle name="Comma 12 2 2 2" xfId="8652" xr:uid="{00000000-0005-0000-0000-00006E390000}"/>
    <cellStyle name="Comma 12 2 2 2 2" xfId="8653" xr:uid="{00000000-0005-0000-0000-00006F390000}"/>
    <cellStyle name="Comma 12 2 2 2 3" xfId="39819" xr:uid="{00000000-0005-0000-0000-000070390000}"/>
    <cellStyle name="Comma 12 2 2 3" xfId="8654" xr:uid="{00000000-0005-0000-0000-000071390000}"/>
    <cellStyle name="Comma 12 2 2 3 2" xfId="39820" xr:uid="{00000000-0005-0000-0000-000072390000}"/>
    <cellStyle name="Comma 12 2 2 4" xfId="8655" xr:uid="{00000000-0005-0000-0000-000073390000}"/>
    <cellStyle name="Comma 12 2 2 5" xfId="27845" xr:uid="{00000000-0005-0000-0000-000074390000}"/>
    <cellStyle name="Comma 12 2 2 6" xfId="25456" xr:uid="{00000000-0005-0000-0000-000075390000}"/>
    <cellStyle name="Comma 12 2 2 7" xfId="32180" xr:uid="{00000000-0005-0000-0000-000076390000}"/>
    <cellStyle name="Comma 12 2 3" xfId="8656" xr:uid="{00000000-0005-0000-0000-000077390000}"/>
    <cellStyle name="Comma 12 2 3 2" xfId="8657" xr:uid="{00000000-0005-0000-0000-000078390000}"/>
    <cellStyle name="Comma 12 2 3 2 2" xfId="39821" xr:uid="{00000000-0005-0000-0000-000079390000}"/>
    <cellStyle name="Comma 12 2 3 3" xfId="8658" xr:uid="{00000000-0005-0000-0000-00007A390000}"/>
    <cellStyle name="Comma 12 2 3 3 2" xfId="39822" xr:uid="{00000000-0005-0000-0000-00007B390000}"/>
    <cellStyle name="Comma 12 2 3 4" xfId="27846" xr:uid="{00000000-0005-0000-0000-00007C390000}"/>
    <cellStyle name="Comma 12 2 3 5" xfId="22914" xr:uid="{00000000-0005-0000-0000-00007D390000}"/>
    <cellStyle name="Comma 12 2 4" xfId="8659" xr:uid="{00000000-0005-0000-0000-00007E390000}"/>
    <cellStyle name="Comma 12 2 4 2" xfId="8660" xr:uid="{00000000-0005-0000-0000-00007F390000}"/>
    <cellStyle name="Comma 12 2 4 2 2" xfId="39823" xr:uid="{00000000-0005-0000-0000-000080390000}"/>
    <cellStyle name="Comma 12 2 4 3" xfId="8661" xr:uid="{00000000-0005-0000-0000-000081390000}"/>
    <cellStyle name="Comma 12 2 4 3 2" xfId="39824" xr:uid="{00000000-0005-0000-0000-000082390000}"/>
    <cellStyle name="Comma 12 2 5" xfId="8662" xr:uid="{00000000-0005-0000-0000-000083390000}"/>
    <cellStyle name="Comma 12 2 5 2" xfId="8663" xr:uid="{00000000-0005-0000-0000-000084390000}"/>
    <cellStyle name="Comma 12 2 5 2 2" xfId="39825" xr:uid="{00000000-0005-0000-0000-000085390000}"/>
    <cellStyle name="Comma 12 2 5 3" xfId="8664" xr:uid="{00000000-0005-0000-0000-000086390000}"/>
    <cellStyle name="Comma 12 2 5 3 2" xfId="39826" xr:uid="{00000000-0005-0000-0000-000087390000}"/>
    <cellStyle name="Comma 12 2 6" xfId="8665" xr:uid="{00000000-0005-0000-0000-000088390000}"/>
    <cellStyle name="Comma 12 2 6 2" xfId="8666" xr:uid="{00000000-0005-0000-0000-000089390000}"/>
    <cellStyle name="Comma 12 2 6 2 2" xfId="39827" xr:uid="{00000000-0005-0000-0000-00008A390000}"/>
    <cellStyle name="Comma 12 2 6 3" xfId="8667" xr:uid="{00000000-0005-0000-0000-00008B390000}"/>
    <cellStyle name="Comma 12 2 6 3 2" xfId="39828" xr:uid="{00000000-0005-0000-0000-00008C390000}"/>
    <cellStyle name="Comma 12 2 7" xfId="8668" xr:uid="{00000000-0005-0000-0000-00008D390000}"/>
    <cellStyle name="Comma 12 2 7 2" xfId="8669" xr:uid="{00000000-0005-0000-0000-00008E390000}"/>
    <cellStyle name="Comma 12 2 7 2 2" xfId="39829" xr:uid="{00000000-0005-0000-0000-00008F390000}"/>
    <cellStyle name="Comma 12 2 7 3" xfId="8670" xr:uid="{00000000-0005-0000-0000-000090390000}"/>
    <cellStyle name="Comma 12 2 7 3 2" xfId="39830" xr:uid="{00000000-0005-0000-0000-000091390000}"/>
    <cellStyle name="Comma 12 2 8" xfId="8671" xr:uid="{00000000-0005-0000-0000-000092390000}"/>
    <cellStyle name="Comma 12 2 9" xfId="8672" xr:uid="{00000000-0005-0000-0000-000093390000}"/>
    <cellStyle name="Comma 12 2 9 2" xfId="39831" xr:uid="{00000000-0005-0000-0000-000094390000}"/>
    <cellStyle name="Comma 12 3" xfId="225" xr:uid="{00000000-0005-0000-0000-000095390000}"/>
    <cellStyle name="Comma 12 3 10" xfId="22915" xr:uid="{00000000-0005-0000-0000-000096390000}"/>
    <cellStyle name="Comma 12 3 2" xfId="8674" xr:uid="{00000000-0005-0000-0000-000097390000}"/>
    <cellStyle name="Comma 12 3 2 2" xfId="8675" xr:uid="{00000000-0005-0000-0000-000098390000}"/>
    <cellStyle name="Comma 12 3 2 2 2" xfId="8676" xr:uid="{00000000-0005-0000-0000-000099390000}"/>
    <cellStyle name="Comma 12 3 2 2 3" xfId="39833" xr:uid="{00000000-0005-0000-0000-00009A390000}"/>
    <cellStyle name="Comma 12 3 2 3" xfId="8677" xr:uid="{00000000-0005-0000-0000-00009B390000}"/>
    <cellStyle name="Comma 12 3 2 3 2" xfId="39834" xr:uid="{00000000-0005-0000-0000-00009C390000}"/>
    <cellStyle name="Comma 12 3 2 4" xfId="8678" xr:uid="{00000000-0005-0000-0000-00009D390000}"/>
    <cellStyle name="Comma 12 3 2 5" xfId="27847" xr:uid="{00000000-0005-0000-0000-00009E390000}"/>
    <cellStyle name="Comma 12 3 2 5 2" xfId="39832" xr:uid="{00000000-0005-0000-0000-00009F390000}"/>
    <cellStyle name="Comma 12 3 2 6" xfId="34294" xr:uid="{00000000-0005-0000-0000-0000A0390000}"/>
    <cellStyle name="Comma 12 3 2 6 2" xfId="44333" xr:uid="{00000000-0005-0000-0000-0000A1390000}"/>
    <cellStyle name="Comma 12 3 2 7" xfId="26261" xr:uid="{00000000-0005-0000-0000-0000A2390000}"/>
    <cellStyle name="Comma 12 3 2 7 2" xfId="38243" xr:uid="{00000000-0005-0000-0000-0000A3390000}"/>
    <cellStyle name="Comma 12 3 2 8" xfId="37509" xr:uid="{00000000-0005-0000-0000-0000A4390000}"/>
    <cellStyle name="Comma 12 3 2 9" xfId="25505" xr:uid="{00000000-0005-0000-0000-0000A5390000}"/>
    <cellStyle name="Comma 12 3 3" xfId="8679" xr:uid="{00000000-0005-0000-0000-0000A6390000}"/>
    <cellStyle name="Comma 12 3 3 2" xfId="8680" xr:uid="{00000000-0005-0000-0000-0000A7390000}"/>
    <cellStyle name="Comma 12 3 3 2 2" xfId="39836" xr:uid="{00000000-0005-0000-0000-0000A8390000}"/>
    <cellStyle name="Comma 12 3 3 3" xfId="8681" xr:uid="{00000000-0005-0000-0000-0000A9390000}"/>
    <cellStyle name="Comma 12 3 3 3 2" xfId="39837" xr:uid="{00000000-0005-0000-0000-0000AA390000}"/>
    <cellStyle name="Comma 12 3 3 4" xfId="39835" xr:uid="{00000000-0005-0000-0000-0000AB390000}"/>
    <cellStyle name="Comma 12 3 4" xfId="8682" xr:uid="{00000000-0005-0000-0000-0000AC390000}"/>
    <cellStyle name="Comma 12 3 4 2" xfId="39838" xr:uid="{00000000-0005-0000-0000-0000AD390000}"/>
    <cellStyle name="Comma 12 3 5" xfId="8683" xr:uid="{00000000-0005-0000-0000-0000AE390000}"/>
    <cellStyle name="Comma 12 3 5 2" xfId="39839" xr:uid="{00000000-0005-0000-0000-0000AF390000}"/>
    <cellStyle name="Comma 12 3 6" xfId="8684" xr:uid="{00000000-0005-0000-0000-0000B0390000}"/>
    <cellStyle name="Comma 12 3 7" xfId="8673" xr:uid="{00000000-0005-0000-0000-0000B1390000}"/>
    <cellStyle name="Comma 12 3 8" xfId="579" xr:uid="{00000000-0005-0000-0000-0000B2390000}"/>
    <cellStyle name="Comma 12 3 9" xfId="30004" xr:uid="{00000000-0005-0000-0000-0000B3390000}"/>
    <cellStyle name="Comma 12 4" xfId="291" xr:uid="{00000000-0005-0000-0000-0000B4390000}"/>
    <cellStyle name="Comma 12 4 10" xfId="36470" xr:uid="{00000000-0005-0000-0000-0000B5390000}"/>
    <cellStyle name="Comma 12 4 11" xfId="23621" xr:uid="{00000000-0005-0000-0000-0000B6390000}"/>
    <cellStyle name="Comma 12 4 12" xfId="32181" xr:uid="{00000000-0005-0000-0000-0000B7390000}"/>
    <cellStyle name="Comma 12 4 2" xfId="8686" xr:uid="{00000000-0005-0000-0000-0000B8390000}"/>
    <cellStyle name="Comma 12 4 2 2" xfId="8687" xr:uid="{00000000-0005-0000-0000-0000B9390000}"/>
    <cellStyle name="Comma 12 4 2 3" xfId="8688" xr:uid="{00000000-0005-0000-0000-0000BA390000}"/>
    <cellStyle name="Comma 12 4 2 4" xfId="27848" xr:uid="{00000000-0005-0000-0000-0000BB390000}"/>
    <cellStyle name="Comma 12 4 2 4 2" xfId="39840" xr:uid="{00000000-0005-0000-0000-0000BC390000}"/>
    <cellStyle name="Comma 12 4 2 5" xfId="34350" xr:uid="{00000000-0005-0000-0000-0000BD390000}"/>
    <cellStyle name="Comma 12 4 2 5 2" xfId="44396" xr:uid="{00000000-0005-0000-0000-0000BE390000}"/>
    <cellStyle name="Comma 12 4 2 6" xfId="29448" xr:uid="{00000000-0005-0000-0000-0000BF390000}"/>
    <cellStyle name="Comma 12 4 2 6 2" xfId="38305" xr:uid="{00000000-0005-0000-0000-0000C0390000}"/>
    <cellStyle name="Comma 12 4 2 7" xfId="24977" xr:uid="{00000000-0005-0000-0000-0000C1390000}"/>
    <cellStyle name="Comma 12 4 2 8" xfId="36992" xr:uid="{00000000-0005-0000-0000-0000C2390000}"/>
    <cellStyle name="Comma 12 4 2 9" xfId="23943" xr:uid="{00000000-0005-0000-0000-0000C3390000}"/>
    <cellStyle name="Comma 12 4 3" xfId="8689" xr:uid="{00000000-0005-0000-0000-0000C4390000}"/>
    <cellStyle name="Comma 12 4 3 2" xfId="8690" xr:uid="{00000000-0005-0000-0000-0000C5390000}"/>
    <cellStyle name="Comma 12 4 3 3" xfId="27849" xr:uid="{00000000-0005-0000-0000-0000C6390000}"/>
    <cellStyle name="Comma 12 4 3 3 2" xfId="39841" xr:uid="{00000000-0005-0000-0000-0000C7390000}"/>
    <cellStyle name="Comma 12 4 3 4" xfId="25562" xr:uid="{00000000-0005-0000-0000-0000C8390000}"/>
    <cellStyle name="Comma 12 4 3 5" xfId="37571" xr:uid="{00000000-0005-0000-0000-0000C9390000}"/>
    <cellStyle name="Comma 12 4 3 6" xfId="24203" xr:uid="{00000000-0005-0000-0000-0000CA390000}"/>
    <cellStyle name="Comma 12 4 4" xfId="8691" xr:uid="{00000000-0005-0000-0000-0000CB390000}"/>
    <cellStyle name="Comma 12 4 5" xfId="8692" xr:uid="{00000000-0005-0000-0000-0000CC390000}"/>
    <cellStyle name="Comma 12 4 6" xfId="8685" xr:uid="{00000000-0005-0000-0000-0000CD390000}"/>
    <cellStyle name="Comma 12 4 7" xfId="580" xr:uid="{00000000-0005-0000-0000-0000CE390000}"/>
    <cellStyle name="Comma 12 4 7 2" xfId="43793" xr:uid="{00000000-0005-0000-0000-0000CF390000}"/>
    <cellStyle name="Comma 12 4 8" xfId="25736" xr:uid="{00000000-0005-0000-0000-0000D0390000}"/>
    <cellStyle name="Comma 12 4 8 2" xfId="37732" xr:uid="{00000000-0005-0000-0000-0000D1390000}"/>
    <cellStyle name="Comma 12 4 9" xfId="24501" xr:uid="{00000000-0005-0000-0000-0000D2390000}"/>
    <cellStyle name="Comma 12 5" xfId="8693" xr:uid="{00000000-0005-0000-0000-0000D3390000}"/>
    <cellStyle name="Comma 12 5 10" xfId="21760" xr:uid="{00000000-0005-0000-0000-0000D4390000}"/>
    <cellStyle name="Comma 12 5 2" xfId="8694" xr:uid="{00000000-0005-0000-0000-0000D5390000}"/>
    <cellStyle name="Comma 12 5 2 2" xfId="8695" xr:uid="{00000000-0005-0000-0000-0000D6390000}"/>
    <cellStyle name="Comma 12 5 2 2 2" xfId="8696" xr:uid="{00000000-0005-0000-0000-0000D7390000}"/>
    <cellStyle name="Comma 12 5 2 3" xfId="8697" xr:uid="{00000000-0005-0000-0000-0000D8390000}"/>
    <cellStyle name="Comma 12 5 2 3 2" xfId="8698" xr:uid="{00000000-0005-0000-0000-0000D9390000}"/>
    <cellStyle name="Comma 12 5 2 4" xfId="8699" xr:uid="{00000000-0005-0000-0000-0000DA390000}"/>
    <cellStyle name="Comma 12 5 2 5" xfId="8700" xr:uid="{00000000-0005-0000-0000-0000DB390000}"/>
    <cellStyle name="Comma 12 5 2 6" xfId="39842" xr:uid="{00000000-0005-0000-0000-0000DC390000}"/>
    <cellStyle name="Comma 12 5 3" xfId="8701" xr:uid="{00000000-0005-0000-0000-0000DD390000}"/>
    <cellStyle name="Comma 12 5 3 2" xfId="8702" xr:uid="{00000000-0005-0000-0000-0000DE390000}"/>
    <cellStyle name="Comma 12 5 3 3" xfId="39843" xr:uid="{00000000-0005-0000-0000-0000DF390000}"/>
    <cellStyle name="Comma 12 5 4" xfId="8703" xr:uid="{00000000-0005-0000-0000-0000E0390000}"/>
    <cellStyle name="Comma 12 5 5" xfId="8704" xr:uid="{00000000-0005-0000-0000-0000E1390000}"/>
    <cellStyle name="Comma 12 5 6" xfId="27850" xr:uid="{00000000-0005-0000-0000-0000E2390000}"/>
    <cellStyle name="Comma 12 5 7" xfId="34227" xr:uid="{00000000-0005-0000-0000-0000E3390000}"/>
    <cellStyle name="Comma 12 5 7 2" xfId="44265" xr:uid="{00000000-0005-0000-0000-0000E4390000}"/>
    <cellStyle name="Comma 12 5 8" xfId="26194" xr:uid="{00000000-0005-0000-0000-0000E5390000}"/>
    <cellStyle name="Comma 12 5 8 2" xfId="38181" xr:uid="{00000000-0005-0000-0000-0000E6390000}"/>
    <cellStyle name="Comma 12 5 9" xfId="37448" xr:uid="{00000000-0005-0000-0000-0000E7390000}"/>
    <cellStyle name="Comma 12 6" xfId="8705" xr:uid="{00000000-0005-0000-0000-0000E8390000}"/>
    <cellStyle name="Comma 12 6 2" xfId="8706" xr:uid="{00000000-0005-0000-0000-0000E9390000}"/>
    <cellStyle name="Comma 12 6 2 2" xfId="39844" xr:uid="{00000000-0005-0000-0000-0000EA390000}"/>
    <cellStyle name="Comma 12 6 3" xfId="8707" xr:uid="{00000000-0005-0000-0000-0000EB390000}"/>
    <cellStyle name="Comma 12 6 3 2" xfId="39845" xr:uid="{00000000-0005-0000-0000-0000EC390000}"/>
    <cellStyle name="Comma 12 7" xfId="8708" xr:uid="{00000000-0005-0000-0000-0000ED390000}"/>
    <cellStyle name="Comma 12 7 2" xfId="8709" xr:uid="{00000000-0005-0000-0000-0000EE390000}"/>
    <cellStyle name="Comma 12 8" xfId="8710" xr:uid="{00000000-0005-0000-0000-0000EF390000}"/>
    <cellStyle name="Comma 12 8 2" xfId="8711" xr:uid="{00000000-0005-0000-0000-0000F0390000}"/>
    <cellStyle name="Comma 12 9" xfId="8712" xr:uid="{00000000-0005-0000-0000-0000F1390000}"/>
    <cellStyle name="Comma 12 9 2" xfId="39846" xr:uid="{00000000-0005-0000-0000-0000F2390000}"/>
    <cellStyle name="Comma 12_B4098-01 Flipkart Internet Pvt.Ltd" xfId="8713" xr:uid="{00000000-0005-0000-0000-0000F3390000}"/>
    <cellStyle name="Comma 120" xfId="22916" xr:uid="{00000000-0005-0000-0000-0000F4390000}"/>
    <cellStyle name="Comma 120 2" xfId="150" xr:uid="{00000000-0005-0000-0000-0000F5390000}"/>
    <cellStyle name="Comma 121" xfId="32175" xr:uid="{00000000-0005-0000-0000-0000F6390000}"/>
    <cellStyle name="Comma 122" xfId="32178" xr:uid="{00000000-0005-0000-0000-0000F7390000}"/>
    <cellStyle name="Comma 123" xfId="22917" xr:uid="{00000000-0005-0000-0000-0000F8390000}"/>
    <cellStyle name="Comma 124" xfId="32177" xr:uid="{00000000-0005-0000-0000-0000F9390000}"/>
    <cellStyle name="Comma 125" xfId="22918" xr:uid="{00000000-0005-0000-0000-0000FA390000}"/>
    <cellStyle name="Comma 125 2" xfId="32176" xr:uid="{00000000-0005-0000-0000-0000FB390000}"/>
    <cellStyle name="Comma 125 2 2" xfId="22919" xr:uid="{00000000-0005-0000-0000-0000FC390000}"/>
    <cellStyle name="Comma 126" xfId="22920" xr:uid="{00000000-0005-0000-0000-0000FD390000}"/>
    <cellStyle name="Comma 126 2" xfId="22921" xr:uid="{00000000-0005-0000-0000-0000FE390000}"/>
    <cellStyle name="Comma 126 2 2" xfId="32162" xr:uid="{00000000-0005-0000-0000-0000FF390000}"/>
    <cellStyle name="Comma 127" xfId="32173" xr:uid="{00000000-0005-0000-0000-0000003A0000}"/>
    <cellStyle name="Comma 127 2" xfId="22922" xr:uid="{00000000-0005-0000-0000-0000013A0000}"/>
    <cellStyle name="Comma 127 2 2" xfId="32171" xr:uid="{00000000-0005-0000-0000-0000023A0000}"/>
    <cellStyle name="Comma 128" xfId="32172" xr:uid="{00000000-0005-0000-0000-0000033A0000}"/>
    <cellStyle name="Comma 128 2" xfId="22923" xr:uid="{00000000-0005-0000-0000-0000043A0000}"/>
    <cellStyle name="Comma 128 2 2" xfId="22924" xr:uid="{00000000-0005-0000-0000-0000053A0000}"/>
    <cellStyle name="Comma 129" xfId="32167" xr:uid="{00000000-0005-0000-0000-0000063A0000}"/>
    <cellStyle name="Comma 129 2" xfId="32170" xr:uid="{00000000-0005-0000-0000-0000073A0000}"/>
    <cellStyle name="Comma 129 2 2" xfId="22925" xr:uid="{00000000-0005-0000-0000-0000083A0000}"/>
    <cellStyle name="Comma 13" xfId="102" xr:uid="{00000000-0005-0000-0000-0000093A0000}"/>
    <cellStyle name="Comma 13 10" xfId="8715" xr:uid="{00000000-0005-0000-0000-00000A3A0000}"/>
    <cellStyle name="Comma 13 10 2" xfId="39848" xr:uid="{00000000-0005-0000-0000-00000B3A0000}"/>
    <cellStyle name="Comma 13 11" xfId="8716" xr:uid="{00000000-0005-0000-0000-00000C3A0000}"/>
    <cellStyle name="Comma 13 11 2" xfId="39849" xr:uid="{00000000-0005-0000-0000-00000D3A0000}"/>
    <cellStyle name="Comma 13 12" xfId="8714" xr:uid="{00000000-0005-0000-0000-00000E3A0000}"/>
    <cellStyle name="Comma 13 12 2" xfId="39847" xr:uid="{00000000-0005-0000-0000-00000F3A0000}"/>
    <cellStyle name="Comma 13 13" xfId="581" xr:uid="{00000000-0005-0000-0000-0000103A0000}"/>
    <cellStyle name="Comma 13 13 2" xfId="45224" xr:uid="{00000000-0005-0000-0000-0000113A0000}"/>
    <cellStyle name="Comma 13 13 3" xfId="35987" xr:uid="{00000000-0005-0000-0000-0000123A0000}"/>
    <cellStyle name="Comma 13 14" xfId="29393" xr:uid="{00000000-0005-0000-0000-0000133A0000}"/>
    <cellStyle name="Comma 13 2" xfId="163" xr:uid="{00000000-0005-0000-0000-0000143A0000}"/>
    <cellStyle name="Comma 13 2 10" xfId="582" xr:uid="{00000000-0005-0000-0000-0000153A0000}"/>
    <cellStyle name="Comma 13 2 2" xfId="249" xr:uid="{00000000-0005-0000-0000-0000163A0000}"/>
    <cellStyle name="Comma 13 2 2 2" xfId="8718" xr:uid="{00000000-0005-0000-0000-0000173A0000}"/>
    <cellStyle name="Comma 13 2 2 2 2" xfId="27851" xr:uid="{00000000-0005-0000-0000-0000183A0000}"/>
    <cellStyle name="Comma 13 2 2 2 2 2" xfId="39851" xr:uid="{00000000-0005-0000-0000-0000193A0000}"/>
    <cellStyle name="Comma 13 2 2 2 3" xfId="34317" xr:uid="{00000000-0005-0000-0000-00001A3A0000}"/>
    <cellStyle name="Comma 13 2 2 2 3 2" xfId="44357" xr:uid="{00000000-0005-0000-0000-00001B3A0000}"/>
    <cellStyle name="Comma 13 2 2 2 4" xfId="26283" xr:uid="{00000000-0005-0000-0000-00001C3A0000}"/>
    <cellStyle name="Comma 13 2 2 2 4 2" xfId="38266" xr:uid="{00000000-0005-0000-0000-00001D3A0000}"/>
    <cellStyle name="Comma 13 2 2 2 5" xfId="37532" xr:uid="{00000000-0005-0000-0000-00001E3A0000}"/>
    <cellStyle name="Comma 13 2 2 2 6" xfId="25529" xr:uid="{00000000-0005-0000-0000-00001F3A0000}"/>
    <cellStyle name="Comma 13 2 2 3" xfId="8719" xr:uid="{00000000-0005-0000-0000-0000203A0000}"/>
    <cellStyle name="Comma 13 2 2 3 2" xfId="39852" xr:uid="{00000000-0005-0000-0000-0000213A0000}"/>
    <cellStyle name="Comma 13 2 2 4" xfId="8717" xr:uid="{00000000-0005-0000-0000-0000223A0000}"/>
    <cellStyle name="Comma 13 2 2 4 2" xfId="39850" xr:uid="{00000000-0005-0000-0000-0000233A0000}"/>
    <cellStyle name="Comma 13 2 2 5" xfId="583" xr:uid="{00000000-0005-0000-0000-0000243A0000}"/>
    <cellStyle name="Comma 13 2 2 6" xfId="29841" xr:uid="{00000000-0005-0000-0000-0000253A0000}"/>
    <cellStyle name="Comma 13 2 2 7" xfId="32169" xr:uid="{00000000-0005-0000-0000-0000263A0000}"/>
    <cellStyle name="Comma 13 2 3" xfId="8720" xr:uid="{00000000-0005-0000-0000-0000273A0000}"/>
    <cellStyle name="Comma 13 2 3 2" xfId="8721" xr:uid="{00000000-0005-0000-0000-0000283A0000}"/>
    <cellStyle name="Comma 13 2 3 2 2" xfId="39854" xr:uid="{00000000-0005-0000-0000-0000293A0000}"/>
    <cellStyle name="Comma 13 2 3 3" xfId="8722" xr:uid="{00000000-0005-0000-0000-00002A3A0000}"/>
    <cellStyle name="Comma 13 2 3 3 2" xfId="39855" xr:uid="{00000000-0005-0000-0000-00002B3A0000}"/>
    <cellStyle name="Comma 13 2 3 4" xfId="27852" xr:uid="{00000000-0005-0000-0000-00002C3A0000}"/>
    <cellStyle name="Comma 13 2 3 4 2" xfId="39853" xr:uid="{00000000-0005-0000-0000-00002D3A0000}"/>
    <cellStyle name="Comma 13 2 3 5" xfId="34252" xr:uid="{00000000-0005-0000-0000-00002E3A0000}"/>
    <cellStyle name="Comma 13 2 3 5 2" xfId="44290" xr:uid="{00000000-0005-0000-0000-00002F3A0000}"/>
    <cellStyle name="Comma 13 2 3 6" xfId="26218" xr:uid="{00000000-0005-0000-0000-0000303A0000}"/>
    <cellStyle name="Comma 13 2 3 6 2" xfId="38203" xr:uid="{00000000-0005-0000-0000-0000313A0000}"/>
    <cellStyle name="Comma 13 2 3 7" xfId="37469" xr:uid="{00000000-0005-0000-0000-0000323A0000}"/>
    <cellStyle name="Comma 13 2 3 8" xfId="25461" xr:uid="{00000000-0005-0000-0000-0000333A0000}"/>
    <cellStyle name="Comma 13 2 4" xfId="8723" xr:uid="{00000000-0005-0000-0000-0000343A0000}"/>
    <cellStyle name="Comma 13 2 4 2" xfId="8724" xr:uid="{00000000-0005-0000-0000-0000353A0000}"/>
    <cellStyle name="Comma 13 2 4 2 2" xfId="39857" xr:uid="{00000000-0005-0000-0000-0000363A0000}"/>
    <cellStyle name="Comma 13 2 4 3" xfId="8725" xr:uid="{00000000-0005-0000-0000-0000373A0000}"/>
    <cellStyle name="Comma 13 2 4 3 2" xfId="39858" xr:uid="{00000000-0005-0000-0000-0000383A0000}"/>
    <cellStyle name="Comma 13 2 4 4" xfId="39856" xr:uid="{00000000-0005-0000-0000-0000393A0000}"/>
    <cellStyle name="Comma 13 2 5" xfId="8726" xr:uid="{00000000-0005-0000-0000-00003A3A0000}"/>
    <cellStyle name="Comma 13 2 5 2" xfId="8727" xr:uid="{00000000-0005-0000-0000-00003B3A0000}"/>
    <cellStyle name="Comma 13 2 5 2 2" xfId="39860" xr:uid="{00000000-0005-0000-0000-00003C3A0000}"/>
    <cellStyle name="Comma 13 2 5 3" xfId="8728" xr:uid="{00000000-0005-0000-0000-00003D3A0000}"/>
    <cellStyle name="Comma 13 2 5 3 2" xfId="39861" xr:uid="{00000000-0005-0000-0000-00003E3A0000}"/>
    <cellStyle name="Comma 13 2 5 4" xfId="39859" xr:uid="{00000000-0005-0000-0000-00003F3A0000}"/>
    <cellStyle name="Comma 13 2 6" xfId="8729" xr:uid="{00000000-0005-0000-0000-0000403A0000}"/>
    <cellStyle name="Comma 13 2 6 2" xfId="8730" xr:uid="{00000000-0005-0000-0000-0000413A0000}"/>
    <cellStyle name="Comma 13 2 6 2 2" xfId="39863" xr:uid="{00000000-0005-0000-0000-0000423A0000}"/>
    <cellStyle name="Comma 13 2 6 3" xfId="8731" xr:uid="{00000000-0005-0000-0000-0000433A0000}"/>
    <cellStyle name="Comma 13 2 6 3 2" xfId="39864" xr:uid="{00000000-0005-0000-0000-0000443A0000}"/>
    <cellStyle name="Comma 13 2 6 4" xfId="39862" xr:uid="{00000000-0005-0000-0000-0000453A0000}"/>
    <cellStyle name="Comma 13 2 7" xfId="8732" xr:uid="{00000000-0005-0000-0000-0000463A0000}"/>
    <cellStyle name="Comma 13 2 7 2" xfId="8733" xr:uid="{00000000-0005-0000-0000-0000473A0000}"/>
    <cellStyle name="Comma 13 2 7 2 2" xfId="39866" xr:uid="{00000000-0005-0000-0000-0000483A0000}"/>
    <cellStyle name="Comma 13 2 7 3" xfId="8734" xr:uid="{00000000-0005-0000-0000-0000493A0000}"/>
    <cellStyle name="Comma 13 2 7 3 2" xfId="39867" xr:uid="{00000000-0005-0000-0000-00004A3A0000}"/>
    <cellStyle name="Comma 13 2 7 4" xfId="39865" xr:uid="{00000000-0005-0000-0000-00004B3A0000}"/>
    <cellStyle name="Comma 13 2 8" xfId="8735" xr:uid="{00000000-0005-0000-0000-00004C3A0000}"/>
    <cellStyle name="Comma 13 2 8 2" xfId="39868" xr:uid="{00000000-0005-0000-0000-00004D3A0000}"/>
    <cellStyle name="Comma 13 2 9" xfId="8736" xr:uid="{00000000-0005-0000-0000-00004E3A0000}"/>
    <cellStyle name="Comma 13 2 9 2" xfId="39869" xr:uid="{00000000-0005-0000-0000-00004F3A0000}"/>
    <cellStyle name="Comma 13 3" xfId="224" xr:uid="{00000000-0005-0000-0000-0000503A0000}"/>
    <cellStyle name="Comma 13 3 10" xfId="23622" xr:uid="{00000000-0005-0000-0000-0000513A0000}"/>
    <cellStyle name="Comma 13 3 11" xfId="29274" xr:uid="{00000000-0005-0000-0000-0000523A0000}"/>
    <cellStyle name="Comma 13 3 2" xfId="585" xr:uid="{00000000-0005-0000-0000-0000533A0000}"/>
    <cellStyle name="Comma 13 3 2 2" xfId="8738" xr:uid="{00000000-0005-0000-0000-0000543A0000}"/>
    <cellStyle name="Comma 13 3 2 2 2" xfId="27854" xr:uid="{00000000-0005-0000-0000-0000553A0000}"/>
    <cellStyle name="Comma 13 3 2 2 2 2" xfId="39870" xr:uid="{00000000-0005-0000-0000-0000563A0000}"/>
    <cellStyle name="Comma 13 3 2 2 3" xfId="24979" xr:uid="{00000000-0005-0000-0000-0000573A0000}"/>
    <cellStyle name="Comma 13 3 2 2 4" xfId="36994" xr:uid="{00000000-0005-0000-0000-0000583A0000}"/>
    <cellStyle name="Comma 13 3 2 3" xfId="24205" xr:uid="{00000000-0005-0000-0000-0000593A0000}"/>
    <cellStyle name="Comma 13 3 2 3 2" xfId="33812" xr:uid="{00000000-0005-0000-0000-00005A3A0000}"/>
    <cellStyle name="Comma 13 3 2 3 3" xfId="43795" xr:uid="{00000000-0005-0000-0000-00005B3A0000}"/>
    <cellStyle name="Comma 13 3 2 4" xfId="25739" xr:uid="{00000000-0005-0000-0000-00005C3A0000}"/>
    <cellStyle name="Comma 13 3 2 4 2" xfId="37735" xr:uid="{00000000-0005-0000-0000-00005D3A0000}"/>
    <cellStyle name="Comma 13 3 2 5" xfId="24502" xr:uid="{00000000-0005-0000-0000-00005E3A0000}"/>
    <cellStyle name="Comma 13 3 2 6" xfId="36472" xr:uid="{00000000-0005-0000-0000-00005F3A0000}"/>
    <cellStyle name="Comma 13 3 3" xfId="8739" xr:uid="{00000000-0005-0000-0000-0000603A0000}"/>
    <cellStyle name="Comma 13 3 3 2" xfId="27855" xr:uid="{00000000-0005-0000-0000-0000613A0000}"/>
    <cellStyle name="Comma 13 3 3 2 2" xfId="39871" xr:uid="{00000000-0005-0000-0000-0000623A0000}"/>
    <cellStyle name="Comma 13 3 3 3" xfId="34293" xr:uid="{00000000-0005-0000-0000-0000633A0000}"/>
    <cellStyle name="Comma 13 3 3 3 2" xfId="44332" xr:uid="{00000000-0005-0000-0000-0000643A0000}"/>
    <cellStyle name="Comma 13 3 3 4" xfId="26260" xr:uid="{00000000-0005-0000-0000-0000653A0000}"/>
    <cellStyle name="Comma 13 3 3 4 2" xfId="38242" xr:uid="{00000000-0005-0000-0000-0000663A0000}"/>
    <cellStyle name="Comma 13 3 3 5" xfId="24978" xr:uid="{00000000-0005-0000-0000-0000673A0000}"/>
    <cellStyle name="Comma 13 3 3 6" xfId="36993" xr:uid="{00000000-0005-0000-0000-0000683A0000}"/>
    <cellStyle name="Comma 13 3 4" xfId="8737" xr:uid="{00000000-0005-0000-0000-0000693A0000}"/>
    <cellStyle name="Comma 13 3 4 2" xfId="27853" xr:uid="{00000000-0005-0000-0000-00006A3A0000}"/>
    <cellStyle name="Comma 13 3 4 3" xfId="25504" xr:uid="{00000000-0005-0000-0000-00006B3A0000}"/>
    <cellStyle name="Comma 13 3 4 4" xfId="37508" xr:uid="{00000000-0005-0000-0000-00006C3A0000}"/>
    <cellStyle name="Comma 13 3 4 5" xfId="24204" xr:uid="{00000000-0005-0000-0000-00006D3A0000}"/>
    <cellStyle name="Comma 13 3 5" xfId="8740" xr:uid="{00000000-0005-0000-0000-00006E3A0000}"/>
    <cellStyle name="Comma 13 3 5 2" xfId="34491" xr:uid="{00000000-0005-0000-0000-00006F3A0000}"/>
    <cellStyle name="Comma 13 3 5 2 2" xfId="44535" xr:uid="{00000000-0005-0000-0000-0000703A0000}"/>
    <cellStyle name="Comma 13 3 5 3" xfId="39872" xr:uid="{00000000-0005-0000-0000-0000713A0000}"/>
    <cellStyle name="Comma 13 3 6" xfId="584" xr:uid="{00000000-0005-0000-0000-0000723A0000}"/>
    <cellStyle name="Comma 13 3 6 2" xfId="43794" xr:uid="{00000000-0005-0000-0000-0000733A0000}"/>
    <cellStyle name="Comma 13 3 7" xfId="25738" xr:uid="{00000000-0005-0000-0000-0000743A0000}"/>
    <cellStyle name="Comma 13 3 7 2" xfId="37734" xr:uid="{00000000-0005-0000-0000-0000753A0000}"/>
    <cellStyle name="Comma 13 3 8" xfId="24523" xr:uid="{00000000-0005-0000-0000-0000763A0000}"/>
    <cellStyle name="Comma 13 3 9" xfId="36471" xr:uid="{00000000-0005-0000-0000-0000773A0000}"/>
    <cellStyle name="Comma 13 4" xfId="290" xr:uid="{00000000-0005-0000-0000-0000783A0000}"/>
    <cellStyle name="Comma 13 4 2" xfId="8742" xr:uid="{00000000-0005-0000-0000-0000793A0000}"/>
    <cellStyle name="Comma 13 4 2 2" xfId="8743" xr:uid="{00000000-0005-0000-0000-00007A3A0000}"/>
    <cellStyle name="Comma 13 4 3" xfId="8744" xr:uid="{00000000-0005-0000-0000-00007B3A0000}"/>
    <cellStyle name="Comma 13 4 3 2" xfId="39873" xr:uid="{00000000-0005-0000-0000-00007C3A0000}"/>
    <cellStyle name="Comma 13 4 4" xfId="8741" xr:uid="{00000000-0005-0000-0000-00007D3A0000}"/>
    <cellStyle name="Comma 13 4 5" xfId="34349" xr:uid="{00000000-0005-0000-0000-00007E3A0000}"/>
    <cellStyle name="Comma 13 4 5 2" xfId="44395" xr:uid="{00000000-0005-0000-0000-00007F3A0000}"/>
    <cellStyle name="Comma 13 4 6" xfId="26313" xr:uid="{00000000-0005-0000-0000-0000803A0000}"/>
    <cellStyle name="Comma 13 4 6 2" xfId="38304" xr:uid="{00000000-0005-0000-0000-0000813A0000}"/>
    <cellStyle name="Comma 13 4 7" xfId="37570" xr:uid="{00000000-0005-0000-0000-0000823A0000}"/>
    <cellStyle name="Comma 13 5" xfId="8745" xr:uid="{00000000-0005-0000-0000-0000833A0000}"/>
    <cellStyle name="Comma 13 5 2" xfId="8746" xr:uid="{00000000-0005-0000-0000-0000843A0000}"/>
    <cellStyle name="Comma 13 5 2 2" xfId="39874" xr:uid="{00000000-0005-0000-0000-0000853A0000}"/>
    <cellStyle name="Comma 13 5 3" xfId="8747" xr:uid="{00000000-0005-0000-0000-0000863A0000}"/>
    <cellStyle name="Comma 13 5 3 2" xfId="39875" xr:uid="{00000000-0005-0000-0000-0000873A0000}"/>
    <cellStyle name="Comma 13 5 4" xfId="27856" xr:uid="{00000000-0005-0000-0000-0000883A0000}"/>
    <cellStyle name="Comma 13 5 5" xfId="34226" xr:uid="{00000000-0005-0000-0000-0000893A0000}"/>
    <cellStyle name="Comma 13 5 5 2" xfId="44264" xr:uid="{00000000-0005-0000-0000-00008A3A0000}"/>
    <cellStyle name="Comma 13 5 6" xfId="26193" xr:uid="{00000000-0005-0000-0000-00008B3A0000}"/>
    <cellStyle name="Comma 13 5 6 2" xfId="38180" xr:uid="{00000000-0005-0000-0000-00008C3A0000}"/>
    <cellStyle name="Comma 13 5 7" xfId="37447" xr:uid="{00000000-0005-0000-0000-00008D3A0000}"/>
    <cellStyle name="Comma 13 6" xfId="8748" xr:uid="{00000000-0005-0000-0000-00008E3A0000}"/>
    <cellStyle name="Comma 13 6 2" xfId="8749" xr:uid="{00000000-0005-0000-0000-00008F3A0000}"/>
    <cellStyle name="Comma 13 6 2 2" xfId="39876" xr:uid="{00000000-0005-0000-0000-0000903A0000}"/>
    <cellStyle name="Comma 13 6 3" xfId="8750" xr:uid="{00000000-0005-0000-0000-0000913A0000}"/>
    <cellStyle name="Comma 13 6 3 2" xfId="39877" xr:uid="{00000000-0005-0000-0000-0000923A0000}"/>
    <cellStyle name="Comma 13 7" xfId="8751" xr:uid="{00000000-0005-0000-0000-0000933A0000}"/>
    <cellStyle name="Comma 13 7 2" xfId="8752" xr:uid="{00000000-0005-0000-0000-0000943A0000}"/>
    <cellStyle name="Comma 13 7 2 2" xfId="39878" xr:uid="{00000000-0005-0000-0000-0000953A0000}"/>
    <cellStyle name="Comma 13 7 3" xfId="8753" xr:uid="{00000000-0005-0000-0000-0000963A0000}"/>
    <cellStyle name="Comma 13 7 3 2" xfId="39879" xr:uid="{00000000-0005-0000-0000-0000973A0000}"/>
    <cellStyle name="Comma 13 8" xfId="8754" xr:uid="{00000000-0005-0000-0000-0000983A0000}"/>
    <cellStyle name="Comma 13 8 2" xfId="8755" xr:uid="{00000000-0005-0000-0000-0000993A0000}"/>
    <cellStyle name="Comma 13 8 2 2" xfId="39880" xr:uid="{00000000-0005-0000-0000-00009A3A0000}"/>
    <cellStyle name="Comma 13 8 3" xfId="8756" xr:uid="{00000000-0005-0000-0000-00009B3A0000}"/>
    <cellStyle name="Comma 13 8 3 2" xfId="39881" xr:uid="{00000000-0005-0000-0000-00009C3A0000}"/>
    <cellStyle name="Comma 13 9" xfId="8757" xr:uid="{00000000-0005-0000-0000-00009D3A0000}"/>
    <cellStyle name="Comma 13 9 2" xfId="39882" xr:uid="{00000000-0005-0000-0000-00009E3A0000}"/>
    <cellStyle name="Comma 130" xfId="22926" xr:uid="{00000000-0005-0000-0000-00009F3A0000}"/>
    <cellStyle name="Comma 130 2" xfId="32168" xr:uid="{00000000-0005-0000-0000-0000A03A0000}"/>
    <cellStyle name="Comma 130 2 2" xfId="22927" xr:uid="{00000000-0005-0000-0000-0000A13A0000}"/>
    <cellStyle name="Comma 131" xfId="22928" xr:uid="{00000000-0005-0000-0000-0000A23A0000}"/>
    <cellStyle name="Comma 131 2" xfId="32163" xr:uid="{00000000-0005-0000-0000-0000A33A0000}"/>
    <cellStyle name="Comma 131 2 2" xfId="32166" xr:uid="{00000000-0005-0000-0000-0000A43A0000}"/>
    <cellStyle name="Comma 132" xfId="22929" xr:uid="{00000000-0005-0000-0000-0000A53A0000}"/>
    <cellStyle name="Comma 132 2" xfId="32165" xr:uid="{00000000-0005-0000-0000-0000A63A0000}"/>
    <cellStyle name="Comma 132 2 2" xfId="22930" xr:uid="{00000000-0005-0000-0000-0000A73A0000}"/>
    <cellStyle name="Comma 132 3" xfId="32164" xr:uid="{00000000-0005-0000-0000-0000A83A0000}"/>
    <cellStyle name="Comma 133" xfId="22931" xr:uid="{00000000-0005-0000-0000-0000A93A0000}"/>
    <cellStyle name="Comma 133 2" xfId="22932" xr:uid="{00000000-0005-0000-0000-0000AA3A0000}"/>
    <cellStyle name="Comma 133 2 2" xfId="22933" xr:uid="{00000000-0005-0000-0000-0000AB3A0000}"/>
    <cellStyle name="Comma 133 3" xfId="32152" xr:uid="{00000000-0005-0000-0000-0000AC3A0000}"/>
    <cellStyle name="Comma 134" xfId="32161" xr:uid="{00000000-0005-0000-0000-0000AD3A0000}"/>
    <cellStyle name="Comma 134 2" xfId="22934" xr:uid="{00000000-0005-0000-0000-0000AE3A0000}"/>
    <cellStyle name="Comma 134 3" xfId="32159" xr:uid="{00000000-0005-0000-0000-0000AF3A0000}"/>
    <cellStyle name="Comma 135" xfId="32160" xr:uid="{00000000-0005-0000-0000-0000B03A0000}"/>
    <cellStyle name="Comma 136" xfId="1290" xr:uid="{00000000-0005-0000-0000-0000B13A0000}"/>
    <cellStyle name="Comma 136 2" xfId="1332" xr:uid="{00000000-0005-0000-0000-0000B23A0000}"/>
    <cellStyle name="Comma 136 2 2" xfId="1345" xr:uid="{00000000-0005-0000-0000-0000B33A0000}"/>
    <cellStyle name="Comma 136 2 2 2" xfId="8759" xr:uid="{00000000-0005-0000-0000-0000B43A0000}"/>
    <cellStyle name="Comma 136 2 2 2 2" xfId="26338" xr:uid="{00000000-0005-0000-0000-0000B53A0000}"/>
    <cellStyle name="Comma 136 2 2 2 2 2" xfId="38346" xr:uid="{00000000-0005-0000-0000-0000B63A0000}"/>
    <cellStyle name="Comma 136 2 2 2 3" xfId="25376" xr:uid="{00000000-0005-0000-0000-0000B73A0000}"/>
    <cellStyle name="Comma 136 2 2 2 4" xfId="37396" xr:uid="{00000000-0005-0000-0000-0000B83A0000}"/>
    <cellStyle name="Comma 136 2 2 3" xfId="21749" xr:uid="{00000000-0005-0000-0000-0000B93A0000}"/>
    <cellStyle name="Comma 136 2 2 3 2" xfId="25609" xr:uid="{00000000-0005-0000-0000-0000BA3A0000}"/>
    <cellStyle name="Comma 136 2 2 3 3" xfId="37622" xr:uid="{00000000-0005-0000-0000-0000BB3A0000}"/>
    <cellStyle name="Comma 136 2 2 4" xfId="24887" xr:uid="{00000000-0005-0000-0000-0000BC3A0000}"/>
    <cellStyle name="Comma 136 2 2 5" xfId="36902" xr:uid="{00000000-0005-0000-0000-0000BD3A0000}"/>
    <cellStyle name="Comma 136 2 3" xfId="1357" xr:uid="{00000000-0005-0000-0000-0000BE3A0000}"/>
    <cellStyle name="Comma 136 2 3 2" xfId="8760" xr:uid="{00000000-0005-0000-0000-0000BF3A0000}"/>
    <cellStyle name="Comma 136 2 3 2 2" xfId="26344" xr:uid="{00000000-0005-0000-0000-0000C03A0000}"/>
    <cellStyle name="Comma 136 2 3 2 2 2" xfId="38357" xr:uid="{00000000-0005-0000-0000-0000C13A0000}"/>
    <cellStyle name="Comma 136 2 3 2 3" xfId="25388" xr:uid="{00000000-0005-0000-0000-0000C23A0000}"/>
    <cellStyle name="Comma 136 2 3 2 4" xfId="37408" xr:uid="{00000000-0005-0000-0000-0000C33A0000}"/>
    <cellStyle name="Comma 136 2 3 3" xfId="24431" xr:uid="{00000000-0005-0000-0000-0000C43A0000}"/>
    <cellStyle name="Comma 136 2 3 3 2" xfId="25621" xr:uid="{00000000-0005-0000-0000-0000C53A0000}"/>
    <cellStyle name="Comma 136 2 3 3 3" xfId="37634" xr:uid="{00000000-0005-0000-0000-0000C63A0000}"/>
    <cellStyle name="Comma 136 2 3 4" xfId="24898" xr:uid="{00000000-0005-0000-0000-0000C73A0000}"/>
    <cellStyle name="Comma 136 2 3 5" xfId="36914" xr:uid="{00000000-0005-0000-0000-0000C83A0000}"/>
    <cellStyle name="Comma 136 2 4" xfId="8758" xr:uid="{00000000-0005-0000-0000-0000C93A0000}"/>
    <cellStyle name="Comma 136 2 4 2" xfId="26334" xr:uid="{00000000-0005-0000-0000-0000CA3A0000}"/>
    <cellStyle name="Comma 136 2 4 2 2" xfId="38335" xr:uid="{00000000-0005-0000-0000-0000CB3A0000}"/>
    <cellStyle name="Comma 136 2 4 3" xfId="25365" xr:uid="{00000000-0005-0000-0000-0000CC3A0000}"/>
    <cellStyle name="Comma 136 2 4 4" xfId="37385" xr:uid="{00000000-0005-0000-0000-0000CD3A0000}"/>
    <cellStyle name="Comma 136 2 5" xfId="24417" xr:uid="{00000000-0005-0000-0000-0000CE3A0000}"/>
    <cellStyle name="Comma 136 2 5 2" xfId="25601" xr:uid="{00000000-0005-0000-0000-0000CF3A0000}"/>
    <cellStyle name="Comma 136 2 5 3" xfId="37610" xr:uid="{00000000-0005-0000-0000-0000D03A0000}"/>
    <cellStyle name="Comma 136 2 6" xfId="24876" xr:uid="{00000000-0005-0000-0000-0000D13A0000}"/>
    <cellStyle name="Comma 136 2 7" xfId="36891" xr:uid="{00000000-0005-0000-0000-0000D23A0000}"/>
    <cellStyle name="Comma 136 3" xfId="24140" xr:uid="{00000000-0005-0000-0000-0000D33A0000}"/>
    <cellStyle name="Comma 136 3 2" xfId="33695" xr:uid="{00000000-0005-0000-0000-0000D43A0000}"/>
    <cellStyle name="Comma 136 3 2 2" xfId="43656" xr:uid="{00000000-0005-0000-0000-0000D53A0000}"/>
    <cellStyle name="Comma 136 3 3" xfId="25342" xr:uid="{00000000-0005-0000-0000-0000D63A0000}"/>
    <cellStyle name="Comma 136 3 4" xfId="37361" xr:uid="{00000000-0005-0000-0000-0000D73A0000}"/>
    <cellStyle name="Comma 136 4" xfId="24397" xr:uid="{00000000-0005-0000-0000-0000D83A0000}"/>
    <cellStyle name="Comma 136 5" xfId="24853" xr:uid="{00000000-0005-0000-0000-0000D93A0000}"/>
    <cellStyle name="Comma 136 6" xfId="36867" xr:uid="{00000000-0005-0000-0000-0000DA3A0000}"/>
    <cellStyle name="Comma 136 7" xfId="23895" xr:uid="{00000000-0005-0000-0000-0000DB3A0000}"/>
    <cellStyle name="Comma 137" xfId="23522" xr:uid="{00000000-0005-0000-0000-0000DC3A0000}"/>
    <cellStyle name="Comma 138" xfId="23523" xr:uid="{00000000-0005-0000-0000-0000DD3A0000}"/>
    <cellStyle name="Comma 139" xfId="23525" xr:uid="{00000000-0005-0000-0000-0000DE3A0000}"/>
    <cellStyle name="Comma 14" xfId="119" xr:uid="{00000000-0005-0000-0000-0000DF3A0000}"/>
    <cellStyle name="Comma 14 10" xfId="8762" xr:uid="{00000000-0005-0000-0000-0000E03A0000}"/>
    <cellStyle name="Comma 14 10 2" xfId="39884" xr:uid="{00000000-0005-0000-0000-0000E13A0000}"/>
    <cellStyle name="Comma 14 11" xfId="8761" xr:uid="{00000000-0005-0000-0000-0000E23A0000}"/>
    <cellStyle name="Comma 14 11 2" xfId="39883" xr:uid="{00000000-0005-0000-0000-0000E33A0000}"/>
    <cellStyle name="Comma 14 12" xfId="586" xr:uid="{00000000-0005-0000-0000-0000E43A0000}"/>
    <cellStyle name="Comma 14 12 2" xfId="45223" xr:uid="{00000000-0005-0000-0000-0000E53A0000}"/>
    <cellStyle name="Comma 14 12 3" xfId="35986" xr:uid="{00000000-0005-0000-0000-0000E63A0000}"/>
    <cellStyle name="Comma 14 13" xfId="30044" xr:uid="{00000000-0005-0000-0000-0000E73A0000}"/>
    <cellStyle name="Comma 14 13 2" xfId="23623" xr:uid="{00000000-0005-0000-0000-0000E83A0000}"/>
    <cellStyle name="Comma 14 2" xfId="229" xr:uid="{00000000-0005-0000-0000-0000E93A0000}"/>
    <cellStyle name="Comma 14 2 10" xfId="21971" xr:uid="{00000000-0005-0000-0000-0000EA3A0000}"/>
    <cellStyle name="Comma 14 2 11" xfId="22936" xr:uid="{00000000-0005-0000-0000-0000EB3A0000}"/>
    <cellStyle name="Comma 14 2 2" xfId="8763" xr:uid="{00000000-0005-0000-0000-0000EC3A0000}"/>
    <cellStyle name="Comma 14 2 2 2" xfId="8764" xr:uid="{00000000-0005-0000-0000-0000ED3A0000}"/>
    <cellStyle name="Comma 14 2 2 2 2" xfId="39885" xr:uid="{00000000-0005-0000-0000-0000EE3A0000}"/>
    <cellStyle name="Comma 14 2 2 3" xfId="8765" xr:uid="{00000000-0005-0000-0000-0000EF3A0000}"/>
    <cellStyle name="Comma 14 2 2 3 2" xfId="39886" xr:uid="{00000000-0005-0000-0000-0000F03A0000}"/>
    <cellStyle name="Comma 14 2 2 4" xfId="27857" xr:uid="{00000000-0005-0000-0000-0000F13A0000}"/>
    <cellStyle name="Comma 14 2 2 5" xfId="34298" xr:uid="{00000000-0005-0000-0000-0000F23A0000}"/>
    <cellStyle name="Comma 14 2 2 5 2" xfId="44337" xr:uid="{00000000-0005-0000-0000-0000F33A0000}"/>
    <cellStyle name="Comma 14 2 2 6" xfId="26265" xr:uid="{00000000-0005-0000-0000-0000F43A0000}"/>
    <cellStyle name="Comma 14 2 2 6 2" xfId="38247" xr:uid="{00000000-0005-0000-0000-0000F53A0000}"/>
    <cellStyle name="Comma 14 2 2 7" xfId="37513" xr:uid="{00000000-0005-0000-0000-0000F63A0000}"/>
    <cellStyle name="Comma 14 2 2 8" xfId="25509" xr:uid="{00000000-0005-0000-0000-0000F73A0000}"/>
    <cellStyle name="Comma 14 2 3" xfId="8766" xr:uid="{00000000-0005-0000-0000-0000F83A0000}"/>
    <cellStyle name="Comma 14 2 4" xfId="8767" xr:uid="{00000000-0005-0000-0000-0000F93A0000}"/>
    <cellStyle name="Comma 14 2 5" xfId="8768" xr:uid="{00000000-0005-0000-0000-0000FA3A0000}"/>
    <cellStyle name="Comma 14 2 6" xfId="8769" xr:uid="{00000000-0005-0000-0000-0000FB3A0000}"/>
    <cellStyle name="Comma 14 2 7" xfId="8770" xr:uid="{00000000-0005-0000-0000-0000FC3A0000}"/>
    <cellStyle name="Comma 14 2 8" xfId="8771" xr:uid="{00000000-0005-0000-0000-0000FD3A0000}"/>
    <cellStyle name="Comma 14 2 9" xfId="587" xr:uid="{00000000-0005-0000-0000-0000FE3A0000}"/>
    <cellStyle name="Comma 14 3" xfId="295" xr:uid="{00000000-0005-0000-0000-0000FF3A0000}"/>
    <cellStyle name="Comma 14 3 2" xfId="8773" xr:uid="{00000000-0005-0000-0000-0000003B0000}"/>
    <cellStyle name="Comma 14 3 2 2" xfId="8774" xr:uid="{00000000-0005-0000-0000-0000013B0000}"/>
    <cellStyle name="Comma 14 3 2 2 2" xfId="39888" xr:uid="{00000000-0005-0000-0000-0000023B0000}"/>
    <cellStyle name="Comma 14 3 2 3" xfId="8775" xr:uid="{00000000-0005-0000-0000-0000033B0000}"/>
    <cellStyle name="Comma 14 3 2 3 2" xfId="39889" xr:uid="{00000000-0005-0000-0000-0000043B0000}"/>
    <cellStyle name="Comma 14 3 2 4" xfId="27858" xr:uid="{00000000-0005-0000-0000-0000053B0000}"/>
    <cellStyle name="Comma 14 3 2 4 2" xfId="39887" xr:uid="{00000000-0005-0000-0000-0000063B0000}"/>
    <cellStyle name="Comma 14 3 2 5" xfId="34353" xr:uid="{00000000-0005-0000-0000-0000073B0000}"/>
    <cellStyle name="Comma 14 3 2 5 2" xfId="44400" xr:uid="{00000000-0005-0000-0000-0000083B0000}"/>
    <cellStyle name="Comma 14 3 2 6" xfId="26321" xr:uid="{00000000-0005-0000-0000-0000093B0000}"/>
    <cellStyle name="Comma 14 3 2 6 2" xfId="38309" xr:uid="{00000000-0005-0000-0000-00000A3B0000}"/>
    <cellStyle name="Comma 14 3 2 7" xfId="37575" xr:uid="{00000000-0005-0000-0000-00000B3B0000}"/>
    <cellStyle name="Comma 14 3 2 8" xfId="25564" xr:uid="{00000000-0005-0000-0000-00000C3B0000}"/>
    <cellStyle name="Comma 14 3 3" xfId="8776" xr:uid="{00000000-0005-0000-0000-00000D3B0000}"/>
    <cellStyle name="Comma 14 3 3 2" xfId="39890" xr:uid="{00000000-0005-0000-0000-00000E3B0000}"/>
    <cellStyle name="Comma 14 3 4" xfId="8777" xr:uid="{00000000-0005-0000-0000-00000F3B0000}"/>
    <cellStyle name="Comma 14 3 4 2" xfId="39891" xr:uid="{00000000-0005-0000-0000-0000103B0000}"/>
    <cellStyle name="Comma 14 3 5" xfId="8772" xr:uid="{00000000-0005-0000-0000-0000113B0000}"/>
    <cellStyle name="Comma 14 3 6" xfId="588" xr:uid="{00000000-0005-0000-0000-0000123B0000}"/>
    <cellStyle name="Comma 14 3 7" xfId="29818" xr:uid="{00000000-0005-0000-0000-0000133B0000}"/>
    <cellStyle name="Comma 14 3 8" xfId="22935" xr:uid="{00000000-0005-0000-0000-0000143B0000}"/>
    <cellStyle name="Comma 14 4" xfId="8778" xr:uid="{00000000-0005-0000-0000-0000153B0000}"/>
    <cellStyle name="Comma 14 4 2" xfId="8779" xr:uid="{00000000-0005-0000-0000-0000163B0000}"/>
    <cellStyle name="Comma 14 4 2 2" xfId="8780" xr:uid="{00000000-0005-0000-0000-0000173B0000}"/>
    <cellStyle name="Comma 14 4 2 2 2" xfId="39893" xr:uid="{00000000-0005-0000-0000-0000183B0000}"/>
    <cellStyle name="Comma 14 4 2 3" xfId="8781" xr:uid="{00000000-0005-0000-0000-0000193B0000}"/>
    <cellStyle name="Comma 14 4 2 3 2" xfId="39894" xr:uid="{00000000-0005-0000-0000-00001A3B0000}"/>
    <cellStyle name="Comma 14 4 2 4" xfId="39892" xr:uid="{00000000-0005-0000-0000-00001B3B0000}"/>
    <cellStyle name="Comma 14 4 3" xfId="8782" xr:uid="{00000000-0005-0000-0000-00001C3B0000}"/>
    <cellStyle name="Comma 14 4 3 2" xfId="39895" xr:uid="{00000000-0005-0000-0000-00001D3B0000}"/>
    <cellStyle name="Comma 14 4 4" xfId="8783" xr:uid="{00000000-0005-0000-0000-00001E3B0000}"/>
    <cellStyle name="Comma 14 4 4 2" xfId="39896" xr:uid="{00000000-0005-0000-0000-00001F3B0000}"/>
    <cellStyle name="Comma 14 4 5" xfId="27859" xr:uid="{00000000-0005-0000-0000-0000203B0000}"/>
    <cellStyle name="Comma 14 4 6" xfId="34233" xr:uid="{00000000-0005-0000-0000-0000213B0000}"/>
    <cellStyle name="Comma 14 4 6 2" xfId="44271" xr:uid="{00000000-0005-0000-0000-0000223B0000}"/>
    <cellStyle name="Comma 14 4 7" xfId="26201" xr:uid="{00000000-0005-0000-0000-0000233B0000}"/>
    <cellStyle name="Comma 14 4 7 2" xfId="38187" xr:uid="{00000000-0005-0000-0000-0000243B0000}"/>
    <cellStyle name="Comma 14 4 8" xfId="37454" xr:uid="{00000000-0005-0000-0000-0000253B0000}"/>
    <cellStyle name="Comma 14 4 9" xfId="25434" xr:uid="{00000000-0005-0000-0000-0000263B0000}"/>
    <cellStyle name="Comma 14 5" xfId="8784" xr:uid="{00000000-0005-0000-0000-0000273B0000}"/>
    <cellStyle name="Comma 14 5 2" xfId="8785" xr:uid="{00000000-0005-0000-0000-0000283B0000}"/>
    <cellStyle name="Comma 14 5 2 2" xfId="39897" xr:uid="{00000000-0005-0000-0000-0000293B0000}"/>
    <cellStyle name="Comma 14 5 3" xfId="8786" xr:uid="{00000000-0005-0000-0000-00002A3B0000}"/>
    <cellStyle name="Comma 14 5 3 2" xfId="39898" xr:uid="{00000000-0005-0000-0000-00002B3B0000}"/>
    <cellStyle name="Comma 14 6" xfId="8787" xr:uid="{00000000-0005-0000-0000-00002C3B0000}"/>
    <cellStyle name="Comma 14 6 2" xfId="8788" xr:uid="{00000000-0005-0000-0000-00002D3B0000}"/>
    <cellStyle name="Comma 14 6 2 2" xfId="39899" xr:uid="{00000000-0005-0000-0000-00002E3B0000}"/>
    <cellStyle name="Comma 14 6 3" xfId="8789" xr:uid="{00000000-0005-0000-0000-00002F3B0000}"/>
    <cellStyle name="Comma 14 6 3 2" xfId="39900" xr:uid="{00000000-0005-0000-0000-0000303B0000}"/>
    <cellStyle name="Comma 14 7" xfId="8790" xr:uid="{00000000-0005-0000-0000-0000313B0000}"/>
    <cellStyle name="Comma 14 7 2" xfId="8791" xr:uid="{00000000-0005-0000-0000-0000323B0000}"/>
    <cellStyle name="Comma 14 7 2 2" xfId="39901" xr:uid="{00000000-0005-0000-0000-0000333B0000}"/>
    <cellStyle name="Comma 14 7 3" xfId="8792" xr:uid="{00000000-0005-0000-0000-0000343B0000}"/>
    <cellStyle name="Comma 14 7 3 2" xfId="39902" xr:uid="{00000000-0005-0000-0000-0000353B0000}"/>
    <cellStyle name="Comma 14 8" xfId="8793" xr:uid="{00000000-0005-0000-0000-0000363B0000}"/>
    <cellStyle name="Comma 14 8 2" xfId="8794" xr:uid="{00000000-0005-0000-0000-0000373B0000}"/>
    <cellStyle name="Comma 14 8 2 2" xfId="39903" xr:uid="{00000000-0005-0000-0000-0000383B0000}"/>
    <cellStyle name="Comma 14 8 3" xfId="8795" xr:uid="{00000000-0005-0000-0000-0000393B0000}"/>
    <cellStyle name="Comma 14 8 3 2" xfId="39904" xr:uid="{00000000-0005-0000-0000-00003A3B0000}"/>
    <cellStyle name="Comma 14 9" xfId="8796" xr:uid="{00000000-0005-0000-0000-00003B3B0000}"/>
    <cellStyle name="Comma 14 9 2" xfId="39905" xr:uid="{00000000-0005-0000-0000-00003C3B0000}"/>
    <cellStyle name="Comma 140" xfId="23511" xr:uid="{00000000-0005-0000-0000-00003D3B0000}"/>
    <cellStyle name="Comma 141" xfId="23512" xr:uid="{00000000-0005-0000-0000-00003E3B0000}"/>
    <cellStyle name="Comma 142" xfId="23524" xr:uid="{00000000-0005-0000-0000-00003F3B0000}"/>
    <cellStyle name="Comma 143" xfId="23513" xr:uid="{00000000-0005-0000-0000-0000403B0000}"/>
    <cellStyle name="Comma 144" xfId="23514" xr:uid="{00000000-0005-0000-0000-0000413B0000}"/>
    <cellStyle name="Comma 145" xfId="23901" xr:uid="{00000000-0005-0000-0000-0000423B0000}"/>
    <cellStyle name="Comma 146" xfId="23515" xr:uid="{00000000-0005-0000-0000-0000433B0000}"/>
    <cellStyle name="Comma 15" xfId="165" xr:uid="{00000000-0005-0000-0000-0000443B0000}"/>
    <cellStyle name="Comma 15 10" xfId="8797" xr:uid="{00000000-0005-0000-0000-0000453B0000}"/>
    <cellStyle name="Comma 15 10 2" xfId="39906" xr:uid="{00000000-0005-0000-0000-0000463B0000}"/>
    <cellStyle name="Comma 15 11" xfId="8798" xr:uid="{00000000-0005-0000-0000-0000473B0000}"/>
    <cellStyle name="Comma 15 11 2" xfId="39907" xr:uid="{00000000-0005-0000-0000-0000483B0000}"/>
    <cellStyle name="Comma 15 12" xfId="589" xr:uid="{00000000-0005-0000-0000-0000493B0000}"/>
    <cellStyle name="Comma 15 12 2" xfId="43797" xr:uid="{00000000-0005-0000-0000-00004A3B0000}"/>
    <cellStyle name="Comma 15 13" xfId="25740" xr:uid="{00000000-0005-0000-0000-00004B3B0000}"/>
    <cellStyle name="Comma 15 13 2" xfId="37736" xr:uid="{00000000-0005-0000-0000-00004C3B0000}"/>
    <cellStyle name="Comma 15 14" xfId="24503" xr:uid="{00000000-0005-0000-0000-00004D3B0000}"/>
    <cellStyle name="Comma 15 15" xfId="36473" xr:uid="{00000000-0005-0000-0000-00004E3B0000}"/>
    <cellStyle name="Comma 15 16" xfId="23624" xr:uid="{00000000-0005-0000-0000-00004F3B0000}"/>
    <cellStyle name="Comma 15 2" xfId="590" xr:uid="{00000000-0005-0000-0000-0000503B0000}"/>
    <cellStyle name="Comma 15 2 10" xfId="25741" xr:uid="{00000000-0005-0000-0000-0000513B0000}"/>
    <cellStyle name="Comma 15 2 10 2" xfId="37737" xr:uid="{00000000-0005-0000-0000-0000523B0000}"/>
    <cellStyle name="Comma 15 2 11" xfId="24504" xr:uid="{00000000-0005-0000-0000-0000533B0000}"/>
    <cellStyle name="Comma 15 2 12" xfId="36474" xr:uid="{00000000-0005-0000-0000-0000543B0000}"/>
    <cellStyle name="Comma 15 2 13" xfId="23625" xr:uid="{00000000-0005-0000-0000-0000553B0000}"/>
    <cellStyle name="Comma 15 2 14" xfId="32158" xr:uid="{00000000-0005-0000-0000-0000563B0000}"/>
    <cellStyle name="Comma 15 2 2" xfId="591" xr:uid="{00000000-0005-0000-0000-0000573B0000}"/>
    <cellStyle name="Comma 15 2 2 10" xfId="24505" xr:uid="{00000000-0005-0000-0000-0000583B0000}"/>
    <cellStyle name="Comma 15 2 2 11" xfId="36475" xr:uid="{00000000-0005-0000-0000-0000593B0000}"/>
    <cellStyle name="Comma 15 2 2 2" xfId="8800" xr:uid="{00000000-0005-0000-0000-00005A3B0000}"/>
    <cellStyle name="Comma 15 2 2 2 2" xfId="8801" xr:uid="{00000000-0005-0000-0000-00005B3B0000}"/>
    <cellStyle name="Comma 15 2 2 2 2 2" xfId="39910" xr:uid="{00000000-0005-0000-0000-00005C3B0000}"/>
    <cellStyle name="Comma 15 2 2 2 3" xfId="8802" xr:uid="{00000000-0005-0000-0000-00005D3B0000}"/>
    <cellStyle name="Comma 15 2 2 2 3 2" xfId="39911" xr:uid="{00000000-0005-0000-0000-00005E3B0000}"/>
    <cellStyle name="Comma 15 2 2 2 4" xfId="27860" xr:uid="{00000000-0005-0000-0000-00005F3B0000}"/>
    <cellStyle name="Comma 15 2 2 2 4 2" xfId="39909" xr:uid="{00000000-0005-0000-0000-0000603B0000}"/>
    <cellStyle name="Comma 15 2 2 2 5" xfId="24982" xr:uid="{00000000-0005-0000-0000-0000613B0000}"/>
    <cellStyle name="Comma 15 2 2 2 6" xfId="36997" xr:uid="{00000000-0005-0000-0000-0000623B0000}"/>
    <cellStyle name="Comma 15 2 2 2 7" xfId="23945" xr:uid="{00000000-0005-0000-0000-0000633B0000}"/>
    <cellStyle name="Comma 15 2 2 3" xfId="8803" xr:uid="{00000000-0005-0000-0000-0000643B0000}"/>
    <cellStyle name="Comma 15 2 2 3 2" xfId="8804" xr:uid="{00000000-0005-0000-0000-0000653B0000}"/>
    <cellStyle name="Comma 15 2 2 3 2 2" xfId="39913" xr:uid="{00000000-0005-0000-0000-0000663B0000}"/>
    <cellStyle name="Comma 15 2 2 3 3" xfId="8805" xr:uid="{00000000-0005-0000-0000-0000673B0000}"/>
    <cellStyle name="Comma 15 2 2 3 3 2" xfId="39914" xr:uid="{00000000-0005-0000-0000-0000683B0000}"/>
    <cellStyle name="Comma 15 2 2 3 4" xfId="27861" xr:uid="{00000000-0005-0000-0000-0000693B0000}"/>
    <cellStyle name="Comma 15 2 2 3 5" xfId="39912" xr:uid="{00000000-0005-0000-0000-00006A3B0000}"/>
    <cellStyle name="Comma 15 2 2 4" xfId="8806" xr:uid="{00000000-0005-0000-0000-00006B3B0000}"/>
    <cellStyle name="Comma 15 2 2 4 2" xfId="39915" xr:uid="{00000000-0005-0000-0000-00006C3B0000}"/>
    <cellStyle name="Comma 15 2 2 5" xfId="8807" xr:uid="{00000000-0005-0000-0000-00006D3B0000}"/>
    <cellStyle name="Comma 15 2 2 5 2" xfId="39916" xr:uid="{00000000-0005-0000-0000-00006E3B0000}"/>
    <cellStyle name="Comma 15 2 2 6" xfId="8808" xr:uid="{00000000-0005-0000-0000-00006F3B0000}"/>
    <cellStyle name="Comma 15 2 2 6 2" xfId="35985" xr:uid="{00000000-0005-0000-0000-0000703B0000}"/>
    <cellStyle name="Comma 15 2 2 6 2 2" xfId="45222" xr:uid="{00000000-0005-0000-0000-0000713B0000}"/>
    <cellStyle name="Comma 15 2 2 6 3" xfId="39917" xr:uid="{00000000-0005-0000-0000-0000723B0000}"/>
    <cellStyle name="Comma 15 2 2 7" xfId="8799" xr:uid="{00000000-0005-0000-0000-0000733B0000}"/>
    <cellStyle name="Comma 15 2 2 7 2" xfId="39908" xr:uid="{00000000-0005-0000-0000-0000743B0000}"/>
    <cellStyle name="Comma 15 2 2 8" xfId="33815" xr:uid="{00000000-0005-0000-0000-0000753B0000}"/>
    <cellStyle name="Comma 15 2 2 8 2" xfId="43799" xr:uid="{00000000-0005-0000-0000-0000763B0000}"/>
    <cellStyle name="Comma 15 2 2 9" xfId="25742" xr:uid="{00000000-0005-0000-0000-0000773B0000}"/>
    <cellStyle name="Comma 15 2 2 9 2" xfId="37738" xr:uid="{00000000-0005-0000-0000-0000783B0000}"/>
    <cellStyle name="Comma 15 2 3" xfId="8809" xr:uid="{00000000-0005-0000-0000-0000793B0000}"/>
    <cellStyle name="Comma 15 2 3 2" xfId="8810" xr:uid="{00000000-0005-0000-0000-00007A3B0000}"/>
    <cellStyle name="Comma 15 2 3 2 2" xfId="39919" xr:uid="{00000000-0005-0000-0000-00007B3B0000}"/>
    <cellStyle name="Comma 15 2 3 3" xfId="8811" xr:uid="{00000000-0005-0000-0000-00007C3B0000}"/>
    <cellStyle name="Comma 15 2 3 3 2" xfId="39920" xr:uid="{00000000-0005-0000-0000-00007D3B0000}"/>
    <cellStyle name="Comma 15 2 3 4" xfId="27862" xr:uid="{00000000-0005-0000-0000-00007E3B0000}"/>
    <cellStyle name="Comma 15 2 3 4 2" xfId="39918" xr:uid="{00000000-0005-0000-0000-00007F3B0000}"/>
    <cellStyle name="Comma 15 2 3 5" xfId="24981" xr:uid="{00000000-0005-0000-0000-0000803B0000}"/>
    <cellStyle name="Comma 15 2 3 6" xfId="36996" xr:uid="{00000000-0005-0000-0000-0000813B0000}"/>
    <cellStyle name="Comma 15 2 3 7" xfId="23944" xr:uid="{00000000-0005-0000-0000-0000823B0000}"/>
    <cellStyle name="Comma 15 2 4" xfId="8812" xr:uid="{00000000-0005-0000-0000-0000833B0000}"/>
    <cellStyle name="Comma 15 2 4 2" xfId="8813" xr:uid="{00000000-0005-0000-0000-0000843B0000}"/>
    <cellStyle name="Comma 15 2 4 2 2" xfId="39922" xr:uid="{00000000-0005-0000-0000-0000853B0000}"/>
    <cellStyle name="Comma 15 2 4 3" xfId="27863" xr:uid="{00000000-0005-0000-0000-0000863B0000}"/>
    <cellStyle name="Comma 15 2 4 4" xfId="39921" xr:uid="{00000000-0005-0000-0000-0000873B0000}"/>
    <cellStyle name="Comma 15 2 4 5" xfId="24206" xr:uid="{00000000-0005-0000-0000-0000883B0000}"/>
    <cellStyle name="Comma 15 2 5" xfId="8814" xr:uid="{00000000-0005-0000-0000-0000893B0000}"/>
    <cellStyle name="Comma 15 2 5 2" xfId="8815" xr:uid="{00000000-0005-0000-0000-00008A3B0000}"/>
    <cellStyle name="Comma 15 2 5 2 2" xfId="39924" xr:uid="{00000000-0005-0000-0000-00008B3B0000}"/>
    <cellStyle name="Comma 15 2 5 3" xfId="39923" xr:uid="{00000000-0005-0000-0000-00008C3B0000}"/>
    <cellStyle name="Comma 15 2 6" xfId="8816" xr:uid="{00000000-0005-0000-0000-00008D3B0000}"/>
    <cellStyle name="Comma 15 2 6 2" xfId="39925" xr:uid="{00000000-0005-0000-0000-00008E3B0000}"/>
    <cellStyle name="Comma 15 2 7" xfId="8817" xr:uid="{00000000-0005-0000-0000-00008F3B0000}"/>
    <cellStyle name="Comma 15 2 7 2" xfId="39926" xr:uid="{00000000-0005-0000-0000-0000903B0000}"/>
    <cellStyle name="Comma 15 2 8" xfId="8818" xr:uid="{00000000-0005-0000-0000-0000913B0000}"/>
    <cellStyle name="Comma 15 2 8 2" xfId="39927" xr:uid="{00000000-0005-0000-0000-0000923B0000}"/>
    <cellStyle name="Comma 15 2 9" xfId="33814" xr:uid="{00000000-0005-0000-0000-0000933B0000}"/>
    <cellStyle name="Comma 15 2 9 2" xfId="43798" xr:uid="{00000000-0005-0000-0000-0000943B0000}"/>
    <cellStyle name="Comma 15 3" xfId="592" xr:uid="{00000000-0005-0000-0000-0000953B0000}"/>
    <cellStyle name="Comma 15 3 10" xfId="33816" xr:uid="{00000000-0005-0000-0000-0000963B0000}"/>
    <cellStyle name="Comma 15 3 10 2" xfId="43800" xr:uid="{00000000-0005-0000-0000-0000973B0000}"/>
    <cellStyle name="Comma 15 3 11" xfId="25743" xr:uid="{00000000-0005-0000-0000-0000983B0000}"/>
    <cellStyle name="Comma 15 3 11 2" xfId="37739" xr:uid="{00000000-0005-0000-0000-0000993B0000}"/>
    <cellStyle name="Comma 15 3 12" xfId="24506" xr:uid="{00000000-0005-0000-0000-00009A3B0000}"/>
    <cellStyle name="Comma 15 3 13" xfId="36476" xr:uid="{00000000-0005-0000-0000-00009B3B0000}"/>
    <cellStyle name="Comma 15 3 14" xfId="23626" xr:uid="{00000000-0005-0000-0000-00009C3B0000}"/>
    <cellStyle name="Comma 15 3 15" xfId="32155" xr:uid="{00000000-0005-0000-0000-00009D3B0000}"/>
    <cellStyle name="Comma 15 3 2" xfId="593" xr:uid="{00000000-0005-0000-0000-00009E3B0000}"/>
    <cellStyle name="Comma 15 3 2 10" xfId="33817" xr:uid="{00000000-0005-0000-0000-00009F3B0000}"/>
    <cellStyle name="Comma 15 3 2 10 2" xfId="43801" xr:uid="{00000000-0005-0000-0000-0000A03B0000}"/>
    <cellStyle name="Comma 15 3 2 11" xfId="25744" xr:uid="{00000000-0005-0000-0000-0000A13B0000}"/>
    <cellStyle name="Comma 15 3 2 11 2" xfId="37740" xr:uid="{00000000-0005-0000-0000-0000A23B0000}"/>
    <cellStyle name="Comma 15 3 2 12" xfId="24507" xr:uid="{00000000-0005-0000-0000-0000A33B0000}"/>
    <cellStyle name="Comma 15 3 2 13" xfId="36477" xr:uid="{00000000-0005-0000-0000-0000A43B0000}"/>
    <cellStyle name="Comma 15 3 2 2" xfId="8821" xr:uid="{00000000-0005-0000-0000-0000A53B0000}"/>
    <cellStyle name="Comma 15 3 2 2 2" xfId="8822" xr:uid="{00000000-0005-0000-0000-0000A63B0000}"/>
    <cellStyle name="Comma 15 3 2 2 2 2" xfId="8823" xr:uid="{00000000-0005-0000-0000-0000A73B0000}"/>
    <cellStyle name="Comma 15 3 2 2 2 2 2" xfId="39932" xr:uid="{00000000-0005-0000-0000-0000A83B0000}"/>
    <cellStyle name="Comma 15 3 2 2 2 3" xfId="8824" xr:uid="{00000000-0005-0000-0000-0000A93B0000}"/>
    <cellStyle name="Comma 15 3 2 2 2 3 2" xfId="39933" xr:uid="{00000000-0005-0000-0000-0000AA3B0000}"/>
    <cellStyle name="Comma 15 3 2 2 2 4" xfId="39931" xr:uid="{00000000-0005-0000-0000-0000AB3B0000}"/>
    <cellStyle name="Comma 15 3 2 2 3" xfId="8825" xr:uid="{00000000-0005-0000-0000-0000AC3B0000}"/>
    <cellStyle name="Comma 15 3 2 2 3 2" xfId="8826" xr:uid="{00000000-0005-0000-0000-0000AD3B0000}"/>
    <cellStyle name="Comma 15 3 2 2 3 2 2" xfId="39935" xr:uid="{00000000-0005-0000-0000-0000AE3B0000}"/>
    <cellStyle name="Comma 15 3 2 2 3 3" xfId="8827" xr:uid="{00000000-0005-0000-0000-0000AF3B0000}"/>
    <cellStyle name="Comma 15 3 2 2 3 3 2" xfId="39936" xr:uid="{00000000-0005-0000-0000-0000B03B0000}"/>
    <cellStyle name="Comma 15 3 2 2 3 4" xfId="39934" xr:uid="{00000000-0005-0000-0000-0000B13B0000}"/>
    <cellStyle name="Comma 15 3 2 2 4" xfId="8828" xr:uid="{00000000-0005-0000-0000-0000B23B0000}"/>
    <cellStyle name="Comma 15 3 2 2 4 2" xfId="39937" xr:uid="{00000000-0005-0000-0000-0000B33B0000}"/>
    <cellStyle name="Comma 15 3 2 2 5" xfId="8829" xr:uid="{00000000-0005-0000-0000-0000B43B0000}"/>
    <cellStyle name="Comma 15 3 2 2 5 2" xfId="39938" xr:uid="{00000000-0005-0000-0000-0000B53B0000}"/>
    <cellStyle name="Comma 15 3 2 2 6" xfId="8830" xr:uid="{00000000-0005-0000-0000-0000B63B0000}"/>
    <cellStyle name="Comma 15 3 2 2 6 2" xfId="35984" xr:uid="{00000000-0005-0000-0000-0000B73B0000}"/>
    <cellStyle name="Comma 15 3 2 2 6 2 2" xfId="45221" xr:uid="{00000000-0005-0000-0000-0000B83B0000}"/>
    <cellStyle name="Comma 15 3 2 2 6 3" xfId="39939" xr:uid="{00000000-0005-0000-0000-0000B93B0000}"/>
    <cellStyle name="Comma 15 3 2 2 7" xfId="27864" xr:uid="{00000000-0005-0000-0000-0000BA3B0000}"/>
    <cellStyle name="Comma 15 3 2 2 7 2" xfId="39930" xr:uid="{00000000-0005-0000-0000-0000BB3B0000}"/>
    <cellStyle name="Comma 15 3 2 2 8" xfId="24984" xr:uid="{00000000-0005-0000-0000-0000BC3B0000}"/>
    <cellStyle name="Comma 15 3 2 2 9" xfId="36999" xr:uid="{00000000-0005-0000-0000-0000BD3B0000}"/>
    <cellStyle name="Comma 15 3 2 3" xfId="8831" xr:uid="{00000000-0005-0000-0000-0000BE3B0000}"/>
    <cellStyle name="Comma 15 3 2 3 2" xfId="8832" xr:uid="{00000000-0005-0000-0000-0000BF3B0000}"/>
    <cellStyle name="Comma 15 3 2 3 2 2" xfId="39941" xr:uid="{00000000-0005-0000-0000-0000C03B0000}"/>
    <cellStyle name="Comma 15 3 2 3 3" xfId="8833" xr:uid="{00000000-0005-0000-0000-0000C13B0000}"/>
    <cellStyle name="Comma 15 3 2 3 3 2" xfId="39942" xr:uid="{00000000-0005-0000-0000-0000C23B0000}"/>
    <cellStyle name="Comma 15 3 2 3 4" xfId="27865" xr:uid="{00000000-0005-0000-0000-0000C33B0000}"/>
    <cellStyle name="Comma 15 3 2 3 5" xfId="39940" xr:uid="{00000000-0005-0000-0000-0000C43B0000}"/>
    <cellStyle name="Comma 15 3 2 4" xfId="8834" xr:uid="{00000000-0005-0000-0000-0000C53B0000}"/>
    <cellStyle name="Comma 15 3 2 4 2" xfId="8835" xr:uid="{00000000-0005-0000-0000-0000C63B0000}"/>
    <cellStyle name="Comma 15 3 2 4 2 2" xfId="39944" xr:uid="{00000000-0005-0000-0000-0000C73B0000}"/>
    <cellStyle name="Comma 15 3 2 4 3" xfId="39943" xr:uid="{00000000-0005-0000-0000-0000C83B0000}"/>
    <cellStyle name="Comma 15 3 2 5" xfId="8836" xr:uid="{00000000-0005-0000-0000-0000C93B0000}"/>
    <cellStyle name="Comma 15 3 2 5 2" xfId="8837" xr:uid="{00000000-0005-0000-0000-0000CA3B0000}"/>
    <cellStyle name="Comma 15 3 2 5 2 2" xfId="39946" xr:uid="{00000000-0005-0000-0000-0000CB3B0000}"/>
    <cellStyle name="Comma 15 3 2 5 3" xfId="8838" xr:uid="{00000000-0005-0000-0000-0000CC3B0000}"/>
    <cellStyle name="Comma 15 3 2 5 3 2" xfId="35983" xr:uid="{00000000-0005-0000-0000-0000CD3B0000}"/>
    <cellStyle name="Comma 15 3 2 5 3 2 2" xfId="45220" xr:uid="{00000000-0005-0000-0000-0000CE3B0000}"/>
    <cellStyle name="Comma 15 3 2 5 3 3" xfId="39947" xr:uid="{00000000-0005-0000-0000-0000CF3B0000}"/>
    <cellStyle name="Comma 15 3 2 5 4" xfId="39945" xr:uid="{00000000-0005-0000-0000-0000D03B0000}"/>
    <cellStyle name="Comma 15 3 2 6" xfId="8839" xr:uid="{00000000-0005-0000-0000-0000D13B0000}"/>
    <cellStyle name="Comma 15 3 2 6 2" xfId="8840" xr:uid="{00000000-0005-0000-0000-0000D23B0000}"/>
    <cellStyle name="Comma 15 3 2 6 2 2" xfId="8841" xr:uid="{00000000-0005-0000-0000-0000D33B0000}"/>
    <cellStyle name="Comma 15 3 2 6 2 2 2" xfId="34490" xr:uid="{00000000-0005-0000-0000-0000D43B0000}"/>
    <cellStyle name="Comma 15 3 2 6 2 2 2 2" xfId="44534" xr:uid="{00000000-0005-0000-0000-0000D53B0000}"/>
    <cellStyle name="Comma 15 3 2 6 2 2 3" xfId="39950" xr:uid="{00000000-0005-0000-0000-0000D63B0000}"/>
    <cellStyle name="Comma 15 3 2 6 2 3" xfId="39949" xr:uid="{00000000-0005-0000-0000-0000D73B0000}"/>
    <cellStyle name="Comma 15 3 2 6 3" xfId="8842" xr:uid="{00000000-0005-0000-0000-0000D83B0000}"/>
    <cellStyle name="Comma 15 3 2 6 3 2" xfId="39951" xr:uid="{00000000-0005-0000-0000-0000D93B0000}"/>
    <cellStyle name="Comma 15 3 2 6 4" xfId="8843" xr:uid="{00000000-0005-0000-0000-0000DA3B0000}"/>
    <cellStyle name="Comma 15 3 2 6 4 2" xfId="26118" xr:uid="{00000000-0005-0000-0000-0000DB3B0000}"/>
    <cellStyle name="Comma 15 3 2 6 4 2 2" xfId="38105" xr:uid="{00000000-0005-0000-0000-0000DC3B0000}"/>
    <cellStyle name="Comma 15 3 2 6 4 3" xfId="39952" xr:uid="{00000000-0005-0000-0000-0000DD3B0000}"/>
    <cellStyle name="Comma 15 3 2 6 5" xfId="39948" xr:uid="{00000000-0005-0000-0000-0000DE3B0000}"/>
    <cellStyle name="Comma 15 3 2 7" xfId="8844" xr:uid="{00000000-0005-0000-0000-0000DF3B0000}"/>
    <cellStyle name="Comma 15 3 2 7 2" xfId="39953" xr:uid="{00000000-0005-0000-0000-0000E03B0000}"/>
    <cellStyle name="Comma 15 3 2 8" xfId="8845" xr:uid="{00000000-0005-0000-0000-0000E13B0000}"/>
    <cellStyle name="Comma 15 3 2 8 2" xfId="35982" xr:uid="{00000000-0005-0000-0000-0000E23B0000}"/>
    <cellStyle name="Comma 15 3 2 8 2 2" xfId="45219" xr:uid="{00000000-0005-0000-0000-0000E33B0000}"/>
    <cellStyle name="Comma 15 3 2 8 3" xfId="39954" xr:uid="{00000000-0005-0000-0000-0000E43B0000}"/>
    <cellStyle name="Comma 15 3 2 9" xfId="8820" xr:uid="{00000000-0005-0000-0000-0000E53B0000}"/>
    <cellStyle name="Comma 15 3 2 9 2" xfId="39929" xr:uid="{00000000-0005-0000-0000-0000E63B0000}"/>
    <cellStyle name="Comma 15 3 3" xfId="8846" xr:uid="{00000000-0005-0000-0000-0000E73B0000}"/>
    <cellStyle name="Comma 15 3 3 2" xfId="8847" xr:uid="{00000000-0005-0000-0000-0000E83B0000}"/>
    <cellStyle name="Comma 15 3 3 2 2" xfId="8848" xr:uid="{00000000-0005-0000-0000-0000E93B0000}"/>
    <cellStyle name="Comma 15 3 3 2 2 2" xfId="39957" xr:uid="{00000000-0005-0000-0000-0000EA3B0000}"/>
    <cellStyle name="Comma 15 3 3 2 3" xfId="39956" xr:uid="{00000000-0005-0000-0000-0000EB3B0000}"/>
    <cellStyle name="Comma 15 3 3 3" xfId="8849" xr:uid="{00000000-0005-0000-0000-0000EC3B0000}"/>
    <cellStyle name="Comma 15 3 3 4" xfId="27866" xr:uid="{00000000-0005-0000-0000-0000ED3B0000}"/>
    <cellStyle name="Comma 15 3 3 4 2" xfId="39955" xr:uid="{00000000-0005-0000-0000-0000EE3B0000}"/>
    <cellStyle name="Comma 15 3 3 5" xfId="24983" xr:uid="{00000000-0005-0000-0000-0000EF3B0000}"/>
    <cellStyle name="Comma 15 3 3 6" xfId="36998" xr:uid="{00000000-0005-0000-0000-0000F03B0000}"/>
    <cellStyle name="Comma 15 3 4" xfId="8850" xr:uid="{00000000-0005-0000-0000-0000F13B0000}"/>
    <cellStyle name="Comma 15 3 4 2" xfId="8851" xr:uid="{00000000-0005-0000-0000-0000F23B0000}"/>
    <cellStyle name="Comma 15 3 4 2 2" xfId="39958" xr:uid="{00000000-0005-0000-0000-0000F33B0000}"/>
    <cellStyle name="Comma 15 3 4 3" xfId="27867" xr:uid="{00000000-0005-0000-0000-0000F43B0000}"/>
    <cellStyle name="Comma 15 3 5" xfId="8852" xr:uid="{00000000-0005-0000-0000-0000F53B0000}"/>
    <cellStyle name="Comma 15 3 6" xfId="8853" xr:uid="{00000000-0005-0000-0000-0000F63B0000}"/>
    <cellStyle name="Comma 15 3 6 2" xfId="36320" xr:uid="{00000000-0005-0000-0000-0000F73B0000}"/>
    <cellStyle name="Comma 15 3 6 2 2" xfId="45546" xr:uid="{00000000-0005-0000-0000-0000F83B0000}"/>
    <cellStyle name="Comma 15 3 6 3" xfId="39959" xr:uid="{00000000-0005-0000-0000-0000F93B0000}"/>
    <cellStyle name="Comma 15 3 7" xfId="8854" xr:uid="{00000000-0005-0000-0000-0000FA3B0000}"/>
    <cellStyle name="Comma 15 3 7 2" xfId="39960" xr:uid="{00000000-0005-0000-0000-0000FB3B0000}"/>
    <cellStyle name="Comma 15 3 8" xfId="8855" xr:uid="{00000000-0005-0000-0000-0000FC3B0000}"/>
    <cellStyle name="Comma 15 3 8 2" xfId="36370" xr:uid="{00000000-0005-0000-0000-0000FD3B0000}"/>
    <cellStyle name="Comma 15 3 8 2 2" xfId="45588" xr:uid="{00000000-0005-0000-0000-0000FE3B0000}"/>
    <cellStyle name="Comma 15 3 8 3" xfId="39961" xr:uid="{00000000-0005-0000-0000-0000FF3B0000}"/>
    <cellStyle name="Comma 15 3 9" xfId="8819" xr:uid="{00000000-0005-0000-0000-0000003C0000}"/>
    <cellStyle name="Comma 15 3 9 2" xfId="39928" xr:uid="{00000000-0005-0000-0000-0000013C0000}"/>
    <cellStyle name="Comma 15 4" xfId="594" xr:uid="{00000000-0005-0000-0000-0000023C0000}"/>
    <cellStyle name="Comma 15 4 10" xfId="34489" xr:uid="{00000000-0005-0000-0000-0000033C0000}"/>
    <cellStyle name="Comma 15 4 10 2" xfId="44533" xr:uid="{00000000-0005-0000-0000-0000043C0000}"/>
    <cellStyle name="Comma 15 4 11" xfId="24508" xr:uid="{00000000-0005-0000-0000-0000053C0000}"/>
    <cellStyle name="Comma 15 4 12" xfId="36478" xr:uid="{00000000-0005-0000-0000-0000063C0000}"/>
    <cellStyle name="Comma 15 4 2" xfId="595" xr:uid="{00000000-0005-0000-0000-0000073C0000}"/>
    <cellStyle name="Comma 15 4 2 2" xfId="8858" xr:uid="{00000000-0005-0000-0000-0000083C0000}"/>
    <cellStyle name="Comma 15 4 2 2 2" xfId="27868" xr:uid="{00000000-0005-0000-0000-0000093C0000}"/>
    <cellStyle name="Comma 15 4 2 2 2 2" xfId="39964" xr:uid="{00000000-0005-0000-0000-00000A3C0000}"/>
    <cellStyle name="Comma 15 4 2 2 3" xfId="24986" xr:uid="{00000000-0005-0000-0000-00000B3C0000}"/>
    <cellStyle name="Comma 15 4 2 2 4" xfId="37001" xr:uid="{00000000-0005-0000-0000-00000C3C0000}"/>
    <cellStyle name="Comma 15 4 2 3" xfId="8859" xr:uid="{00000000-0005-0000-0000-00000D3C0000}"/>
    <cellStyle name="Comma 15 4 2 3 2" xfId="27869" xr:uid="{00000000-0005-0000-0000-00000E3C0000}"/>
    <cellStyle name="Comma 15 4 2 3 3" xfId="39965" xr:uid="{00000000-0005-0000-0000-00000F3C0000}"/>
    <cellStyle name="Comma 15 4 2 3 4" xfId="24208" xr:uid="{00000000-0005-0000-0000-0000103C0000}"/>
    <cellStyle name="Comma 15 4 2 4" xfId="8857" xr:uid="{00000000-0005-0000-0000-0000113C0000}"/>
    <cellStyle name="Comma 15 4 2 4 2" xfId="39963" xr:uid="{00000000-0005-0000-0000-0000123C0000}"/>
    <cellStyle name="Comma 15 4 2 5" xfId="33819" xr:uid="{00000000-0005-0000-0000-0000133C0000}"/>
    <cellStyle name="Comma 15 4 2 5 2" xfId="43803" xr:uid="{00000000-0005-0000-0000-0000143C0000}"/>
    <cellStyle name="Comma 15 4 2 6" xfId="25746" xr:uid="{00000000-0005-0000-0000-0000153C0000}"/>
    <cellStyle name="Comma 15 4 2 6 2" xfId="37742" xr:uid="{00000000-0005-0000-0000-0000163C0000}"/>
    <cellStyle name="Comma 15 4 2 7" xfId="24509" xr:uid="{00000000-0005-0000-0000-0000173C0000}"/>
    <cellStyle name="Comma 15 4 2 8" xfId="36479" xr:uid="{00000000-0005-0000-0000-0000183C0000}"/>
    <cellStyle name="Comma 15 4 3" xfId="8860" xr:uid="{00000000-0005-0000-0000-0000193C0000}"/>
    <cellStyle name="Comma 15 4 3 2" xfId="8861" xr:uid="{00000000-0005-0000-0000-00001A3C0000}"/>
    <cellStyle name="Comma 15 4 3 2 2" xfId="39967" xr:uid="{00000000-0005-0000-0000-00001B3C0000}"/>
    <cellStyle name="Comma 15 4 3 3" xfId="8862" xr:uid="{00000000-0005-0000-0000-00001C3C0000}"/>
    <cellStyle name="Comma 15 4 3 3 2" xfId="39968" xr:uid="{00000000-0005-0000-0000-00001D3C0000}"/>
    <cellStyle name="Comma 15 4 3 4" xfId="27870" xr:uid="{00000000-0005-0000-0000-00001E3C0000}"/>
    <cellStyle name="Comma 15 4 3 4 2" xfId="39966" xr:uid="{00000000-0005-0000-0000-00001F3C0000}"/>
    <cellStyle name="Comma 15 4 3 5" xfId="24985" xr:uid="{00000000-0005-0000-0000-0000203C0000}"/>
    <cellStyle name="Comma 15 4 3 6" xfId="37000" xr:uid="{00000000-0005-0000-0000-0000213C0000}"/>
    <cellStyle name="Comma 15 4 4" xfId="8863" xr:uid="{00000000-0005-0000-0000-0000223C0000}"/>
    <cellStyle name="Comma 15 4 4 2" xfId="27871" xr:uid="{00000000-0005-0000-0000-0000233C0000}"/>
    <cellStyle name="Comma 15 4 4 3" xfId="39969" xr:uid="{00000000-0005-0000-0000-0000243C0000}"/>
    <cellStyle name="Comma 15 4 4 4" xfId="24207" xr:uid="{00000000-0005-0000-0000-0000253C0000}"/>
    <cellStyle name="Comma 15 4 5" xfId="8864" xr:uid="{00000000-0005-0000-0000-0000263C0000}"/>
    <cellStyle name="Comma 15 4 5 2" xfId="39970" xr:uid="{00000000-0005-0000-0000-0000273C0000}"/>
    <cellStyle name="Comma 15 4 6" xfId="8865" xr:uid="{00000000-0005-0000-0000-0000283C0000}"/>
    <cellStyle name="Comma 15 4 6 2" xfId="36395" xr:uid="{00000000-0005-0000-0000-0000293C0000}"/>
    <cellStyle name="Comma 15 4 6 2 2" xfId="45601" xr:uid="{00000000-0005-0000-0000-00002A3C0000}"/>
    <cellStyle name="Comma 15 4 6 3" xfId="39971" xr:uid="{00000000-0005-0000-0000-00002B3C0000}"/>
    <cellStyle name="Comma 15 4 7" xfId="8856" xr:uid="{00000000-0005-0000-0000-00002C3C0000}"/>
    <cellStyle name="Comma 15 4 7 2" xfId="39962" xr:uid="{00000000-0005-0000-0000-00002D3C0000}"/>
    <cellStyle name="Comma 15 4 8" xfId="33818" xr:uid="{00000000-0005-0000-0000-00002E3C0000}"/>
    <cellStyle name="Comma 15 4 8 2" xfId="43802" xr:uid="{00000000-0005-0000-0000-00002F3C0000}"/>
    <cellStyle name="Comma 15 4 9" xfId="25745" xr:uid="{00000000-0005-0000-0000-0000303C0000}"/>
    <cellStyle name="Comma 15 4 9 2" xfId="37741" xr:uid="{00000000-0005-0000-0000-0000313C0000}"/>
    <cellStyle name="Comma 15 5" xfId="8866" xr:uid="{00000000-0005-0000-0000-0000323C0000}"/>
    <cellStyle name="Comma 15 5 10" xfId="36995" xr:uid="{00000000-0005-0000-0000-0000333C0000}"/>
    <cellStyle name="Comma 15 5 2" xfId="8867" xr:uid="{00000000-0005-0000-0000-0000343C0000}"/>
    <cellStyle name="Comma 15 5 2 2" xfId="8868" xr:uid="{00000000-0005-0000-0000-0000353C0000}"/>
    <cellStyle name="Comma 15 5 2 2 2" xfId="39974" xr:uid="{00000000-0005-0000-0000-0000363C0000}"/>
    <cellStyle name="Comma 15 5 2 3" xfId="8869" xr:uid="{00000000-0005-0000-0000-0000373C0000}"/>
    <cellStyle name="Comma 15 5 2 3 2" xfId="39975" xr:uid="{00000000-0005-0000-0000-0000383C0000}"/>
    <cellStyle name="Comma 15 5 2 4" xfId="39973" xr:uid="{00000000-0005-0000-0000-0000393C0000}"/>
    <cellStyle name="Comma 15 5 3" xfId="8870" xr:uid="{00000000-0005-0000-0000-00003A3C0000}"/>
    <cellStyle name="Comma 15 5 3 2" xfId="8871" xr:uid="{00000000-0005-0000-0000-00003B3C0000}"/>
    <cellStyle name="Comma 15 5 3 2 2" xfId="39977" xr:uid="{00000000-0005-0000-0000-00003C3C0000}"/>
    <cellStyle name="Comma 15 5 3 3" xfId="8872" xr:uid="{00000000-0005-0000-0000-00003D3C0000}"/>
    <cellStyle name="Comma 15 5 3 3 2" xfId="39978" xr:uid="{00000000-0005-0000-0000-00003E3C0000}"/>
    <cellStyle name="Comma 15 5 3 4" xfId="39976" xr:uid="{00000000-0005-0000-0000-00003F3C0000}"/>
    <cellStyle name="Comma 15 5 4" xfId="8873" xr:uid="{00000000-0005-0000-0000-0000403C0000}"/>
    <cellStyle name="Comma 15 5 4 2" xfId="39979" xr:uid="{00000000-0005-0000-0000-0000413C0000}"/>
    <cellStyle name="Comma 15 5 5" xfId="8874" xr:uid="{00000000-0005-0000-0000-0000423C0000}"/>
    <cellStyle name="Comma 15 5 5 2" xfId="39980" xr:uid="{00000000-0005-0000-0000-0000433C0000}"/>
    <cellStyle name="Comma 15 5 6" xfId="8875" xr:uid="{00000000-0005-0000-0000-0000443C0000}"/>
    <cellStyle name="Comma 15 5 6 2" xfId="35952" xr:uid="{00000000-0005-0000-0000-0000453C0000}"/>
    <cellStyle name="Comma 15 5 6 2 2" xfId="45218" xr:uid="{00000000-0005-0000-0000-0000463C0000}"/>
    <cellStyle name="Comma 15 5 6 3" xfId="39981" xr:uid="{00000000-0005-0000-0000-0000473C0000}"/>
    <cellStyle name="Comma 15 5 7" xfId="27872" xr:uid="{00000000-0005-0000-0000-0000483C0000}"/>
    <cellStyle name="Comma 15 5 7 2" xfId="39972" xr:uid="{00000000-0005-0000-0000-0000493C0000}"/>
    <cellStyle name="Comma 15 5 8" xfId="26220" xr:uid="{00000000-0005-0000-0000-00004A3C0000}"/>
    <cellStyle name="Comma 15 5 9" xfId="24980" xr:uid="{00000000-0005-0000-0000-00004B3C0000}"/>
    <cellStyle name="Comma 15 6" xfId="8876" xr:uid="{00000000-0005-0000-0000-00004C3C0000}"/>
    <cellStyle name="Comma 15 6 2" xfId="14" xr:uid="{00000000-0005-0000-0000-00004D3C0000}"/>
    <cellStyle name="Comma 15 6 2 2" xfId="197" xr:uid="{00000000-0005-0000-0000-00004E3C0000}"/>
    <cellStyle name="Comma 15 6 2 2 2" xfId="1359" xr:uid="{00000000-0005-0000-0000-00004F3C0000}"/>
    <cellStyle name="Comma 15 6 2 2 2 2" xfId="8878" xr:uid="{00000000-0005-0000-0000-0000503C0000}"/>
    <cellStyle name="Comma 15 6 2 2 2 2 2" xfId="26346" xr:uid="{00000000-0005-0000-0000-0000513C0000}"/>
    <cellStyle name="Comma 15 6 2 2 2 2 2 2" xfId="38359" xr:uid="{00000000-0005-0000-0000-0000523C0000}"/>
    <cellStyle name="Comma 15 6 2 2 2 2 3" xfId="25390" xr:uid="{00000000-0005-0000-0000-0000533C0000}"/>
    <cellStyle name="Comma 15 6 2 2 2 2 4" xfId="37410" xr:uid="{00000000-0005-0000-0000-0000543C0000}"/>
    <cellStyle name="Comma 15 6 2 2 2 3" xfId="21750" xr:uid="{00000000-0005-0000-0000-0000553C0000}"/>
    <cellStyle name="Comma 15 6 2 2 2 3 2" xfId="25623" xr:uid="{00000000-0005-0000-0000-0000563C0000}"/>
    <cellStyle name="Comma 15 6 2 2 2 3 3" xfId="37636" xr:uid="{00000000-0005-0000-0000-0000573C0000}"/>
    <cellStyle name="Comma 15 6 2 2 2 4" xfId="24900" xr:uid="{00000000-0005-0000-0000-0000583C0000}"/>
    <cellStyle name="Comma 15 6 2 2 2 5" xfId="36916" xr:uid="{00000000-0005-0000-0000-0000593C0000}"/>
    <cellStyle name="Comma 15 6 2 2 3" xfId="8877" xr:uid="{00000000-0005-0000-0000-00005A3C0000}"/>
    <cellStyle name="Comma 15 6 2 2 3 2" xfId="34268" xr:uid="{00000000-0005-0000-0000-00005B3C0000}"/>
    <cellStyle name="Comma 15 6 2 2 3 2 2" xfId="44306" xr:uid="{00000000-0005-0000-0000-00005C3C0000}"/>
    <cellStyle name="Comma 15 6 2 2 3 3" xfId="26236" xr:uid="{00000000-0005-0000-0000-00005D3C0000}"/>
    <cellStyle name="Comma 15 6 2 2 3 3 2" xfId="38217" xr:uid="{00000000-0005-0000-0000-00005E3C0000}"/>
    <cellStyle name="Comma 15 6 2 2 3 4" xfId="25368" xr:uid="{00000000-0005-0000-0000-00005F3C0000}"/>
    <cellStyle name="Comma 15 6 2 2 3 5" xfId="37388" xr:uid="{00000000-0005-0000-0000-0000603C0000}"/>
    <cellStyle name="Comma 15 6 2 2 4" xfId="1337" xr:uid="{00000000-0005-0000-0000-0000613C0000}"/>
    <cellStyle name="Comma 15 6 2 2 4 2" xfId="26336" xr:uid="{00000000-0005-0000-0000-0000623C0000}"/>
    <cellStyle name="Comma 15 6 2 2 4 2 2" xfId="38338" xr:uid="{00000000-0005-0000-0000-0000633C0000}"/>
    <cellStyle name="Comma 15 6 2 2 4 3" xfId="25481" xr:uid="{00000000-0005-0000-0000-0000643C0000}"/>
    <cellStyle name="Comma 15 6 2 2 4 4" xfId="37482" xr:uid="{00000000-0005-0000-0000-0000653C0000}"/>
    <cellStyle name="Comma 15 6 2 2 5" xfId="25605" xr:uid="{00000000-0005-0000-0000-0000663C0000}"/>
    <cellStyle name="Comma 15 6 2 2 5 2" xfId="37614" xr:uid="{00000000-0005-0000-0000-0000673C0000}"/>
    <cellStyle name="Comma 15 6 2 2 6" xfId="24879" xr:uid="{00000000-0005-0000-0000-0000683C0000}"/>
    <cellStyle name="Comma 15 6 2 2 7" xfId="36894" xr:uid="{00000000-0005-0000-0000-0000693C0000}"/>
    <cellStyle name="Comma 15 6 2 3" xfId="1349" xr:uid="{00000000-0005-0000-0000-00006A3C0000}"/>
    <cellStyle name="Comma 15 6 2 3 2" xfId="8879" xr:uid="{00000000-0005-0000-0000-00006B3C0000}"/>
    <cellStyle name="Comma 15 6 2 3 2 2" xfId="26342" xr:uid="{00000000-0005-0000-0000-00006C3C0000}"/>
    <cellStyle name="Comma 15 6 2 3 2 2 2" xfId="38350" xr:uid="{00000000-0005-0000-0000-00006D3C0000}"/>
    <cellStyle name="Comma 15 6 2 3 2 3" xfId="25380" xr:uid="{00000000-0005-0000-0000-00006E3C0000}"/>
    <cellStyle name="Comma 15 6 2 3 2 4" xfId="37400" xr:uid="{00000000-0005-0000-0000-00006F3C0000}"/>
    <cellStyle name="Comma 15 6 2 3 3" xfId="24423" xr:uid="{00000000-0005-0000-0000-0000703C0000}"/>
    <cellStyle name="Comma 15 6 2 3 3 2" xfId="25613" xr:uid="{00000000-0005-0000-0000-0000713C0000}"/>
    <cellStyle name="Comma 15 6 2 3 3 3" xfId="37626" xr:uid="{00000000-0005-0000-0000-0000723C0000}"/>
    <cellStyle name="Comma 15 6 2 3 4" xfId="24890" xr:uid="{00000000-0005-0000-0000-0000733C0000}"/>
    <cellStyle name="Comma 15 6 2 3 5" xfId="36906" xr:uid="{00000000-0005-0000-0000-0000743C0000}"/>
    <cellStyle name="Comma 15 6 2 4" xfId="1322" xr:uid="{00000000-0005-0000-0000-0000753C0000}"/>
    <cellStyle name="Comma 15 6 2 4 2" xfId="8880" xr:uid="{00000000-0005-0000-0000-0000763C0000}"/>
    <cellStyle name="Comma 15 6 2 4 2 2" xfId="26332" xr:uid="{00000000-0005-0000-0000-0000773C0000}"/>
    <cellStyle name="Comma 15 6 2 4 2 2 2" xfId="38326" xr:uid="{00000000-0005-0000-0000-0000783C0000}"/>
    <cellStyle name="Comma 15 6 2 4 2 3" xfId="25357" xr:uid="{00000000-0005-0000-0000-0000793C0000}"/>
    <cellStyle name="Comma 15 6 2 4 2 4" xfId="37376" xr:uid="{00000000-0005-0000-0000-00007A3C0000}"/>
    <cellStyle name="Comma 15 6 2 4 3" xfId="24409" xr:uid="{00000000-0005-0000-0000-00007B3C0000}"/>
    <cellStyle name="Comma 15 6 2 4 3 2" xfId="25594" xr:uid="{00000000-0005-0000-0000-00007C3C0000}"/>
    <cellStyle name="Comma 15 6 2 4 3 3" xfId="37600" xr:uid="{00000000-0005-0000-0000-00007D3C0000}"/>
    <cellStyle name="Comma 15 6 2 4 4" xfId="24868" xr:uid="{00000000-0005-0000-0000-00007E3C0000}"/>
    <cellStyle name="Comma 15 6 2 4 5" xfId="36882" xr:uid="{00000000-0005-0000-0000-00007F3C0000}"/>
    <cellStyle name="Comma 15 6 2 5" xfId="1313" xr:uid="{00000000-0005-0000-0000-0000803C0000}"/>
    <cellStyle name="Comma 15 6 2 5 2" xfId="24146" xr:uid="{00000000-0005-0000-0000-0000813C0000}"/>
    <cellStyle name="Comma 15 6 2 5 2 2" xfId="34165" xr:uid="{00000000-0005-0000-0000-0000823C0000}"/>
    <cellStyle name="Comma 15 6 2 5 2 2 2" xfId="44201" xr:uid="{00000000-0005-0000-0000-0000833C0000}"/>
    <cellStyle name="Comma 15 6 2 5 2 3" xfId="26131" xr:uid="{00000000-0005-0000-0000-0000843C0000}"/>
    <cellStyle name="Comma 15 6 2 5 2 3 2" xfId="38118" xr:uid="{00000000-0005-0000-0000-0000853C0000}"/>
    <cellStyle name="Comma 15 6 2 5 2 4" xfId="25351" xr:uid="{00000000-0005-0000-0000-0000863C0000}"/>
    <cellStyle name="Comma 15 6 2 5 2 5" xfId="37370" xr:uid="{00000000-0005-0000-0000-0000873C0000}"/>
    <cellStyle name="Comma 15 6 2 5 3" xfId="24403" xr:uid="{00000000-0005-0000-0000-0000883C0000}"/>
    <cellStyle name="Comma 15 6 2 5 3 2" xfId="33720" xr:uid="{00000000-0005-0000-0000-0000893C0000}"/>
    <cellStyle name="Comma 15 6 2 5 3 3" xfId="43679" xr:uid="{00000000-0005-0000-0000-00008A3C0000}"/>
    <cellStyle name="Comma 15 6 2 5 4" xfId="25643" xr:uid="{00000000-0005-0000-0000-00008B3C0000}"/>
    <cellStyle name="Comma 15 6 2 5 4 2" xfId="37650" xr:uid="{00000000-0005-0000-0000-00008C3C0000}"/>
    <cellStyle name="Comma 15 6 2 5 5" xfId="24862" xr:uid="{00000000-0005-0000-0000-00008D3C0000}"/>
    <cellStyle name="Comma 15 6 2 5 6" xfId="36876" xr:uid="{00000000-0005-0000-0000-00008E3C0000}"/>
    <cellStyle name="Comma 15 6 2 6" xfId="1379" xr:uid="{00000000-0005-0000-0000-00008F3C0000}"/>
    <cellStyle name="Comma 15 6 3" xfId="8881" xr:uid="{00000000-0005-0000-0000-0000903C0000}"/>
    <cellStyle name="Comma 15 6 3 2" xfId="8882" xr:uid="{00000000-0005-0000-0000-0000913C0000}"/>
    <cellStyle name="Comma 15 6 3 2 2" xfId="39984" xr:uid="{00000000-0005-0000-0000-0000923C0000}"/>
    <cellStyle name="Comma 15 6 3 3" xfId="39983" xr:uid="{00000000-0005-0000-0000-0000933C0000}"/>
    <cellStyle name="Comma 15 6 4" xfId="8883" xr:uid="{00000000-0005-0000-0000-0000943C0000}"/>
    <cellStyle name="Comma 15 6 4 2" xfId="35950" xr:uid="{00000000-0005-0000-0000-0000953C0000}"/>
    <cellStyle name="Comma 15 6 4 2 2" xfId="45216" xr:uid="{00000000-0005-0000-0000-0000963C0000}"/>
    <cellStyle name="Comma 15 6 4 3" xfId="39985" xr:uid="{00000000-0005-0000-0000-0000973C0000}"/>
    <cellStyle name="Comma 15 6 5" xfId="8884" xr:uid="{00000000-0005-0000-0000-0000983C0000}"/>
    <cellStyle name="Comma 15 6 5 2" xfId="35949" xr:uid="{00000000-0005-0000-0000-0000993C0000}"/>
    <cellStyle name="Comma 15 6 5 2 2" xfId="45215" xr:uid="{00000000-0005-0000-0000-00009A3C0000}"/>
    <cellStyle name="Comma 15 6 5 3" xfId="39986" xr:uid="{00000000-0005-0000-0000-00009B3C0000}"/>
    <cellStyle name="Comma 15 6 6" xfId="27873" xr:uid="{00000000-0005-0000-0000-00009C3C0000}"/>
    <cellStyle name="Comma 15 6 6 2" xfId="39982" xr:uid="{00000000-0005-0000-0000-00009D3C0000}"/>
    <cellStyle name="Comma 15 6 7" xfId="35951" xr:uid="{00000000-0005-0000-0000-00009E3C0000}"/>
    <cellStyle name="Comma 15 6 7 2" xfId="45217" xr:uid="{00000000-0005-0000-0000-00009F3C0000}"/>
    <cellStyle name="Comma 15 6 8" xfId="25463" xr:uid="{00000000-0005-0000-0000-0000A03C0000}"/>
    <cellStyle name="Comma 15 7" xfId="8885" xr:uid="{00000000-0005-0000-0000-0000A13C0000}"/>
    <cellStyle name="Comma 15 7 2" xfId="8886" xr:uid="{00000000-0005-0000-0000-0000A23C0000}"/>
    <cellStyle name="Comma 15 7 2 2" xfId="39988" xr:uid="{00000000-0005-0000-0000-0000A33C0000}"/>
    <cellStyle name="Comma 15 7 3" xfId="8887" xr:uid="{00000000-0005-0000-0000-0000A43C0000}"/>
    <cellStyle name="Comma 15 7 3 2" xfId="39989" xr:uid="{00000000-0005-0000-0000-0000A53C0000}"/>
    <cellStyle name="Comma 15 7 4" xfId="35948" xr:uid="{00000000-0005-0000-0000-0000A63C0000}"/>
    <cellStyle name="Comma 15 7 4 2" xfId="45214" xr:uid="{00000000-0005-0000-0000-0000A73C0000}"/>
    <cellStyle name="Comma 15 7 5" xfId="39987" xr:uid="{00000000-0005-0000-0000-0000A83C0000}"/>
    <cellStyle name="Comma 15 8" xfId="8888" xr:uid="{00000000-0005-0000-0000-0000A93C0000}"/>
    <cellStyle name="Comma 15 8 2" xfId="8889" xr:uid="{00000000-0005-0000-0000-0000AA3C0000}"/>
    <cellStyle name="Comma 15 8 2 2" xfId="39991" xr:uid="{00000000-0005-0000-0000-0000AB3C0000}"/>
    <cellStyle name="Comma 15 8 3" xfId="35947" xr:uid="{00000000-0005-0000-0000-0000AC3C0000}"/>
    <cellStyle name="Comma 15 8 3 2" xfId="45213" xr:uid="{00000000-0005-0000-0000-0000AD3C0000}"/>
    <cellStyle name="Comma 15 8 4" xfId="39990" xr:uid="{00000000-0005-0000-0000-0000AE3C0000}"/>
    <cellStyle name="Comma 15 9" xfId="8890" xr:uid="{00000000-0005-0000-0000-0000AF3C0000}"/>
    <cellStyle name="Comma 15 9 2" xfId="8891" xr:uid="{00000000-0005-0000-0000-0000B03C0000}"/>
    <cellStyle name="Comma 15 9 2 2" xfId="8892" xr:uid="{00000000-0005-0000-0000-0000B13C0000}"/>
    <cellStyle name="Comma 15 9 2 2 2" xfId="39994" xr:uid="{00000000-0005-0000-0000-0000B23C0000}"/>
    <cellStyle name="Comma 15 9 2 3" xfId="39993" xr:uid="{00000000-0005-0000-0000-0000B33C0000}"/>
    <cellStyle name="Comma 15 9 3" xfId="8893" xr:uid="{00000000-0005-0000-0000-0000B43C0000}"/>
    <cellStyle name="Comma 15 9 3 2" xfId="39995" xr:uid="{00000000-0005-0000-0000-0000B53C0000}"/>
    <cellStyle name="Comma 15 9 4" xfId="35946" xr:uid="{00000000-0005-0000-0000-0000B63C0000}"/>
    <cellStyle name="Comma 15 9 4 2" xfId="45212" xr:uid="{00000000-0005-0000-0000-0000B73C0000}"/>
    <cellStyle name="Comma 15 9 5" xfId="39992" xr:uid="{00000000-0005-0000-0000-0000B83C0000}"/>
    <cellStyle name="Comma 16" xfId="169" xr:uid="{00000000-0005-0000-0000-0000B93C0000}"/>
    <cellStyle name="Comma 16 10" xfId="8895" xr:uid="{00000000-0005-0000-0000-0000BA3C0000}"/>
    <cellStyle name="Comma 16 11" xfId="8896" xr:uid="{00000000-0005-0000-0000-0000BB3C0000}"/>
    <cellStyle name="Comma 16 11 2" xfId="35944" xr:uid="{00000000-0005-0000-0000-0000BC3C0000}"/>
    <cellStyle name="Comma 16 11 2 2" xfId="45210" xr:uid="{00000000-0005-0000-0000-0000BD3C0000}"/>
    <cellStyle name="Comma 16 11 3" xfId="39997" xr:uid="{00000000-0005-0000-0000-0000BE3C0000}"/>
    <cellStyle name="Comma 16 12" xfId="8894" xr:uid="{00000000-0005-0000-0000-0000BF3C0000}"/>
    <cellStyle name="Comma 16 12 2" xfId="39996" xr:uid="{00000000-0005-0000-0000-0000C03C0000}"/>
    <cellStyle name="Comma 16 13" xfId="596" xr:uid="{00000000-0005-0000-0000-0000C13C0000}"/>
    <cellStyle name="Comma 16 13 2" xfId="45211" xr:uid="{00000000-0005-0000-0000-0000C23C0000}"/>
    <cellStyle name="Comma 16 13 3" xfId="35945" xr:uid="{00000000-0005-0000-0000-0000C33C0000}"/>
    <cellStyle name="Comma 16 14" xfId="29394" xr:uid="{00000000-0005-0000-0000-0000C43C0000}"/>
    <cellStyle name="Comma 16 2" xfId="250" xr:uid="{00000000-0005-0000-0000-0000C53C0000}"/>
    <cellStyle name="Comma 16 2 10" xfId="8897" xr:uid="{00000000-0005-0000-0000-0000C63C0000}"/>
    <cellStyle name="Comma 16 2 10 2" xfId="8898" xr:uid="{00000000-0005-0000-0000-0000C73C0000}"/>
    <cellStyle name="Comma 16 2 10 2 2" xfId="39999" xr:uid="{00000000-0005-0000-0000-0000C83C0000}"/>
    <cellStyle name="Comma 16 2 10 3" xfId="8899" xr:uid="{00000000-0005-0000-0000-0000C93C0000}"/>
    <cellStyle name="Comma 16 2 10 3 2" xfId="40000" xr:uid="{00000000-0005-0000-0000-0000CA3C0000}"/>
    <cellStyle name="Comma 16 2 10 4" xfId="39998" xr:uid="{00000000-0005-0000-0000-0000CB3C0000}"/>
    <cellStyle name="Comma 16 2 11" xfId="8900" xr:uid="{00000000-0005-0000-0000-0000CC3C0000}"/>
    <cellStyle name="Comma 16 2 11 2" xfId="8901" xr:uid="{00000000-0005-0000-0000-0000CD3C0000}"/>
    <cellStyle name="Comma 16 2 11 2 2" xfId="40002" xr:uid="{00000000-0005-0000-0000-0000CE3C0000}"/>
    <cellStyle name="Comma 16 2 11 3" xfId="8902" xr:uid="{00000000-0005-0000-0000-0000CF3C0000}"/>
    <cellStyle name="Comma 16 2 11 3 2" xfId="40003" xr:uid="{00000000-0005-0000-0000-0000D03C0000}"/>
    <cellStyle name="Comma 16 2 11 4" xfId="40001" xr:uid="{00000000-0005-0000-0000-0000D13C0000}"/>
    <cellStyle name="Comma 16 2 12" xfId="8903" xr:uid="{00000000-0005-0000-0000-0000D23C0000}"/>
    <cellStyle name="Comma 16 2 12 2" xfId="40004" xr:uid="{00000000-0005-0000-0000-0000D33C0000}"/>
    <cellStyle name="Comma 16 2 13" xfId="8904" xr:uid="{00000000-0005-0000-0000-0000D43C0000}"/>
    <cellStyle name="Comma 16 2 13 2" xfId="40005" xr:uid="{00000000-0005-0000-0000-0000D53C0000}"/>
    <cellStyle name="Comma 16 2 14" xfId="8905" xr:uid="{00000000-0005-0000-0000-0000D63C0000}"/>
    <cellStyle name="Comma 16 2 14 2" xfId="35943" xr:uid="{00000000-0005-0000-0000-0000D73C0000}"/>
    <cellStyle name="Comma 16 2 14 2 2" xfId="45209" xr:uid="{00000000-0005-0000-0000-0000D83C0000}"/>
    <cellStyle name="Comma 16 2 14 3" xfId="40006" xr:uid="{00000000-0005-0000-0000-0000D93C0000}"/>
    <cellStyle name="Comma 16 2 15" xfId="597" xr:uid="{00000000-0005-0000-0000-0000DA3C0000}"/>
    <cellStyle name="Comma 16 2 16" xfId="32157" xr:uid="{00000000-0005-0000-0000-0000DB3C0000}"/>
    <cellStyle name="Comma 16 2 17" xfId="45608" xr:uid="{00000000-0005-0000-0000-0000DC3C0000}"/>
    <cellStyle name="Comma 16 2 2" xfId="8906" xr:uid="{00000000-0005-0000-0000-0000DD3C0000}"/>
    <cellStyle name="Comma 16 2 2 10" xfId="26284" xr:uid="{00000000-0005-0000-0000-0000DE3C0000}"/>
    <cellStyle name="Comma 16 2 2 10 2" xfId="38267" xr:uid="{00000000-0005-0000-0000-0000DF3C0000}"/>
    <cellStyle name="Comma 16 2 2 11" xfId="37533" xr:uid="{00000000-0005-0000-0000-0000E03C0000}"/>
    <cellStyle name="Comma 16 2 2 12" xfId="25530" xr:uid="{00000000-0005-0000-0000-0000E13C0000}"/>
    <cellStyle name="Comma 16 2 2 2" xfId="8907" xr:uid="{00000000-0005-0000-0000-0000E23C0000}"/>
    <cellStyle name="Comma 16 2 2 2 2" xfId="8908" xr:uid="{00000000-0005-0000-0000-0000E33C0000}"/>
    <cellStyle name="Comma 16 2 2 2 2 2" xfId="8909" xr:uid="{00000000-0005-0000-0000-0000E43C0000}"/>
    <cellStyle name="Comma 16 2 2 2 2 2 2" xfId="40007" xr:uid="{00000000-0005-0000-0000-0000E53C0000}"/>
    <cellStyle name="Comma 16 2 2 2 3" xfId="8910" xr:uid="{00000000-0005-0000-0000-0000E63C0000}"/>
    <cellStyle name="Comma 16 2 2 2 3 2" xfId="8911" xr:uid="{00000000-0005-0000-0000-0000E73C0000}"/>
    <cellStyle name="Comma 16 2 2 2 3 2 2" xfId="40008" xr:uid="{00000000-0005-0000-0000-0000E83C0000}"/>
    <cellStyle name="Comma 16 2 2 2 4" xfId="8912" xr:uid="{00000000-0005-0000-0000-0000E93C0000}"/>
    <cellStyle name="Comma 16 2 2 3" xfId="8913" xr:uid="{00000000-0005-0000-0000-0000EA3C0000}"/>
    <cellStyle name="Comma 16 2 2 3 2" xfId="8914" xr:uid="{00000000-0005-0000-0000-0000EB3C0000}"/>
    <cellStyle name="Comma 16 2 2 3 3" xfId="8915" xr:uid="{00000000-0005-0000-0000-0000EC3C0000}"/>
    <cellStyle name="Comma 16 2 2 4" xfId="8916" xr:uid="{00000000-0005-0000-0000-0000ED3C0000}"/>
    <cellStyle name="Comma 16 2 2 4 2" xfId="8917" xr:uid="{00000000-0005-0000-0000-0000EE3C0000}"/>
    <cellStyle name="Comma 16 2 2 4 2 2" xfId="40009" xr:uid="{00000000-0005-0000-0000-0000EF3C0000}"/>
    <cellStyle name="Comma 16 2 2 5" xfId="8918" xr:uid="{00000000-0005-0000-0000-0000F03C0000}"/>
    <cellStyle name="Comma 16 2 2 6" xfId="8919" xr:uid="{00000000-0005-0000-0000-0000F13C0000}"/>
    <cellStyle name="Comma 16 2 2 7" xfId="8920" xr:uid="{00000000-0005-0000-0000-0000F23C0000}"/>
    <cellStyle name="Comma 16 2 2 8" xfId="27874" xr:uid="{00000000-0005-0000-0000-0000F33C0000}"/>
    <cellStyle name="Comma 16 2 2 9" xfId="34318" xr:uid="{00000000-0005-0000-0000-0000F43C0000}"/>
    <cellStyle name="Comma 16 2 2 9 2" xfId="44358" xr:uid="{00000000-0005-0000-0000-0000F53C0000}"/>
    <cellStyle name="Comma 16 2 3" xfId="8921" xr:uid="{00000000-0005-0000-0000-0000F63C0000}"/>
    <cellStyle name="Comma 16 2 3 2" xfId="8922" xr:uid="{00000000-0005-0000-0000-0000F73C0000}"/>
    <cellStyle name="Comma 16 2 3 2 2" xfId="8923" xr:uid="{00000000-0005-0000-0000-0000F83C0000}"/>
    <cellStyle name="Comma 16 2 3 2 2 2" xfId="8924" xr:uid="{00000000-0005-0000-0000-0000F93C0000}"/>
    <cellStyle name="Comma 16 2 3 2 2 2 2" xfId="40012" xr:uid="{00000000-0005-0000-0000-0000FA3C0000}"/>
    <cellStyle name="Comma 16 2 3 2 2 3" xfId="8925" xr:uid="{00000000-0005-0000-0000-0000FB3C0000}"/>
    <cellStyle name="Comma 16 2 3 2 2 3 2" xfId="40013" xr:uid="{00000000-0005-0000-0000-0000FC3C0000}"/>
    <cellStyle name="Comma 16 2 3 2 2 4" xfId="40011" xr:uid="{00000000-0005-0000-0000-0000FD3C0000}"/>
    <cellStyle name="Comma 16 2 3 2 3" xfId="8926" xr:uid="{00000000-0005-0000-0000-0000FE3C0000}"/>
    <cellStyle name="Comma 16 2 3 2 3 2" xfId="8927" xr:uid="{00000000-0005-0000-0000-0000FF3C0000}"/>
    <cellStyle name="Comma 16 2 3 2 3 2 2" xfId="40015" xr:uid="{00000000-0005-0000-0000-0000003D0000}"/>
    <cellStyle name="Comma 16 2 3 2 3 3" xfId="8928" xr:uid="{00000000-0005-0000-0000-0000013D0000}"/>
    <cellStyle name="Comma 16 2 3 2 3 3 2" xfId="40016" xr:uid="{00000000-0005-0000-0000-0000023D0000}"/>
    <cellStyle name="Comma 16 2 3 2 3 4" xfId="40014" xr:uid="{00000000-0005-0000-0000-0000033D0000}"/>
    <cellStyle name="Comma 16 2 3 2 4" xfId="8929" xr:uid="{00000000-0005-0000-0000-0000043D0000}"/>
    <cellStyle name="Comma 16 2 3 2 4 2" xfId="40017" xr:uid="{00000000-0005-0000-0000-0000053D0000}"/>
    <cellStyle name="Comma 16 2 3 2 5" xfId="8930" xr:uid="{00000000-0005-0000-0000-0000063D0000}"/>
    <cellStyle name="Comma 16 2 3 2 5 2" xfId="35941" xr:uid="{00000000-0005-0000-0000-0000073D0000}"/>
    <cellStyle name="Comma 16 2 3 2 5 2 2" xfId="45207" xr:uid="{00000000-0005-0000-0000-0000083D0000}"/>
    <cellStyle name="Comma 16 2 3 2 5 3" xfId="40018" xr:uid="{00000000-0005-0000-0000-0000093D0000}"/>
    <cellStyle name="Comma 16 2 3 2 6" xfId="35942" xr:uid="{00000000-0005-0000-0000-00000A3D0000}"/>
    <cellStyle name="Comma 16 2 3 2 6 2" xfId="45208" xr:uid="{00000000-0005-0000-0000-00000B3D0000}"/>
    <cellStyle name="Comma 16 2 3 2 7" xfId="40010" xr:uid="{00000000-0005-0000-0000-00000C3D0000}"/>
    <cellStyle name="Comma 16 2 3 3" xfId="8931" xr:uid="{00000000-0005-0000-0000-00000D3D0000}"/>
    <cellStyle name="Comma 16 2 3 3 2" xfId="8932" xr:uid="{00000000-0005-0000-0000-00000E3D0000}"/>
    <cellStyle name="Comma 16 2 3 3 2 2" xfId="8933" xr:uid="{00000000-0005-0000-0000-00000F3D0000}"/>
    <cellStyle name="Comma 16 2 3 3 2 2 2" xfId="40021" xr:uid="{00000000-0005-0000-0000-0000103D0000}"/>
    <cellStyle name="Comma 16 2 3 3 2 3" xfId="40020" xr:uid="{00000000-0005-0000-0000-0000113D0000}"/>
    <cellStyle name="Comma 16 2 3 3 3" xfId="8934" xr:uid="{00000000-0005-0000-0000-0000123D0000}"/>
    <cellStyle name="Comma 16 2 3 3 3 2" xfId="35940" xr:uid="{00000000-0005-0000-0000-0000133D0000}"/>
    <cellStyle name="Comma 16 2 3 3 3 2 2" xfId="45206" xr:uid="{00000000-0005-0000-0000-0000143D0000}"/>
    <cellStyle name="Comma 16 2 3 3 3 3" xfId="40022" xr:uid="{00000000-0005-0000-0000-0000153D0000}"/>
    <cellStyle name="Comma 16 2 3 3 4" xfId="40019" xr:uid="{00000000-0005-0000-0000-0000163D0000}"/>
    <cellStyle name="Comma 16 2 3 4" xfId="8935" xr:uid="{00000000-0005-0000-0000-0000173D0000}"/>
    <cellStyle name="Comma 16 2 3 4 2" xfId="8936" xr:uid="{00000000-0005-0000-0000-0000183D0000}"/>
    <cellStyle name="Comma 16 2 3 4 2 2" xfId="40024" xr:uid="{00000000-0005-0000-0000-0000193D0000}"/>
    <cellStyle name="Comma 16 2 3 4 3" xfId="8937" xr:uid="{00000000-0005-0000-0000-00001A3D0000}"/>
    <cellStyle name="Comma 16 2 3 4 3 2" xfId="40025" xr:uid="{00000000-0005-0000-0000-00001B3D0000}"/>
    <cellStyle name="Comma 16 2 3 4 4" xfId="40023" xr:uid="{00000000-0005-0000-0000-00001C3D0000}"/>
    <cellStyle name="Comma 16 2 3 5" xfId="8938" xr:uid="{00000000-0005-0000-0000-00001D3D0000}"/>
    <cellStyle name="Comma 16 2 3 5 2" xfId="8939" xr:uid="{00000000-0005-0000-0000-00001E3D0000}"/>
    <cellStyle name="Comma 16 2 3 5 2 2" xfId="40027" xr:uid="{00000000-0005-0000-0000-00001F3D0000}"/>
    <cellStyle name="Comma 16 2 3 5 3" xfId="40026" xr:uid="{00000000-0005-0000-0000-0000203D0000}"/>
    <cellStyle name="Comma 16 2 3 6" xfId="8940" xr:uid="{00000000-0005-0000-0000-0000213D0000}"/>
    <cellStyle name="Comma 16 2 3 6 2" xfId="40028" xr:uid="{00000000-0005-0000-0000-0000223D0000}"/>
    <cellStyle name="Comma 16 2 3 7" xfId="8941" xr:uid="{00000000-0005-0000-0000-0000233D0000}"/>
    <cellStyle name="Comma 16 2 3 7 2" xfId="40029" xr:uid="{00000000-0005-0000-0000-0000243D0000}"/>
    <cellStyle name="Comma 16 2 3 8" xfId="8942" xr:uid="{00000000-0005-0000-0000-0000253D0000}"/>
    <cellStyle name="Comma 16 2 3 8 2" xfId="35939" xr:uid="{00000000-0005-0000-0000-0000263D0000}"/>
    <cellStyle name="Comma 16 2 3 8 2 2" xfId="45205" xr:uid="{00000000-0005-0000-0000-0000273D0000}"/>
    <cellStyle name="Comma 16 2 3 8 3" xfId="40030" xr:uid="{00000000-0005-0000-0000-0000283D0000}"/>
    <cellStyle name="Comma 16 2 4" xfId="8943" xr:uid="{00000000-0005-0000-0000-0000293D0000}"/>
    <cellStyle name="Comma 16 2 4 2" xfId="8944" xr:uid="{00000000-0005-0000-0000-00002A3D0000}"/>
    <cellStyle name="Comma 16 2 4 2 2" xfId="8945" xr:uid="{00000000-0005-0000-0000-00002B3D0000}"/>
    <cellStyle name="Comma 16 2 4 2 2 2" xfId="8946" xr:uid="{00000000-0005-0000-0000-00002C3D0000}"/>
    <cellStyle name="Comma 16 2 4 2 2 2 2" xfId="40033" xr:uid="{00000000-0005-0000-0000-00002D3D0000}"/>
    <cellStyle name="Comma 16 2 4 2 2 3" xfId="8947" xr:uid="{00000000-0005-0000-0000-00002E3D0000}"/>
    <cellStyle name="Comma 16 2 4 2 2 3 2" xfId="40034" xr:uid="{00000000-0005-0000-0000-00002F3D0000}"/>
    <cellStyle name="Comma 16 2 4 2 2 4" xfId="40032" xr:uid="{00000000-0005-0000-0000-0000303D0000}"/>
    <cellStyle name="Comma 16 2 4 2 3" xfId="8948" xr:uid="{00000000-0005-0000-0000-0000313D0000}"/>
    <cellStyle name="Comma 16 2 4 2 3 2" xfId="8949" xr:uid="{00000000-0005-0000-0000-0000323D0000}"/>
    <cellStyle name="Comma 16 2 4 2 3 2 2" xfId="40036" xr:uid="{00000000-0005-0000-0000-0000333D0000}"/>
    <cellStyle name="Comma 16 2 4 2 3 3" xfId="40035" xr:uid="{00000000-0005-0000-0000-0000343D0000}"/>
    <cellStyle name="Comma 16 2 4 2 4" xfId="8950" xr:uid="{00000000-0005-0000-0000-0000353D0000}"/>
    <cellStyle name="Comma 16 2 4 2 4 2" xfId="8951" xr:uid="{00000000-0005-0000-0000-0000363D0000}"/>
    <cellStyle name="Comma 16 2 4 2 4 2 2" xfId="40038" xr:uid="{00000000-0005-0000-0000-0000373D0000}"/>
    <cellStyle name="Comma 16 2 4 2 4 3" xfId="40037" xr:uid="{00000000-0005-0000-0000-0000383D0000}"/>
    <cellStyle name="Comma 16 2 4 2 5" xfId="8952" xr:uid="{00000000-0005-0000-0000-0000393D0000}"/>
    <cellStyle name="Comma 16 2 4 2 5 2" xfId="40039" xr:uid="{00000000-0005-0000-0000-00003A3D0000}"/>
    <cellStyle name="Comma 16 2 4 2 6" xfId="8953" xr:uid="{00000000-0005-0000-0000-00003B3D0000}"/>
    <cellStyle name="Comma 16 2 4 2 6 2" xfId="35938" xr:uid="{00000000-0005-0000-0000-00003C3D0000}"/>
    <cellStyle name="Comma 16 2 4 2 6 2 2" xfId="45204" xr:uid="{00000000-0005-0000-0000-00003D3D0000}"/>
    <cellStyle name="Comma 16 2 4 2 6 3" xfId="40040" xr:uid="{00000000-0005-0000-0000-00003E3D0000}"/>
    <cellStyle name="Comma 16 2 4 2 7" xfId="40031" xr:uid="{00000000-0005-0000-0000-00003F3D0000}"/>
    <cellStyle name="Comma 16 2 4 3" xfId="8954" xr:uid="{00000000-0005-0000-0000-0000403D0000}"/>
    <cellStyle name="Comma 16 2 4 3 2" xfId="8955" xr:uid="{00000000-0005-0000-0000-0000413D0000}"/>
    <cellStyle name="Comma 16 2 4 3 2 2" xfId="8956" xr:uid="{00000000-0005-0000-0000-0000423D0000}"/>
    <cellStyle name="Comma 16 2 4 3 3" xfId="8957" xr:uid="{00000000-0005-0000-0000-0000433D0000}"/>
    <cellStyle name="Comma 16 2 4 3 3 2" xfId="8958" xr:uid="{00000000-0005-0000-0000-0000443D0000}"/>
    <cellStyle name="Comma 16 2 4 3 4" xfId="8959" xr:uid="{00000000-0005-0000-0000-0000453D0000}"/>
    <cellStyle name="Comma 16 2 4 3 4 2" xfId="40042" xr:uid="{00000000-0005-0000-0000-0000463D0000}"/>
    <cellStyle name="Comma 16 2 4 3 5" xfId="8960" xr:uid="{00000000-0005-0000-0000-0000473D0000}"/>
    <cellStyle name="Comma 16 2 4 3 5 2" xfId="40043" xr:uid="{00000000-0005-0000-0000-0000483D0000}"/>
    <cellStyle name="Comma 16 2 4 3 6" xfId="40041" xr:uid="{00000000-0005-0000-0000-0000493D0000}"/>
    <cellStyle name="Comma 16 2 4 4" xfId="8961" xr:uid="{00000000-0005-0000-0000-00004A3D0000}"/>
    <cellStyle name="Comma 16 2 4 4 2" xfId="8962" xr:uid="{00000000-0005-0000-0000-00004B3D0000}"/>
    <cellStyle name="Comma 16 2 4 4 2 2" xfId="40045" xr:uid="{00000000-0005-0000-0000-00004C3D0000}"/>
    <cellStyle name="Comma 16 2 4 4 3" xfId="8963" xr:uid="{00000000-0005-0000-0000-00004D3D0000}"/>
    <cellStyle name="Comma 16 2 4 4 3 2" xfId="40046" xr:uid="{00000000-0005-0000-0000-00004E3D0000}"/>
    <cellStyle name="Comma 16 2 4 4 4" xfId="40044" xr:uid="{00000000-0005-0000-0000-00004F3D0000}"/>
    <cellStyle name="Comma 16 2 4 5" xfId="8964" xr:uid="{00000000-0005-0000-0000-0000503D0000}"/>
    <cellStyle name="Comma 16 2 4 5 2" xfId="8965" xr:uid="{00000000-0005-0000-0000-0000513D0000}"/>
    <cellStyle name="Comma 16 2 4 5 2 2" xfId="40048" xr:uid="{00000000-0005-0000-0000-0000523D0000}"/>
    <cellStyle name="Comma 16 2 4 5 3" xfId="40047" xr:uid="{00000000-0005-0000-0000-0000533D0000}"/>
    <cellStyle name="Comma 16 2 4 6" xfId="8966" xr:uid="{00000000-0005-0000-0000-0000543D0000}"/>
    <cellStyle name="Comma 16 2 4 6 2" xfId="40049" xr:uid="{00000000-0005-0000-0000-0000553D0000}"/>
    <cellStyle name="Comma 16 2 4 7" xfId="8967" xr:uid="{00000000-0005-0000-0000-0000563D0000}"/>
    <cellStyle name="Comma 16 2 4 7 2" xfId="35937" xr:uid="{00000000-0005-0000-0000-0000573D0000}"/>
    <cellStyle name="Comma 16 2 4 7 2 2" xfId="45203" xr:uid="{00000000-0005-0000-0000-0000583D0000}"/>
    <cellStyle name="Comma 16 2 4 7 3" xfId="40050" xr:uid="{00000000-0005-0000-0000-0000593D0000}"/>
    <cellStyle name="Comma 16 2 5" xfId="8968" xr:uid="{00000000-0005-0000-0000-00005A3D0000}"/>
    <cellStyle name="Comma 16 2 5 2" xfId="8969" xr:uid="{00000000-0005-0000-0000-00005B3D0000}"/>
    <cellStyle name="Comma 16 2 5 2 2" xfId="8970" xr:uid="{00000000-0005-0000-0000-00005C3D0000}"/>
    <cellStyle name="Comma 16 2 5 2 2 2" xfId="40052" xr:uid="{00000000-0005-0000-0000-00005D3D0000}"/>
    <cellStyle name="Comma 16 2 5 2 3" xfId="8971" xr:uid="{00000000-0005-0000-0000-00005E3D0000}"/>
    <cellStyle name="Comma 16 2 5 2 3 2" xfId="40053" xr:uid="{00000000-0005-0000-0000-00005F3D0000}"/>
    <cellStyle name="Comma 16 2 5 2 4" xfId="40051" xr:uid="{00000000-0005-0000-0000-0000603D0000}"/>
    <cellStyle name="Comma 16 2 5 3" xfId="8972" xr:uid="{00000000-0005-0000-0000-0000613D0000}"/>
    <cellStyle name="Comma 16 2 5 3 2" xfId="8973" xr:uid="{00000000-0005-0000-0000-0000623D0000}"/>
    <cellStyle name="Comma 16 2 5 3 2 2" xfId="40055" xr:uid="{00000000-0005-0000-0000-0000633D0000}"/>
    <cellStyle name="Comma 16 2 5 3 3" xfId="40054" xr:uid="{00000000-0005-0000-0000-0000643D0000}"/>
    <cellStyle name="Comma 16 2 5 4" xfId="8974" xr:uid="{00000000-0005-0000-0000-0000653D0000}"/>
    <cellStyle name="Comma 16 2 5 4 2" xfId="40056" xr:uid="{00000000-0005-0000-0000-0000663D0000}"/>
    <cellStyle name="Comma 16 2 5 5" xfId="8975" xr:uid="{00000000-0005-0000-0000-0000673D0000}"/>
    <cellStyle name="Comma 16 2 5 5 2" xfId="40057" xr:uid="{00000000-0005-0000-0000-0000683D0000}"/>
    <cellStyle name="Comma 16 2 5 6" xfId="8976" xr:uid="{00000000-0005-0000-0000-0000693D0000}"/>
    <cellStyle name="Comma 16 2 5 6 2" xfId="35936" xr:uid="{00000000-0005-0000-0000-00006A3D0000}"/>
    <cellStyle name="Comma 16 2 5 6 2 2" xfId="45202" xr:uid="{00000000-0005-0000-0000-00006B3D0000}"/>
    <cellStyle name="Comma 16 2 5 6 3" xfId="40058" xr:uid="{00000000-0005-0000-0000-00006C3D0000}"/>
    <cellStyle name="Comma 16 2 6" xfId="8977" xr:uid="{00000000-0005-0000-0000-00006D3D0000}"/>
    <cellStyle name="Comma 16 2 6 2" xfId="8978" xr:uid="{00000000-0005-0000-0000-00006E3D0000}"/>
    <cellStyle name="Comma 16 2 6 2 2" xfId="8979" xr:uid="{00000000-0005-0000-0000-00006F3D0000}"/>
    <cellStyle name="Comma 16 2 6 2 2 2" xfId="40059" xr:uid="{00000000-0005-0000-0000-0000703D0000}"/>
    <cellStyle name="Comma 16 2 6 3" xfId="8980" xr:uid="{00000000-0005-0000-0000-0000713D0000}"/>
    <cellStyle name="Comma 16 2 6 3 2" xfId="8981" xr:uid="{00000000-0005-0000-0000-0000723D0000}"/>
    <cellStyle name="Comma 16 2 6 3 2 2" xfId="40060" xr:uid="{00000000-0005-0000-0000-0000733D0000}"/>
    <cellStyle name="Comma 16 2 7" xfId="8982" xr:uid="{00000000-0005-0000-0000-0000743D0000}"/>
    <cellStyle name="Comma 16 2 7 2" xfId="8983" xr:uid="{00000000-0005-0000-0000-0000753D0000}"/>
    <cellStyle name="Comma 16 2 7 2 2" xfId="8984" xr:uid="{00000000-0005-0000-0000-0000763D0000}"/>
    <cellStyle name="Comma 16 2 7 2 2 2" xfId="40062" xr:uid="{00000000-0005-0000-0000-0000773D0000}"/>
    <cellStyle name="Comma 16 2 7 2 3" xfId="8985" xr:uid="{00000000-0005-0000-0000-0000783D0000}"/>
    <cellStyle name="Comma 16 2 7 2 3 2" xfId="40063" xr:uid="{00000000-0005-0000-0000-0000793D0000}"/>
    <cellStyle name="Comma 16 2 7 2 4" xfId="40061" xr:uid="{00000000-0005-0000-0000-00007A3D0000}"/>
    <cellStyle name="Comma 16 2 7 3" xfId="8986" xr:uid="{00000000-0005-0000-0000-00007B3D0000}"/>
    <cellStyle name="Comma 16 2 7 3 2" xfId="8987" xr:uid="{00000000-0005-0000-0000-00007C3D0000}"/>
    <cellStyle name="Comma 16 2 7 3 2 2" xfId="40065" xr:uid="{00000000-0005-0000-0000-00007D3D0000}"/>
    <cellStyle name="Comma 16 2 7 3 3" xfId="40064" xr:uid="{00000000-0005-0000-0000-00007E3D0000}"/>
    <cellStyle name="Comma 16 2 7 4" xfId="8988" xr:uid="{00000000-0005-0000-0000-00007F3D0000}"/>
    <cellStyle name="Comma 16 2 7 4 2" xfId="8989" xr:uid="{00000000-0005-0000-0000-0000803D0000}"/>
    <cellStyle name="Comma 16 2 7 4 2 2" xfId="40067" xr:uid="{00000000-0005-0000-0000-0000813D0000}"/>
    <cellStyle name="Comma 16 2 7 4 3" xfId="40066" xr:uid="{00000000-0005-0000-0000-0000823D0000}"/>
    <cellStyle name="Comma 16 2 7 5" xfId="8990" xr:uid="{00000000-0005-0000-0000-0000833D0000}"/>
    <cellStyle name="Comma 16 2 7 5 2" xfId="40068" xr:uid="{00000000-0005-0000-0000-0000843D0000}"/>
    <cellStyle name="Comma 16 2 7 6" xfId="8991" xr:uid="{00000000-0005-0000-0000-0000853D0000}"/>
    <cellStyle name="Comma 16 2 7 6 2" xfId="35935" xr:uid="{00000000-0005-0000-0000-0000863D0000}"/>
    <cellStyle name="Comma 16 2 7 6 2 2" xfId="45201" xr:uid="{00000000-0005-0000-0000-0000873D0000}"/>
    <cellStyle name="Comma 16 2 7 6 3" xfId="40069" xr:uid="{00000000-0005-0000-0000-0000883D0000}"/>
    <cellStyle name="Comma 16 2 8" xfId="8992" xr:uid="{00000000-0005-0000-0000-0000893D0000}"/>
    <cellStyle name="Comma 16 2 8 2" xfId="8993" xr:uid="{00000000-0005-0000-0000-00008A3D0000}"/>
    <cellStyle name="Comma 16 2 8 2 2" xfId="8994" xr:uid="{00000000-0005-0000-0000-00008B3D0000}"/>
    <cellStyle name="Comma 16 2 8 2 2 2" xfId="8995" xr:uid="{00000000-0005-0000-0000-00008C3D0000}"/>
    <cellStyle name="Comma 16 2 8 2 2 2 2" xfId="40072" xr:uid="{00000000-0005-0000-0000-00008D3D0000}"/>
    <cellStyle name="Comma 16 2 8 2 2 3" xfId="40071" xr:uid="{00000000-0005-0000-0000-00008E3D0000}"/>
    <cellStyle name="Comma 16 2 8 2 3" xfId="8996" xr:uid="{00000000-0005-0000-0000-00008F3D0000}"/>
    <cellStyle name="Comma 16 2 8 2 3 2" xfId="40073" xr:uid="{00000000-0005-0000-0000-0000903D0000}"/>
    <cellStyle name="Comma 16 2 8 2 4" xfId="40070" xr:uid="{00000000-0005-0000-0000-0000913D0000}"/>
    <cellStyle name="Comma 16 2 8 3" xfId="8997" xr:uid="{00000000-0005-0000-0000-0000923D0000}"/>
    <cellStyle name="Comma 16 2 8 3 2" xfId="8998" xr:uid="{00000000-0005-0000-0000-0000933D0000}"/>
    <cellStyle name="Comma 16 2 8 3 2 2" xfId="40075" xr:uid="{00000000-0005-0000-0000-0000943D0000}"/>
    <cellStyle name="Comma 16 2 8 3 3" xfId="8999" xr:uid="{00000000-0005-0000-0000-0000953D0000}"/>
    <cellStyle name="Comma 16 2 8 3 3 2" xfId="35934" xr:uid="{00000000-0005-0000-0000-0000963D0000}"/>
    <cellStyle name="Comma 16 2 8 3 3 2 2" xfId="45200" xr:uid="{00000000-0005-0000-0000-0000973D0000}"/>
    <cellStyle name="Comma 16 2 8 3 3 3" xfId="40076" xr:uid="{00000000-0005-0000-0000-0000983D0000}"/>
    <cellStyle name="Comma 16 2 8 3 4" xfId="40074" xr:uid="{00000000-0005-0000-0000-0000993D0000}"/>
    <cellStyle name="Comma 16 2 8 4" xfId="9000" xr:uid="{00000000-0005-0000-0000-00009A3D0000}"/>
    <cellStyle name="Comma 16 2 8 4 2" xfId="35933" xr:uid="{00000000-0005-0000-0000-00009B3D0000}"/>
    <cellStyle name="Comma 16 2 8 4 2 2" xfId="45199" xr:uid="{00000000-0005-0000-0000-00009C3D0000}"/>
    <cellStyle name="Comma 16 2 8 4 3" xfId="40077" xr:uid="{00000000-0005-0000-0000-00009D3D0000}"/>
    <cellStyle name="Comma 16 2 8 5" xfId="9001" xr:uid="{00000000-0005-0000-0000-00009E3D0000}"/>
    <cellStyle name="Comma 16 2 8 5 2" xfId="40078" xr:uid="{00000000-0005-0000-0000-00009F3D0000}"/>
    <cellStyle name="Comma 16 2 8 6" xfId="9002" xr:uid="{00000000-0005-0000-0000-0000A03D0000}"/>
    <cellStyle name="Comma 16 2 8 6 2" xfId="35932" xr:uid="{00000000-0005-0000-0000-0000A13D0000}"/>
    <cellStyle name="Comma 16 2 8 6 2 2" xfId="45198" xr:uid="{00000000-0005-0000-0000-0000A23D0000}"/>
    <cellStyle name="Comma 16 2 8 6 3" xfId="40079" xr:uid="{00000000-0005-0000-0000-0000A33D0000}"/>
    <cellStyle name="Comma 16 2 9" xfId="9003" xr:uid="{00000000-0005-0000-0000-0000A43D0000}"/>
    <cellStyle name="Comma 16 2 9 2" xfId="9004" xr:uid="{00000000-0005-0000-0000-0000A53D0000}"/>
    <cellStyle name="Comma 16 2 9 2 2" xfId="9005" xr:uid="{00000000-0005-0000-0000-0000A63D0000}"/>
    <cellStyle name="Comma 16 2 9 2 2 2" xfId="40082" xr:uid="{00000000-0005-0000-0000-0000A73D0000}"/>
    <cellStyle name="Comma 16 2 9 2 3" xfId="9006" xr:uid="{00000000-0005-0000-0000-0000A83D0000}"/>
    <cellStyle name="Comma 16 2 9 2 3 2" xfId="40083" xr:uid="{00000000-0005-0000-0000-0000A93D0000}"/>
    <cellStyle name="Comma 16 2 9 2 4" xfId="40081" xr:uid="{00000000-0005-0000-0000-0000AA3D0000}"/>
    <cellStyle name="Comma 16 2 9 3" xfId="9007" xr:uid="{00000000-0005-0000-0000-0000AB3D0000}"/>
    <cellStyle name="Comma 16 2 9 3 2" xfId="9008" xr:uid="{00000000-0005-0000-0000-0000AC3D0000}"/>
    <cellStyle name="Comma 16 2 9 3 2 2" xfId="40085" xr:uid="{00000000-0005-0000-0000-0000AD3D0000}"/>
    <cellStyle name="Comma 16 2 9 3 3" xfId="40084" xr:uid="{00000000-0005-0000-0000-0000AE3D0000}"/>
    <cellStyle name="Comma 16 2 9 4" xfId="9009" xr:uid="{00000000-0005-0000-0000-0000AF3D0000}"/>
    <cellStyle name="Comma 16 2 9 4 2" xfId="40086" xr:uid="{00000000-0005-0000-0000-0000B03D0000}"/>
    <cellStyle name="Comma 16 2 9 5" xfId="9010" xr:uid="{00000000-0005-0000-0000-0000B13D0000}"/>
    <cellStyle name="Comma 16 2 9 5 2" xfId="35931" xr:uid="{00000000-0005-0000-0000-0000B23D0000}"/>
    <cellStyle name="Comma 16 2 9 5 2 2" xfId="45197" xr:uid="{00000000-0005-0000-0000-0000B33D0000}"/>
    <cellStyle name="Comma 16 2 9 5 3" xfId="40087" xr:uid="{00000000-0005-0000-0000-0000B43D0000}"/>
    <cellStyle name="Comma 16 2 9 6" xfId="40080" xr:uid="{00000000-0005-0000-0000-0000B53D0000}"/>
    <cellStyle name="Comma 16 3" xfId="598" xr:uid="{00000000-0005-0000-0000-0000B63D0000}"/>
    <cellStyle name="Comma 16 3 10" xfId="33820" xr:uid="{00000000-0005-0000-0000-0000B73D0000}"/>
    <cellStyle name="Comma 16 3 10 2" xfId="43804" xr:uid="{00000000-0005-0000-0000-0000B83D0000}"/>
    <cellStyle name="Comma 16 3 11" xfId="25747" xr:uid="{00000000-0005-0000-0000-0000B93D0000}"/>
    <cellStyle name="Comma 16 3 11 2" xfId="37743" xr:uid="{00000000-0005-0000-0000-0000BA3D0000}"/>
    <cellStyle name="Comma 16 3 12" xfId="24510" xr:uid="{00000000-0005-0000-0000-0000BB3D0000}"/>
    <cellStyle name="Comma 16 3 13" xfId="36480" xr:uid="{00000000-0005-0000-0000-0000BC3D0000}"/>
    <cellStyle name="Comma 16 3 14" xfId="23627" xr:uid="{00000000-0005-0000-0000-0000BD3D0000}"/>
    <cellStyle name="Comma 16 3 15" xfId="22938" xr:uid="{00000000-0005-0000-0000-0000BE3D0000}"/>
    <cellStyle name="Comma 16 3 2" xfId="599" xr:uid="{00000000-0005-0000-0000-0000BF3D0000}"/>
    <cellStyle name="Comma 16 3 2 10" xfId="25748" xr:uid="{00000000-0005-0000-0000-0000C03D0000}"/>
    <cellStyle name="Comma 16 3 2 10 2" xfId="37744" xr:uid="{00000000-0005-0000-0000-0000C13D0000}"/>
    <cellStyle name="Comma 16 3 2 11" xfId="24511" xr:uid="{00000000-0005-0000-0000-0000C23D0000}"/>
    <cellStyle name="Comma 16 3 2 12" xfId="36481" xr:uid="{00000000-0005-0000-0000-0000C33D0000}"/>
    <cellStyle name="Comma 16 3 2 2" xfId="9013" xr:uid="{00000000-0005-0000-0000-0000C43D0000}"/>
    <cellStyle name="Comma 16 3 2 2 2" xfId="9014" xr:uid="{00000000-0005-0000-0000-0000C53D0000}"/>
    <cellStyle name="Comma 16 3 2 2 2 2" xfId="9015" xr:uid="{00000000-0005-0000-0000-0000C63D0000}"/>
    <cellStyle name="Comma 16 3 2 2 2 2 2" xfId="40091" xr:uid="{00000000-0005-0000-0000-0000C73D0000}"/>
    <cellStyle name="Comma 16 3 2 2 2 3" xfId="40090" xr:uid="{00000000-0005-0000-0000-0000C83D0000}"/>
    <cellStyle name="Comma 16 3 2 2 3" xfId="9016" xr:uid="{00000000-0005-0000-0000-0000C93D0000}"/>
    <cellStyle name="Comma 16 3 2 2 3 2" xfId="9017" xr:uid="{00000000-0005-0000-0000-0000CA3D0000}"/>
    <cellStyle name="Comma 16 3 2 2 3 2 2" xfId="40093" xr:uid="{00000000-0005-0000-0000-0000CB3D0000}"/>
    <cellStyle name="Comma 16 3 2 2 3 3" xfId="40092" xr:uid="{00000000-0005-0000-0000-0000CC3D0000}"/>
    <cellStyle name="Comma 16 3 2 2 4" xfId="9018" xr:uid="{00000000-0005-0000-0000-0000CD3D0000}"/>
    <cellStyle name="Comma 16 3 2 2 4 2" xfId="40094" xr:uid="{00000000-0005-0000-0000-0000CE3D0000}"/>
    <cellStyle name="Comma 16 3 2 2 5" xfId="9019" xr:uid="{00000000-0005-0000-0000-0000CF3D0000}"/>
    <cellStyle name="Comma 16 3 2 2 5 2" xfId="35930" xr:uid="{00000000-0005-0000-0000-0000D03D0000}"/>
    <cellStyle name="Comma 16 3 2 2 5 2 2" xfId="45196" xr:uid="{00000000-0005-0000-0000-0000D13D0000}"/>
    <cellStyle name="Comma 16 3 2 2 5 3" xfId="40095" xr:uid="{00000000-0005-0000-0000-0000D23D0000}"/>
    <cellStyle name="Comma 16 3 2 2 6" xfId="27906" xr:uid="{00000000-0005-0000-0000-0000D33D0000}"/>
    <cellStyle name="Comma 16 3 2 2 6 2" xfId="40089" xr:uid="{00000000-0005-0000-0000-0000D43D0000}"/>
    <cellStyle name="Comma 16 3 2 2 7" xfId="24988" xr:uid="{00000000-0005-0000-0000-0000D53D0000}"/>
    <cellStyle name="Comma 16 3 2 2 8" xfId="37003" xr:uid="{00000000-0005-0000-0000-0000D63D0000}"/>
    <cellStyle name="Comma 16 3 2 3" xfId="9020" xr:uid="{00000000-0005-0000-0000-0000D73D0000}"/>
    <cellStyle name="Comma 16 3 2 3 2" xfId="9021" xr:uid="{00000000-0005-0000-0000-0000D83D0000}"/>
    <cellStyle name="Comma 16 3 2 3 2 2" xfId="40097" xr:uid="{00000000-0005-0000-0000-0000D93D0000}"/>
    <cellStyle name="Comma 16 3 2 3 3" xfId="9022" xr:uid="{00000000-0005-0000-0000-0000DA3D0000}"/>
    <cellStyle name="Comma 16 3 2 3 3 2" xfId="35929" xr:uid="{00000000-0005-0000-0000-0000DB3D0000}"/>
    <cellStyle name="Comma 16 3 2 3 3 2 2" xfId="45195" xr:uid="{00000000-0005-0000-0000-0000DC3D0000}"/>
    <cellStyle name="Comma 16 3 2 3 3 3" xfId="40098" xr:uid="{00000000-0005-0000-0000-0000DD3D0000}"/>
    <cellStyle name="Comma 16 3 2 3 4" xfId="27907" xr:uid="{00000000-0005-0000-0000-0000DE3D0000}"/>
    <cellStyle name="Comma 16 3 2 3 5" xfId="40096" xr:uid="{00000000-0005-0000-0000-0000DF3D0000}"/>
    <cellStyle name="Comma 16 3 2 4" xfId="9023" xr:uid="{00000000-0005-0000-0000-0000E03D0000}"/>
    <cellStyle name="Comma 16 3 2 4 2" xfId="9024" xr:uid="{00000000-0005-0000-0000-0000E13D0000}"/>
    <cellStyle name="Comma 16 3 2 4 2 2" xfId="40100" xr:uid="{00000000-0005-0000-0000-0000E23D0000}"/>
    <cellStyle name="Comma 16 3 2 4 3" xfId="40099" xr:uid="{00000000-0005-0000-0000-0000E33D0000}"/>
    <cellStyle name="Comma 16 3 2 5" xfId="9025" xr:uid="{00000000-0005-0000-0000-0000E43D0000}"/>
    <cellStyle name="Comma 16 3 2 5 2" xfId="40101" xr:uid="{00000000-0005-0000-0000-0000E53D0000}"/>
    <cellStyle name="Comma 16 3 2 6" xfId="9026" xr:uid="{00000000-0005-0000-0000-0000E63D0000}"/>
    <cellStyle name="Comma 16 3 2 6 2" xfId="40102" xr:uid="{00000000-0005-0000-0000-0000E73D0000}"/>
    <cellStyle name="Comma 16 3 2 7" xfId="9027" xr:uid="{00000000-0005-0000-0000-0000E83D0000}"/>
    <cellStyle name="Comma 16 3 2 7 2" xfId="35928" xr:uid="{00000000-0005-0000-0000-0000E93D0000}"/>
    <cellStyle name="Comma 16 3 2 7 2 2" xfId="45194" xr:uid="{00000000-0005-0000-0000-0000EA3D0000}"/>
    <cellStyle name="Comma 16 3 2 7 3" xfId="40103" xr:uid="{00000000-0005-0000-0000-0000EB3D0000}"/>
    <cellStyle name="Comma 16 3 2 8" xfId="9012" xr:uid="{00000000-0005-0000-0000-0000EC3D0000}"/>
    <cellStyle name="Comma 16 3 2 9" xfId="33821" xr:uid="{00000000-0005-0000-0000-0000ED3D0000}"/>
    <cellStyle name="Comma 16 3 2 9 2" xfId="43805" xr:uid="{00000000-0005-0000-0000-0000EE3D0000}"/>
    <cellStyle name="Comma 16 3 3" xfId="9028" xr:uid="{00000000-0005-0000-0000-0000EF3D0000}"/>
    <cellStyle name="Comma 16 3 3 2" xfId="9029" xr:uid="{00000000-0005-0000-0000-0000F03D0000}"/>
    <cellStyle name="Comma 16 3 3 2 2" xfId="9030" xr:uid="{00000000-0005-0000-0000-0000F13D0000}"/>
    <cellStyle name="Comma 16 3 3 2 2 2" xfId="40106" xr:uid="{00000000-0005-0000-0000-0000F23D0000}"/>
    <cellStyle name="Comma 16 3 3 2 3" xfId="40105" xr:uid="{00000000-0005-0000-0000-0000F33D0000}"/>
    <cellStyle name="Comma 16 3 3 3" xfId="9031" xr:uid="{00000000-0005-0000-0000-0000F43D0000}"/>
    <cellStyle name="Comma 16 3 3 3 2" xfId="9032" xr:uid="{00000000-0005-0000-0000-0000F53D0000}"/>
    <cellStyle name="Comma 16 3 3 3 2 2" xfId="40108" xr:uid="{00000000-0005-0000-0000-0000F63D0000}"/>
    <cellStyle name="Comma 16 3 3 3 3" xfId="40107" xr:uid="{00000000-0005-0000-0000-0000F73D0000}"/>
    <cellStyle name="Comma 16 3 3 4" xfId="9033" xr:uid="{00000000-0005-0000-0000-0000F83D0000}"/>
    <cellStyle name="Comma 16 3 3 4 2" xfId="40109" xr:uid="{00000000-0005-0000-0000-0000F93D0000}"/>
    <cellStyle name="Comma 16 3 3 5" xfId="9034" xr:uid="{00000000-0005-0000-0000-0000FA3D0000}"/>
    <cellStyle name="Comma 16 3 3 5 2" xfId="35927" xr:uid="{00000000-0005-0000-0000-0000FB3D0000}"/>
    <cellStyle name="Comma 16 3 3 5 2 2" xfId="45193" xr:uid="{00000000-0005-0000-0000-0000FC3D0000}"/>
    <cellStyle name="Comma 16 3 3 5 3" xfId="40110" xr:uid="{00000000-0005-0000-0000-0000FD3D0000}"/>
    <cellStyle name="Comma 16 3 3 6" xfId="27908" xr:uid="{00000000-0005-0000-0000-0000FE3D0000}"/>
    <cellStyle name="Comma 16 3 3 6 2" xfId="40104" xr:uid="{00000000-0005-0000-0000-0000FF3D0000}"/>
    <cellStyle name="Comma 16 3 3 7" xfId="24987" xr:uid="{00000000-0005-0000-0000-0000003E0000}"/>
    <cellStyle name="Comma 16 3 3 8" xfId="37002" xr:uid="{00000000-0005-0000-0000-0000013E0000}"/>
    <cellStyle name="Comma 16 3 4" xfId="9035" xr:uid="{00000000-0005-0000-0000-0000023E0000}"/>
    <cellStyle name="Comma 16 3 4 2" xfId="9036" xr:uid="{00000000-0005-0000-0000-0000033E0000}"/>
    <cellStyle name="Comma 16 3 4 2 2" xfId="9037" xr:uid="{00000000-0005-0000-0000-0000043E0000}"/>
    <cellStyle name="Comma 16 3 4 2 2 2" xfId="40113" xr:uid="{00000000-0005-0000-0000-0000053E0000}"/>
    <cellStyle name="Comma 16 3 4 2 3" xfId="40112" xr:uid="{00000000-0005-0000-0000-0000063E0000}"/>
    <cellStyle name="Comma 16 3 4 3" xfId="9038" xr:uid="{00000000-0005-0000-0000-0000073E0000}"/>
    <cellStyle name="Comma 16 3 4 3 2" xfId="35926" xr:uid="{00000000-0005-0000-0000-0000083E0000}"/>
    <cellStyle name="Comma 16 3 4 3 2 2" xfId="45192" xr:uid="{00000000-0005-0000-0000-0000093E0000}"/>
    <cellStyle name="Comma 16 3 4 3 3" xfId="40114" xr:uid="{00000000-0005-0000-0000-00000A3E0000}"/>
    <cellStyle name="Comma 16 3 4 4" xfId="27909" xr:uid="{00000000-0005-0000-0000-00000B3E0000}"/>
    <cellStyle name="Comma 16 3 4 5" xfId="40111" xr:uid="{00000000-0005-0000-0000-00000C3E0000}"/>
    <cellStyle name="Comma 16 3 5" xfId="9039" xr:uid="{00000000-0005-0000-0000-00000D3E0000}"/>
    <cellStyle name="Comma 16 3 5 2" xfId="9040" xr:uid="{00000000-0005-0000-0000-00000E3E0000}"/>
    <cellStyle name="Comma 16 3 5 2 2" xfId="40116" xr:uid="{00000000-0005-0000-0000-00000F3E0000}"/>
    <cellStyle name="Comma 16 3 5 3" xfId="9041" xr:uid="{00000000-0005-0000-0000-0000103E0000}"/>
    <cellStyle name="Comma 16 3 5 3 2" xfId="40117" xr:uid="{00000000-0005-0000-0000-0000113E0000}"/>
    <cellStyle name="Comma 16 3 5 4" xfId="40115" xr:uid="{00000000-0005-0000-0000-0000123E0000}"/>
    <cellStyle name="Comma 16 3 6" xfId="9042" xr:uid="{00000000-0005-0000-0000-0000133E0000}"/>
    <cellStyle name="Comma 16 3 6 2" xfId="40118" xr:uid="{00000000-0005-0000-0000-0000143E0000}"/>
    <cellStyle name="Comma 16 3 7" xfId="9043" xr:uid="{00000000-0005-0000-0000-0000153E0000}"/>
    <cellStyle name="Comma 16 3 7 2" xfId="40119" xr:uid="{00000000-0005-0000-0000-0000163E0000}"/>
    <cellStyle name="Comma 16 3 8" xfId="9044" xr:uid="{00000000-0005-0000-0000-0000173E0000}"/>
    <cellStyle name="Comma 16 3 8 2" xfId="35925" xr:uid="{00000000-0005-0000-0000-0000183E0000}"/>
    <cellStyle name="Comma 16 3 8 2 2" xfId="45191" xr:uid="{00000000-0005-0000-0000-0000193E0000}"/>
    <cellStyle name="Comma 16 3 8 3" xfId="40120" xr:uid="{00000000-0005-0000-0000-00001A3E0000}"/>
    <cellStyle name="Comma 16 3 9" xfId="9011" xr:uid="{00000000-0005-0000-0000-00001B3E0000}"/>
    <cellStyle name="Comma 16 3 9 2" xfId="40088" xr:uid="{00000000-0005-0000-0000-00001C3E0000}"/>
    <cellStyle name="Comma 16 4" xfId="600" xr:uid="{00000000-0005-0000-0000-00001D3E0000}"/>
    <cellStyle name="Comma 16 4 10" xfId="22937" xr:uid="{00000000-0005-0000-0000-00001E3E0000}"/>
    <cellStyle name="Comma 16 4 2" xfId="9046" xr:uid="{00000000-0005-0000-0000-00001F3E0000}"/>
    <cellStyle name="Comma 16 4 2 2" xfId="9047" xr:uid="{00000000-0005-0000-0000-0000203E0000}"/>
    <cellStyle name="Comma 16 4 2 2 2" xfId="9048" xr:uid="{00000000-0005-0000-0000-0000213E0000}"/>
    <cellStyle name="Comma 16 4 2 2 2 2" xfId="40123" xr:uid="{00000000-0005-0000-0000-0000223E0000}"/>
    <cellStyle name="Comma 16 4 2 2 3" xfId="40122" xr:uid="{00000000-0005-0000-0000-0000233E0000}"/>
    <cellStyle name="Comma 16 4 2 3" xfId="9049" xr:uid="{00000000-0005-0000-0000-0000243E0000}"/>
    <cellStyle name="Comma 16 4 2 3 2" xfId="9050" xr:uid="{00000000-0005-0000-0000-0000253E0000}"/>
    <cellStyle name="Comma 16 4 2 3 2 2" xfId="40125" xr:uid="{00000000-0005-0000-0000-0000263E0000}"/>
    <cellStyle name="Comma 16 4 2 3 3" xfId="40124" xr:uid="{00000000-0005-0000-0000-0000273E0000}"/>
    <cellStyle name="Comma 16 4 2 4" xfId="9051" xr:uid="{00000000-0005-0000-0000-0000283E0000}"/>
    <cellStyle name="Comma 16 4 2 4 2" xfId="40126" xr:uid="{00000000-0005-0000-0000-0000293E0000}"/>
    <cellStyle name="Comma 16 4 2 5" xfId="9052" xr:uid="{00000000-0005-0000-0000-00002A3E0000}"/>
    <cellStyle name="Comma 16 4 2 5 2" xfId="35924" xr:uid="{00000000-0005-0000-0000-00002B3E0000}"/>
    <cellStyle name="Comma 16 4 2 5 2 2" xfId="45190" xr:uid="{00000000-0005-0000-0000-00002C3E0000}"/>
    <cellStyle name="Comma 16 4 2 5 3" xfId="40127" xr:uid="{00000000-0005-0000-0000-00002D3E0000}"/>
    <cellStyle name="Comma 16 4 2 6" xfId="40121" xr:uid="{00000000-0005-0000-0000-00002E3E0000}"/>
    <cellStyle name="Comma 16 4 3" xfId="9053" xr:uid="{00000000-0005-0000-0000-00002F3E0000}"/>
    <cellStyle name="Comma 16 4 3 2" xfId="9054" xr:uid="{00000000-0005-0000-0000-0000303E0000}"/>
    <cellStyle name="Comma 16 4 3 2 2" xfId="40129" xr:uid="{00000000-0005-0000-0000-0000313E0000}"/>
    <cellStyle name="Comma 16 4 3 3" xfId="9055" xr:uid="{00000000-0005-0000-0000-0000323E0000}"/>
    <cellStyle name="Comma 16 4 3 3 2" xfId="35923" xr:uid="{00000000-0005-0000-0000-0000333E0000}"/>
    <cellStyle name="Comma 16 4 3 3 2 2" xfId="45189" xr:uid="{00000000-0005-0000-0000-0000343E0000}"/>
    <cellStyle name="Comma 16 4 3 3 3" xfId="40130" xr:uid="{00000000-0005-0000-0000-0000353E0000}"/>
    <cellStyle name="Comma 16 4 3 4" xfId="40128" xr:uid="{00000000-0005-0000-0000-0000363E0000}"/>
    <cellStyle name="Comma 16 4 4" xfId="9056" xr:uid="{00000000-0005-0000-0000-0000373E0000}"/>
    <cellStyle name="Comma 16 4 4 2" xfId="9057" xr:uid="{00000000-0005-0000-0000-0000383E0000}"/>
    <cellStyle name="Comma 16 4 4 2 2" xfId="40132" xr:uid="{00000000-0005-0000-0000-0000393E0000}"/>
    <cellStyle name="Comma 16 4 4 3" xfId="9058" xr:uid="{00000000-0005-0000-0000-00003A3E0000}"/>
    <cellStyle name="Comma 16 4 4 3 2" xfId="40133" xr:uid="{00000000-0005-0000-0000-00003B3E0000}"/>
    <cellStyle name="Comma 16 4 4 4" xfId="40131" xr:uid="{00000000-0005-0000-0000-00003C3E0000}"/>
    <cellStyle name="Comma 16 4 5" xfId="9059" xr:uid="{00000000-0005-0000-0000-00003D3E0000}"/>
    <cellStyle name="Comma 16 4 5 2" xfId="40134" xr:uid="{00000000-0005-0000-0000-00003E3E0000}"/>
    <cellStyle name="Comma 16 4 6" xfId="9060" xr:uid="{00000000-0005-0000-0000-00003F3E0000}"/>
    <cellStyle name="Comma 16 4 6 2" xfId="40135" xr:uid="{00000000-0005-0000-0000-0000403E0000}"/>
    <cellStyle name="Comma 16 4 7" xfId="9061" xr:uid="{00000000-0005-0000-0000-0000413E0000}"/>
    <cellStyle name="Comma 16 4 7 2" xfId="35922" xr:uid="{00000000-0005-0000-0000-0000423E0000}"/>
    <cellStyle name="Comma 16 4 7 2 2" xfId="45188" xr:uid="{00000000-0005-0000-0000-0000433E0000}"/>
    <cellStyle name="Comma 16 4 7 3" xfId="40136" xr:uid="{00000000-0005-0000-0000-0000443E0000}"/>
    <cellStyle name="Comma 16 4 8" xfId="9045" xr:uid="{00000000-0005-0000-0000-0000453E0000}"/>
    <cellStyle name="Comma 16 4 9" xfId="23628" xr:uid="{00000000-0005-0000-0000-0000463E0000}"/>
    <cellStyle name="Comma 16 5" xfId="9062" xr:uid="{00000000-0005-0000-0000-0000473E0000}"/>
    <cellStyle name="Comma 16 5 10" xfId="37470" xr:uid="{00000000-0005-0000-0000-0000483E0000}"/>
    <cellStyle name="Comma 16 5 2" xfId="9063" xr:uid="{00000000-0005-0000-0000-0000493E0000}"/>
    <cellStyle name="Comma 16 5 2 2" xfId="9064" xr:uid="{00000000-0005-0000-0000-00004A3E0000}"/>
    <cellStyle name="Comma 16 5 2 2 2" xfId="9065" xr:uid="{00000000-0005-0000-0000-00004B3E0000}"/>
    <cellStyle name="Comma 16 5 2 2 2 2" xfId="40139" xr:uid="{00000000-0005-0000-0000-00004C3E0000}"/>
    <cellStyle name="Comma 16 5 2 2 3" xfId="40138" xr:uid="{00000000-0005-0000-0000-00004D3E0000}"/>
    <cellStyle name="Comma 16 5 2 3" xfId="9066" xr:uid="{00000000-0005-0000-0000-00004E3E0000}"/>
    <cellStyle name="Comma 16 5 2 3 2" xfId="9067" xr:uid="{00000000-0005-0000-0000-00004F3E0000}"/>
    <cellStyle name="Comma 16 5 2 3 2 2" xfId="40141" xr:uid="{00000000-0005-0000-0000-0000503E0000}"/>
    <cellStyle name="Comma 16 5 2 3 3" xfId="40140" xr:uid="{00000000-0005-0000-0000-0000513E0000}"/>
    <cellStyle name="Comma 16 5 2 4" xfId="9068" xr:uid="{00000000-0005-0000-0000-0000523E0000}"/>
    <cellStyle name="Comma 16 5 2 5" xfId="9069" xr:uid="{00000000-0005-0000-0000-0000533E0000}"/>
    <cellStyle name="Comma 16 5 2 5 2" xfId="35921" xr:uid="{00000000-0005-0000-0000-0000543E0000}"/>
    <cellStyle name="Comma 16 5 2 5 2 2" xfId="45187" xr:uid="{00000000-0005-0000-0000-0000553E0000}"/>
    <cellStyle name="Comma 16 5 2 5 3" xfId="40142" xr:uid="{00000000-0005-0000-0000-0000563E0000}"/>
    <cellStyle name="Comma 16 5 2 6" xfId="40137" xr:uid="{00000000-0005-0000-0000-0000573E0000}"/>
    <cellStyle name="Comma 16 5 3" xfId="9070" xr:uid="{00000000-0005-0000-0000-0000583E0000}"/>
    <cellStyle name="Comma 16 5 3 2" xfId="9071" xr:uid="{00000000-0005-0000-0000-0000593E0000}"/>
    <cellStyle name="Comma 16 5 3 2 2" xfId="40144" xr:uid="{00000000-0005-0000-0000-00005A3E0000}"/>
    <cellStyle name="Comma 16 5 3 3" xfId="40143" xr:uid="{00000000-0005-0000-0000-00005B3E0000}"/>
    <cellStyle name="Comma 16 5 4" xfId="9072" xr:uid="{00000000-0005-0000-0000-00005C3E0000}"/>
    <cellStyle name="Comma 16 5 4 2" xfId="9073" xr:uid="{00000000-0005-0000-0000-00005D3E0000}"/>
    <cellStyle name="Comma 16 5 4 2 2" xfId="40146" xr:uid="{00000000-0005-0000-0000-00005E3E0000}"/>
    <cellStyle name="Comma 16 5 4 3" xfId="9074" xr:uid="{00000000-0005-0000-0000-00005F3E0000}"/>
    <cellStyle name="Comma 16 5 4 4" xfId="40145" xr:uid="{00000000-0005-0000-0000-0000603E0000}"/>
    <cellStyle name="Comma 16 5 5" xfId="9075" xr:uid="{00000000-0005-0000-0000-0000613E0000}"/>
    <cellStyle name="Comma 16 5 5 2" xfId="40147" xr:uid="{00000000-0005-0000-0000-0000623E0000}"/>
    <cellStyle name="Comma 16 5 6" xfId="9076" xr:uid="{00000000-0005-0000-0000-0000633E0000}"/>
    <cellStyle name="Comma 16 5 6 2" xfId="35920" xr:uid="{00000000-0005-0000-0000-0000643E0000}"/>
    <cellStyle name="Comma 16 5 6 2 2" xfId="45186" xr:uid="{00000000-0005-0000-0000-0000653E0000}"/>
    <cellStyle name="Comma 16 5 6 3" xfId="40148" xr:uid="{00000000-0005-0000-0000-0000663E0000}"/>
    <cellStyle name="Comma 16 5 7" xfId="27910" xr:uid="{00000000-0005-0000-0000-0000673E0000}"/>
    <cellStyle name="Comma 16 5 8" xfId="34253" xr:uid="{00000000-0005-0000-0000-0000683E0000}"/>
    <cellStyle name="Comma 16 5 8 2" xfId="44291" xr:uid="{00000000-0005-0000-0000-0000693E0000}"/>
    <cellStyle name="Comma 16 5 9" xfId="26221" xr:uid="{00000000-0005-0000-0000-00006A3E0000}"/>
    <cellStyle name="Comma 16 5 9 2" xfId="38204" xr:uid="{00000000-0005-0000-0000-00006B3E0000}"/>
    <cellStyle name="Comma 16 6" xfId="9077" xr:uid="{00000000-0005-0000-0000-00006C3E0000}"/>
    <cellStyle name="Comma 16 6 2" xfId="9078" xr:uid="{00000000-0005-0000-0000-00006D3E0000}"/>
    <cellStyle name="Comma 16 6 2 2" xfId="9079" xr:uid="{00000000-0005-0000-0000-00006E3E0000}"/>
    <cellStyle name="Comma 16 6 2 2 2" xfId="40150" xr:uid="{00000000-0005-0000-0000-00006F3E0000}"/>
    <cellStyle name="Comma 16 6 2 3" xfId="40149" xr:uid="{00000000-0005-0000-0000-0000703E0000}"/>
    <cellStyle name="Comma 16 6 3" xfId="9080" xr:uid="{00000000-0005-0000-0000-0000713E0000}"/>
    <cellStyle name="Comma 16 6 3 2" xfId="9081" xr:uid="{00000000-0005-0000-0000-0000723E0000}"/>
    <cellStyle name="Comma 16 6 3 2 2" xfId="40152" xr:uid="{00000000-0005-0000-0000-0000733E0000}"/>
    <cellStyle name="Comma 16 6 3 3" xfId="40151" xr:uid="{00000000-0005-0000-0000-0000743E0000}"/>
    <cellStyle name="Comma 16 6 4" xfId="9082" xr:uid="{00000000-0005-0000-0000-0000753E0000}"/>
    <cellStyle name="Comma 16 6 4 2" xfId="40153" xr:uid="{00000000-0005-0000-0000-0000763E0000}"/>
    <cellStyle name="Comma 16 6 5" xfId="9083" xr:uid="{00000000-0005-0000-0000-0000773E0000}"/>
    <cellStyle name="Comma 16 6 5 2" xfId="35919" xr:uid="{00000000-0005-0000-0000-0000783E0000}"/>
    <cellStyle name="Comma 16 6 5 2 2" xfId="45185" xr:uid="{00000000-0005-0000-0000-0000793E0000}"/>
    <cellStyle name="Comma 16 6 5 3" xfId="40154" xr:uid="{00000000-0005-0000-0000-00007A3E0000}"/>
    <cellStyle name="Comma 16 7" xfId="9084" xr:uid="{00000000-0005-0000-0000-00007B3E0000}"/>
    <cellStyle name="Comma 16 7 2" xfId="9085" xr:uid="{00000000-0005-0000-0000-00007C3E0000}"/>
    <cellStyle name="Comma 16 7 2 2" xfId="9086" xr:uid="{00000000-0005-0000-0000-00007D3E0000}"/>
    <cellStyle name="Comma 16 7 2 2 2" xfId="40156" xr:uid="{00000000-0005-0000-0000-00007E3E0000}"/>
    <cellStyle name="Comma 16 7 2 3" xfId="40155" xr:uid="{00000000-0005-0000-0000-00007F3E0000}"/>
    <cellStyle name="Comma 16 7 3" xfId="9087" xr:uid="{00000000-0005-0000-0000-0000803E0000}"/>
    <cellStyle name="Comma 16 7 3 2" xfId="40157" xr:uid="{00000000-0005-0000-0000-0000813E0000}"/>
    <cellStyle name="Comma 16 8" xfId="9088" xr:uid="{00000000-0005-0000-0000-0000823E0000}"/>
    <cellStyle name="Comma 16 8 2" xfId="9089" xr:uid="{00000000-0005-0000-0000-0000833E0000}"/>
    <cellStyle name="Comma 16 8 3" xfId="9090" xr:uid="{00000000-0005-0000-0000-0000843E0000}"/>
    <cellStyle name="Comma 16 8 3 2" xfId="40158" xr:uid="{00000000-0005-0000-0000-0000853E0000}"/>
    <cellStyle name="Comma 16 9" xfId="9091" xr:uid="{00000000-0005-0000-0000-0000863E0000}"/>
    <cellStyle name="Comma 16 9 2" xfId="9092" xr:uid="{00000000-0005-0000-0000-0000873E0000}"/>
    <cellStyle name="Comma 16 9 2 2" xfId="40159" xr:uid="{00000000-0005-0000-0000-0000883E0000}"/>
    <cellStyle name="Comma 16_B4098-01 Flipkart Internet Pvt.Ltd" xfId="9093" xr:uid="{00000000-0005-0000-0000-0000893E0000}"/>
    <cellStyle name="Comma 17" xfId="170" xr:uid="{00000000-0005-0000-0000-00008A3E0000}"/>
    <cellStyle name="Comma 17 10" xfId="601" xr:uid="{00000000-0005-0000-0000-00008B3E0000}"/>
    <cellStyle name="Comma 17 10 2" xfId="43806" xr:uid="{00000000-0005-0000-0000-00008C3E0000}"/>
    <cellStyle name="Comma 17 11" xfId="25749" xr:uid="{00000000-0005-0000-0000-00008D3E0000}"/>
    <cellStyle name="Comma 17 11 2" xfId="37745" xr:uid="{00000000-0005-0000-0000-00008E3E0000}"/>
    <cellStyle name="Comma 17 12" xfId="24512" xr:uid="{00000000-0005-0000-0000-00008F3E0000}"/>
    <cellStyle name="Comma 17 13" xfId="36482" xr:uid="{00000000-0005-0000-0000-0000903E0000}"/>
    <cellStyle name="Comma 17 14" xfId="23629" xr:uid="{00000000-0005-0000-0000-0000913E0000}"/>
    <cellStyle name="Comma 17 2" xfId="602" xr:uid="{00000000-0005-0000-0000-0000923E0000}"/>
    <cellStyle name="Comma 17 2 10" xfId="25750" xr:uid="{00000000-0005-0000-0000-0000933E0000}"/>
    <cellStyle name="Comma 17 2 10 2" xfId="37746" xr:uid="{00000000-0005-0000-0000-0000943E0000}"/>
    <cellStyle name="Comma 17 2 11" xfId="24513" xr:uid="{00000000-0005-0000-0000-0000953E0000}"/>
    <cellStyle name="Comma 17 2 12" xfId="36483" xr:uid="{00000000-0005-0000-0000-0000963E0000}"/>
    <cellStyle name="Comma 17 2 13" xfId="23630" xr:uid="{00000000-0005-0000-0000-0000973E0000}"/>
    <cellStyle name="Comma 17 2 14" xfId="22939" xr:uid="{00000000-0005-0000-0000-0000983E0000}"/>
    <cellStyle name="Comma 17 2 2" xfId="603" xr:uid="{00000000-0005-0000-0000-0000993E0000}"/>
    <cellStyle name="Comma 17 2 2 2" xfId="9095" xr:uid="{00000000-0005-0000-0000-00009A3E0000}"/>
    <cellStyle name="Comma 17 2 2 2 2" xfId="9096" xr:uid="{00000000-0005-0000-0000-00009B3E0000}"/>
    <cellStyle name="Comma 17 2 2 2 3" xfId="27911" xr:uid="{00000000-0005-0000-0000-00009C3E0000}"/>
    <cellStyle name="Comma 17 2 2 2 3 2" xfId="40161" xr:uid="{00000000-0005-0000-0000-00009D3E0000}"/>
    <cellStyle name="Comma 17 2 2 2 4" xfId="24991" xr:uid="{00000000-0005-0000-0000-00009E3E0000}"/>
    <cellStyle name="Comma 17 2 2 2 5" xfId="37006" xr:uid="{00000000-0005-0000-0000-00009F3E0000}"/>
    <cellStyle name="Comma 17 2 2 3" xfId="9097" xr:uid="{00000000-0005-0000-0000-0000A03E0000}"/>
    <cellStyle name="Comma 17 2 2 3 2" xfId="27912" xr:uid="{00000000-0005-0000-0000-0000A13E0000}"/>
    <cellStyle name="Comma 17 2 2 3 3" xfId="40162" xr:uid="{00000000-0005-0000-0000-0000A23E0000}"/>
    <cellStyle name="Comma 17 2 2 4" xfId="9098" xr:uid="{00000000-0005-0000-0000-0000A33E0000}"/>
    <cellStyle name="Comma 17 2 2 5" xfId="9094" xr:uid="{00000000-0005-0000-0000-0000A43E0000}"/>
    <cellStyle name="Comma 17 2 2 5 2" xfId="40160" xr:uid="{00000000-0005-0000-0000-0000A53E0000}"/>
    <cellStyle name="Comma 17 2 2 6" xfId="33823" xr:uid="{00000000-0005-0000-0000-0000A63E0000}"/>
    <cellStyle name="Comma 17 2 2 6 2" xfId="43808" xr:uid="{00000000-0005-0000-0000-0000A73E0000}"/>
    <cellStyle name="Comma 17 2 2 7" xfId="25751" xr:uid="{00000000-0005-0000-0000-0000A83E0000}"/>
    <cellStyle name="Comma 17 2 2 7 2" xfId="37747" xr:uid="{00000000-0005-0000-0000-0000A93E0000}"/>
    <cellStyle name="Comma 17 2 2 8" xfId="24514" xr:uid="{00000000-0005-0000-0000-0000AA3E0000}"/>
    <cellStyle name="Comma 17 2 2 9" xfId="36484" xr:uid="{00000000-0005-0000-0000-0000AB3E0000}"/>
    <cellStyle name="Comma 17 2 3" xfId="9099" xr:uid="{00000000-0005-0000-0000-0000AC3E0000}"/>
    <cellStyle name="Comma 17 2 3 2" xfId="9100" xr:uid="{00000000-0005-0000-0000-0000AD3E0000}"/>
    <cellStyle name="Comma 17 2 3 3" xfId="27913" xr:uid="{00000000-0005-0000-0000-0000AE3E0000}"/>
    <cellStyle name="Comma 17 2 3 3 2" xfId="40163" xr:uid="{00000000-0005-0000-0000-0000AF3E0000}"/>
    <cellStyle name="Comma 17 2 3 4" xfId="24990" xr:uid="{00000000-0005-0000-0000-0000B03E0000}"/>
    <cellStyle name="Comma 17 2 3 5" xfId="37005" xr:uid="{00000000-0005-0000-0000-0000B13E0000}"/>
    <cellStyle name="Comma 17 2 3 6" xfId="23946" xr:uid="{00000000-0005-0000-0000-0000B23E0000}"/>
    <cellStyle name="Comma 17 2 4" xfId="9101" xr:uid="{00000000-0005-0000-0000-0000B33E0000}"/>
    <cellStyle name="Comma 17 2 4 2" xfId="27914" xr:uid="{00000000-0005-0000-0000-0000B43E0000}"/>
    <cellStyle name="Comma 17 2 4 3" xfId="40164" xr:uid="{00000000-0005-0000-0000-0000B53E0000}"/>
    <cellStyle name="Comma 17 2 4 4" xfId="24209" xr:uid="{00000000-0005-0000-0000-0000B63E0000}"/>
    <cellStyle name="Comma 17 2 5" xfId="9102" xr:uid="{00000000-0005-0000-0000-0000B73E0000}"/>
    <cellStyle name="Comma 17 2 5 2" xfId="40165" xr:uid="{00000000-0005-0000-0000-0000B83E0000}"/>
    <cellStyle name="Comma 17 2 6" xfId="9103" xr:uid="{00000000-0005-0000-0000-0000B93E0000}"/>
    <cellStyle name="Comma 17 2 6 2" xfId="40166" xr:uid="{00000000-0005-0000-0000-0000BA3E0000}"/>
    <cellStyle name="Comma 17 2 7" xfId="9104" xr:uid="{00000000-0005-0000-0000-0000BB3E0000}"/>
    <cellStyle name="Comma 17 2 7 2" xfId="40167" xr:uid="{00000000-0005-0000-0000-0000BC3E0000}"/>
    <cellStyle name="Comma 17 2 8" xfId="9105" xr:uid="{00000000-0005-0000-0000-0000BD3E0000}"/>
    <cellStyle name="Comma 17 2 8 2" xfId="40168" xr:uid="{00000000-0005-0000-0000-0000BE3E0000}"/>
    <cellStyle name="Comma 17 2 9" xfId="33822" xr:uid="{00000000-0005-0000-0000-0000BF3E0000}"/>
    <cellStyle name="Comma 17 2 9 2" xfId="43807" xr:uid="{00000000-0005-0000-0000-0000C03E0000}"/>
    <cellStyle name="Comma 17 3" xfId="604" xr:uid="{00000000-0005-0000-0000-0000C13E0000}"/>
    <cellStyle name="Comma 17 3 10" xfId="36485" xr:uid="{00000000-0005-0000-0000-0000C23E0000}"/>
    <cellStyle name="Comma 17 3 11" xfId="23631" xr:uid="{00000000-0005-0000-0000-0000C33E0000}"/>
    <cellStyle name="Comma 17 3 12" xfId="32156" xr:uid="{00000000-0005-0000-0000-0000C43E0000}"/>
    <cellStyle name="Comma 17 3 2" xfId="605" xr:uid="{00000000-0005-0000-0000-0000C53E0000}"/>
    <cellStyle name="Comma 17 3 2 2" xfId="9108" xr:uid="{00000000-0005-0000-0000-0000C63E0000}"/>
    <cellStyle name="Comma 17 3 2 2 2" xfId="27915" xr:uid="{00000000-0005-0000-0000-0000C73E0000}"/>
    <cellStyle name="Comma 17 3 2 2 3" xfId="24993" xr:uid="{00000000-0005-0000-0000-0000C83E0000}"/>
    <cellStyle name="Comma 17 3 2 2 4" xfId="37008" xr:uid="{00000000-0005-0000-0000-0000C93E0000}"/>
    <cellStyle name="Comma 17 3 2 2 5" xfId="29266" xr:uid="{00000000-0005-0000-0000-0000CA3E0000}"/>
    <cellStyle name="Comma 17 3 2 3" xfId="9109" xr:uid="{00000000-0005-0000-0000-0000CB3E0000}"/>
    <cellStyle name="Comma 17 3 2 3 2" xfId="27916" xr:uid="{00000000-0005-0000-0000-0000CC3E0000}"/>
    <cellStyle name="Comma 17 3 2 3 3" xfId="24211" xr:uid="{00000000-0005-0000-0000-0000CD3E0000}"/>
    <cellStyle name="Comma 17 3 2 4" xfId="9107" xr:uid="{00000000-0005-0000-0000-0000CE3E0000}"/>
    <cellStyle name="Comma 17 3 2 4 2" xfId="40170" xr:uid="{00000000-0005-0000-0000-0000CF3E0000}"/>
    <cellStyle name="Comma 17 3 2 5" xfId="33825" xr:uid="{00000000-0005-0000-0000-0000D03E0000}"/>
    <cellStyle name="Comma 17 3 2 5 2" xfId="43810" xr:uid="{00000000-0005-0000-0000-0000D13E0000}"/>
    <cellStyle name="Comma 17 3 2 6" xfId="25753" xr:uid="{00000000-0005-0000-0000-0000D23E0000}"/>
    <cellStyle name="Comma 17 3 2 6 2" xfId="37749" xr:uid="{00000000-0005-0000-0000-0000D33E0000}"/>
    <cellStyle name="Comma 17 3 2 7" xfId="24516" xr:uid="{00000000-0005-0000-0000-0000D43E0000}"/>
    <cellStyle name="Comma 17 3 2 8" xfId="36486" xr:uid="{00000000-0005-0000-0000-0000D53E0000}"/>
    <cellStyle name="Comma 17 3 3" xfId="9110" xr:uid="{00000000-0005-0000-0000-0000D63E0000}"/>
    <cellStyle name="Comma 17 3 3 2" xfId="27917" xr:uid="{00000000-0005-0000-0000-0000D73E0000}"/>
    <cellStyle name="Comma 17 3 3 2 2" xfId="40171" xr:uid="{00000000-0005-0000-0000-0000D83E0000}"/>
    <cellStyle name="Comma 17 3 3 3" xfId="24992" xr:uid="{00000000-0005-0000-0000-0000D93E0000}"/>
    <cellStyle name="Comma 17 3 3 4" xfId="37007" xr:uid="{00000000-0005-0000-0000-0000DA3E0000}"/>
    <cellStyle name="Comma 17 3 3 5" xfId="23947" xr:uid="{00000000-0005-0000-0000-0000DB3E0000}"/>
    <cellStyle name="Comma 17 3 4" xfId="9111" xr:uid="{00000000-0005-0000-0000-0000DC3E0000}"/>
    <cellStyle name="Comma 17 3 4 2" xfId="27918" xr:uid="{00000000-0005-0000-0000-0000DD3E0000}"/>
    <cellStyle name="Comma 17 3 4 3" xfId="24210" xr:uid="{00000000-0005-0000-0000-0000DE3E0000}"/>
    <cellStyle name="Comma 17 3 5" xfId="9106" xr:uid="{00000000-0005-0000-0000-0000DF3E0000}"/>
    <cellStyle name="Comma 17 3 5 2" xfId="40169" xr:uid="{00000000-0005-0000-0000-0000E03E0000}"/>
    <cellStyle name="Comma 17 3 6" xfId="33824" xr:uid="{00000000-0005-0000-0000-0000E13E0000}"/>
    <cellStyle name="Comma 17 3 6 2" xfId="43809" xr:uid="{00000000-0005-0000-0000-0000E23E0000}"/>
    <cellStyle name="Comma 17 3 7" xfId="25752" xr:uid="{00000000-0005-0000-0000-0000E33E0000}"/>
    <cellStyle name="Comma 17 3 7 2" xfId="37748" xr:uid="{00000000-0005-0000-0000-0000E43E0000}"/>
    <cellStyle name="Comma 17 3 8" xfId="35918" xr:uid="{00000000-0005-0000-0000-0000E53E0000}"/>
    <cellStyle name="Comma 17 3 8 2" xfId="45184" xr:uid="{00000000-0005-0000-0000-0000E63E0000}"/>
    <cellStyle name="Comma 17 3 9" xfId="24515" xr:uid="{00000000-0005-0000-0000-0000E73E0000}"/>
    <cellStyle name="Comma 17 4" xfId="9112" xr:uid="{00000000-0005-0000-0000-0000E83E0000}"/>
    <cellStyle name="Comma 17 4 2" xfId="9113" xr:uid="{00000000-0005-0000-0000-0000E93E0000}"/>
    <cellStyle name="Comma 17 4 2 2" xfId="40173" xr:uid="{00000000-0005-0000-0000-0000EA3E0000}"/>
    <cellStyle name="Comma 17 4 3" xfId="9114" xr:uid="{00000000-0005-0000-0000-0000EB3E0000}"/>
    <cellStyle name="Comma 17 4 3 2" xfId="40174" xr:uid="{00000000-0005-0000-0000-0000EC3E0000}"/>
    <cellStyle name="Comma 17 4 4" xfId="21888" xr:uid="{00000000-0005-0000-0000-0000ED3E0000}"/>
    <cellStyle name="Comma 17 4 4 2" xfId="40172" xr:uid="{00000000-0005-0000-0000-0000EE3E0000}"/>
    <cellStyle name="Comma 17 4 5" xfId="26222" xr:uid="{00000000-0005-0000-0000-0000EF3E0000}"/>
    <cellStyle name="Comma 17 4 6" xfId="24989" xr:uid="{00000000-0005-0000-0000-0000F03E0000}"/>
    <cellStyle name="Comma 17 4 7" xfId="37004" xr:uid="{00000000-0005-0000-0000-0000F13E0000}"/>
    <cellStyle name="Comma 17 5" xfId="9115" xr:uid="{00000000-0005-0000-0000-0000F23E0000}"/>
    <cellStyle name="Comma 17 5 2" xfId="9116" xr:uid="{00000000-0005-0000-0000-0000F33E0000}"/>
    <cellStyle name="Comma 17 5 2 2" xfId="40176" xr:uid="{00000000-0005-0000-0000-0000F43E0000}"/>
    <cellStyle name="Comma 17 5 3" xfId="9117" xr:uid="{00000000-0005-0000-0000-0000F53E0000}"/>
    <cellStyle name="Comma 17 5 3 2" xfId="40177" xr:uid="{00000000-0005-0000-0000-0000F63E0000}"/>
    <cellStyle name="Comma 17 5 4" xfId="27919" xr:uid="{00000000-0005-0000-0000-0000F73E0000}"/>
    <cellStyle name="Comma 17 5 4 2" xfId="40175" xr:uid="{00000000-0005-0000-0000-0000F83E0000}"/>
    <cellStyle name="Comma 17 5 5" xfId="35917" xr:uid="{00000000-0005-0000-0000-0000F93E0000}"/>
    <cellStyle name="Comma 17 5 5 2" xfId="45183" xr:uid="{00000000-0005-0000-0000-0000FA3E0000}"/>
    <cellStyle name="Comma 17 5 6" xfId="25466" xr:uid="{00000000-0005-0000-0000-0000FB3E0000}"/>
    <cellStyle name="Comma 17 6" xfId="9118" xr:uid="{00000000-0005-0000-0000-0000FC3E0000}"/>
    <cellStyle name="Comma 17 6 2" xfId="9119" xr:uid="{00000000-0005-0000-0000-0000FD3E0000}"/>
    <cellStyle name="Comma 17 6 2 2" xfId="40179" xr:uid="{00000000-0005-0000-0000-0000FE3E0000}"/>
    <cellStyle name="Comma 17 6 3" xfId="9120" xr:uid="{00000000-0005-0000-0000-0000FF3E0000}"/>
    <cellStyle name="Comma 17 6 3 2" xfId="40180" xr:uid="{00000000-0005-0000-0000-0000003F0000}"/>
    <cellStyle name="Comma 17 6 4" xfId="35916" xr:uid="{00000000-0005-0000-0000-0000013F0000}"/>
    <cellStyle name="Comma 17 6 4 2" xfId="45182" xr:uid="{00000000-0005-0000-0000-0000023F0000}"/>
    <cellStyle name="Comma 17 6 5" xfId="40178" xr:uid="{00000000-0005-0000-0000-0000033F0000}"/>
    <cellStyle name="Comma 17 7" xfId="9121" xr:uid="{00000000-0005-0000-0000-0000043F0000}"/>
    <cellStyle name="Comma 17 7 2" xfId="9122" xr:uid="{00000000-0005-0000-0000-0000053F0000}"/>
    <cellStyle name="Comma 17 7 2 2" xfId="40182" xr:uid="{00000000-0005-0000-0000-0000063F0000}"/>
    <cellStyle name="Comma 17 7 3" xfId="9123" xr:uid="{00000000-0005-0000-0000-0000073F0000}"/>
    <cellStyle name="Comma 17 7 3 2" xfId="40183" xr:uid="{00000000-0005-0000-0000-0000083F0000}"/>
    <cellStyle name="Comma 17 7 4" xfId="35915" xr:uid="{00000000-0005-0000-0000-0000093F0000}"/>
    <cellStyle name="Comma 17 7 4 2" xfId="45181" xr:uid="{00000000-0005-0000-0000-00000A3F0000}"/>
    <cellStyle name="Comma 17 7 5" xfId="40181" xr:uid="{00000000-0005-0000-0000-00000B3F0000}"/>
    <cellStyle name="Comma 17 8" xfId="9124" xr:uid="{00000000-0005-0000-0000-00000C3F0000}"/>
    <cellStyle name="Comma 17 8 2" xfId="9125" xr:uid="{00000000-0005-0000-0000-00000D3F0000}"/>
    <cellStyle name="Comma 17 8 2 2" xfId="9126" xr:uid="{00000000-0005-0000-0000-00000E3F0000}"/>
    <cellStyle name="Comma 17 8 2 2 2" xfId="40186" xr:uid="{00000000-0005-0000-0000-00000F3F0000}"/>
    <cellStyle name="Comma 17 8 2 3" xfId="40185" xr:uid="{00000000-0005-0000-0000-0000103F0000}"/>
    <cellStyle name="Comma 17 8 2 7" xfId="9127" xr:uid="{00000000-0005-0000-0000-0000113F0000}"/>
    <cellStyle name="Comma 17 8 2 7 2" xfId="40187" xr:uid="{00000000-0005-0000-0000-0000123F0000}"/>
    <cellStyle name="Comma 17 8 3" xfId="9128" xr:uid="{00000000-0005-0000-0000-0000133F0000}"/>
    <cellStyle name="Comma 17 8 3 2" xfId="9129" xr:uid="{00000000-0005-0000-0000-0000143F0000}"/>
    <cellStyle name="Comma 17 8 3 2 2" xfId="9130" xr:uid="{00000000-0005-0000-0000-0000153F0000}"/>
    <cellStyle name="Comma 17 8 3 2 2 2" xfId="40190" xr:uid="{00000000-0005-0000-0000-0000163F0000}"/>
    <cellStyle name="Comma 17 8 3 2 3" xfId="9131" xr:uid="{00000000-0005-0000-0000-0000173F0000}"/>
    <cellStyle name="Comma 17 8 3 2 3 2" xfId="40191" xr:uid="{00000000-0005-0000-0000-0000183F0000}"/>
    <cellStyle name="Comma 17 8 3 2 4" xfId="9132" xr:uid="{00000000-0005-0000-0000-0000193F0000}"/>
    <cellStyle name="Comma 17 8 3 2 4 2" xfId="9133" xr:uid="{00000000-0005-0000-0000-00001A3F0000}"/>
    <cellStyle name="Comma 17 8 3 2 4 2 2" xfId="9134" xr:uid="{00000000-0005-0000-0000-00001B3F0000}"/>
    <cellStyle name="Comma 17 8 3 2 4 2 2 2" xfId="40194" xr:uid="{00000000-0005-0000-0000-00001C3F0000}"/>
    <cellStyle name="Comma 17 8 3 2 4 2 3" xfId="40193" xr:uid="{00000000-0005-0000-0000-00001D3F0000}"/>
    <cellStyle name="Comma 17 8 3 2 4 3" xfId="40192" xr:uid="{00000000-0005-0000-0000-00001E3F0000}"/>
    <cellStyle name="Comma 17 8 3 2 5" xfId="40189" xr:uid="{00000000-0005-0000-0000-00001F3F0000}"/>
    <cellStyle name="Comma 17 8 3 3" xfId="9135" xr:uid="{00000000-0005-0000-0000-0000203F0000}"/>
    <cellStyle name="Comma 17 8 3 3 2" xfId="40195" xr:uid="{00000000-0005-0000-0000-0000213F0000}"/>
    <cellStyle name="Comma 17 8 3 4" xfId="9136" xr:uid="{00000000-0005-0000-0000-0000223F0000}"/>
    <cellStyle name="Comma 17 8 3 4 2" xfId="40196" xr:uid="{00000000-0005-0000-0000-0000233F0000}"/>
    <cellStyle name="Comma 17 8 3 5" xfId="9137" xr:uid="{00000000-0005-0000-0000-0000243F0000}"/>
    <cellStyle name="Comma 17 8 3 5 2" xfId="40197" xr:uid="{00000000-0005-0000-0000-0000253F0000}"/>
    <cellStyle name="Comma 17 8 3 6" xfId="40188" xr:uid="{00000000-0005-0000-0000-0000263F0000}"/>
    <cellStyle name="Comma 17 8 4" xfId="9138" xr:uid="{00000000-0005-0000-0000-0000273F0000}"/>
    <cellStyle name="Comma 17 8 4 2" xfId="40198" xr:uid="{00000000-0005-0000-0000-0000283F0000}"/>
    <cellStyle name="Comma 17 8 5" xfId="9139" xr:uid="{00000000-0005-0000-0000-0000293F0000}"/>
    <cellStyle name="Comma 17 8 5 2" xfId="40199" xr:uid="{00000000-0005-0000-0000-00002A3F0000}"/>
    <cellStyle name="Comma 17 8 6" xfId="9140" xr:uid="{00000000-0005-0000-0000-00002B3F0000}"/>
    <cellStyle name="Comma 17 8 6 2" xfId="40200" xr:uid="{00000000-0005-0000-0000-00002C3F0000}"/>
    <cellStyle name="Comma 17 8 7" xfId="9141" xr:uid="{00000000-0005-0000-0000-00002D3F0000}"/>
    <cellStyle name="Comma 17 8 7 2" xfId="9142" xr:uid="{00000000-0005-0000-0000-00002E3F0000}"/>
    <cellStyle name="Comma 17 8 7 2 2" xfId="40202" xr:uid="{00000000-0005-0000-0000-00002F3F0000}"/>
    <cellStyle name="Comma 17 8 7 3" xfId="40201" xr:uid="{00000000-0005-0000-0000-0000303F0000}"/>
    <cellStyle name="Comma 17 8 8" xfId="35914" xr:uid="{00000000-0005-0000-0000-0000313F0000}"/>
    <cellStyle name="Comma 17 8 8 2" xfId="45180" xr:uid="{00000000-0005-0000-0000-0000323F0000}"/>
    <cellStyle name="Comma 17 8 9" xfId="40184" xr:uid="{00000000-0005-0000-0000-0000333F0000}"/>
    <cellStyle name="Comma 17 9" xfId="9143" xr:uid="{00000000-0005-0000-0000-0000343F0000}"/>
    <cellStyle name="Comma 17 9 2" xfId="40203" xr:uid="{00000000-0005-0000-0000-0000353F0000}"/>
    <cellStyle name="Comma 17_BOQ for System Furniture - R1 (5)" xfId="9144" xr:uid="{00000000-0005-0000-0000-0000363F0000}"/>
    <cellStyle name="Comma 18" xfId="175" xr:uid="{00000000-0005-0000-0000-0000373F0000}"/>
    <cellStyle name="Comma 18 10" xfId="606" xr:uid="{00000000-0005-0000-0000-0000383F0000}"/>
    <cellStyle name="Comma 18 10 2" xfId="43811" xr:uid="{00000000-0005-0000-0000-0000393F0000}"/>
    <cellStyle name="Comma 18 11" xfId="25754" xr:uid="{00000000-0005-0000-0000-00003A3F0000}"/>
    <cellStyle name="Comma 18 11 2" xfId="37750" xr:uid="{00000000-0005-0000-0000-00003B3F0000}"/>
    <cellStyle name="Comma 18 12" xfId="24517" xr:uid="{00000000-0005-0000-0000-00003C3F0000}"/>
    <cellStyle name="Comma 18 13" xfId="36487" xr:uid="{00000000-0005-0000-0000-00003D3F0000}"/>
    <cellStyle name="Comma 18 14" xfId="23632" xr:uid="{00000000-0005-0000-0000-00003E3F0000}"/>
    <cellStyle name="Comma 18 2" xfId="251" xr:uid="{00000000-0005-0000-0000-00003F3F0000}"/>
    <cellStyle name="Comma 18 2 10" xfId="29839" xr:uid="{00000000-0005-0000-0000-0000403F0000}"/>
    <cellStyle name="Comma 18 2 10 2" xfId="37751" xr:uid="{00000000-0005-0000-0000-0000413F0000}"/>
    <cellStyle name="Comma 18 2 10 3" xfId="25755" xr:uid="{00000000-0005-0000-0000-0000423F0000}"/>
    <cellStyle name="Comma 18 2 11" xfId="24518" xr:uid="{00000000-0005-0000-0000-0000433F0000}"/>
    <cellStyle name="Comma 18 2 12" xfId="36488" xr:uid="{00000000-0005-0000-0000-0000443F0000}"/>
    <cellStyle name="Comma 18 2 13" xfId="23633" xr:uid="{00000000-0005-0000-0000-0000453F0000}"/>
    <cellStyle name="Comma 18 2 2" xfId="608" xr:uid="{00000000-0005-0000-0000-0000463F0000}"/>
    <cellStyle name="Comma 18 2 2 2" xfId="9146" xr:uid="{00000000-0005-0000-0000-0000473F0000}"/>
    <cellStyle name="Comma 18 2 2 2 2" xfId="21993" xr:uid="{00000000-0005-0000-0000-0000483F0000}"/>
    <cellStyle name="Comma 18 2 2 2 2 2" xfId="40204" xr:uid="{00000000-0005-0000-0000-0000493F0000}"/>
    <cellStyle name="Comma 18 2 2 2 3" xfId="24996" xr:uid="{00000000-0005-0000-0000-00004A3F0000}"/>
    <cellStyle name="Comma 18 2 2 2 4" xfId="37011" xr:uid="{00000000-0005-0000-0000-00004B3F0000}"/>
    <cellStyle name="Comma 18 2 2 3" xfId="9147" xr:uid="{00000000-0005-0000-0000-00004C3F0000}"/>
    <cellStyle name="Comma 18 2 2 3 2" xfId="27921" xr:uid="{00000000-0005-0000-0000-00004D3F0000}"/>
    <cellStyle name="Comma 18 2 2 3 3" xfId="40205" xr:uid="{00000000-0005-0000-0000-00004E3F0000}"/>
    <cellStyle name="Comma 18 2 2 4" xfId="9145" xr:uid="{00000000-0005-0000-0000-00004F3F0000}"/>
    <cellStyle name="Comma 18 2 2 5" xfId="33826" xr:uid="{00000000-0005-0000-0000-0000503F0000}"/>
    <cellStyle name="Comma 18 2 2 5 2" xfId="43813" xr:uid="{00000000-0005-0000-0000-0000513F0000}"/>
    <cellStyle name="Comma 18 2 2 6" xfId="25756" xr:uid="{00000000-0005-0000-0000-0000523F0000}"/>
    <cellStyle name="Comma 18 2 2 6 2" xfId="37752" xr:uid="{00000000-0005-0000-0000-0000533F0000}"/>
    <cellStyle name="Comma 18 2 2 7" xfId="21751" xr:uid="{00000000-0005-0000-0000-0000543F0000}"/>
    <cellStyle name="Comma 18 2 2 8" xfId="36489" xr:uid="{00000000-0005-0000-0000-0000553F0000}"/>
    <cellStyle name="Comma 18 2 2 9" xfId="23634" xr:uid="{00000000-0005-0000-0000-0000563F0000}"/>
    <cellStyle name="Comma 18 2 3" xfId="9148" xr:uid="{00000000-0005-0000-0000-0000573F0000}"/>
    <cellStyle name="Comma 18 2 3 2" xfId="27920" xr:uid="{00000000-0005-0000-0000-0000583F0000}"/>
    <cellStyle name="Comma 18 2 3 3" xfId="34319" xr:uid="{00000000-0005-0000-0000-0000593F0000}"/>
    <cellStyle name="Comma 18 2 3 3 2" xfId="44359" xr:uid="{00000000-0005-0000-0000-00005A3F0000}"/>
    <cellStyle name="Comma 18 2 3 4" xfId="26285" xr:uid="{00000000-0005-0000-0000-00005B3F0000}"/>
    <cellStyle name="Comma 18 2 3 4 2" xfId="38268" xr:uid="{00000000-0005-0000-0000-00005C3F0000}"/>
    <cellStyle name="Comma 18 2 3 5" xfId="24995" xr:uid="{00000000-0005-0000-0000-00005D3F0000}"/>
    <cellStyle name="Comma 18 2 3 6" xfId="37010" xr:uid="{00000000-0005-0000-0000-00005E3F0000}"/>
    <cellStyle name="Comma 18 2 3 7" xfId="23948" xr:uid="{00000000-0005-0000-0000-00005F3F0000}"/>
    <cellStyle name="Comma 18 2 4" xfId="9149" xr:uid="{00000000-0005-0000-0000-0000603F0000}"/>
    <cellStyle name="Comma 18 2 4 2" xfId="27922" xr:uid="{00000000-0005-0000-0000-0000613F0000}"/>
    <cellStyle name="Comma 18 2 4 3" xfId="25531" xr:uid="{00000000-0005-0000-0000-0000623F0000}"/>
    <cellStyle name="Comma 18 2 4 4" xfId="37534" xr:uid="{00000000-0005-0000-0000-0000633F0000}"/>
    <cellStyle name="Comma 18 2 4 5" xfId="24212" xr:uid="{00000000-0005-0000-0000-0000643F0000}"/>
    <cellStyle name="Comma 18 2 5" xfId="9150" xr:uid="{00000000-0005-0000-0000-0000653F0000}"/>
    <cellStyle name="Comma 18 2 6" xfId="9151" xr:uid="{00000000-0005-0000-0000-0000663F0000}"/>
    <cellStyle name="Comma 18 2 7" xfId="9152" xr:uid="{00000000-0005-0000-0000-0000673F0000}"/>
    <cellStyle name="Comma 18 2 8" xfId="9153" xr:uid="{00000000-0005-0000-0000-0000683F0000}"/>
    <cellStyle name="Comma 18 2 9" xfId="607" xr:uid="{00000000-0005-0000-0000-0000693F0000}"/>
    <cellStyle name="Comma 18 2 9 2" xfId="43812" xr:uid="{00000000-0005-0000-0000-00006A3F0000}"/>
    <cellStyle name="Comma 18 3" xfId="609" xr:uid="{00000000-0005-0000-0000-00006B3F0000}"/>
    <cellStyle name="Comma 18 3 2" xfId="9155" xr:uid="{00000000-0005-0000-0000-00006C3F0000}"/>
    <cellStyle name="Comma 18 3 2 2" xfId="40207" xr:uid="{00000000-0005-0000-0000-00006D3F0000}"/>
    <cellStyle name="Comma 18 3 3" xfId="9156" xr:uid="{00000000-0005-0000-0000-00006E3F0000}"/>
    <cellStyle name="Comma 18 3 3 2" xfId="40208" xr:uid="{00000000-0005-0000-0000-00006F3F0000}"/>
    <cellStyle name="Comma 18 3 4" xfId="9154" xr:uid="{00000000-0005-0000-0000-0000703F0000}"/>
    <cellStyle name="Comma 18 3 4 2" xfId="40206" xr:uid="{00000000-0005-0000-0000-0000713F0000}"/>
    <cellStyle name="Comma 18 3 5" xfId="35913" xr:uid="{00000000-0005-0000-0000-0000723F0000}"/>
    <cellStyle name="Comma 18 3 5 2" xfId="45179" xr:uid="{00000000-0005-0000-0000-0000733F0000}"/>
    <cellStyle name="Comma 18 3 6" xfId="29267" xr:uid="{00000000-0005-0000-0000-0000743F0000}"/>
    <cellStyle name="Comma 18 3 7" xfId="22940" xr:uid="{00000000-0005-0000-0000-0000753F0000}"/>
    <cellStyle name="Comma 18 4" xfId="9157" xr:uid="{00000000-0005-0000-0000-0000763F0000}"/>
    <cellStyle name="Comma 18 4 2" xfId="9158" xr:uid="{00000000-0005-0000-0000-0000773F0000}"/>
    <cellStyle name="Comma 18 4 2 2" xfId="40210" xr:uid="{00000000-0005-0000-0000-0000783F0000}"/>
    <cellStyle name="Comma 18 4 3" xfId="9159" xr:uid="{00000000-0005-0000-0000-0000793F0000}"/>
    <cellStyle name="Comma 18 4 3 2" xfId="40211" xr:uid="{00000000-0005-0000-0000-00007A3F0000}"/>
    <cellStyle name="Comma 18 4 4" xfId="27923" xr:uid="{00000000-0005-0000-0000-00007B3F0000}"/>
    <cellStyle name="Comma 18 4 4 2" xfId="40209" xr:uid="{00000000-0005-0000-0000-00007C3F0000}"/>
    <cellStyle name="Comma 18 4 5" xfId="34255" xr:uid="{00000000-0005-0000-0000-00007D3F0000}"/>
    <cellStyle name="Comma 18 4 5 2" xfId="44293" xr:uid="{00000000-0005-0000-0000-00007E3F0000}"/>
    <cellStyle name="Comma 18 4 6" xfId="26223" xr:uid="{00000000-0005-0000-0000-00007F3F0000}"/>
    <cellStyle name="Comma 18 4 6 2" xfId="38205" xr:uid="{00000000-0005-0000-0000-0000803F0000}"/>
    <cellStyle name="Comma 18 4 7" xfId="24994" xr:uid="{00000000-0005-0000-0000-0000813F0000}"/>
    <cellStyle name="Comma 18 4 8" xfId="37009" xr:uid="{00000000-0005-0000-0000-0000823F0000}"/>
    <cellStyle name="Comma 18 5" xfId="9160" xr:uid="{00000000-0005-0000-0000-0000833F0000}"/>
    <cellStyle name="Comma 18 5 2" xfId="9161" xr:uid="{00000000-0005-0000-0000-0000843F0000}"/>
    <cellStyle name="Comma 18 5 2 2" xfId="40213" xr:uid="{00000000-0005-0000-0000-0000853F0000}"/>
    <cellStyle name="Comma 18 5 3" xfId="9162" xr:uid="{00000000-0005-0000-0000-0000863F0000}"/>
    <cellStyle name="Comma 18 5 3 2" xfId="40214" xr:uid="{00000000-0005-0000-0000-0000873F0000}"/>
    <cellStyle name="Comma 18 5 4" xfId="27924" xr:uid="{00000000-0005-0000-0000-0000883F0000}"/>
    <cellStyle name="Comma 18 5 4 2" xfId="40212" xr:uid="{00000000-0005-0000-0000-0000893F0000}"/>
    <cellStyle name="Comma 18 5 5" xfId="35912" xr:uid="{00000000-0005-0000-0000-00008A3F0000}"/>
    <cellStyle name="Comma 18 5 5 2" xfId="45178" xr:uid="{00000000-0005-0000-0000-00008B3F0000}"/>
    <cellStyle name="Comma 18 5 6" xfId="25468" xr:uid="{00000000-0005-0000-0000-00008C3F0000}"/>
    <cellStyle name="Comma 18 5 7" xfId="37471" xr:uid="{00000000-0005-0000-0000-00008D3F0000}"/>
    <cellStyle name="Comma 18 6" xfId="9163" xr:uid="{00000000-0005-0000-0000-00008E3F0000}"/>
    <cellStyle name="Comma 18 6 2" xfId="9164" xr:uid="{00000000-0005-0000-0000-00008F3F0000}"/>
    <cellStyle name="Comma 18 6 2 2" xfId="40216" xr:uid="{00000000-0005-0000-0000-0000903F0000}"/>
    <cellStyle name="Comma 18 6 3" xfId="9165" xr:uid="{00000000-0005-0000-0000-0000913F0000}"/>
    <cellStyle name="Comma 18 6 3 2" xfId="40217" xr:uid="{00000000-0005-0000-0000-0000923F0000}"/>
    <cellStyle name="Comma 18 6 4" xfId="35911" xr:uid="{00000000-0005-0000-0000-0000933F0000}"/>
    <cellStyle name="Comma 18 6 4 2" xfId="45177" xr:uid="{00000000-0005-0000-0000-0000943F0000}"/>
    <cellStyle name="Comma 18 6 5" xfId="40215" xr:uid="{00000000-0005-0000-0000-0000953F0000}"/>
    <cellStyle name="Comma 18 7" xfId="9166" xr:uid="{00000000-0005-0000-0000-0000963F0000}"/>
    <cellStyle name="Comma 18 7 2" xfId="9167" xr:uid="{00000000-0005-0000-0000-0000973F0000}"/>
    <cellStyle name="Comma 18 7 2 2" xfId="40219" xr:uid="{00000000-0005-0000-0000-0000983F0000}"/>
    <cellStyle name="Comma 18 7 3" xfId="9168" xr:uid="{00000000-0005-0000-0000-0000993F0000}"/>
    <cellStyle name="Comma 18 7 3 2" xfId="40220" xr:uid="{00000000-0005-0000-0000-00009A3F0000}"/>
    <cellStyle name="Comma 18 7 4" xfId="35910" xr:uid="{00000000-0005-0000-0000-00009B3F0000}"/>
    <cellStyle name="Comma 18 7 4 2" xfId="45176" xr:uid="{00000000-0005-0000-0000-00009C3F0000}"/>
    <cellStyle name="Comma 18 7 5" xfId="40218" xr:uid="{00000000-0005-0000-0000-00009D3F0000}"/>
    <cellStyle name="Comma 18 8" xfId="9169" xr:uid="{00000000-0005-0000-0000-00009E3F0000}"/>
    <cellStyle name="Comma 18 8 2" xfId="35909" xr:uid="{00000000-0005-0000-0000-00009F3F0000}"/>
    <cellStyle name="Comma 18 8 2 2" xfId="45175" xr:uid="{00000000-0005-0000-0000-0000A03F0000}"/>
    <cellStyle name="Comma 18 8 3" xfId="40221" xr:uid="{00000000-0005-0000-0000-0000A13F0000}"/>
    <cellStyle name="Comma 18 9" xfId="9170" xr:uid="{00000000-0005-0000-0000-0000A23F0000}"/>
    <cellStyle name="Comma 18 9 2" xfId="40222" xr:uid="{00000000-0005-0000-0000-0000A33F0000}"/>
    <cellStyle name="Comma 19" xfId="114" xr:uid="{00000000-0005-0000-0000-0000A43F0000}"/>
    <cellStyle name="Comma 19 10" xfId="9171" xr:uid="{00000000-0005-0000-0000-0000A53F0000}"/>
    <cellStyle name="Comma 19 11" xfId="610" xr:uid="{00000000-0005-0000-0000-0000A63F0000}"/>
    <cellStyle name="Comma 19 11 2" xfId="25590" xr:uid="{00000000-0005-0000-0000-0000A73F0000}"/>
    <cellStyle name="Comma 19 12" xfId="21752" xr:uid="{00000000-0005-0000-0000-0000A83F0000}"/>
    <cellStyle name="Comma 19 13" xfId="36490" xr:uid="{00000000-0005-0000-0000-0000A93F0000}"/>
    <cellStyle name="Comma 19 14" xfId="29395" xr:uid="{00000000-0005-0000-0000-0000AA3F0000}"/>
    <cellStyle name="Comma 19 2" xfId="125" xr:uid="{00000000-0005-0000-0000-0000AB3F0000}"/>
    <cellStyle name="Comma 19 2 2" xfId="232" xr:uid="{00000000-0005-0000-0000-0000AC3F0000}"/>
    <cellStyle name="Comma 19 2 2 2" xfId="9173" xr:uid="{00000000-0005-0000-0000-0000AD3F0000}"/>
    <cellStyle name="Comma 19 2 2 2 2" xfId="22943" xr:uid="{00000000-0005-0000-0000-0000AE3F0000}"/>
    <cellStyle name="Comma 19 2 2 2 2 2" xfId="27926" xr:uid="{00000000-0005-0000-0000-0000AF3F0000}"/>
    <cellStyle name="Comma 19 2 2 2 3" xfId="22944" xr:uid="{00000000-0005-0000-0000-0000B03F0000}"/>
    <cellStyle name="Comma 19 2 2 2 3 2" xfId="44340" xr:uid="{00000000-0005-0000-0000-0000B13F0000}"/>
    <cellStyle name="Comma 19 2 2 2 3 3" xfId="34301" xr:uid="{00000000-0005-0000-0000-0000B23F0000}"/>
    <cellStyle name="Comma 19 2 2 2 4" xfId="38250" xr:uid="{00000000-0005-0000-0000-0000B33F0000}"/>
    <cellStyle name="Comma 19 2 2 2 5" xfId="26268" xr:uid="{00000000-0005-0000-0000-0000B43F0000}"/>
    <cellStyle name="Comma 19 2 2 2 6" xfId="32153" xr:uid="{00000000-0005-0000-0000-0000B53F0000}"/>
    <cellStyle name="Comma 19 2 2 3" xfId="9172" xr:uid="{00000000-0005-0000-0000-0000B63F0000}"/>
    <cellStyle name="Comma 19 2 2 3 2" xfId="40223" xr:uid="{00000000-0005-0000-0000-0000B73F0000}"/>
    <cellStyle name="Comma 19 2 2 3 3" xfId="27925" xr:uid="{00000000-0005-0000-0000-0000B83F0000}"/>
    <cellStyle name="Comma 19 2 2 3 4" xfId="22945" xr:uid="{00000000-0005-0000-0000-0000B93F0000}"/>
    <cellStyle name="Comma 19 2 2 4" xfId="21970" xr:uid="{00000000-0005-0000-0000-0000BA3F0000}"/>
    <cellStyle name="Comma 19 2 2 4 2" xfId="25758" xr:uid="{00000000-0005-0000-0000-0000BB3F0000}"/>
    <cellStyle name="Comma 19 2 2 4 3" xfId="32142" xr:uid="{00000000-0005-0000-0000-0000BC3F0000}"/>
    <cellStyle name="Comma 19 2 2 5" xfId="37516" xr:uid="{00000000-0005-0000-0000-0000BD3F0000}"/>
    <cellStyle name="Comma 19 2 2 6" xfId="25512" xr:uid="{00000000-0005-0000-0000-0000BE3F0000}"/>
    <cellStyle name="Comma 19 2 2 7" xfId="22942" xr:uid="{00000000-0005-0000-0000-0000BF3F0000}"/>
    <cellStyle name="Comma 19 2 3" xfId="298" xr:uid="{00000000-0005-0000-0000-0000C03F0000}"/>
    <cellStyle name="Comma 19 2 3 2" xfId="9174" xr:uid="{00000000-0005-0000-0000-0000C13F0000}"/>
    <cellStyle name="Comma 19 2 3 2 2" xfId="40224" xr:uid="{00000000-0005-0000-0000-0000C23F0000}"/>
    <cellStyle name="Comma 19 2 3 3" xfId="29817" xr:uid="{00000000-0005-0000-0000-0000C33F0000}"/>
    <cellStyle name="Comma 19 2 3 3 2" xfId="44403" xr:uid="{00000000-0005-0000-0000-0000C43F0000}"/>
    <cellStyle name="Comma 19 2 3 4" xfId="26322" xr:uid="{00000000-0005-0000-0000-0000C53F0000}"/>
    <cellStyle name="Comma 19 2 3 4 2" xfId="38312" xr:uid="{00000000-0005-0000-0000-0000C63F0000}"/>
    <cellStyle name="Comma 19 2 3 5" xfId="37578" xr:uid="{00000000-0005-0000-0000-0000C73F0000}"/>
    <cellStyle name="Comma 19 2 3 6" xfId="25566" xr:uid="{00000000-0005-0000-0000-0000C83F0000}"/>
    <cellStyle name="Comma 19 2 3 7" xfId="32151" xr:uid="{00000000-0005-0000-0000-0000C93F0000}"/>
    <cellStyle name="Comma 19 2 4" xfId="9175" xr:uid="{00000000-0005-0000-0000-0000CA3F0000}"/>
    <cellStyle name="Comma 19 2 4 2" xfId="27927" xr:uid="{00000000-0005-0000-0000-0000CB3F0000}"/>
    <cellStyle name="Comma 19 2 4 3" xfId="34237" xr:uid="{00000000-0005-0000-0000-0000CC3F0000}"/>
    <cellStyle name="Comma 19 2 4 3 2" xfId="44275" xr:uid="{00000000-0005-0000-0000-0000CD3F0000}"/>
    <cellStyle name="Comma 19 2 4 4" xfId="26204" xr:uid="{00000000-0005-0000-0000-0000CE3F0000}"/>
    <cellStyle name="Comma 19 2 4 4 2" xfId="38190" xr:uid="{00000000-0005-0000-0000-0000CF3F0000}"/>
    <cellStyle name="Comma 19 2 4 5" xfId="37457" xr:uid="{00000000-0005-0000-0000-0000D03F0000}"/>
    <cellStyle name="Comma 19 2 4 6" xfId="25439" xr:uid="{00000000-0005-0000-0000-0000D13F0000}"/>
    <cellStyle name="Comma 19 2 4 7" xfId="22946" xr:uid="{00000000-0005-0000-0000-0000D23F0000}"/>
    <cellStyle name="Comma 19 2 5" xfId="611" xr:uid="{00000000-0005-0000-0000-0000D33F0000}"/>
    <cellStyle name="Comma 19 2 5 2" xfId="25641" xr:uid="{00000000-0005-0000-0000-0000D43F0000}"/>
    <cellStyle name="Comma 19 2 5 3" xfId="32154" xr:uid="{00000000-0005-0000-0000-0000D53F0000}"/>
    <cellStyle name="Comma 19 2 6" xfId="30042" xr:uid="{00000000-0005-0000-0000-0000D63F0000}"/>
    <cellStyle name="Comma 19 2 6 2" xfId="23635" xr:uid="{00000000-0005-0000-0000-0000D73F0000}"/>
    <cellStyle name="Comma 19 3" xfId="612" xr:uid="{00000000-0005-0000-0000-0000D83F0000}"/>
    <cellStyle name="Comma 19 3 10" xfId="33828" xr:uid="{00000000-0005-0000-0000-0000D93F0000}"/>
    <cellStyle name="Comma 19 3 10 2" xfId="43815" xr:uid="{00000000-0005-0000-0000-0000DA3F0000}"/>
    <cellStyle name="Comma 19 3 11" xfId="25759" xr:uid="{00000000-0005-0000-0000-0000DB3F0000}"/>
    <cellStyle name="Comma 19 3 11 2" xfId="37754" xr:uid="{00000000-0005-0000-0000-0000DC3F0000}"/>
    <cellStyle name="Comma 19 3 12" xfId="24519" xr:uid="{00000000-0005-0000-0000-0000DD3F0000}"/>
    <cellStyle name="Comma 19 3 13" xfId="36491" xr:uid="{00000000-0005-0000-0000-0000DE3F0000}"/>
    <cellStyle name="Comma 19 3 14" xfId="23636" xr:uid="{00000000-0005-0000-0000-0000DF3F0000}"/>
    <cellStyle name="Comma 19 3 15" xfId="32149" xr:uid="{00000000-0005-0000-0000-0000E03F0000}"/>
    <cellStyle name="Comma 19 3 2" xfId="613" xr:uid="{00000000-0005-0000-0000-0000E13F0000}"/>
    <cellStyle name="Comma 19 3 2 2" xfId="9176" xr:uid="{00000000-0005-0000-0000-0000E23F0000}"/>
    <cellStyle name="Comma 19 3 2 2 2" xfId="27928" xr:uid="{00000000-0005-0000-0000-0000E33F0000}"/>
    <cellStyle name="Comma 19 3 2 2 3" xfId="24999" xr:uid="{00000000-0005-0000-0000-0000E43F0000}"/>
    <cellStyle name="Comma 19 3 2 2 4" xfId="37014" xr:uid="{00000000-0005-0000-0000-0000E53F0000}"/>
    <cellStyle name="Comma 19 3 2 2 5" xfId="30020" xr:uid="{00000000-0005-0000-0000-0000E63F0000}"/>
    <cellStyle name="Comma 19 3 2 3" xfId="24214" xr:uid="{00000000-0005-0000-0000-0000E73F0000}"/>
    <cellStyle name="Comma 19 3 2 3 2" xfId="33829" xr:uid="{00000000-0005-0000-0000-0000E83F0000}"/>
    <cellStyle name="Comma 19 3 2 3 3" xfId="43816" xr:uid="{00000000-0005-0000-0000-0000E93F0000}"/>
    <cellStyle name="Comma 19 3 2 4" xfId="25760" xr:uid="{00000000-0005-0000-0000-0000EA3F0000}"/>
    <cellStyle name="Comma 19 3 2 4 2" xfId="37755" xr:uid="{00000000-0005-0000-0000-0000EB3F0000}"/>
    <cellStyle name="Comma 19 3 2 5" xfId="24520" xr:uid="{00000000-0005-0000-0000-0000EC3F0000}"/>
    <cellStyle name="Comma 19 3 2 6" xfId="36492" xr:uid="{00000000-0005-0000-0000-0000ED3F0000}"/>
    <cellStyle name="Comma 19 3 2 7" xfId="23637" xr:uid="{00000000-0005-0000-0000-0000EE3F0000}"/>
    <cellStyle name="Comma 19 3 2 8" xfId="32150" xr:uid="{00000000-0005-0000-0000-0000EF3F0000}"/>
    <cellStyle name="Comma 19 3 3" xfId="9177" xr:uid="{00000000-0005-0000-0000-0000F03F0000}"/>
    <cellStyle name="Comma 19 3 3 2" xfId="27929" xr:uid="{00000000-0005-0000-0000-0000F13F0000}"/>
    <cellStyle name="Comma 19 3 3 3" xfId="24998" xr:uid="{00000000-0005-0000-0000-0000F23F0000}"/>
    <cellStyle name="Comma 19 3 3 4" xfId="37013" xr:uid="{00000000-0005-0000-0000-0000F33F0000}"/>
    <cellStyle name="Comma 19 3 3 5" xfId="23949" xr:uid="{00000000-0005-0000-0000-0000F43F0000}"/>
    <cellStyle name="Comma 19 3 3 6" xfId="22947" xr:uid="{00000000-0005-0000-0000-0000F53F0000}"/>
    <cellStyle name="Comma 19 3 4" xfId="9178" xr:uid="{00000000-0005-0000-0000-0000F63F0000}"/>
    <cellStyle name="Comma 19 3 4 2" xfId="27930" xr:uid="{00000000-0005-0000-0000-0000F73F0000}"/>
    <cellStyle name="Comma 19 3 4 3" xfId="24213" xr:uid="{00000000-0005-0000-0000-0000F83F0000}"/>
    <cellStyle name="Comma 19 3 5" xfId="9179" xr:uid="{00000000-0005-0000-0000-0000F93F0000}"/>
    <cellStyle name="Comma 19 3 6" xfId="9180" xr:uid="{00000000-0005-0000-0000-0000FA3F0000}"/>
    <cellStyle name="Comma 19 3 7" xfId="9181" xr:uid="{00000000-0005-0000-0000-0000FB3F0000}"/>
    <cellStyle name="Comma 19 3 8" xfId="9182" xr:uid="{00000000-0005-0000-0000-0000FC3F0000}"/>
    <cellStyle name="Comma 19 3 9" xfId="9183" xr:uid="{00000000-0005-0000-0000-0000FD3F0000}"/>
    <cellStyle name="Comma 19 4" xfId="614" xr:uid="{00000000-0005-0000-0000-0000FE3F0000}"/>
    <cellStyle name="Comma 19 4 2" xfId="9185" xr:uid="{00000000-0005-0000-0000-0000FF3F0000}"/>
    <cellStyle name="Comma 19 4 3" xfId="9186" xr:uid="{00000000-0005-0000-0000-000000400000}"/>
    <cellStyle name="Comma 19 4 3 2" xfId="40226" xr:uid="{00000000-0005-0000-0000-000001400000}"/>
    <cellStyle name="Comma 19 4 4" xfId="9184" xr:uid="{00000000-0005-0000-0000-000002400000}"/>
    <cellStyle name="Comma 19 4 4 2" xfId="40225" xr:uid="{00000000-0005-0000-0000-000003400000}"/>
    <cellStyle name="Comma 19 4 5" xfId="35908" xr:uid="{00000000-0005-0000-0000-000004400000}"/>
    <cellStyle name="Comma 19 4 5 2" xfId="45174" xr:uid="{00000000-0005-0000-0000-000005400000}"/>
    <cellStyle name="Comma 19 4 6" xfId="23638" xr:uid="{00000000-0005-0000-0000-000006400000}"/>
    <cellStyle name="Comma 19 4 7" xfId="22941" xr:uid="{00000000-0005-0000-0000-000007400000}"/>
    <cellStyle name="Comma 19 5" xfId="1308" xr:uid="{00000000-0005-0000-0000-000008400000}"/>
    <cellStyle name="Comma 19 5 2" xfId="9188" xr:uid="{00000000-0005-0000-0000-000009400000}"/>
    <cellStyle name="Comma 19 5 3" xfId="9189" xr:uid="{00000000-0005-0000-0000-00000A400000}"/>
    <cellStyle name="Comma 19 5 3 2" xfId="40228" xr:uid="{00000000-0005-0000-0000-00000B400000}"/>
    <cellStyle name="Comma 19 5 4" xfId="9187" xr:uid="{00000000-0005-0000-0000-00000C400000}"/>
    <cellStyle name="Comma 19 5 4 2" xfId="40227" xr:uid="{00000000-0005-0000-0000-00000D400000}"/>
    <cellStyle name="Comma 19 5 5" xfId="35907" xr:uid="{00000000-0005-0000-0000-00000E400000}"/>
    <cellStyle name="Comma 19 5 5 2" xfId="45173" xr:uid="{00000000-0005-0000-0000-00000F400000}"/>
    <cellStyle name="Comma 19 6" xfId="9190" xr:uid="{00000000-0005-0000-0000-000010400000}"/>
    <cellStyle name="Comma 19 6 2" xfId="9191" xr:uid="{00000000-0005-0000-0000-000011400000}"/>
    <cellStyle name="Comma 19 6 2 2" xfId="40229" xr:uid="{00000000-0005-0000-0000-000012400000}"/>
    <cellStyle name="Comma 19 6 3" xfId="9192" xr:uid="{00000000-0005-0000-0000-000013400000}"/>
    <cellStyle name="Comma 19 6 3 2" xfId="40230" xr:uid="{00000000-0005-0000-0000-000014400000}"/>
    <cellStyle name="Comma 19 6 4" xfId="33827" xr:uid="{00000000-0005-0000-0000-000015400000}"/>
    <cellStyle name="Comma 19 6 4 2" xfId="43814" xr:uid="{00000000-0005-0000-0000-000016400000}"/>
    <cellStyle name="Comma 19 6 5" xfId="25757" xr:uid="{00000000-0005-0000-0000-000017400000}"/>
    <cellStyle name="Comma 19 6 5 2" xfId="37753" xr:uid="{00000000-0005-0000-0000-000018400000}"/>
    <cellStyle name="Comma 19 6 6" xfId="24997" xr:uid="{00000000-0005-0000-0000-000019400000}"/>
    <cellStyle name="Comma 19 6 7" xfId="37012" xr:uid="{00000000-0005-0000-0000-00001A400000}"/>
    <cellStyle name="Comma 19 7" xfId="9193" xr:uid="{00000000-0005-0000-0000-00001B400000}"/>
    <cellStyle name="Comma 19 7 2" xfId="27931" xr:uid="{00000000-0005-0000-0000-00001C400000}"/>
    <cellStyle name="Comma 19 7 2 2" xfId="40231" xr:uid="{00000000-0005-0000-0000-00001D400000}"/>
    <cellStyle name="Comma 19 7 3" xfId="34229" xr:uid="{00000000-0005-0000-0000-00001E400000}"/>
    <cellStyle name="Comma 19 7 3 2" xfId="44267" xr:uid="{00000000-0005-0000-0000-00001F400000}"/>
    <cellStyle name="Comma 19 7 4" xfId="26197" xr:uid="{00000000-0005-0000-0000-000020400000}"/>
    <cellStyle name="Comma 19 7 4 2" xfId="38183" xr:uid="{00000000-0005-0000-0000-000021400000}"/>
    <cellStyle name="Comma 19 7 5" xfId="35906" xr:uid="{00000000-0005-0000-0000-000022400000}"/>
    <cellStyle name="Comma 19 7 5 2" xfId="45172" xr:uid="{00000000-0005-0000-0000-000023400000}"/>
    <cellStyle name="Comma 19 7 6" xfId="25430" xr:uid="{00000000-0005-0000-0000-000024400000}"/>
    <cellStyle name="Comma 19 7 7" xfId="37450" xr:uid="{00000000-0005-0000-0000-000025400000}"/>
    <cellStyle name="Comma 19 8" xfId="9194" xr:uid="{00000000-0005-0000-0000-000026400000}"/>
    <cellStyle name="Comma 19 8 2" xfId="35905" xr:uid="{00000000-0005-0000-0000-000027400000}"/>
    <cellStyle name="Comma 19 8 2 2" xfId="45171" xr:uid="{00000000-0005-0000-0000-000028400000}"/>
    <cellStyle name="Comma 19 8 3" xfId="40232" xr:uid="{00000000-0005-0000-0000-000029400000}"/>
    <cellStyle name="Comma 19 9" xfId="9195" xr:uid="{00000000-0005-0000-0000-00002A400000}"/>
    <cellStyle name="Comma 19 9 2" xfId="35904" xr:uid="{00000000-0005-0000-0000-00002B400000}"/>
    <cellStyle name="Comma 19 9 2 2" xfId="45170" xr:uid="{00000000-0005-0000-0000-00002C400000}"/>
    <cellStyle name="Comma 19 9 3" xfId="40233" xr:uid="{00000000-0005-0000-0000-00002D400000}"/>
    <cellStyle name="Comma 2" xfId="23" xr:uid="{00000000-0005-0000-0000-00002E400000}"/>
    <cellStyle name="Comma 2 1" xfId="23516" xr:uid="{00000000-0005-0000-0000-00002F400000}"/>
    <cellStyle name="Comma 2 10" xfId="7" xr:uid="{00000000-0005-0000-0000-000030400000}"/>
    <cellStyle name="Comma 2 10 2" xfId="56" xr:uid="{00000000-0005-0000-0000-000031400000}"/>
    <cellStyle name="Comma 2 10 2 10" xfId="23543" xr:uid="{00000000-0005-0000-0000-000032400000}"/>
    <cellStyle name="Comma 2 10 2 2" xfId="210" xr:uid="{00000000-0005-0000-0000-000033400000}"/>
    <cellStyle name="Comma 2 10 2 2 2" xfId="1358" xr:uid="{00000000-0005-0000-0000-000034400000}"/>
    <cellStyle name="Comma 2 10 2 2 2 2" xfId="9198" xr:uid="{00000000-0005-0000-0000-000035400000}"/>
    <cellStyle name="Comma 2 10 2 2 2 2 2" xfId="27932" xr:uid="{00000000-0005-0000-0000-000036400000}"/>
    <cellStyle name="Comma 2 10 2 2 2 2 3" xfId="25389" xr:uid="{00000000-0005-0000-0000-000037400000}"/>
    <cellStyle name="Comma 2 10 2 2 2 2 4" xfId="37409" xr:uid="{00000000-0005-0000-0000-000038400000}"/>
    <cellStyle name="Comma 2 10 2 2 2 2 5" xfId="24170" xr:uid="{00000000-0005-0000-0000-000039400000}"/>
    <cellStyle name="Comma 2 10 2 2 2 3" xfId="24432" xr:uid="{00000000-0005-0000-0000-00003A400000}"/>
    <cellStyle name="Comma 2 10 2 2 2 3 2" xfId="34190" xr:uid="{00000000-0005-0000-0000-00003B400000}"/>
    <cellStyle name="Comma 2 10 2 2 2 3 3" xfId="44227" xr:uid="{00000000-0005-0000-0000-00003C400000}"/>
    <cellStyle name="Comma 2 10 2 2 2 4" xfId="26157" xr:uid="{00000000-0005-0000-0000-00003D400000}"/>
    <cellStyle name="Comma 2 10 2 2 2 4 2" xfId="38143" xr:uid="{00000000-0005-0000-0000-00003E400000}"/>
    <cellStyle name="Comma 2 10 2 2 2 5" xfId="24899" xr:uid="{00000000-0005-0000-0000-00003F400000}"/>
    <cellStyle name="Comma 2 10 2 2 2 6" xfId="36915" xr:uid="{00000000-0005-0000-0000-000040400000}"/>
    <cellStyle name="Comma 2 10 2 2 3" xfId="9197" xr:uid="{00000000-0005-0000-0000-000041400000}"/>
    <cellStyle name="Comma 2 10 2 2 3 2" xfId="34279" xr:uid="{00000000-0005-0000-0000-000042400000}"/>
    <cellStyle name="Comma 2 10 2 2 3 2 2" xfId="44318" xr:uid="{00000000-0005-0000-0000-000043400000}"/>
    <cellStyle name="Comma 2 10 2 2 3 3" xfId="26247" xr:uid="{00000000-0005-0000-0000-000044400000}"/>
    <cellStyle name="Comma 2 10 2 2 3 3 2" xfId="38228" xr:uid="{00000000-0005-0000-0000-000045400000}"/>
    <cellStyle name="Comma 2 10 2 2 3 4" xfId="25001" xr:uid="{00000000-0005-0000-0000-000046400000}"/>
    <cellStyle name="Comma 2 10 2 2 3 5" xfId="37016" xr:uid="{00000000-0005-0000-0000-000047400000}"/>
    <cellStyle name="Comma 2 10 2 2 4" xfId="617" xr:uid="{00000000-0005-0000-0000-000048400000}"/>
    <cellStyle name="Comma 2 10 2 2 4 2" xfId="26345" xr:uid="{00000000-0005-0000-0000-000049400000}"/>
    <cellStyle name="Comma 2 10 2 2 4 2 2" xfId="38358" xr:uid="{00000000-0005-0000-0000-00004A400000}"/>
    <cellStyle name="Comma 2 10 2 2 4 3" xfId="25491" xr:uid="{00000000-0005-0000-0000-00004B400000}"/>
    <cellStyle name="Comma 2 10 2 2 4 4" xfId="37494" xr:uid="{00000000-0005-0000-0000-00004C400000}"/>
    <cellStyle name="Comma 2 10 2 2 5" xfId="25622" xr:uid="{00000000-0005-0000-0000-00004D400000}"/>
    <cellStyle name="Comma 2 10 2 2 5 2" xfId="37635" xr:uid="{00000000-0005-0000-0000-00004E400000}"/>
    <cellStyle name="Comma 2 10 2 2 6" xfId="24522" xr:uid="{00000000-0005-0000-0000-00004F400000}"/>
    <cellStyle name="Comma 2 10 2 2 7" xfId="36494" xr:uid="{00000000-0005-0000-0000-000050400000}"/>
    <cellStyle name="Comma 2 10 2 3" xfId="276" xr:uid="{00000000-0005-0000-0000-000051400000}"/>
    <cellStyle name="Comma 2 10 2 3 2" xfId="1336" xr:uid="{00000000-0005-0000-0000-000052400000}"/>
    <cellStyle name="Comma 2 10 2 3 2 2" xfId="24157" xr:uid="{00000000-0005-0000-0000-000053400000}"/>
    <cellStyle name="Comma 2 10 2 3 2 2 2" xfId="34177" xr:uid="{00000000-0005-0000-0000-000054400000}"/>
    <cellStyle name="Comma 2 10 2 3 2 2 2 2" xfId="44214" xr:uid="{00000000-0005-0000-0000-000055400000}"/>
    <cellStyle name="Comma 2 10 2 3 2 2 3" xfId="25367" xr:uid="{00000000-0005-0000-0000-000056400000}"/>
    <cellStyle name="Comma 2 10 2 3 2 2 4" xfId="37387" xr:uid="{00000000-0005-0000-0000-000057400000}"/>
    <cellStyle name="Comma 2 10 2 3 2 3" xfId="29431" xr:uid="{00000000-0005-0000-0000-000058400000}"/>
    <cellStyle name="Comma 2 10 2 3 2 3 2" xfId="26143" xr:uid="{00000000-0005-0000-0000-000059400000}"/>
    <cellStyle name="Comma 2 10 2 3 2 3 3" xfId="38130" xr:uid="{00000000-0005-0000-0000-00005A400000}"/>
    <cellStyle name="Comma 2 10 2 3 2 4" xfId="24878" xr:uid="{00000000-0005-0000-0000-00005B400000}"/>
    <cellStyle name="Comma 2 10 2 3 2 5" xfId="36893" xr:uid="{00000000-0005-0000-0000-00005C400000}"/>
    <cellStyle name="Comma 2 10 2 3 3" xfId="9199" xr:uid="{00000000-0005-0000-0000-00005D400000}"/>
    <cellStyle name="Comma 2 10 2 3 3 2" xfId="34339" xr:uid="{00000000-0005-0000-0000-00005E400000}"/>
    <cellStyle name="Comma 2 10 2 3 3 2 2" xfId="44381" xr:uid="{00000000-0005-0000-0000-00005F400000}"/>
    <cellStyle name="Comma 2 10 2 3 3 3" xfId="26306" xr:uid="{00000000-0005-0000-0000-000060400000}"/>
    <cellStyle name="Comma 2 10 2 3 3 3 2" xfId="38290" xr:uid="{00000000-0005-0000-0000-000061400000}"/>
    <cellStyle name="Comma 2 10 2 3 3 4" xfId="25000" xr:uid="{00000000-0005-0000-0000-000062400000}"/>
    <cellStyle name="Comma 2 10 2 3 3 5" xfId="37015" xr:uid="{00000000-0005-0000-0000-000063400000}"/>
    <cellStyle name="Comma 2 10 2 3 4" xfId="616" xr:uid="{00000000-0005-0000-0000-000064400000}"/>
    <cellStyle name="Comma 2 10 2 3 4 2" xfId="26335" xr:uid="{00000000-0005-0000-0000-000065400000}"/>
    <cellStyle name="Comma 2 10 2 3 4 2 2" xfId="38337" xr:uid="{00000000-0005-0000-0000-000066400000}"/>
    <cellStyle name="Comma 2 10 2 3 4 3" xfId="25551" xr:uid="{00000000-0005-0000-0000-000067400000}"/>
    <cellStyle name="Comma 2 10 2 3 4 4" xfId="37556" xr:uid="{00000000-0005-0000-0000-000068400000}"/>
    <cellStyle name="Comma 2 10 2 3 5" xfId="25604" xr:uid="{00000000-0005-0000-0000-000069400000}"/>
    <cellStyle name="Comma 2 10 2 3 5 2" xfId="37613" xr:uid="{00000000-0005-0000-0000-00006A400000}"/>
    <cellStyle name="Comma 2 10 2 3 6" xfId="24521" xr:uid="{00000000-0005-0000-0000-00006B400000}"/>
    <cellStyle name="Comma 2 10 2 3 7" xfId="36493" xr:uid="{00000000-0005-0000-0000-00006C400000}"/>
    <cellStyle name="Comma 2 10 2 4" xfId="1316" xr:uid="{00000000-0005-0000-0000-00006D400000}"/>
    <cellStyle name="Comma 2 10 2 4 2" xfId="9200" xr:uid="{00000000-0005-0000-0000-00006E400000}"/>
    <cellStyle name="Comma 2 10 2 4 2 2" xfId="27933" xr:uid="{00000000-0005-0000-0000-00006F400000}"/>
    <cellStyle name="Comma 2 10 2 4 2 3" xfId="25353" xr:uid="{00000000-0005-0000-0000-000070400000}"/>
    <cellStyle name="Comma 2 10 2 4 2 4" xfId="37372" xr:uid="{00000000-0005-0000-0000-000071400000}"/>
    <cellStyle name="Comma 2 10 2 4 2 5" xfId="24148" xr:uid="{00000000-0005-0000-0000-000072400000}"/>
    <cellStyle name="Comma 2 10 2 4 3" xfId="24405" xr:uid="{00000000-0005-0000-0000-000073400000}"/>
    <cellStyle name="Comma 2 10 2 4 3 2" xfId="34167" xr:uid="{00000000-0005-0000-0000-000074400000}"/>
    <cellStyle name="Comma 2 10 2 4 3 3" xfId="44203" xr:uid="{00000000-0005-0000-0000-000075400000}"/>
    <cellStyle name="Comma 2 10 2 4 4" xfId="26133" xr:uid="{00000000-0005-0000-0000-000076400000}"/>
    <cellStyle name="Comma 2 10 2 4 4 2" xfId="38120" xr:uid="{00000000-0005-0000-0000-000077400000}"/>
    <cellStyle name="Comma 2 10 2 4 5" xfId="24864" xr:uid="{00000000-0005-0000-0000-000078400000}"/>
    <cellStyle name="Comma 2 10 2 4 6" xfId="36878" xr:uid="{00000000-0005-0000-0000-000079400000}"/>
    <cellStyle name="Comma 2 10 2 5" xfId="1377" xr:uid="{00000000-0005-0000-0000-00007A400000}"/>
    <cellStyle name="Comma 2 10 2 5 2" xfId="34212" xr:uid="{00000000-0005-0000-0000-00007B400000}"/>
    <cellStyle name="Comma 2 10 2 5 2 2" xfId="44250" xr:uid="{00000000-0005-0000-0000-00007C400000}"/>
    <cellStyle name="Comma 2 10 2 5 3" xfId="21782" xr:uid="{00000000-0005-0000-0000-00007D400000}"/>
    <cellStyle name="Comma 2 10 2 5 3 2" xfId="38166" xr:uid="{00000000-0005-0000-0000-00007E400000}"/>
    <cellStyle name="Comma 2 10 2 5 4" xfId="24923" xr:uid="{00000000-0005-0000-0000-00007F400000}"/>
    <cellStyle name="Comma 2 10 2 5 5" xfId="36939" xr:uid="{00000000-0005-0000-0000-000080400000}"/>
    <cellStyle name="Comma 2 10 2 6" xfId="368" xr:uid="{00000000-0005-0000-0000-000081400000}"/>
    <cellStyle name="Comma 2 10 2 6 2" xfId="26330" xr:uid="{00000000-0005-0000-0000-000082400000}"/>
    <cellStyle name="Comma 2 10 2 6 2 2" xfId="38323" xr:uid="{00000000-0005-0000-0000-000083400000}"/>
    <cellStyle name="Comma 2 10 2 6 3" xfId="25410" xr:uid="{00000000-0005-0000-0000-000084400000}"/>
    <cellStyle name="Comma 2 10 2 6 4" xfId="37433" xr:uid="{00000000-0005-0000-0000-000085400000}"/>
    <cellStyle name="Comma 2 10 2 7" xfId="25588" xr:uid="{00000000-0005-0000-0000-000086400000}"/>
    <cellStyle name="Comma 2 10 2 7 2" xfId="37596" xr:uid="{00000000-0005-0000-0000-000087400000}"/>
    <cellStyle name="Comma 2 10 2 8" xfId="24451" xr:uid="{00000000-0005-0000-0000-000088400000}"/>
    <cellStyle name="Comma 2 10 2 9" xfId="36410" xr:uid="{00000000-0005-0000-0000-000089400000}"/>
    <cellStyle name="Comma 2 10 3" xfId="618" xr:uid="{00000000-0005-0000-0000-00008A400000}"/>
    <cellStyle name="Comma 2 10 3 2" xfId="619" xr:uid="{00000000-0005-0000-0000-00008B400000}"/>
    <cellStyle name="Comma 2 10 3 2 2" xfId="9202" xr:uid="{00000000-0005-0000-0000-00008C400000}"/>
    <cellStyle name="Comma 2 10 3 2 2 2" xfId="27934" xr:uid="{00000000-0005-0000-0000-00008D400000}"/>
    <cellStyle name="Comma 2 10 3 2 2 3" xfId="25002" xr:uid="{00000000-0005-0000-0000-00008E400000}"/>
    <cellStyle name="Comma 2 10 3 2 2 4" xfId="37018" xr:uid="{00000000-0005-0000-0000-00008F400000}"/>
    <cellStyle name="Comma 2 10 3 2 2 5" xfId="23950" xr:uid="{00000000-0005-0000-0000-000090400000}"/>
    <cellStyle name="Comma 2 10 3 2 3" xfId="24216" xr:uid="{00000000-0005-0000-0000-000091400000}"/>
    <cellStyle name="Comma 2 10 3 2 3 2" xfId="33830" xr:uid="{00000000-0005-0000-0000-000092400000}"/>
    <cellStyle name="Comma 2 10 3 2 3 3" xfId="43817" xr:uid="{00000000-0005-0000-0000-000093400000}"/>
    <cellStyle name="Comma 2 10 3 2 4" xfId="25762" xr:uid="{00000000-0005-0000-0000-000094400000}"/>
    <cellStyle name="Comma 2 10 3 2 4 2" xfId="37756" xr:uid="{00000000-0005-0000-0000-000095400000}"/>
    <cellStyle name="Comma 2 10 3 2 5" xfId="24524" xr:uid="{00000000-0005-0000-0000-000096400000}"/>
    <cellStyle name="Comma 2 10 3 2 6" xfId="36496" xr:uid="{00000000-0005-0000-0000-000097400000}"/>
    <cellStyle name="Comma 2 10 3 3" xfId="1348" xr:uid="{00000000-0005-0000-0000-000098400000}"/>
    <cellStyle name="Comma 2 10 3 3 2" xfId="9203" xr:uid="{00000000-0005-0000-0000-000099400000}"/>
    <cellStyle name="Comma 2 10 3 3 2 2" xfId="27935" xr:uid="{00000000-0005-0000-0000-00009A400000}"/>
    <cellStyle name="Comma 2 10 3 3 2 3" xfId="25379" xr:uid="{00000000-0005-0000-0000-00009B400000}"/>
    <cellStyle name="Comma 2 10 3 3 2 4" xfId="37399" xr:uid="{00000000-0005-0000-0000-00009C400000}"/>
    <cellStyle name="Comma 2 10 3 3 2 5" xfId="24163" xr:uid="{00000000-0005-0000-0000-00009D400000}"/>
    <cellStyle name="Comma 2 10 3 3 3" xfId="24422" xr:uid="{00000000-0005-0000-0000-00009E400000}"/>
    <cellStyle name="Comma 2 10 3 3 3 2" xfId="34184" xr:uid="{00000000-0005-0000-0000-00009F400000}"/>
    <cellStyle name="Comma 2 10 3 3 3 3" xfId="44221" xr:uid="{00000000-0005-0000-0000-0000A0400000}"/>
    <cellStyle name="Comma 2 10 3 3 4" xfId="26150" xr:uid="{00000000-0005-0000-0000-0000A1400000}"/>
    <cellStyle name="Comma 2 10 3 3 4 2" xfId="38137" xr:uid="{00000000-0005-0000-0000-0000A2400000}"/>
    <cellStyle name="Comma 2 10 3 3 5" xfId="24889" xr:uid="{00000000-0005-0000-0000-0000A3400000}"/>
    <cellStyle name="Comma 2 10 3 3 6" xfId="36905" xr:uid="{00000000-0005-0000-0000-0000A4400000}"/>
    <cellStyle name="Comma 2 10 3 4" xfId="9201" xr:uid="{00000000-0005-0000-0000-0000A5400000}"/>
    <cellStyle name="Comma 2 10 3 4 2" xfId="26341" xr:uid="{00000000-0005-0000-0000-0000A6400000}"/>
    <cellStyle name="Comma 2 10 3 4 2 2" xfId="38349" xr:uid="{00000000-0005-0000-0000-0000A7400000}"/>
    <cellStyle name="Comma 2 10 3 4 3" xfId="21756" xr:uid="{00000000-0005-0000-0000-0000A8400000}"/>
    <cellStyle name="Comma 2 10 3 4 4" xfId="37017" xr:uid="{00000000-0005-0000-0000-0000A9400000}"/>
    <cellStyle name="Comma 2 10 3 5" xfId="24215" xr:uid="{00000000-0005-0000-0000-0000AA400000}"/>
    <cellStyle name="Comma 2 10 3 5 2" xfId="25612" xr:uid="{00000000-0005-0000-0000-0000AB400000}"/>
    <cellStyle name="Comma 2 10 3 5 3" xfId="37625" xr:uid="{00000000-0005-0000-0000-0000AC400000}"/>
    <cellStyle name="Comma 2 10 3 6" xfId="29434" xr:uid="{00000000-0005-0000-0000-0000AD400000}"/>
    <cellStyle name="Comma 2 10 3 7" xfId="36495" xr:uid="{00000000-0005-0000-0000-0000AE400000}"/>
    <cellStyle name="Comma 2 10 3 8" xfId="23639" xr:uid="{00000000-0005-0000-0000-0000AF400000}"/>
    <cellStyle name="Comma 2 10 3 9" xfId="353" xr:uid="{00000000-0005-0000-0000-0000B0400000}"/>
    <cellStyle name="Comma 2 10 4" xfId="620" xr:uid="{00000000-0005-0000-0000-0000B1400000}"/>
    <cellStyle name="Comma 2 10 4 2" xfId="9205" xr:uid="{00000000-0005-0000-0000-0000B2400000}"/>
    <cellStyle name="Comma 2 10 4 2 2" xfId="27936" xr:uid="{00000000-0005-0000-0000-0000B3400000}"/>
    <cellStyle name="Comma 2 10 4 2 3" xfId="25003" xr:uid="{00000000-0005-0000-0000-0000B4400000}"/>
    <cellStyle name="Comma 2 10 4 2 4" xfId="37019" xr:uid="{00000000-0005-0000-0000-0000B5400000}"/>
    <cellStyle name="Comma 2 10 4 2 5" xfId="23951" xr:uid="{00000000-0005-0000-0000-0000B6400000}"/>
    <cellStyle name="Comma 2 10 4 3" xfId="9204" xr:uid="{00000000-0005-0000-0000-0000B7400000}"/>
    <cellStyle name="Comma 2 10 4 3 2" xfId="27939" xr:uid="{00000000-0005-0000-0000-0000B8400000}"/>
    <cellStyle name="Comma 2 10 4 3 3" xfId="24217" xr:uid="{00000000-0005-0000-0000-0000B9400000}"/>
    <cellStyle name="Comma 2 10 4 4" xfId="33831" xr:uid="{00000000-0005-0000-0000-0000BA400000}"/>
    <cellStyle name="Comma 2 10 4 4 2" xfId="43818" xr:uid="{00000000-0005-0000-0000-0000BB400000}"/>
    <cellStyle name="Comma 2 10 4 5" xfId="25763" xr:uid="{00000000-0005-0000-0000-0000BC400000}"/>
    <cellStyle name="Comma 2 10 4 5 2" xfId="37757" xr:uid="{00000000-0005-0000-0000-0000BD400000}"/>
    <cellStyle name="Comma 2 10 4 6" xfId="24525" xr:uid="{00000000-0005-0000-0000-0000BE400000}"/>
    <cellStyle name="Comma 2 10 4 7" xfId="36497" xr:uid="{00000000-0005-0000-0000-0000BF400000}"/>
    <cellStyle name="Comma 2 10 5" xfId="615" xr:uid="{00000000-0005-0000-0000-0000C0400000}"/>
    <cellStyle name="Comma 2 10 5 2" xfId="9206" xr:uid="{00000000-0005-0000-0000-0000C1400000}"/>
    <cellStyle name="Comma 2 10 6" xfId="1321" xr:uid="{00000000-0005-0000-0000-0000C2400000}"/>
    <cellStyle name="Comma 2 10 6 2" xfId="9207" xr:uid="{00000000-0005-0000-0000-0000C3400000}"/>
    <cellStyle name="Comma 2 10 6 2 2" xfId="27937" xr:uid="{00000000-0005-0000-0000-0000C4400000}"/>
    <cellStyle name="Comma 2 10 6 2 3" xfId="25356" xr:uid="{00000000-0005-0000-0000-0000C5400000}"/>
    <cellStyle name="Comma 2 10 6 2 4" xfId="37375" xr:uid="{00000000-0005-0000-0000-0000C6400000}"/>
    <cellStyle name="Comma 2 10 6 2 5" xfId="24150" xr:uid="{00000000-0005-0000-0000-0000C7400000}"/>
    <cellStyle name="Comma 2 10 6 3" xfId="24408" xr:uid="{00000000-0005-0000-0000-0000C8400000}"/>
    <cellStyle name="Comma 2 10 6 3 2" xfId="34169" xr:uid="{00000000-0005-0000-0000-0000C9400000}"/>
    <cellStyle name="Comma 2 10 6 3 3" xfId="44205" xr:uid="{00000000-0005-0000-0000-0000CA400000}"/>
    <cellStyle name="Comma 2 10 6 4" xfId="26135" xr:uid="{00000000-0005-0000-0000-0000CB400000}"/>
    <cellStyle name="Comma 2 10 6 4 2" xfId="38122" xr:uid="{00000000-0005-0000-0000-0000CC400000}"/>
    <cellStyle name="Comma 2 10 6 5" xfId="24867" xr:uid="{00000000-0005-0000-0000-0000CD400000}"/>
    <cellStyle name="Comma 2 10 6 6" xfId="36881" xr:uid="{00000000-0005-0000-0000-0000CE400000}"/>
    <cellStyle name="Comma 2 10 7" xfId="9196" xr:uid="{00000000-0005-0000-0000-0000CF400000}"/>
    <cellStyle name="Comma 2 10 7 2" xfId="33718" xr:uid="{00000000-0005-0000-0000-0000D0400000}"/>
    <cellStyle name="Comma 2 10 7 2 2" xfId="43677" xr:uid="{00000000-0005-0000-0000-0000D1400000}"/>
    <cellStyle name="Comma 2 10 7 3" xfId="37599" xr:uid="{00000000-0005-0000-0000-0000D2400000}"/>
    <cellStyle name="Comma 2 10 8" xfId="26331" xr:uid="{00000000-0005-0000-0000-0000D3400000}"/>
    <cellStyle name="Comma 2 10 8 2" xfId="38325" xr:uid="{00000000-0005-0000-0000-0000D4400000}"/>
    <cellStyle name="Comma 2 10 9" xfId="33723" xr:uid="{00000000-0005-0000-0000-0000D5400000}"/>
    <cellStyle name="Comma 2 10 9 2" xfId="43683" xr:uid="{00000000-0005-0000-0000-0000D6400000}"/>
    <cellStyle name="Comma 2 11" xfId="621" xr:uid="{00000000-0005-0000-0000-0000D7400000}"/>
    <cellStyle name="Comma 2 11 10" xfId="35903" xr:uid="{00000000-0005-0000-0000-0000D8400000}"/>
    <cellStyle name="Comma 2 11 10 2" xfId="45169" xr:uid="{00000000-0005-0000-0000-0000D9400000}"/>
    <cellStyle name="Comma 2 11 11" xfId="24526" xr:uid="{00000000-0005-0000-0000-0000DA400000}"/>
    <cellStyle name="Comma 2 11 12" xfId="36498" xr:uid="{00000000-0005-0000-0000-0000DB400000}"/>
    <cellStyle name="Comma 2 11 13" xfId="23640" xr:uid="{00000000-0005-0000-0000-0000DC400000}"/>
    <cellStyle name="Comma 2 11 14" xfId="31938" xr:uid="{00000000-0005-0000-0000-0000DD400000}"/>
    <cellStyle name="Comma 2 11 2" xfId="9209" xr:uid="{00000000-0005-0000-0000-0000DE400000}"/>
    <cellStyle name="Comma 2 11 2 2" xfId="9210" xr:uid="{00000000-0005-0000-0000-0000DF400000}"/>
    <cellStyle name="Comma 2 11 2 2 2" xfId="9211" xr:uid="{00000000-0005-0000-0000-0000E0400000}"/>
    <cellStyle name="Comma 2 11 2 3" xfId="9212" xr:uid="{00000000-0005-0000-0000-0000E1400000}"/>
    <cellStyle name="Comma 2 11 2 4" xfId="9213" xr:uid="{00000000-0005-0000-0000-0000E2400000}"/>
    <cellStyle name="Comma 2 11 2 5" xfId="27938" xr:uid="{00000000-0005-0000-0000-0000E3400000}"/>
    <cellStyle name="Comma 2 11 2 6" xfId="25004" xr:uid="{00000000-0005-0000-0000-0000E4400000}"/>
    <cellStyle name="Comma 2 11 2 7" xfId="37020" xr:uid="{00000000-0005-0000-0000-0000E5400000}"/>
    <cellStyle name="Comma 2 11 2 8" xfId="23952" xr:uid="{00000000-0005-0000-0000-0000E6400000}"/>
    <cellStyle name="Comma 2 11 3" xfId="9214" xr:uid="{00000000-0005-0000-0000-0000E7400000}"/>
    <cellStyle name="Comma 2 11 3 2" xfId="9215" xr:uid="{00000000-0005-0000-0000-0000E8400000}"/>
    <cellStyle name="Comma 2 11 3 3" xfId="9216" xr:uid="{00000000-0005-0000-0000-0000E9400000}"/>
    <cellStyle name="Comma 2 11 3 4" xfId="27940" xr:uid="{00000000-0005-0000-0000-0000EA400000}"/>
    <cellStyle name="Comma 2 11 3 5" xfId="24218" xr:uid="{00000000-0005-0000-0000-0000EB400000}"/>
    <cellStyle name="Comma 2 11 4" xfId="9217" xr:uid="{00000000-0005-0000-0000-0000EC400000}"/>
    <cellStyle name="Comma 2 11 4 2" xfId="9218" xr:uid="{00000000-0005-0000-0000-0000ED400000}"/>
    <cellStyle name="Comma 2 11 5" xfId="9219" xr:uid="{00000000-0005-0000-0000-0000EE400000}"/>
    <cellStyle name="Comma 2 11 6" xfId="9220" xr:uid="{00000000-0005-0000-0000-0000EF400000}"/>
    <cellStyle name="Comma 2 11 7" xfId="9208" xr:uid="{00000000-0005-0000-0000-0000F0400000}"/>
    <cellStyle name="Comma 2 11 7 2" xfId="40234" xr:uid="{00000000-0005-0000-0000-0000F1400000}"/>
    <cellStyle name="Comma 2 11 8" xfId="33832" xr:uid="{00000000-0005-0000-0000-0000F2400000}"/>
    <cellStyle name="Comma 2 11 8 2" xfId="43819" xr:uid="{00000000-0005-0000-0000-0000F3400000}"/>
    <cellStyle name="Comma 2 11 9" xfId="25764" xr:uid="{00000000-0005-0000-0000-0000F4400000}"/>
    <cellStyle name="Comma 2 11 9 2" xfId="37758" xr:uid="{00000000-0005-0000-0000-0000F5400000}"/>
    <cellStyle name="Comma 2 12" xfId="1372" xr:uid="{00000000-0005-0000-0000-0000F6400000}"/>
    <cellStyle name="Comma 2 12 2" xfId="9222" xr:uid="{00000000-0005-0000-0000-0000F7400000}"/>
    <cellStyle name="Comma 2 12 2 2" xfId="9223" xr:uid="{00000000-0005-0000-0000-0000F8400000}"/>
    <cellStyle name="Comma 2 12 2 2 2" xfId="9224" xr:uid="{00000000-0005-0000-0000-0000F9400000}"/>
    <cellStyle name="Comma 2 12 2 2 3" xfId="40237" xr:uid="{00000000-0005-0000-0000-0000FA400000}"/>
    <cellStyle name="Comma 2 12 2 3" xfId="9225" xr:uid="{00000000-0005-0000-0000-0000FB400000}"/>
    <cellStyle name="Comma 2 12 2 3 2" xfId="40238" xr:uid="{00000000-0005-0000-0000-0000FC400000}"/>
    <cellStyle name="Comma 2 12 2 4" xfId="9226" xr:uid="{00000000-0005-0000-0000-0000FD400000}"/>
    <cellStyle name="Comma 2 12 2 5" xfId="40236" xr:uid="{00000000-0005-0000-0000-0000FE400000}"/>
    <cellStyle name="Comma 2 12 3" xfId="9227" xr:uid="{00000000-0005-0000-0000-0000FF400000}"/>
    <cellStyle name="Comma 2 12 3 2" xfId="9228" xr:uid="{00000000-0005-0000-0000-000000410000}"/>
    <cellStyle name="Comma 2 12 3 3" xfId="9229" xr:uid="{00000000-0005-0000-0000-000001410000}"/>
    <cellStyle name="Comma 2 12 4" xfId="9230" xr:uid="{00000000-0005-0000-0000-000002410000}"/>
    <cellStyle name="Comma 2 12 4 2" xfId="9231" xr:uid="{00000000-0005-0000-0000-000003410000}"/>
    <cellStyle name="Comma 2 12 5" xfId="9232" xr:uid="{00000000-0005-0000-0000-000004410000}"/>
    <cellStyle name="Comma 2 12 6" xfId="9233" xr:uid="{00000000-0005-0000-0000-000005410000}"/>
    <cellStyle name="Comma 2 12 7" xfId="9221" xr:uid="{00000000-0005-0000-0000-000006410000}"/>
    <cellStyle name="Comma 2 12 7 2" xfId="40235" xr:uid="{00000000-0005-0000-0000-000007410000}"/>
    <cellStyle name="Comma 2 12 8" xfId="35902" xr:uid="{00000000-0005-0000-0000-000008410000}"/>
    <cellStyle name="Comma 2 12 8 2" xfId="45168" xr:uid="{00000000-0005-0000-0000-000009410000}"/>
    <cellStyle name="Comma 2 13" xfId="9234" xr:uid="{00000000-0005-0000-0000-00000A410000}"/>
    <cellStyle name="Comma 2 13 10" xfId="9235" xr:uid="{00000000-0005-0000-0000-00000B410000}"/>
    <cellStyle name="Comma 2 13 10 2" xfId="9236" xr:uid="{00000000-0005-0000-0000-00000C410000}"/>
    <cellStyle name="Comma 2 13 10 2 2" xfId="9237" xr:uid="{00000000-0005-0000-0000-00000D410000}"/>
    <cellStyle name="Comma 2 13 10 2 2 2" xfId="40242" xr:uid="{00000000-0005-0000-0000-00000E410000}"/>
    <cellStyle name="Comma 2 13 10 2 3" xfId="40241" xr:uid="{00000000-0005-0000-0000-00000F410000}"/>
    <cellStyle name="Comma 2 13 10 3" xfId="9238" xr:uid="{00000000-0005-0000-0000-000010410000}"/>
    <cellStyle name="Comma 2 13 10 3 2" xfId="40243" xr:uid="{00000000-0005-0000-0000-000011410000}"/>
    <cellStyle name="Comma 2 13 10 4" xfId="40240" xr:uid="{00000000-0005-0000-0000-000012410000}"/>
    <cellStyle name="Comma 2 13 11" xfId="9239" xr:uid="{00000000-0005-0000-0000-000013410000}"/>
    <cellStyle name="Comma 2 13 11 2" xfId="9240" xr:uid="{00000000-0005-0000-0000-000014410000}"/>
    <cellStyle name="Comma 2 13 11 2 2" xfId="9241" xr:uid="{00000000-0005-0000-0000-000015410000}"/>
    <cellStyle name="Comma 2 13 11 2 2 2" xfId="40246" xr:uid="{00000000-0005-0000-0000-000016410000}"/>
    <cellStyle name="Comma 2 13 11 2 3" xfId="40245" xr:uid="{00000000-0005-0000-0000-000017410000}"/>
    <cellStyle name="Comma 2 13 11 3" xfId="40244" xr:uid="{00000000-0005-0000-0000-000018410000}"/>
    <cellStyle name="Comma 2 13 12" xfId="9242" xr:uid="{00000000-0005-0000-0000-000019410000}"/>
    <cellStyle name="Comma 2 13 12 2" xfId="9243" xr:uid="{00000000-0005-0000-0000-00001A410000}"/>
    <cellStyle name="Comma 2 13 12 2 2" xfId="9244" xr:uid="{00000000-0005-0000-0000-00001B410000}"/>
    <cellStyle name="Comma 2 13 12 2 2 2" xfId="40249" xr:uid="{00000000-0005-0000-0000-00001C410000}"/>
    <cellStyle name="Comma 2 13 12 2 3" xfId="40248" xr:uid="{00000000-0005-0000-0000-00001D410000}"/>
    <cellStyle name="Comma 2 13 12 3" xfId="9245" xr:uid="{00000000-0005-0000-0000-00001E410000}"/>
    <cellStyle name="Comma 2 13 12 3 2" xfId="40250" xr:uid="{00000000-0005-0000-0000-00001F410000}"/>
    <cellStyle name="Comma 2 13 12 4" xfId="40247" xr:uid="{00000000-0005-0000-0000-000020410000}"/>
    <cellStyle name="Comma 2 13 13" xfId="9246" xr:uid="{00000000-0005-0000-0000-000021410000}"/>
    <cellStyle name="Comma 2 13 13 2" xfId="9247" xr:uid="{00000000-0005-0000-0000-000022410000}"/>
    <cellStyle name="Comma 2 13 13 2 2" xfId="40252" xr:uid="{00000000-0005-0000-0000-000023410000}"/>
    <cellStyle name="Comma 2 13 13 3" xfId="9248" xr:uid="{00000000-0005-0000-0000-000024410000}"/>
    <cellStyle name="Comma 2 13 13 3 2" xfId="40253" xr:uid="{00000000-0005-0000-0000-000025410000}"/>
    <cellStyle name="Comma 2 13 13 4" xfId="40251" xr:uid="{00000000-0005-0000-0000-000026410000}"/>
    <cellStyle name="Comma 2 13 14" xfId="9249" xr:uid="{00000000-0005-0000-0000-000027410000}"/>
    <cellStyle name="Comma 2 13 14 2" xfId="9250" xr:uid="{00000000-0005-0000-0000-000028410000}"/>
    <cellStyle name="Comma 2 13 14 2 2" xfId="40255" xr:uid="{00000000-0005-0000-0000-000029410000}"/>
    <cellStyle name="Comma 2 13 14 3" xfId="40254" xr:uid="{00000000-0005-0000-0000-00002A410000}"/>
    <cellStyle name="Comma 2 13 15" xfId="9251" xr:uid="{00000000-0005-0000-0000-00002B410000}"/>
    <cellStyle name="Comma 2 13 15 2" xfId="40256" xr:uid="{00000000-0005-0000-0000-00002C410000}"/>
    <cellStyle name="Comma 2 13 16" xfId="27941" xr:uid="{00000000-0005-0000-0000-00002D410000}"/>
    <cellStyle name="Comma 2 13 16 2" xfId="40239" xr:uid="{00000000-0005-0000-0000-00002E410000}"/>
    <cellStyle name="Comma 2 13 17" xfId="34202" xr:uid="{00000000-0005-0000-0000-00002F410000}"/>
    <cellStyle name="Comma 2 13 17 2" xfId="44240" xr:uid="{00000000-0005-0000-0000-000030410000}"/>
    <cellStyle name="Comma 2 13 18" xfId="26170" xr:uid="{00000000-0005-0000-0000-000031410000}"/>
    <cellStyle name="Comma 2 13 18 2" xfId="38156" xr:uid="{00000000-0005-0000-0000-000032410000}"/>
    <cellStyle name="Comma 2 13 19" xfId="35901" xr:uid="{00000000-0005-0000-0000-000033410000}"/>
    <cellStyle name="Comma 2 13 19 2" xfId="45167" xr:uid="{00000000-0005-0000-0000-000034410000}"/>
    <cellStyle name="Comma 2 13 2" xfId="9252" xr:uid="{00000000-0005-0000-0000-000035410000}"/>
    <cellStyle name="Comma 2 13 2 2" xfId="9253" xr:uid="{00000000-0005-0000-0000-000036410000}"/>
    <cellStyle name="Comma 2 13 2 2 2" xfId="9254" xr:uid="{00000000-0005-0000-0000-000037410000}"/>
    <cellStyle name="Comma 2 13 2 2 2 2" xfId="9255" xr:uid="{00000000-0005-0000-0000-000038410000}"/>
    <cellStyle name="Comma 2 13 2 2 2 2 2" xfId="9256" xr:uid="{00000000-0005-0000-0000-000039410000}"/>
    <cellStyle name="Comma 2 13 2 2 2 2 2 2" xfId="40261" xr:uid="{00000000-0005-0000-0000-00003A410000}"/>
    <cellStyle name="Comma 2 13 2 2 2 2 3" xfId="40260" xr:uid="{00000000-0005-0000-0000-00003B410000}"/>
    <cellStyle name="Comma 2 13 2 2 2 3" xfId="9257" xr:uid="{00000000-0005-0000-0000-00003C410000}"/>
    <cellStyle name="Comma 2 13 2 2 2 3 2" xfId="9258" xr:uid="{00000000-0005-0000-0000-00003D410000}"/>
    <cellStyle name="Comma 2 13 2 2 2 3 2 2" xfId="40263" xr:uid="{00000000-0005-0000-0000-00003E410000}"/>
    <cellStyle name="Comma 2 13 2 2 2 3 3" xfId="40262" xr:uid="{00000000-0005-0000-0000-00003F410000}"/>
    <cellStyle name="Comma 2 13 2 2 2 4" xfId="9259" xr:uid="{00000000-0005-0000-0000-000040410000}"/>
    <cellStyle name="Comma 2 13 2 2 2 4 2" xfId="40264" xr:uid="{00000000-0005-0000-0000-000041410000}"/>
    <cellStyle name="Comma 2 13 2 2 2 5" xfId="9260" xr:uid="{00000000-0005-0000-0000-000042410000}"/>
    <cellStyle name="Comma 2 13 2 2 2 5 2" xfId="40265" xr:uid="{00000000-0005-0000-0000-000043410000}"/>
    <cellStyle name="Comma 2 13 2 2 2 6" xfId="40259" xr:uid="{00000000-0005-0000-0000-000044410000}"/>
    <cellStyle name="Comma 2 13 2 2 3" xfId="9261" xr:uid="{00000000-0005-0000-0000-000045410000}"/>
    <cellStyle name="Comma 2 13 2 2 3 2" xfId="9262" xr:uid="{00000000-0005-0000-0000-000046410000}"/>
    <cellStyle name="Comma 2 13 2 2 3 2 2" xfId="40267" xr:uid="{00000000-0005-0000-0000-000047410000}"/>
    <cellStyle name="Comma 2 13 2 2 3 3" xfId="9263" xr:uid="{00000000-0005-0000-0000-000048410000}"/>
    <cellStyle name="Comma 2 13 2 2 3 3 2" xfId="40268" xr:uid="{00000000-0005-0000-0000-000049410000}"/>
    <cellStyle name="Comma 2 13 2 2 3 4" xfId="40266" xr:uid="{00000000-0005-0000-0000-00004A410000}"/>
    <cellStyle name="Comma 2 13 2 2 4" xfId="9264" xr:uid="{00000000-0005-0000-0000-00004B410000}"/>
    <cellStyle name="Comma 2 13 2 2 4 2" xfId="9265" xr:uid="{00000000-0005-0000-0000-00004C410000}"/>
    <cellStyle name="Comma 2 13 2 2 4 2 2" xfId="40270" xr:uid="{00000000-0005-0000-0000-00004D410000}"/>
    <cellStyle name="Comma 2 13 2 2 4 3" xfId="40269" xr:uid="{00000000-0005-0000-0000-00004E410000}"/>
    <cellStyle name="Comma 2 13 2 2 5" xfId="9266" xr:uid="{00000000-0005-0000-0000-00004F410000}"/>
    <cellStyle name="Comma 2 13 2 2 5 2" xfId="9267" xr:uid="{00000000-0005-0000-0000-000050410000}"/>
    <cellStyle name="Comma 2 13 2 2 5 2 2" xfId="40272" xr:uid="{00000000-0005-0000-0000-000051410000}"/>
    <cellStyle name="Comma 2 13 2 2 5 3" xfId="40271" xr:uid="{00000000-0005-0000-0000-000052410000}"/>
    <cellStyle name="Comma 2 13 2 2 6" xfId="9268" xr:uid="{00000000-0005-0000-0000-000053410000}"/>
    <cellStyle name="Comma 2 13 2 2 6 2" xfId="40273" xr:uid="{00000000-0005-0000-0000-000054410000}"/>
    <cellStyle name="Comma 2 13 2 2 7" xfId="40258" xr:uid="{00000000-0005-0000-0000-000055410000}"/>
    <cellStyle name="Comma 2 13 2 3" xfId="9269" xr:uid="{00000000-0005-0000-0000-000056410000}"/>
    <cellStyle name="Comma 2 13 2 3 2" xfId="9270" xr:uid="{00000000-0005-0000-0000-000057410000}"/>
    <cellStyle name="Comma 2 13 2 3 2 2" xfId="9271" xr:uid="{00000000-0005-0000-0000-000058410000}"/>
    <cellStyle name="Comma 2 13 2 3 2 2 2" xfId="40276" xr:uid="{00000000-0005-0000-0000-000059410000}"/>
    <cellStyle name="Comma 2 13 2 3 2 3" xfId="40275" xr:uid="{00000000-0005-0000-0000-00005A410000}"/>
    <cellStyle name="Comma 2 13 2 3 3" xfId="9272" xr:uid="{00000000-0005-0000-0000-00005B410000}"/>
    <cellStyle name="Comma 2 13 2 3 3 2" xfId="9273" xr:uid="{00000000-0005-0000-0000-00005C410000}"/>
    <cellStyle name="Comma 2 13 2 3 3 2 2" xfId="40278" xr:uid="{00000000-0005-0000-0000-00005D410000}"/>
    <cellStyle name="Comma 2 13 2 3 3 3" xfId="40277" xr:uid="{00000000-0005-0000-0000-00005E410000}"/>
    <cellStyle name="Comma 2 13 2 3 4" xfId="9274" xr:uid="{00000000-0005-0000-0000-00005F410000}"/>
    <cellStyle name="Comma 2 13 2 3 4 2" xfId="40279" xr:uid="{00000000-0005-0000-0000-000060410000}"/>
    <cellStyle name="Comma 2 13 2 3 5" xfId="40274" xr:uid="{00000000-0005-0000-0000-000061410000}"/>
    <cellStyle name="Comma 2 13 2 4" xfId="9275" xr:uid="{00000000-0005-0000-0000-000062410000}"/>
    <cellStyle name="Comma 2 13 2 4 2" xfId="9276" xr:uid="{00000000-0005-0000-0000-000063410000}"/>
    <cellStyle name="Comma 2 13 2 4 2 2" xfId="9277" xr:uid="{00000000-0005-0000-0000-000064410000}"/>
    <cellStyle name="Comma 2 13 2 4 2 2 2" xfId="40282" xr:uid="{00000000-0005-0000-0000-000065410000}"/>
    <cellStyle name="Comma 2 13 2 4 2 3" xfId="40281" xr:uid="{00000000-0005-0000-0000-000066410000}"/>
    <cellStyle name="Comma 2 13 2 4 3" xfId="9278" xr:uid="{00000000-0005-0000-0000-000067410000}"/>
    <cellStyle name="Comma 2 13 2 4 3 2" xfId="40283" xr:uid="{00000000-0005-0000-0000-000068410000}"/>
    <cellStyle name="Comma 2 13 2 4 4" xfId="40280" xr:uid="{00000000-0005-0000-0000-000069410000}"/>
    <cellStyle name="Comma 2 13 2 5" xfId="9279" xr:uid="{00000000-0005-0000-0000-00006A410000}"/>
    <cellStyle name="Comma 2 13 2 5 2" xfId="9280" xr:uid="{00000000-0005-0000-0000-00006B410000}"/>
    <cellStyle name="Comma 2 13 2 5 2 2" xfId="40285" xr:uid="{00000000-0005-0000-0000-00006C410000}"/>
    <cellStyle name="Comma 2 13 2 5 3" xfId="9281" xr:uid="{00000000-0005-0000-0000-00006D410000}"/>
    <cellStyle name="Comma 2 13 2 5 3 2" xfId="40286" xr:uid="{00000000-0005-0000-0000-00006E410000}"/>
    <cellStyle name="Comma 2 13 2 5 4" xfId="40284" xr:uid="{00000000-0005-0000-0000-00006F410000}"/>
    <cellStyle name="Comma 2 13 2 6" xfId="9282" xr:uid="{00000000-0005-0000-0000-000070410000}"/>
    <cellStyle name="Comma 2 13 2 6 2" xfId="9283" xr:uid="{00000000-0005-0000-0000-000071410000}"/>
    <cellStyle name="Comma 2 13 2 6 2 2" xfId="40288" xr:uid="{00000000-0005-0000-0000-000072410000}"/>
    <cellStyle name="Comma 2 13 2 6 3" xfId="40287" xr:uid="{00000000-0005-0000-0000-000073410000}"/>
    <cellStyle name="Comma 2 13 2 7" xfId="9284" xr:uid="{00000000-0005-0000-0000-000074410000}"/>
    <cellStyle name="Comma 2 13 2 7 2" xfId="40289" xr:uid="{00000000-0005-0000-0000-000075410000}"/>
    <cellStyle name="Comma 2 13 2 8" xfId="9285" xr:uid="{00000000-0005-0000-0000-000076410000}"/>
    <cellStyle name="Comma 2 13 2 8 2" xfId="40290" xr:uid="{00000000-0005-0000-0000-000077410000}"/>
    <cellStyle name="Comma 2 13 2 9" xfId="40257" xr:uid="{00000000-0005-0000-0000-000078410000}"/>
    <cellStyle name="Comma 2 13 20" xfId="24913" xr:uid="{00000000-0005-0000-0000-000079410000}"/>
    <cellStyle name="Comma 2 13 21" xfId="36929" xr:uid="{00000000-0005-0000-0000-00007A410000}"/>
    <cellStyle name="Comma 2 13 3" xfId="622" xr:uid="{00000000-0005-0000-0000-00007B410000}"/>
    <cellStyle name="Comma 2 13 3 10" xfId="9287" xr:uid="{00000000-0005-0000-0000-00007C410000}"/>
    <cellStyle name="Comma 2 13 3 10 2" xfId="40292" xr:uid="{00000000-0005-0000-0000-00007D410000}"/>
    <cellStyle name="Comma 2 13 3 11" xfId="25765" xr:uid="{00000000-0005-0000-0000-00007E410000}"/>
    <cellStyle name="Comma 2 13 3 11 2" xfId="37759" xr:uid="{00000000-0005-0000-0000-00007F410000}"/>
    <cellStyle name="Comma 2 13 3 12" xfId="24527" xr:uid="{00000000-0005-0000-0000-000080410000}"/>
    <cellStyle name="Comma 2 13 3 13" xfId="36499" xr:uid="{00000000-0005-0000-0000-000081410000}"/>
    <cellStyle name="Comma 2 13 3 2" xfId="623" xr:uid="{00000000-0005-0000-0000-000082410000}"/>
    <cellStyle name="Comma 2 13 3 2 2" xfId="9289" xr:uid="{00000000-0005-0000-0000-000083410000}"/>
    <cellStyle name="Comma 2 13 3 2 2 2" xfId="9290" xr:uid="{00000000-0005-0000-0000-000084410000}"/>
    <cellStyle name="Comma 2 13 3 2 2 2 2" xfId="9291" xr:uid="{00000000-0005-0000-0000-000085410000}"/>
    <cellStyle name="Comma 2 13 3 2 2 2 2 2" xfId="40296" xr:uid="{00000000-0005-0000-0000-000086410000}"/>
    <cellStyle name="Comma 2 13 3 2 2 2 3" xfId="40295" xr:uid="{00000000-0005-0000-0000-000087410000}"/>
    <cellStyle name="Comma 2 13 3 2 2 3" xfId="9292" xr:uid="{00000000-0005-0000-0000-000088410000}"/>
    <cellStyle name="Comma 2 13 3 2 2 3 2" xfId="40297" xr:uid="{00000000-0005-0000-0000-000089410000}"/>
    <cellStyle name="Comma 2 13 3 2 2 4" xfId="9293" xr:uid="{00000000-0005-0000-0000-00008A410000}"/>
    <cellStyle name="Comma 2 13 3 2 2 4 2" xfId="40298" xr:uid="{00000000-0005-0000-0000-00008B410000}"/>
    <cellStyle name="Comma 2 13 3 2 2 5" xfId="27942" xr:uid="{00000000-0005-0000-0000-00008C410000}"/>
    <cellStyle name="Comma 2 13 3 2 2 5 2" xfId="40294" xr:uid="{00000000-0005-0000-0000-00008D410000}"/>
    <cellStyle name="Comma 2 13 3 2 2 6" xfId="25006" xr:uid="{00000000-0005-0000-0000-00008E410000}"/>
    <cellStyle name="Comma 2 13 3 2 2 7" xfId="37022" xr:uid="{00000000-0005-0000-0000-00008F410000}"/>
    <cellStyle name="Comma 2 13 3 2 3" xfId="9294" xr:uid="{00000000-0005-0000-0000-000090410000}"/>
    <cellStyle name="Comma 2 13 3 2 3 2" xfId="9295" xr:uid="{00000000-0005-0000-0000-000091410000}"/>
    <cellStyle name="Comma 2 13 3 2 3 2 2" xfId="40300" xr:uid="{00000000-0005-0000-0000-000092410000}"/>
    <cellStyle name="Comma 2 13 3 2 3 3" xfId="9296" xr:uid="{00000000-0005-0000-0000-000093410000}"/>
    <cellStyle name="Comma 2 13 3 2 3 3 2" xfId="40301" xr:uid="{00000000-0005-0000-0000-000094410000}"/>
    <cellStyle name="Comma 2 13 3 2 3 4" xfId="27943" xr:uid="{00000000-0005-0000-0000-000095410000}"/>
    <cellStyle name="Comma 2 13 3 2 3 5" xfId="40299" xr:uid="{00000000-0005-0000-0000-000096410000}"/>
    <cellStyle name="Comma 2 13 3 2 4" xfId="9297" xr:uid="{00000000-0005-0000-0000-000097410000}"/>
    <cellStyle name="Comma 2 13 3 2 4 2" xfId="40302" xr:uid="{00000000-0005-0000-0000-000098410000}"/>
    <cellStyle name="Comma 2 13 3 2 5" xfId="9288" xr:uid="{00000000-0005-0000-0000-000099410000}"/>
    <cellStyle name="Comma 2 13 3 2 5 2" xfId="40293" xr:uid="{00000000-0005-0000-0000-00009A410000}"/>
    <cellStyle name="Comma 2 13 3 2 6" xfId="33834" xr:uid="{00000000-0005-0000-0000-00009B410000}"/>
    <cellStyle name="Comma 2 13 3 2 6 2" xfId="43821" xr:uid="{00000000-0005-0000-0000-00009C410000}"/>
    <cellStyle name="Comma 2 13 3 2 7" xfId="25766" xr:uid="{00000000-0005-0000-0000-00009D410000}"/>
    <cellStyle name="Comma 2 13 3 2 7 2" xfId="37760" xr:uid="{00000000-0005-0000-0000-00009E410000}"/>
    <cellStyle name="Comma 2 13 3 2 8" xfId="24528" xr:uid="{00000000-0005-0000-0000-00009F410000}"/>
    <cellStyle name="Comma 2 13 3 2 9" xfId="36500" xr:uid="{00000000-0005-0000-0000-0000A0410000}"/>
    <cellStyle name="Comma 2 13 3 3" xfId="9298" xr:uid="{00000000-0005-0000-0000-0000A1410000}"/>
    <cellStyle name="Comma 2 13 3 3 2" xfId="9299" xr:uid="{00000000-0005-0000-0000-0000A2410000}"/>
    <cellStyle name="Comma 2 13 3 3 2 2" xfId="9300" xr:uid="{00000000-0005-0000-0000-0000A3410000}"/>
    <cellStyle name="Comma 2 13 3 3 2 2 2" xfId="40305" xr:uid="{00000000-0005-0000-0000-0000A4410000}"/>
    <cellStyle name="Comma 2 13 3 3 2 3" xfId="40304" xr:uid="{00000000-0005-0000-0000-0000A5410000}"/>
    <cellStyle name="Comma 2 13 3 3 3" xfId="9301" xr:uid="{00000000-0005-0000-0000-0000A6410000}"/>
    <cellStyle name="Comma 2 13 3 3 3 2" xfId="40306" xr:uid="{00000000-0005-0000-0000-0000A7410000}"/>
    <cellStyle name="Comma 2 13 3 3 4" xfId="27944" xr:uid="{00000000-0005-0000-0000-0000A8410000}"/>
    <cellStyle name="Comma 2 13 3 3 4 2" xfId="40303" xr:uid="{00000000-0005-0000-0000-0000A9410000}"/>
    <cellStyle name="Comma 2 13 3 3 5" xfId="25005" xr:uid="{00000000-0005-0000-0000-0000AA410000}"/>
    <cellStyle name="Comma 2 13 3 3 6" xfId="37021" xr:uid="{00000000-0005-0000-0000-0000AB410000}"/>
    <cellStyle name="Comma 2 13 3 4" xfId="9302" xr:uid="{00000000-0005-0000-0000-0000AC410000}"/>
    <cellStyle name="Comma 2 13 3 4 2" xfId="9303" xr:uid="{00000000-0005-0000-0000-0000AD410000}"/>
    <cellStyle name="Comma 2 13 3 4 2 2" xfId="40308" xr:uid="{00000000-0005-0000-0000-0000AE410000}"/>
    <cellStyle name="Comma 2 13 3 4 3" xfId="9304" xr:uid="{00000000-0005-0000-0000-0000AF410000}"/>
    <cellStyle name="Comma 2 13 3 4 3 2" xfId="40309" xr:uid="{00000000-0005-0000-0000-0000B0410000}"/>
    <cellStyle name="Comma 2 13 3 4 4" xfId="30052" xr:uid="{00000000-0005-0000-0000-0000B1410000}"/>
    <cellStyle name="Comma 2 13 3 4 5" xfId="40307" xr:uid="{00000000-0005-0000-0000-0000B2410000}"/>
    <cellStyle name="Comma 2 13 3 5" xfId="9305" xr:uid="{00000000-0005-0000-0000-0000B3410000}"/>
    <cellStyle name="Comma 2 13 3 5 2" xfId="9306" xr:uid="{00000000-0005-0000-0000-0000B4410000}"/>
    <cellStyle name="Comma 2 13 3 5 2 2" xfId="40311" xr:uid="{00000000-0005-0000-0000-0000B5410000}"/>
    <cellStyle name="Comma 2 13 3 5 3" xfId="9307" xr:uid="{00000000-0005-0000-0000-0000B6410000}"/>
    <cellStyle name="Comma 2 13 3 5 3 2" xfId="40312" xr:uid="{00000000-0005-0000-0000-0000B7410000}"/>
    <cellStyle name="Comma 2 13 3 5 4" xfId="40310" xr:uid="{00000000-0005-0000-0000-0000B8410000}"/>
    <cellStyle name="Comma 2 13 3 6" xfId="9308" xr:uid="{00000000-0005-0000-0000-0000B9410000}"/>
    <cellStyle name="Comma 2 13 3 6 2" xfId="9309" xr:uid="{00000000-0005-0000-0000-0000BA410000}"/>
    <cellStyle name="Comma 2 13 3 6 2 2" xfId="40314" xr:uid="{00000000-0005-0000-0000-0000BB410000}"/>
    <cellStyle name="Comma 2 13 3 6 3" xfId="40313" xr:uid="{00000000-0005-0000-0000-0000BC410000}"/>
    <cellStyle name="Comma 2 13 3 7" xfId="9310" xr:uid="{00000000-0005-0000-0000-0000BD410000}"/>
    <cellStyle name="Comma 2 13 3 7 2" xfId="40315" xr:uid="{00000000-0005-0000-0000-0000BE410000}"/>
    <cellStyle name="Comma 2 13 3 8" xfId="9286" xr:uid="{00000000-0005-0000-0000-0000BF410000}"/>
    <cellStyle name="Comma 2 13 3 8 2" xfId="40291" xr:uid="{00000000-0005-0000-0000-0000C0410000}"/>
    <cellStyle name="Comma 2 13 3 9" xfId="33833" xr:uid="{00000000-0005-0000-0000-0000C1410000}"/>
    <cellStyle name="Comma 2 13 3 9 2" xfId="43820" xr:uid="{00000000-0005-0000-0000-0000C2410000}"/>
    <cellStyle name="Comma 2 13 4" xfId="9311" xr:uid="{00000000-0005-0000-0000-0000C3410000}"/>
    <cellStyle name="Comma 2 13 4 2" xfId="9312" xr:uid="{00000000-0005-0000-0000-0000C4410000}"/>
    <cellStyle name="Comma 2 13 4 2 2" xfId="9313" xr:uid="{00000000-0005-0000-0000-0000C5410000}"/>
    <cellStyle name="Comma 2 13 4 2 2 2" xfId="9314" xr:uid="{00000000-0005-0000-0000-0000C6410000}"/>
    <cellStyle name="Comma 2 13 4 2 2 2 2" xfId="40319" xr:uid="{00000000-0005-0000-0000-0000C7410000}"/>
    <cellStyle name="Comma 2 13 4 2 2 3" xfId="9315" xr:uid="{00000000-0005-0000-0000-0000C8410000}"/>
    <cellStyle name="Comma 2 13 4 2 2 3 2" xfId="40320" xr:uid="{00000000-0005-0000-0000-0000C9410000}"/>
    <cellStyle name="Comma 2 13 4 2 2 4" xfId="40318" xr:uid="{00000000-0005-0000-0000-0000CA410000}"/>
    <cellStyle name="Comma 2 13 4 2 3" xfId="9316" xr:uid="{00000000-0005-0000-0000-0000CB410000}"/>
    <cellStyle name="Comma 2 13 4 2 3 2" xfId="9317" xr:uid="{00000000-0005-0000-0000-0000CC410000}"/>
    <cellStyle name="Comma 2 13 4 2 3 2 2" xfId="40322" xr:uid="{00000000-0005-0000-0000-0000CD410000}"/>
    <cellStyle name="Comma 2 13 4 2 3 3" xfId="40321" xr:uid="{00000000-0005-0000-0000-0000CE410000}"/>
    <cellStyle name="Comma 2 13 4 2 4" xfId="9318" xr:uid="{00000000-0005-0000-0000-0000CF410000}"/>
    <cellStyle name="Comma 2 13 4 2 4 2" xfId="40323" xr:uid="{00000000-0005-0000-0000-0000D0410000}"/>
    <cellStyle name="Comma 2 13 4 2 5" xfId="40317" xr:uid="{00000000-0005-0000-0000-0000D1410000}"/>
    <cellStyle name="Comma 2 13 4 3" xfId="9319" xr:uid="{00000000-0005-0000-0000-0000D2410000}"/>
    <cellStyle name="Comma 2 13 4 3 2" xfId="9320" xr:uid="{00000000-0005-0000-0000-0000D3410000}"/>
    <cellStyle name="Comma 2 13 4 3 2 2" xfId="40324" xr:uid="{00000000-0005-0000-0000-0000D4410000}"/>
    <cellStyle name="Comma 2 13 4 3 3" xfId="9321" xr:uid="{00000000-0005-0000-0000-0000D5410000}"/>
    <cellStyle name="Comma 2 13 4 3 3 2" xfId="40325" xr:uid="{00000000-0005-0000-0000-0000D6410000}"/>
    <cellStyle name="Comma 2 13 4 4" xfId="9322" xr:uid="{00000000-0005-0000-0000-0000D7410000}"/>
    <cellStyle name="Comma 2 13 4 4 2" xfId="9323" xr:uid="{00000000-0005-0000-0000-0000D8410000}"/>
    <cellStyle name="Comma 2 13 4 5" xfId="9324" xr:uid="{00000000-0005-0000-0000-0000D9410000}"/>
    <cellStyle name="Comma 2 13 4 5 2" xfId="9325" xr:uid="{00000000-0005-0000-0000-0000DA410000}"/>
    <cellStyle name="Comma 2 13 4 5 2 2" xfId="40327" xr:uid="{00000000-0005-0000-0000-0000DB410000}"/>
    <cellStyle name="Comma 2 13 4 5 3" xfId="40326" xr:uid="{00000000-0005-0000-0000-0000DC410000}"/>
    <cellStyle name="Comma 2 13 4 6" xfId="9326" xr:uid="{00000000-0005-0000-0000-0000DD410000}"/>
    <cellStyle name="Comma 2 13 4 7" xfId="9327" xr:uid="{00000000-0005-0000-0000-0000DE410000}"/>
    <cellStyle name="Comma 2 13 4 7 2" xfId="40328" xr:uid="{00000000-0005-0000-0000-0000DF410000}"/>
    <cellStyle name="Comma 2 13 4 8" xfId="40316" xr:uid="{00000000-0005-0000-0000-0000E0410000}"/>
    <cellStyle name="Comma 2 13 5" xfId="9328" xr:uid="{00000000-0005-0000-0000-0000E1410000}"/>
    <cellStyle name="Comma 2 13 5 2" xfId="9329" xr:uid="{00000000-0005-0000-0000-0000E2410000}"/>
    <cellStyle name="Comma 2 13 5 2 2" xfId="9330" xr:uid="{00000000-0005-0000-0000-0000E3410000}"/>
    <cellStyle name="Comma 2 13 5 2 2 2" xfId="9331" xr:uid="{00000000-0005-0000-0000-0000E4410000}"/>
    <cellStyle name="Comma 2 13 5 2 2 2 2" xfId="40331" xr:uid="{00000000-0005-0000-0000-0000E5410000}"/>
    <cellStyle name="Comma 2 13 5 2 2 3" xfId="40330" xr:uid="{00000000-0005-0000-0000-0000E6410000}"/>
    <cellStyle name="Comma 2 13 5 2 3" xfId="9332" xr:uid="{00000000-0005-0000-0000-0000E7410000}"/>
    <cellStyle name="Comma 2 13 5 2 3 2" xfId="9333" xr:uid="{00000000-0005-0000-0000-0000E8410000}"/>
    <cellStyle name="Comma 2 13 5 2 3 2 2" xfId="40333" xr:uid="{00000000-0005-0000-0000-0000E9410000}"/>
    <cellStyle name="Comma 2 13 5 2 3 3" xfId="40332" xr:uid="{00000000-0005-0000-0000-0000EA410000}"/>
    <cellStyle name="Comma 2 13 5 2 4" xfId="9334" xr:uid="{00000000-0005-0000-0000-0000EB410000}"/>
    <cellStyle name="Comma 2 13 5 2 4 2" xfId="40334" xr:uid="{00000000-0005-0000-0000-0000EC410000}"/>
    <cellStyle name="Comma 2 13 5 2 5" xfId="40329" xr:uid="{00000000-0005-0000-0000-0000ED410000}"/>
    <cellStyle name="Comma 2 13 5 3" xfId="9335" xr:uid="{00000000-0005-0000-0000-0000EE410000}"/>
    <cellStyle name="Comma 2 13 5 3 2" xfId="9336" xr:uid="{00000000-0005-0000-0000-0000EF410000}"/>
    <cellStyle name="Comma 2 13 5 3 2 2" xfId="40336" xr:uid="{00000000-0005-0000-0000-0000F0410000}"/>
    <cellStyle name="Comma 2 13 5 3 3" xfId="40335" xr:uid="{00000000-0005-0000-0000-0000F1410000}"/>
    <cellStyle name="Comma 2 13 5 4" xfId="9337" xr:uid="{00000000-0005-0000-0000-0000F2410000}"/>
    <cellStyle name="Comma 2 13 5 4 2" xfId="9338" xr:uid="{00000000-0005-0000-0000-0000F3410000}"/>
    <cellStyle name="Comma 2 13 5 4 3" xfId="40337" xr:uid="{00000000-0005-0000-0000-0000F4410000}"/>
    <cellStyle name="Comma 2 13 5 5" xfId="9339" xr:uid="{00000000-0005-0000-0000-0000F5410000}"/>
    <cellStyle name="Comma 2 13 5 5 2" xfId="40338" xr:uid="{00000000-0005-0000-0000-0000F6410000}"/>
    <cellStyle name="Comma 2 13 5 6" xfId="9340" xr:uid="{00000000-0005-0000-0000-0000F7410000}"/>
    <cellStyle name="Comma 2 13 5 6 2" xfId="40339" xr:uid="{00000000-0005-0000-0000-0000F8410000}"/>
    <cellStyle name="Comma 2 13 6" xfId="9341" xr:uid="{00000000-0005-0000-0000-0000F9410000}"/>
    <cellStyle name="Comma 2 13 6 2" xfId="9342" xr:uid="{00000000-0005-0000-0000-0000FA410000}"/>
    <cellStyle name="Comma 2 13 6 2 2" xfId="9343" xr:uid="{00000000-0005-0000-0000-0000FB410000}"/>
    <cellStyle name="Comma 2 13 6 2 2 2" xfId="9344" xr:uid="{00000000-0005-0000-0000-0000FC410000}"/>
    <cellStyle name="Comma 2 13 6 2 2 2 2" xfId="40343" xr:uid="{00000000-0005-0000-0000-0000FD410000}"/>
    <cellStyle name="Comma 2 13 6 2 2 3" xfId="40342" xr:uid="{00000000-0005-0000-0000-0000FE410000}"/>
    <cellStyle name="Comma 2 13 6 2 3" xfId="9345" xr:uid="{00000000-0005-0000-0000-0000FF410000}"/>
    <cellStyle name="Comma 2 13 6 2 3 2" xfId="9346" xr:uid="{00000000-0005-0000-0000-000000420000}"/>
    <cellStyle name="Comma 2 13 6 2 3 2 2" xfId="40345" xr:uid="{00000000-0005-0000-0000-000001420000}"/>
    <cellStyle name="Comma 2 13 6 2 3 3" xfId="40344" xr:uid="{00000000-0005-0000-0000-000002420000}"/>
    <cellStyle name="Comma 2 13 6 2 4" xfId="9347" xr:uid="{00000000-0005-0000-0000-000003420000}"/>
    <cellStyle name="Comma 2 13 6 2 4 2" xfId="40346" xr:uid="{00000000-0005-0000-0000-000004420000}"/>
    <cellStyle name="Comma 2 13 6 2 5" xfId="40341" xr:uid="{00000000-0005-0000-0000-000005420000}"/>
    <cellStyle name="Comma 2 13 6 3" xfId="9348" xr:uid="{00000000-0005-0000-0000-000006420000}"/>
    <cellStyle name="Comma 2 13 6 3 2" xfId="9349" xr:uid="{00000000-0005-0000-0000-000007420000}"/>
    <cellStyle name="Comma 2 13 6 3 2 2" xfId="40348" xr:uid="{00000000-0005-0000-0000-000008420000}"/>
    <cellStyle name="Comma 2 13 6 3 3" xfId="40347" xr:uid="{00000000-0005-0000-0000-000009420000}"/>
    <cellStyle name="Comma 2 13 6 4" xfId="9350" xr:uid="{00000000-0005-0000-0000-00000A420000}"/>
    <cellStyle name="Comma 2 13 6 4 2" xfId="9351" xr:uid="{00000000-0005-0000-0000-00000B420000}"/>
    <cellStyle name="Comma 2 13 6 4 2 2" xfId="40350" xr:uid="{00000000-0005-0000-0000-00000C420000}"/>
    <cellStyle name="Comma 2 13 6 4 3" xfId="9352" xr:uid="{00000000-0005-0000-0000-00000D420000}"/>
    <cellStyle name="Comma 2 13 6 4 3 2" xfId="40351" xr:uid="{00000000-0005-0000-0000-00000E420000}"/>
    <cellStyle name="Comma 2 13 6 4 4" xfId="40349" xr:uid="{00000000-0005-0000-0000-00000F420000}"/>
    <cellStyle name="Comma 2 13 6 5" xfId="9353" xr:uid="{00000000-0005-0000-0000-000010420000}"/>
    <cellStyle name="Comma 2 13 6 5 2" xfId="40352" xr:uid="{00000000-0005-0000-0000-000011420000}"/>
    <cellStyle name="Comma 2 13 6 6" xfId="40340" xr:uid="{00000000-0005-0000-0000-000012420000}"/>
    <cellStyle name="Comma 2 13 7" xfId="9354" xr:uid="{00000000-0005-0000-0000-000013420000}"/>
    <cellStyle name="Comma 2 13 7 2" xfId="9355" xr:uid="{00000000-0005-0000-0000-000014420000}"/>
    <cellStyle name="Comma 2 13 7 2 2" xfId="9356" xr:uid="{00000000-0005-0000-0000-000015420000}"/>
    <cellStyle name="Comma 2 13 7 2 2 2" xfId="9357" xr:uid="{00000000-0005-0000-0000-000016420000}"/>
    <cellStyle name="Comma 2 13 7 2 2 2 2" xfId="40356" xr:uid="{00000000-0005-0000-0000-000017420000}"/>
    <cellStyle name="Comma 2 13 7 2 2 3" xfId="9358" xr:uid="{00000000-0005-0000-0000-000018420000}"/>
    <cellStyle name="Comma 2 13 7 2 2 3 2" xfId="40357" xr:uid="{00000000-0005-0000-0000-000019420000}"/>
    <cellStyle name="Comma 2 13 7 2 2 4" xfId="40355" xr:uid="{00000000-0005-0000-0000-00001A420000}"/>
    <cellStyle name="Comma 2 13 7 2 3" xfId="9359" xr:uid="{00000000-0005-0000-0000-00001B420000}"/>
    <cellStyle name="Comma 2 13 7 2 3 2" xfId="9360" xr:uid="{00000000-0005-0000-0000-00001C420000}"/>
    <cellStyle name="Comma 2 13 7 2 3 2 2" xfId="40359" xr:uid="{00000000-0005-0000-0000-00001D420000}"/>
    <cellStyle name="Comma 2 13 7 2 3 3" xfId="40358" xr:uid="{00000000-0005-0000-0000-00001E420000}"/>
    <cellStyle name="Comma 2 13 7 2 4" xfId="9361" xr:uid="{00000000-0005-0000-0000-00001F420000}"/>
    <cellStyle name="Comma 2 13 7 2 4 2" xfId="40360" xr:uid="{00000000-0005-0000-0000-000020420000}"/>
    <cellStyle name="Comma 2 13 7 2 5" xfId="9362" xr:uid="{00000000-0005-0000-0000-000021420000}"/>
    <cellStyle name="Comma 2 13 7 2 5 2" xfId="40361" xr:uid="{00000000-0005-0000-0000-000022420000}"/>
    <cellStyle name="Comma 2 13 7 2 6" xfId="9363" xr:uid="{00000000-0005-0000-0000-000023420000}"/>
    <cellStyle name="Comma 2 13 7 2 6 2" xfId="40362" xr:uid="{00000000-0005-0000-0000-000024420000}"/>
    <cellStyle name="Comma 2 13 7 2 7" xfId="40354" xr:uid="{00000000-0005-0000-0000-000025420000}"/>
    <cellStyle name="Comma 2 13 7 3" xfId="9364" xr:uid="{00000000-0005-0000-0000-000026420000}"/>
    <cellStyle name="Comma 2 13 7 3 2" xfId="9365" xr:uid="{00000000-0005-0000-0000-000027420000}"/>
    <cellStyle name="Comma 2 13 7 3 2 2" xfId="9366" xr:uid="{00000000-0005-0000-0000-000028420000}"/>
    <cellStyle name="Comma 2 13 7 3 2 2 2" xfId="40365" xr:uid="{00000000-0005-0000-0000-000029420000}"/>
    <cellStyle name="Comma 2 13 7 3 2 3" xfId="9367" xr:uid="{00000000-0005-0000-0000-00002A420000}"/>
    <cellStyle name="Comma 2 13 7 3 2 3 2" xfId="40366" xr:uid="{00000000-0005-0000-0000-00002B420000}"/>
    <cellStyle name="Comma 2 13 7 3 2 4" xfId="40364" xr:uid="{00000000-0005-0000-0000-00002C420000}"/>
    <cellStyle name="Comma 2 13 7 3 3" xfId="9368" xr:uid="{00000000-0005-0000-0000-00002D420000}"/>
    <cellStyle name="Comma 2 13 7 3 3 2" xfId="9369" xr:uid="{00000000-0005-0000-0000-00002E420000}"/>
    <cellStyle name="Comma 2 13 7 3 3 2 2" xfId="40368" xr:uid="{00000000-0005-0000-0000-00002F420000}"/>
    <cellStyle name="Comma 2 13 7 3 3 3" xfId="40367" xr:uid="{00000000-0005-0000-0000-000030420000}"/>
    <cellStyle name="Comma 2 13 7 3 4" xfId="9370" xr:uid="{00000000-0005-0000-0000-000031420000}"/>
    <cellStyle name="Comma 2 13 7 3 4 2" xfId="40369" xr:uid="{00000000-0005-0000-0000-000032420000}"/>
    <cellStyle name="Comma 2 13 7 3 5" xfId="9371" xr:uid="{00000000-0005-0000-0000-000033420000}"/>
    <cellStyle name="Comma 2 13 7 3 5 2" xfId="40370" xr:uid="{00000000-0005-0000-0000-000034420000}"/>
    <cellStyle name="Comma 2 13 7 3 6" xfId="40363" xr:uid="{00000000-0005-0000-0000-000035420000}"/>
    <cellStyle name="Comma 2 13 7 4" xfId="9372" xr:uid="{00000000-0005-0000-0000-000036420000}"/>
    <cellStyle name="Comma 2 13 7 4 2" xfId="9373" xr:uid="{00000000-0005-0000-0000-000037420000}"/>
    <cellStyle name="Comma 2 13 7 4 2 2" xfId="40372" xr:uid="{00000000-0005-0000-0000-000038420000}"/>
    <cellStyle name="Comma 2 13 7 4 3" xfId="9374" xr:uid="{00000000-0005-0000-0000-000039420000}"/>
    <cellStyle name="Comma 2 13 7 4 3 2" xfId="40373" xr:uid="{00000000-0005-0000-0000-00003A420000}"/>
    <cellStyle name="Comma 2 13 7 4 4" xfId="40371" xr:uid="{00000000-0005-0000-0000-00003B420000}"/>
    <cellStyle name="Comma 2 13 7 5" xfId="9375" xr:uid="{00000000-0005-0000-0000-00003C420000}"/>
    <cellStyle name="Comma 2 13 7 5 2" xfId="9376" xr:uid="{00000000-0005-0000-0000-00003D420000}"/>
    <cellStyle name="Comma 2 13 7 5 2 2" xfId="40375" xr:uid="{00000000-0005-0000-0000-00003E420000}"/>
    <cellStyle name="Comma 2 13 7 5 3" xfId="9377" xr:uid="{00000000-0005-0000-0000-00003F420000}"/>
    <cellStyle name="Comma 2 13 7 5 3 2" xfId="40376" xr:uid="{00000000-0005-0000-0000-000040420000}"/>
    <cellStyle name="Comma 2 13 7 5 4" xfId="40374" xr:uid="{00000000-0005-0000-0000-000041420000}"/>
    <cellStyle name="Comma 2 13 7 6" xfId="9378" xr:uid="{00000000-0005-0000-0000-000042420000}"/>
    <cellStyle name="Comma 2 13 7 6 2" xfId="40377" xr:uid="{00000000-0005-0000-0000-000043420000}"/>
    <cellStyle name="Comma 2 13 7 7" xfId="9379" xr:uid="{00000000-0005-0000-0000-000044420000}"/>
    <cellStyle name="Comma 2 13 7 7 2" xfId="40378" xr:uid="{00000000-0005-0000-0000-000045420000}"/>
    <cellStyle name="Comma 2 13 7 8" xfId="40353" xr:uid="{00000000-0005-0000-0000-000046420000}"/>
    <cellStyle name="Comma 2 13 8" xfId="9380" xr:uid="{00000000-0005-0000-0000-000047420000}"/>
    <cellStyle name="Comma 2 13 8 2" xfId="9381" xr:uid="{00000000-0005-0000-0000-000048420000}"/>
    <cellStyle name="Comma 2 13 8 2 2" xfId="9382" xr:uid="{00000000-0005-0000-0000-000049420000}"/>
    <cellStyle name="Comma 2 13 8 2 2 2" xfId="9383" xr:uid="{00000000-0005-0000-0000-00004A420000}"/>
    <cellStyle name="Comma 2 13 8 2 2 2 2" xfId="40382" xr:uid="{00000000-0005-0000-0000-00004B420000}"/>
    <cellStyle name="Comma 2 13 8 2 2 3" xfId="40381" xr:uid="{00000000-0005-0000-0000-00004C420000}"/>
    <cellStyle name="Comma 2 13 8 2 3" xfId="9384" xr:uid="{00000000-0005-0000-0000-00004D420000}"/>
    <cellStyle name="Comma 2 13 8 2 3 2" xfId="9385" xr:uid="{00000000-0005-0000-0000-00004E420000}"/>
    <cellStyle name="Comma 2 13 8 2 3 2 2" xfId="40384" xr:uid="{00000000-0005-0000-0000-00004F420000}"/>
    <cellStyle name="Comma 2 13 8 2 3 3" xfId="40383" xr:uid="{00000000-0005-0000-0000-000050420000}"/>
    <cellStyle name="Comma 2 13 8 2 4" xfId="9386" xr:uid="{00000000-0005-0000-0000-000051420000}"/>
    <cellStyle name="Comma 2 13 8 2 4 2" xfId="40385" xr:uid="{00000000-0005-0000-0000-000052420000}"/>
    <cellStyle name="Comma 2 13 8 2 5" xfId="40380" xr:uid="{00000000-0005-0000-0000-000053420000}"/>
    <cellStyle name="Comma 2 13 8 3" xfId="9387" xr:uid="{00000000-0005-0000-0000-000054420000}"/>
    <cellStyle name="Comma 2 13 8 3 2" xfId="9388" xr:uid="{00000000-0005-0000-0000-000055420000}"/>
    <cellStyle name="Comma 2 13 8 3 2 2" xfId="40387" xr:uid="{00000000-0005-0000-0000-000056420000}"/>
    <cellStyle name="Comma 2 13 8 3 3" xfId="9389" xr:uid="{00000000-0005-0000-0000-000057420000}"/>
    <cellStyle name="Comma 2 13 8 3 3 2" xfId="40388" xr:uid="{00000000-0005-0000-0000-000058420000}"/>
    <cellStyle name="Comma 2 13 8 3 4" xfId="40386" xr:uid="{00000000-0005-0000-0000-000059420000}"/>
    <cellStyle name="Comma 2 13 8 4" xfId="9390" xr:uid="{00000000-0005-0000-0000-00005A420000}"/>
    <cellStyle name="Comma 2 13 8 4 2" xfId="9391" xr:uid="{00000000-0005-0000-0000-00005B420000}"/>
    <cellStyle name="Comma 2 13 8 4 2 2" xfId="40390" xr:uid="{00000000-0005-0000-0000-00005C420000}"/>
    <cellStyle name="Comma 2 13 8 4 3" xfId="40389" xr:uid="{00000000-0005-0000-0000-00005D420000}"/>
    <cellStyle name="Comma 2 13 8 5" xfId="9392" xr:uid="{00000000-0005-0000-0000-00005E420000}"/>
    <cellStyle name="Comma 2 13 8 5 2" xfId="40391" xr:uid="{00000000-0005-0000-0000-00005F420000}"/>
    <cellStyle name="Comma 2 13 8 6" xfId="9393" xr:uid="{00000000-0005-0000-0000-000060420000}"/>
    <cellStyle name="Comma 2 13 8 6 2" xfId="40392" xr:uid="{00000000-0005-0000-0000-000061420000}"/>
    <cellStyle name="Comma 2 13 8 7" xfId="40379" xr:uid="{00000000-0005-0000-0000-000062420000}"/>
    <cellStyle name="Comma 2 13 9" xfId="9394" xr:uid="{00000000-0005-0000-0000-000063420000}"/>
    <cellStyle name="Comma 2 13 9 2" xfId="9395" xr:uid="{00000000-0005-0000-0000-000064420000}"/>
    <cellStyle name="Comma 2 13 9 2 2" xfId="9396" xr:uid="{00000000-0005-0000-0000-000065420000}"/>
    <cellStyle name="Comma 2 13 9 2 2 2" xfId="40395" xr:uid="{00000000-0005-0000-0000-000066420000}"/>
    <cellStyle name="Comma 2 13 9 2 3" xfId="40394" xr:uid="{00000000-0005-0000-0000-000067420000}"/>
    <cellStyle name="Comma 2 13 9 3" xfId="9397" xr:uid="{00000000-0005-0000-0000-000068420000}"/>
    <cellStyle name="Comma 2 13 9 3 2" xfId="9398" xr:uid="{00000000-0005-0000-0000-000069420000}"/>
    <cellStyle name="Comma 2 13 9 3 2 2" xfId="40397" xr:uid="{00000000-0005-0000-0000-00006A420000}"/>
    <cellStyle name="Comma 2 13 9 3 3" xfId="40396" xr:uid="{00000000-0005-0000-0000-00006B420000}"/>
    <cellStyle name="Comma 2 13 9 4" xfId="9399" xr:uid="{00000000-0005-0000-0000-00006C420000}"/>
    <cellStyle name="Comma 2 13 9 4 2" xfId="40398" xr:uid="{00000000-0005-0000-0000-00006D420000}"/>
    <cellStyle name="Comma 2 13 9 5" xfId="9400" xr:uid="{00000000-0005-0000-0000-00006E420000}"/>
    <cellStyle name="Comma 2 13 9 5 2" xfId="40399" xr:uid="{00000000-0005-0000-0000-00006F420000}"/>
    <cellStyle name="Comma 2 13 9 6" xfId="40393" xr:uid="{00000000-0005-0000-0000-000070420000}"/>
    <cellStyle name="Comma 2 14" xfId="9401" xr:uid="{00000000-0005-0000-0000-000071420000}"/>
    <cellStyle name="Comma 2 14 10" xfId="9402" xr:uid="{00000000-0005-0000-0000-000072420000}"/>
    <cellStyle name="Comma 2 14 10 2" xfId="40401" xr:uid="{00000000-0005-0000-0000-000073420000}"/>
    <cellStyle name="Comma 2 14 11" xfId="27945" xr:uid="{00000000-0005-0000-0000-000074420000}"/>
    <cellStyle name="Comma 2 14 11 2" xfId="40400" xr:uid="{00000000-0005-0000-0000-000075420000}"/>
    <cellStyle name="Comma 2 14 12" xfId="35900" xr:uid="{00000000-0005-0000-0000-000076420000}"/>
    <cellStyle name="Comma 2 14 12 2" xfId="45166" xr:uid="{00000000-0005-0000-0000-000077420000}"/>
    <cellStyle name="Comma 2 14 13" xfId="25401" xr:uid="{00000000-0005-0000-0000-000078420000}"/>
    <cellStyle name="Comma 2 14 14" xfId="37423" xr:uid="{00000000-0005-0000-0000-000079420000}"/>
    <cellStyle name="Comma 2 14 2" xfId="9403" xr:uid="{00000000-0005-0000-0000-00007A420000}"/>
    <cellStyle name="Comma 2 14 2 2" xfId="9404" xr:uid="{00000000-0005-0000-0000-00007B420000}"/>
    <cellStyle name="Comma 2 14 2 2 2" xfId="9405" xr:uid="{00000000-0005-0000-0000-00007C420000}"/>
    <cellStyle name="Comma 2 14 2 2 2 2" xfId="40404" xr:uid="{00000000-0005-0000-0000-00007D420000}"/>
    <cellStyle name="Comma 2 14 2 2 3" xfId="40403" xr:uid="{00000000-0005-0000-0000-00007E420000}"/>
    <cellStyle name="Comma 2 14 2 3" xfId="9406" xr:uid="{00000000-0005-0000-0000-00007F420000}"/>
    <cellStyle name="Comma 2 14 2 3 2" xfId="9407" xr:uid="{00000000-0005-0000-0000-000080420000}"/>
    <cellStyle name="Comma 2 14 2 3 2 2" xfId="40406" xr:uid="{00000000-0005-0000-0000-000081420000}"/>
    <cellStyle name="Comma 2 14 2 3 3" xfId="9408" xr:uid="{00000000-0005-0000-0000-000082420000}"/>
    <cellStyle name="Comma 2 14 2 3 3 2" xfId="40407" xr:uid="{00000000-0005-0000-0000-000083420000}"/>
    <cellStyle name="Comma 2 14 2 3 4" xfId="40405" xr:uid="{00000000-0005-0000-0000-000084420000}"/>
    <cellStyle name="Comma 2 14 2 4" xfId="9409" xr:uid="{00000000-0005-0000-0000-000085420000}"/>
    <cellStyle name="Comma 2 14 2 4 2" xfId="9410" xr:uid="{00000000-0005-0000-0000-000086420000}"/>
    <cellStyle name="Comma 2 14 2 4 2 2" xfId="40409" xr:uid="{00000000-0005-0000-0000-000087420000}"/>
    <cellStyle name="Comma 2 14 2 4 3" xfId="35899" xr:uid="{00000000-0005-0000-0000-000088420000}"/>
    <cellStyle name="Comma 2 14 2 4 3 2" xfId="45165" xr:uid="{00000000-0005-0000-0000-000089420000}"/>
    <cellStyle name="Comma 2 14 2 4 4" xfId="40408" xr:uid="{00000000-0005-0000-0000-00008A420000}"/>
    <cellStyle name="Comma 2 14 2 5" xfId="9411" xr:uid="{00000000-0005-0000-0000-00008B420000}"/>
    <cellStyle name="Comma 2 14 2 5 2" xfId="40410" xr:uid="{00000000-0005-0000-0000-00008C420000}"/>
    <cellStyle name="Comma 2 14 2 6" xfId="9412" xr:uid="{00000000-0005-0000-0000-00008D420000}"/>
    <cellStyle name="Comma 2 14 2 6 2" xfId="40411" xr:uid="{00000000-0005-0000-0000-00008E420000}"/>
    <cellStyle name="Comma 2 14 2 7" xfId="9413" xr:uid="{00000000-0005-0000-0000-00008F420000}"/>
    <cellStyle name="Comma 2 14 2 7 2" xfId="40412" xr:uid="{00000000-0005-0000-0000-000090420000}"/>
    <cellStyle name="Comma 2 14 2 8" xfId="9414" xr:uid="{00000000-0005-0000-0000-000091420000}"/>
    <cellStyle name="Comma 2 14 2 8 2" xfId="35898" xr:uid="{00000000-0005-0000-0000-000092420000}"/>
    <cellStyle name="Comma 2 14 2 8 2 2" xfId="45164" xr:uid="{00000000-0005-0000-0000-000093420000}"/>
    <cellStyle name="Comma 2 14 2 8 3" xfId="40413" xr:uid="{00000000-0005-0000-0000-000094420000}"/>
    <cellStyle name="Comma 2 14 2 9" xfId="40402" xr:uid="{00000000-0005-0000-0000-000095420000}"/>
    <cellStyle name="Comma 2 14 3" xfId="9415" xr:uid="{00000000-0005-0000-0000-000096420000}"/>
    <cellStyle name="Comma 2 14 3 2" xfId="9416" xr:uid="{00000000-0005-0000-0000-000097420000}"/>
    <cellStyle name="Comma 2 14 3 2 2" xfId="9417" xr:uid="{00000000-0005-0000-0000-000098420000}"/>
    <cellStyle name="Comma 2 14 3 2 2 2" xfId="9418" xr:uid="{00000000-0005-0000-0000-000099420000}"/>
    <cellStyle name="Comma 2 14 3 2 2 3" xfId="40416" xr:uid="{00000000-0005-0000-0000-00009A420000}"/>
    <cellStyle name="Comma 2 14 3 2 3" xfId="9419" xr:uid="{00000000-0005-0000-0000-00009B420000}"/>
    <cellStyle name="Comma 2 14 3 2 3 2" xfId="9420" xr:uid="{00000000-0005-0000-0000-00009C420000}"/>
    <cellStyle name="Comma 2 14 3 2 4" xfId="9421" xr:uid="{00000000-0005-0000-0000-00009D420000}"/>
    <cellStyle name="Comma 2 14 3 2 4 2" xfId="40417" xr:uid="{00000000-0005-0000-0000-00009E420000}"/>
    <cellStyle name="Comma 2 14 3 2 5" xfId="9422" xr:uid="{00000000-0005-0000-0000-00009F420000}"/>
    <cellStyle name="Comma 2 14 3 2 5 2" xfId="40418" xr:uid="{00000000-0005-0000-0000-0000A0420000}"/>
    <cellStyle name="Comma 2 14 3 2 6" xfId="40415" xr:uid="{00000000-0005-0000-0000-0000A1420000}"/>
    <cellStyle name="Comma 2 14 3 3" xfId="9423" xr:uid="{00000000-0005-0000-0000-0000A2420000}"/>
    <cellStyle name="Comma 2 14 3 3 2" xfId="9424" xr:uid="{00000000-0005-0000-0000-0000A3420000}"/>
    <cellStyle name="Comma 2 14 3 3 2 2" xfId="40420" xr:uid="{00000000-0005-0000-0000-0000A4420000}"/>
    <cellStyle name="Comma 2 14 3 3 3" xfId="40419" xr:uid="{00000000-0005-0000-0000-0000A5420000}"/>
    <cellStyle name="Comma 2 14 3 4" xfId="9425" xr:uid="{00000000-0005-0000-0000-0000A6420000}"/>
    <cellStyle name="Comma 2 14 3 4 2" xfId="9426" xr:uid="{00000000-0005-0000-0000-0000A7420000}"/>
    <cellStyle name="Comma 2 14 3 4 2 2" xfId="40422" xr:uid="{00000000-0005-0000-0000-0000A8420000}"/>
    <cellStyle name="Comma 2 14 3 4 3" xfId="40421" xr:uid="{00000000-0005-0000-0000-0000A9420000}"/>
    <cellStyle name="Comma 2 14 3 5" xfId="9427" xr:uid="{00000000-0005-0000-0000-0000AA420000}"/>
    <cellStyle name="Comma 2 14 3 5 2" xfId="40423" xr:uid="{00000000-0005-0000-0000-0000AB420000}"/>
    <cellStyle name="Comma 2 14 3 6" xfId="9428" xr:uid="{00000000-0005-0000-0000-0000AC420000}"/>
    <cellStyle name="Comma 2 14 3 6 2" xfId="40424" xr:uid="{00000000-0005-0000-0000-0000AD420000}"/>
    <cellStyle name="Comma 2 14 3 7" xfId="40414" xr:uid="{00000000-0005-0000-0000-0000AE420000}"/>
    <cellStyle name="Comma 2 14 4" xfId="9429" xr:uid="{00000000-0005-0000-0000-0000AF420000}"/>
    <cellStyle name="Comma 2 14 4 2" xfId="9430" xr:uid="{00000000-0005-0000-0000-0000B0420000}"/>
    <cellStyle name="Comma 2 14 4 2 2" xfId="9431" xr:uid="{00000000-0005-0000-0000-0000B1420000}"/>
    <cellStyle name="Comma 2 14 4 2 2 2" xfId="40427" xr:uid="{00000000-0005-0000-0000-0000B2420000}"/>
    <cellStyle name="Comma 2 14 4 2 3" xfId="9432" xr:uid="{00000000-0005-0000-0000-0000B3420000}"/>
    <cellStyle name="Comma 2 14 4 2 3 2" xfId="40428" xr:uid="{00000000-0005-0000-0000-0000B4420000}"/>
    <cellStyle name="Comma 2 14 4 2 4" xfId="40426" xr:uid="{00000000-0005-0000-0000-0000B5420000}"/>
    <cellStyle name="Comma 2 14 4 3" xfId="9433" xr:uid="{00000000-0005-0000-0000-0000B6420000}"/>
    <cellStyle name="Comma 2 14 4 3 2" xfId="9434" xr:uid="{00000000-0005-0000-0000-0000B7420000}"/>
    <cellStyle name="Comma 2 14 4 3 2 2" xfId="40430" xr:uid="{00000000-0005-0000-0000-0000B8420000}"/>
    <cellStyle name="Comma 2 14 4 3 3" xfId="40429" xr:uid="{00000000-0005-0000-0000-0000B9420000}"/>
    <cellStyle name="Comma 2 14 4 4" xfId="9435" xr:uid="{00000000-0005-0000-0000-0000BA420000}"/>
    <cellStyle name="Comma 2 14 4 4 2" xfId="40431" xr:uid="{00000000-0005-0000-0000-0000BB420000}"/>
    <cellStyle name="Comma 2 14 4 5" xfId="9436" xr:uid="{00000000-0005-0000-0000-0000BC420000}"/>
    <cellStyle name="Comma 2 14 4 5 2" xfId="40432" xr:uid="{00000000-0005-0000-0000-0000BD420000}"/>
    <cellStyle name="Comma 2 14 4 6" xfId="40425" xr:uid="{00000000-0005-0000-0000-0000BE420000}"/>
    <cellStyle name="Comma 2 14 5" xfId="9437" xr:uid="{00000000-0005-0000-0000-0000BF420000}"/>
    <cellStyle name="Comma 2 14 5 2" xfId="9438" xr:uid="{00000000-0005-0000-0000-0000C0420000}"/>
    <cellStyle name="Comma 2 14 5 2 2" xfId="9439" xr:uid="{00000000-0005-0000-0000-0000C1420000}"/>
    <cellStyle name="Comma 2 14 5 2 2 2" xfId="40435" xr:uid="{00000000-0005-0000-0000-0000C2420000}"/>
    <cellStyle name="Comma 2 14 5 2 3" xfId="40434" xr:uid="{00000000-0005-0000-0000-0000C3420000}"/>
    <cellStyle name="Comma 2 14 5 3" xfId="9440" xr:uid="{00000000-0005-0000-0000-0000C4420000}"/>
    <cellStyle name="Comma 2 14 5 3 2" xfId="9441" xr:uid="{00000000-0005-0000-0000-0000C5420000}"/>
    <cellStyle name="Comma 2 14 5 3 2 2" xfId="40437" xr:uid="{00000000-0005-0000-0000-0000C6420000}"/>
    <cellStyle name="Comma 2 14 5 3 3" xfId="40436" xr:uid="{00000000-0005-0000-0000-0000C7420000}"/>
    <cellStyle name="Comma 2 14 5 4" xfId="9442" xr:uid="{00000000-0005-0000-0000-0000C8420000}"/>
    <cellStyle name="Comma 2 14 5 4 2" xfId="40438" xr:uid="{00000000-0005-0000-0000-0000C9420000}"/>
    <cellStyle name="Comma 2 14 5 5" xfId="40433" xr:uid="{00000000-0005-0000-0000-0000CA420000}"/>
    <cellStyle name="Comma 2 14 6" xfId="9443" xr:uid="{00000000-0005-0000-0000-0000CB420000}"/>
    <cellStyle name="Comma 2 14 6 2" xfId="9444" xr:uid="{00000000-0005-0000-0000-0000CC420000}"/>
    <cellStyle name="Comma 2 14 6 2 2" xfId="40440" xr:uid="{00000000-0005-0000-0000-0000CD420000}"/>
    <cellStyle name="Comma 2 14 6 3" xfId="40439" xr:uid="{00000000-0005-0000-0000-0000CE420000}"/>
    <cellStyle name="Comma 2 14 7" xfId="9445" xr:uid="{00000000-0005-0000-0000-0000CF420000}"/>
    <cellStyle name="Comma 2 14 7 2" xfId="9446" xr:uid="{00000000-0005-0000-0000-0000D0420000}"/>
    <cellStyle name="Comma 2 14 7 2 2" xfId="9447" xr:uid="{00000000-0005-0000-0000-0000D1420000}"/>
    <cellStyle name="Comma 2 14 7 2 2 2" xfId="40443" xr:uid="{00000000-0005-0000-0000-0000D2420000}"/>
    <cellStyle name="Comma 2 14 7 2 3" xfId="9448" xr:uid="{00000000-0005-0000-0000-0000D3420000}"/>
    <cellStyle name="Comma 2 14 7 2 3 2" xfId="35897" xr:uid="{00000000-0005-0000-0000-0000D4420000}"/>
    <cellStyle name="Comma 2 14 7 2 3 2 2" xfId="45163" xr:uid="{00000000-0005-0000-0000-0000D5420000}"/>
    <cellStyle name="Comma 2 14 7 2 3 3" xfId="40444" xr:uid="{00000000-0005-0000-0000-0000D6420000}"/>
    <cellStyle name="Comma 2 14 7 2 4" xfId="40442" xr:uid="{00000000-0005-0000-0000-0000D7420000}"/>
    <cellStyle name="Comma 2 14 7 3" xfId="9449" xr:uid="{00000000-0005-0000-0000-0000D8420000}"/>
    <cellStyle name="Comma 2 14 7 3 2" xfId="9450" xr:uid="{00000000-0005-0000-0000-0000D9420000}"/>
    <cellStyle name="Comma 2 14 7 3 2 2" xfId="40446" xr:uid="{00000000-0005-0000-0000-0000DA420000}"/>
    <cellStyle name="Comma 2 14 7 3 3" xfId="40445" xr:uid="{00000000-0005-0000-0000-0000DB420000}"/>
    <cellStyle name="Comma 2 14 7 4" xfId="9451" xr:uid="{00000000-0005-0000-0000-0000DC420000}"/>
    <cellStyle name="Comma 2 14 7 4 2" xfId="40447" xr:uid="{00000000-0005-0000-0000-0000DD420000}"/>
    <cellStyle name="Comma 2 14 7 5" xfId="9452" xr:uid="{00000000-0005-0000-0000-0000DE420000}"/>
    <cellStyle name="Comma 2 14 7 5 2" xfId="35896" xr:uid="{00000000-0005-0000-0000-0000DF420000}"/>
    <cellStyle name="Comma 2 14 7 5 2 2" xfId="45162" xr:uid="{00000000-0005-0000-0000-0000E0420000}"/>
    <cellStyle name="Comma 2 14 7 5 3" xfId="40448" xr:uid="{00000000-0005-0000-0000-0000E1420000}"/>
    <cellStyle name="Comma 2 14 7 6" xfId="40441" xr:uid="{00000000-0005-0000-0000-0000E2420000}"/>
    <cellStyle name="Comma 2 14 8" xfId="9453" xr:uid="{00000000-0005-0000-0000-0000E3420000}"/>
    <cellStyle name="Comma 2 14 8 2" xfId="9454" xr:uid="{00000000-0005-0000-0000-0000E4420000}"/>
    <cellStyle name="Comma 2 14 8 2 2" xfId="40450" xr:uid="{00000000-0005-0000-0000-0000E5420000}"/>
    <cellStyle name="Comma 2 14 8 3" xfId="40449" xr:uid="{00000000-0005-0000-0000-0000E6420000}"/>
    <cellStyle name="Comma 2 14 9" xfId="9455" xr:uid="{00000000-0005-0000-0000-0000E7420000}"/>
    <cellStyle name="Comma 2 14 9 2" xfId="9456" xr:uid="{00000000-0005-0000-0000-0000E8420000}"/>
    <cellStyle name="Comma 2 14 9 2 2" xfId="40452" xr:uid="{00000000-0005-0000-0000-0000E9420000}"/>
    <cellStyle name="Comma 2 14 9 3" xfId="40451" xr:uid="{00000000-0005-0000-0000-0000EA420000}"/>
    <cellStyle name="Comma 2 15" xfId="9457" xr:uid="{00000000-0005-0000-0000-0000EB420000}"/>
    <cellStyle name="Comma 2 15 10" xfId="9458" xr:uid="{00000000-0005-0000-0000-0000EC420000}"/>
    <cellStyle name="Comma 2 15 10 2" xfId="35894" xr:uid="{00000000-0005-0000-0000-0000ED420000}"/>
    <cellStyle name="Comma 2 15 10 2 2" xfId="45160" xr:uid="{00000000-0005-0000-0000-0000EE420000}"/>
    <cellStyle name="Comma 2 15 10 3" xfId="40454" xr:uid="{00000000-0005-0000-0000-0000EF420000}"/>
    <cellStyle name="Comma 2 15 11" xfId="35895" xr:uid="{00000000-0005-0000-0000-0000F0420000}"/>
    <cellStyle name="Comma 2 15 11 2" xfId="45161" xr:uid="{00000000-0005-0000-0000-0000F1420000}"/>
    <cellStyle name="Comma 2 15 12" xfId="40453" xr:uid="{00000000-0005-0000-0000-0000F2420000}"/>
    <cellStyle name="Comma 2 15 2" xfId="9459" xr:uid="{00000000-0005-0000-0000-0000F3420000}"/>
    <cellStyle name="Comma 2 15 2 2" xfId="9460" xr:uid="{00000000-0005-0000-0000-0000F4420000}"/>
    <cellStyle name="Comma 2 15 2 2 2" xfId="9461" xr:uid="{00000000-0005-0000-0000-0000F5420000}"/>
    <cellStyle name="Comma 2 15 2 2 2 2" xfId="40457" xr:uid="{00000000-0005-0000-0000-0000F6420000}"/>
    <cellStyle name="Comma 2 15 2 2 3" xfId="9462" xr:uid="{00000000-0005-0000-0000-0000F7420000}"/>
    <cellStyle name="Comma 2 15 2 2 3 2" xfId="40458" xr:uid="{00000000-0005-0000-0000-0000F8420000}"/>
    <cellStyle name="Comma 2 15 2 2 4" xfId="40456" xr:uid="{00000000-0005-0000-0000-0000F9420000}"/>
    <cellStyle name="Comma 2 15 2 3" xfId="9463" xr:uid="{00000000-0005-0000-0000-0000FA420000}"/>
    <cellStyle name="Comma 2 15 2 3 2" xfId="9464" xr:uid="{00000000-0005-0000-0000-0000FB420000}"/>
    <cellStyle name="Comma 2 15 2 3 2 2" xfId="9465" xr:uid="{00000000-0005-0000-0000-0000FC420000}"/>
    <cellStyle name="Comma 2 15 2 3 2 2 2" xfId="35893" xr:uid="{00000000-0005-0000-0000-0000FD420000}"/>
    <cellStyle name="Comma 2 15 2 3 2 2 2 2" xfId="45159" xr:uid="{00000000-0005-0000-0000-0000FE420000}"/>
    <cellStyle name="Comma 2 15 2 3 2 2 3" xfId="40461" xr:uid="{00000000-0005-0000-0000-0000FF420000}"/>
    <cellStyle name="Comma 2 15 2 3 2 3" xfId="40460" xr:uid="{00000000-0005-0000-0000-000000430000}"/>
    <cellStyle name="Comma 2 15 2 3 3" xfId="9466" xr:uid="{00000000-0005-0000-0000-000001430000}"/>
    <cellStyle name="Comma 2 15 2 3 3 2" xfId="40462" xr:uid="{00000000-0005-0000-0000-000002430000}"/>
    <cellStyle name="Comma 2 15 2 3 4" xfId="9467" xr:uid="{00000000-0005-0000-0000-000003430000}"/>
    <cellStyle name="Comma 2 15 2 3 4 2" xfId="35892" xr:uid="{00000000-0005-0000-0000-000004430000}"/>
    <cellStyle name="Comma 2 15 2 3 4 2 2" xfId="45158" xr:uid="{00000000-0005-0000-0000-000005430000}"/>
    <cellStyle name="Comma 2 15 2 3 4 3" xfId="40463" xr:uid="{00000000-0005-0000-0000-000006430000}"/>
    <cellStyle name="Comma 2 15 2 3 5" xfId="40459" xr:uid="{00000000-0005-0000-0000-000007430000}"/>
    <cellStyle name="Comma 2 15 2 4" xfId="9468" xr:uid="{00000000-0005-0000-0000-000008430000}"/>
    <cellStyle name="Comma 2 15 2 4 2" xfId="40464" xr:uid="{00000000-0005-0000-0000-000009430000}"/>
    <cellStyle name="Comma 2 15 2 5" xfId="9469" xr:uid="{00000000-0005-0000-0000-00000A430000}"/>
    <cellStyle name="Comma 2 15 2 5 2" xfId="40465" xr:uid="{00000000-0005-0000-0000-00000B430000}"/>
    <cellStyle name="Comma 2 15 2 6" xfId="9470" xr:uid="{00000000-0005-0000-0000-00000C430000}"/>
    <cellStyle name="Comma 2 15 2 6 2" xfId="35891" xr:uid="{00000000-0005-0000-0000-00000D430000}"/>
    <cellStyle name="Comma 2 15 2 6 2 2" xfId="45157" xr:uid="{00000000-0005-0000-0000-00000E430000}"/>
    <cellStyle name="Comma 2 15 2 6 3" xfId="40466" xr:uid="{00000000-0005-0000-0000-00000F430000}"/>
    <cellStyle name="Comma 2 15 2 7" xfId="40455" xr:uid="{00000000-0005-0000-0000-000010430000}"/>
    <cellStyle name="Comma 2 15 3" xfId="9471" xr:uid="{00000000-0005-0000-0000-000011430000}"/>
    <cellStyle name="Comma 2 15 3 2" xfId="9472" xr:uid="{00000000-0005-0000-0000-000012430000}"/>
    <cellStyle name="Comma 2 15 3 2 2" xfId="9473" xr:uid="{00000000-0005-0000-0000-000013430000}"/>
    <cellStyle name="Comma 2 15 3 2 2 2" xfId="9474" xr:uid="{00000000-0005-0000-0000-000014430000}"/>
    <cellStyle name="Comma 2 15 3 2 2 2 2" xfId="40470" xr:uid="{00000000-0005-0000-0000-000015430000}"/>
    <cellStyle name="Comma 2 15 3 2 2 3" xfId="40469" xr:uid="{00000000-0005-0000-0000-000016430000}"/>
    <cellStyle name="Comma 2 15 3 2 3" xfId="9475" xr:uid="{00000000-0005-0000-0000-000017430000}"/>
    <cellStyle name="Comma 2 15 3 2 3 2" xfId="9476" xr:uid="{00000000-0005-0000-0000-000018430000}"/>
    <cellStyle name="Comma 2 15 3 2 3 2 2" xfId="40472" xr:uid="{00000000-0005-0000-0000-000019430000}"/>
    <cellStyle name="Comma 2 15 3 2 3 3" xfId="40471" xr:uid="{00000000-0005-0000-0000-00001A430000}"/>
    <cellStyle name="Comma 2 15 3 2 4" xfId="9477" xr:uid="{00000000-0005-0000-0000-00001B430000}"/>
    <cellStyle name="Comma 2 15 3 2 4 2" xfId="40473" xr:uid="{00000000-0005-0000-0000-00001C430000}"/>
    <cellStyle name="Comma 2 15 3 2 5" xfId="9478" xr:uid="{00000000-0005-0000-0000-00001D430000}"/>
    <cellStyle name="Comma 2 15 3 2 5 2" xfId="35890" xr:uid="{00000000-0005-0000-0000-00001E430000}"/>
    <cellStyle name="Comma 2 15 3 2 5 2 2" xfId="45156" xr:uid="{00000000-0005-0000-0000-00001F430000}"/>
    <cellStyle name="Comma 2 15 3 2 5 3" xfId="40474" xr:uid="{00000000-0005-0000-0000-000020430000}"/>
    <cellStyle name="Comma 2 15 3 2 6" xfId="40468" xr:uid="{00000000-0005-0000-0000-000021430000}"/>
    <cellStyle name="Comma 2 15 3 3" xfId="9479" xr:uid="{00000000-0005-0000-0000-000022430000}"/>
    <cellStyle name="Comma 2 15 3 3 2" xfId="9480" xr:uid="{00000000-0005-0000-0000-000023430000}"/>
    <cellStyle name="Comma 2 15 3 3 2 2" xfId="40476" xr:uid="{00000000-0005-0000-0000-000024430000}"/>
    <cellStyle name="Comma 2 15 3 3 3" xfId="40475" xr:uid="{00000000-0005-0000-0000-000025430000}"/>
    <cellStyle name="Comma 2 15 3 4" xfId="9481" xr:uid="{00000000-0005-0000-0000-000026430000}"/>
    <cellStyle name="Comma 2 15 3 4 2" xfId="9482" xr:uid="{00000000-0005-0000-0000-000027430000}"/>
    <cellStyle name="Comma 2 15 3 4 2 2" xfId="40478" xr:uid="{00000000-0005-0000-0000-000028430000}"/>
    <cellStyle name="Comma 2 15 3 4 3" xfId="40477" xr:uid="{00000000-0005-0000-0000-000029430000}"/>
    <cellStyle name="Comma 2 15 3 5" xfId="9483" xr:uid="{00000000-0005-0000-0000-00002A430000}"/>
    <cellStyle name="Comma 2 15 3 5 2" xfId="40479" xr:uid="{00000000-0005-0000-0000-00002B430000}"/>
    <cellStyle name="Comma 2 15 3 6" xfId="9484" xr:uid="{00000000-0005-0000-0000-00002C430000}"/>
    <cellStyle name="Comma 2 15 3 6 2" xfId="35889" xr:uid="{00000000-0005-0000-0000-00002D430000}"/>
    <cellStyle name="Comma 2 15 3 6 2 2" xfId="45155" xr:uid="{00000000-0005-0000-0000-00002E430000}"/>
    <cellStyle name="Comma 2 15 3 6 3" xfId="40480" xr:uid="{00000000-0005-0000-0000-00002F430000}"/>
    <cellStyle name="Comma 2 15 3 7" xfId="40467" xr:uid="{00000000-0005-0000-0000-000030430000}"/>
    <cellStyle name="Comma 2 15 4" xfId="9485" xr:uid="{00000000-0005-0000-0000-000031430000}"/>
    <cellStyle name="Comma 2 15 4 2" xfId="9486" xr:uid="{00000000-0005-0000-0000-000032430000}"/>
    <cellStyle name="Comma 2 15 4 2 2" xfId="40482" xr:uid="{00000000-0005-0000-0000-000033430000}"/>
    <cellStyle name="Comma 2 15 4 3" xfId="9487" xr:uid="{00000000-0005-0000-0000-000034430000}"/>
    <cellStyle name="Comma 2 15 4 3 2" xfId="40483" xr:uid="{00000000-0005-0000-0000-000035430000}"/>
    <cellStyle name="Comma 2 15 4 4" xfId="40481" xr:uid="{00000000-0005-0000-0000-000036430000}"/>
    <cellStyle name="Comma 2 15 5" xfId="9488" xr:uid="{00000000-0005-0000-0000-000037430000}"/>
    <cellStyle name="Comma 2 15 5 2" xfId="9489" xr:uid="{00000000-0005-0000-0000-000038430000}"/>
    <cellStyle name="Comma 2 15 5 2 2" xfId="40485" xr:uid="{00000000-0005-0000-0000-000039430000}"/>
    <cellStyle name="Comma 2 15 5 3" xfId="9490" xr:uid="{00000000-0005-0000-0000-00003A430000}"/>
    <cellStyle name="Comma 2 15 5 3 2" xfId="40486" xr:uid="{00000000-0005-0000-0000-00003B430000}"/>
    <cellStyle name="Comma 2 15 5 4" xfId="40484" xr:uid="{00000000-0005-0000-0000-00003C430000}"/>
    <cellStyle name="Comma 2 15 6" xfId="9491" xr:uid="{00000000-0005-0000-0000-00003D430000}"/>
    <cellStyle name="Comma 2 15 6 2" xfId="9492" xr:uid="{00000000-0005-0000-0000-00003E430000}"/>
    <cellStyle name="Comma 2 15 6 2 2" xfId="40488" xr:uid="{00000000-0005-0000-0000-00003F430000}"/>
    <cellStyle name="Comma 2 15 6 3" xfId="40487" xr:uid="{00000000-0005-0000-0000-000040430000}"/>
    <cellStyle name="Comma 2 15 7" xfId="9493" xr:uid="{00000000-0005-0000-0000-000041430000}"/>
    <cellStyle name="Comma 2 15 7 2" xfId="40489" xr:uid="{00000000-0005-0000-0000-000042430000}"/>
    <cellStyle name="Comma 2 15 8" xfId="9494" xr:uid="{00000000-0005-0000-0000-000043430000}"/>
    <cellStyle name="Comma 2 15 8 2" xfId="40490" xr:uid="{00000000-0005-0000-0000-000044430000}"/>
    <cellStyle name="Comma 2 15 9" xfId="9495" xr:uid="{00000000-0005-0000-0000-000045430000}"/>
    <cellStyle name="Comma 2 16" xfId="9496" xr:uid="{00000000-0005-0000-0000-000046430000}"/>
    <cellStyle name="Comma 2 16 2" xfId="9497" xr:uid="{00000000-0005-0000-0000-000047430000}"/>
    <cellStyle name="Comma 2 16 2 2" xfId="9498" xr:uid="{00000000-0005-0000-0000-000048430000}"/>
    <cellStyle name="Comma 2 16 2 2 2" xfId="9499" xr:uid="{00000000-0005-0000-0000-000049430000}"/>
    <cellStyle name="Comma 2 16 2 2 2 2" xfId="40494" xr:uid="{00000000-0005-0000-0000-00004A430000}"/>
    <cellStyle name="Comma 2 16 2 2 3" xfId="40493" xr:uid="{00000000-0005-0000-0000-00004B430000}"/>
    <cellStyle name="Comma 2 16 2 3" xfId="9500" xr:uid="{00000000-0005-0000-0000-00004C430000}"/>
    <cellStyle name="Comma 2 16 2 3 2" xfId="9501" xr:uid="{00000000-0005-0000-0000-00004D430000}"/>
    <cellStyle name="Comma 2 16 2 3 2 2" xfId="40496" xr:uid="{00000000-0005-0000-0000-00004E430000}"/>
    <cellStyle name="Comma 2 16 2 3 3" xfId="9502" xr:uid="{00000000-0005-0000-0000-00004F430000}"/>
    <cellStyle name="Comma 2 16 2 3 3 2" xfId="35887" xr:uid="{00000000-0005-0000-0000-000050430000}"/>
    <cellStyle name="Comma 2 16 2 3 3 2 2" xfId="45153" xr:uid="{00000000-0005-0000-0000-000051430000}"/>
    <cellStyle name="Comma 2 16 2 3 3 3" xfId="40497" xr:uid="{00000000-0005-0000-0000-000052430000}"/>
    <cellStyle name="Comma 2 16 2 3 4" xfId="40495" xr:uid="{00000000-0005-0000-0000-000053430000}"/>
    <cellStyle name="Comma 2 16 2 4" xfId="9503" xr:uid="{00000000-0005-0000-0000-000054430000}"/>
    <cellStyle name="Comma 2 16 2 4 2" xfId="40498" xr:uid="{00000000-0005-0000-0000-000055430000}"/>
    <cellStyle name="Comma 2 16 2 5" xfId="9504" xr:uid="{00000000-0005-0000-0000-000056430000}"/>
    <cellStyle name="Comma 2 16 2 5 2" xfId="35886" xr:uid="{00000000-0005-0000-0000-000057430000}"/>
    <cellStyle name="Comma 2 16 2 5 2 2" xfId="45152" xr:uid="{00000000-0005-0000-0000-000058430000}"/>
    <cellStyle name="Comma 2 16 2 5 3" xfId="40499" xr:uid="{00000000-0005-0000-0000-000059430000}"/>
    <cellStyle name="Comma 2 16 2 6" xfId="40492" xr:uid="{00000000-0005-0000-0000-00005A430000}"/>
    <cellStyle name="Comma 2 16 3" xfId="9505" xr:uid="{00000000-0005-0000-0000-00005B430000}"/>
    <cellStyle name="Comma 2 16 3 2" xfId="9506" xr:uid="{00000000-0005-0000-0000-00005C430000}"/>
    <cellStyle name="Comma 2 16 3 2 2" xfId="40501" xr:uid="{00000000-0005-0000-0000-00005D430000}"/>
    <cellStyle name="Comma 2 16 3 3" xfId="9507" xr:uid="{00000000-0005-0000-0000-00005E430000}"/>
    <cellStyle name="Comma 2 16 3 3 2" xfId="40502" xr:uid="{00000000-0005-0000-0000-00005F430000}"/>
    <cellStyle name="Comma 2 16 3 4" xfId="40500" xr:uid="{00000000-0005-0000-0000-000060430000}"/>
    <cellStyle name="Comma 2 16 4" xfId="9508" xr:uid="{00000000-0005-0000-0000-000061430000}"/>
    <cellStyle name="Comma 2 16 4 2" xfId="9509" xr:uid="{00000000-0005-0000-0000-000062430000}"/>
    <cellStyle name="Comma 2 16 4 2 2" xfId="40504" xr:uid="{00000000-0005-0000-0000-000063430000}"/>
    <cellStyle name="Comma 2 16 4 3" xfId="40503" xr:uid="{00000000-0005-0000-0000-000064430000}"/>
    <cellStyle name="Comma 2 16 5" xfId="9510" xr:uid="{00000000-0005-0000-0000-000065430000}"/>
    <cellStyle name="Comma 2 16 5 2" xfId="9511" xr:uid="{00000000-0005-0000-0000-000066430000}"/>
    <cellStyle name="Comma 2 16 5 2 2" xfId="40506" xr:uid="{00000000-0005-0000-0000-000067430000}"/>
    <cellStyle name="Comma 2 16 5 3" xfId="40505" xr:uid="{00000000-0005-0000-0000-000068430000}"/>
    <cellStyle name="Comma 2 16 6" xfId="9512" xr:uid="{00000000-0005-0000-0000-000069430000}"/>
    <cellStyle name="Comma 2 16 6 2" xfId="40507" xr:uid="{00000000-0005-0000-0000-00006A430000}"/>
    <cellStyle name="Comma 2 16 7" xfId="9513" xr:uid="{00000000-0005-0000-0000-00006B430000}"/>
    <cellStyle name="Comma 2 16 7 2" xfId="35885" xr:uid="{00000000-0005-0000-0000-00006C430000}"/>
    <cellStyle name="Comma 2 16 7 2 2" xfId="45151" xr:uid="{00000000-0005-0000-0000-00006D430000}"/>
    <cellStyle name="Comma 2 16 7 3" xfId="40508" xr:uid="{00000000-0005-0000-0000-00006E430000}"/>
    <cellStyle name="Comma 2 16 8" xfId="35888" xr:uid="{00000000-0005-0000-0000-00006F430000}"/>
    <cellStyle name="Comma 2 16 8 2" xfId="45154" xr:uid="{00000000-0005-0000-0000-000070430000}"/>
    <cellStyle name="Comma 2 16 9" xfId="40491" xr:uid="{00000000-0005-0000-0000-000071430000}"/>
    <cellStyle name="Comma 2 17" xfId="9514" xr:uid="{00000000-0005-0000-0000-000072430000}"/>
    <cellStyle name="Comma 2 17 2" xfId="9515" xr:uid="{00000000-0005-0000-0000-000073430000}"/>
    <cellStyle name="Comma 2 17 2 2" xfId="9516" xr:uid="{00000000-0005-0000-0000-000074430000}"/>
    <cellStyle name="Comma 2 17 2 2 2" xfId="9517" xr:uid="{00000000-0005-0000-0000-000075430000}"/>
    <cellStyle name="Comma 2 17 2 2 2 2" xfId="40512" xr:uid="{00000000-0005-0000-0000-000076430000}"/>
    <cellStyle name="Comma 2 17 2 2 3" xfId="9518" xr:uid="{00000000-0005-0000-0000-000077430000}"/>
    <cellStyle name="Comma 2 17 2 2 3 2" xfId="40513" xr:uid="{00000000-0005-0000-0000-000078430000}"/>
    <cellStyle name="Comma 2 17 2 2 4" xfId="40511" xr:uid="{00000000-0005-0000-0000-000079430000}"/>
    <cellStyle name="Comma 2 17 2 3" xfId="9519" xr:uid="{00000000-0005-0000-0000-00007A430000}"/>
    <cellStyle name="Comma 2 17 2 3 2" xfId="9520" xr:uid="{00000000-0005-0000-0000-00007B430000}"/>
    <cellStyle name="Comma 2 17 2 3 2 2" xfId="40515" xr:uid="{00000000-0005-0000-0000-00007C430000}"/>
    <cellStyle name="Comma 2 17 2 3 3" xfId="40514" xr:uid="{00000000-0005-0000-0000-00007D430000}"/>
    <cellStyle name="Comma 2 17 2 4" xfId="9521" xr:uid="{00000000-0005-0000-0000-00007E430000}"/>
    <cellStyle name="Comma 2 17 2 4 2" xfId="40516" xr:uid="{00000000-0005-0000-0000-00007F430000}"/>
    <cellStyle name="Comma 2 17 2 5" xfId="9522" xr:uid="{00000000-0005-0000-0000-000080430000}"/>
    <cellStyle name="Comma 2 17 2 5 2" xfId="40517" xr:uid="{00000000-0005-0000-0000-000081430000}"/>
    <cellStyle name="Comma 2 17 2 6" xfId="9523" xr:uid="{00000000-0005-0000-0000-000082430000}"/>
    <cellStyle name="Comma 2 17 2 6 2" xfId="35882" xr:uid="{00000000-0005-0000-0000-000083430000}"/>
    <cellStyle name="Comma 2 17 2 6 2 2" xfId="45148" xr:uid="{00000000-0005-0000-0000-000084430000}"/>
    <cellStyle name="Comma 2 17 2 6 3" xfId="40518" xr:uid="{00000000-0005-0000-0000-000085430000}"/>
    <cellStyle name="Comma 2 17 2 7" xfId="35883" xr:uid="{00000000-0005-0000-0000-000086430000}"/>
    <cellStyle name="Comma 2 17 2 7 2" xfId="45149" xr:uid="{00000000-0005-0000-0000-000087430000}"/>
    <cellStyle name="Comma 2 17 2 8" xfId="40510" xr:uid="{00000000-0005-0000-0000-000088430000}"/>
    <cellStyle name="Comma 2 17 3" xfId="9524" xr:uid="{00000000-0005-0000-0000-000089430000}"/>
    <cellStyle name="Comma 2 17 3 2" xfId="9525" xr:uid="{00000000-0005-0000-0000-00008A430000}"/>
    <cellStyle name="Comma 2 17 3 2 2" xfId="9526" xr:uid="{00000000-0005-0000-0000-00008B430000}"/>
    <cellStyle name="Comma 2 17 3 2 2 2" xfId="40521" xr:uid="{00000000-0005-0000-0000-00008C430000}"/>
    <cellStyle name="Comma 2 17 3 2 3" xfId="40520" xr:uid="{00000000-0005-0000-0000-00008D430000}"/>
    <cellStyle name="Comma 2 17 3 3" xfId="9527" xr:uid="{00000000-0005-0000-0000-00008E430000}"/>
    <cellStyle name="Comma 2 17 3 3 2" xfId="9528" xr:uid="{00000000-0005-0000-0000-00008F430000}"/>
    <cellStyle name="Comma 2 17 3 3 2 2" xfId="40523" xr:uid="{00000000-0005-0000-0000-000090430000}"/>
    <cellStyle name="Comma 2 17 3 3 3" xfId="40522" xr:uid="{00000000-0005-0000-0000-000091430000}"/>
    <cellStyle name="Comma 2 17 3 4" xfId="9529" xr:uid="{00000000-0005-0000-0000-000092430000}"/>
    <cellStyle name="Comma 2 17 3 4 2" xfId="40524" xr:uid="{00000000-0005-0000-0000-000093430000}"/>
    <cellStyle name="Comma 2 17 3 5" xfId="9530" xr:uid="{00000000-0005-0000-0000-000094430000}"/>
    <cellStyle name="Comma 2 17 3 5 2" xfId="34515" xr:uid="{00000000-0005-0000-0000-000095430000}"/>
    <cellStyle name="Comma 2 17 3 5 2 2" xfId="44557" xr:uid="{00000000-0005-0000-0000-000096430000}"/>
    <cellStyle name="Comma 2 17 3 5 3" xfId="40525" xr:uid="{00000000-0005-0000-0000-000097430000}"/>
    <cellStyle name="Comma 2 17 3 6" xfId="40519" xr:uid="{00000000-0005-0000-0000-000098430000}"/>
    <cellStyle name="Comma 2 17 4" xfId="9531" xr:uid="{00000000-0005-0000-0000-000099430000}"/>
    <cellStyle name="Comma 2 17 4 2" xfId="9532" xr:uid="{00000000-0005-0000-0000-00009A430000}"/>
    <cellStyle name="Comma 2 17 4 2 2" xfId="40527" xr:uid="{00000000-0005-0000-0000-00009B430000}"/>
    <cellStyle name="Comma 2 17 4 3" xfId="9533" xr:uid="{00000000-0005-0000-0000-00009C430000}"/>
    <cellStyle name="Comma 2 17 4 3 2" xfId="35881" xr:uid="{00000000-0005-0000-0000-00009D430000}"/>
    <cellStyle name="Comma 2 17 4 3 2 2" xfId="45147" xr:uid="{00000000-0005-0000-0000-00009E430000}"/>
    <cellStyle name="Comma 2 17 4 3 3" xfId="40528" xr:uid="{00000000-0005-0000-0000-00009F430000}"/>
    <cellStyle name="Comma 2 17 4 4" xfId="40526" xr:uid="{00000000-0005-0000-0000-0000A0430000}"/>
    <cellStyle name="Comma 2 17 5" xfId="9534" xr:uid="{00000000-0005-0000-0000-0000A1430000}"/>
    <cellStyle name="Comma 2 17 5 2" xfId="9535" xr:uid="{00000000-0005-0000-0000-0000A2430000}"/>
    <cellStyle name="Comma 2 17 5 2 2" xfId="40530" xr:uid="{00000000-0005-0000-0000-0000A3430000}"/>
    <cellStyle name="Comma 2 17 5 3" xfId="9536" xr:uid="{00000000-0005-0000-0000-0000A4430000}"/>
    <cellStyle name="Comma 2 17 5 3 2" xfId="40531" xr:uid="{00000000-0005-0000-0000-0000A5430000}"/>
    <cellStyle name="Comma 2 17 5 4" xfId="40529" xr:uid="{00000000-0005-0000-0000-0000A6430000}"/>
    <cellStyle name="Comma 2 17 6" xfId="9537" xr:uid="{00000000-0005-0000-0000-0000A7430000}"/>
    <cellStyle name="Comma 2 17 6 2" xfId="40532" xr:uid="{00000000-0005-0000-0000-0000A8430000}"/>
    <cellStyle name="Comma 2 17 7" xfId="9538" xr:uid="{00000000-0005-0000-0000-0000A9430000}"/>
    <cellStyle name="Comma 2 17 7 2" xfId="35880" xr:uid="{00000000-0005-0000-0000-0000AA430000}"/>
    <cellStyle name="Comma 2 17 7 2 2" xfId="45146" xr:uid="{00000000-0005-0000-0000-0000AB430000}"/>
    <cellStyle name="Comma 2 17 7 3" xfId="40533" xr:uid="{00000000-0005-0000-0000-0000AC430000}"/>
    <cellStyle name="Comma 2 17 8" xfId="35884" xr:uid="{00000000-0005-0000-0000-0000AD430000}"/>
    <cellStyle name="Comma 2 17 8 2" xfId="45150" xr:uid="{00000000-0005-0000-0000-0000AE430000}"/>
    <cellStyle name="Comma 2 17 9" xfId="40509" xr:uid="{00000000-0005-0000-0000-0000AF430000}"/>
    <cellStyle name="Comma 2 18" xfId="9539" xr:uid="{00000000-0005-0000-0000-0000B0430000}"/>
    <cellStyle name="Comma 2 18 2" xfId="9540" xr:uid="{00000000-0005-0000-0000-0000B1430000}"/>
    <cellStyle name="Comma 2 18 2 2" xfId="9541" xr:uid="{00000000-0005-0000-0000-0000B2430000}"/>
    <cellStyle name="Comma 2 18 2 2 2" xfId="40536" xr:uid="{00000000-0005-0000-0000-0000B3430000}"/>
    <cellStyle name="Comma 2 18 2 3" xfId="9542" xr:uid="{00000000-0005-0000-0000-0000B4430000}"/>
    <cellStyle name="Comma 2 18 2 3 2" xfId="40537" xr:uid="{00000000-0005-0000-0000-0000B5430000}"/>
    <cellStyle name="Comma 2 18 2 4" xfId="40535" xr:uid="{00000000-0005-0000-0000-0000B6430000}"/>
    <cellStyle name="Comma 2 18 3" xfId="9543" xr:uid="{00000000-0005-0000-0000-0000B7430000}"/>
    <cellStyle name="Comma 2 18 3 2" xfId="9544" xr:uid="{00000000-0005-0000-0000-0000B8430000}"/>
    <cellStyle name="Comma 2 18 3 2 2" xfId="40539" xr:uid="{00000000-0005-0000-0000-0000B9430000}"/>
    <cellStyle name="Comma 2 18 3 3" xfId="40538" xr:uid="{00000000-0005-0000-0000-0000BA430000}"/>
    <cellStyle name="Comma 2 18 4" xfId="9545" xr:uid="{00000000-0005-0000-0000-0000BB430000}"/>
    <cellStyle name="Comma 2 18 4 2" xfId="40540" xr:uid="{00000000-0005-0000-0000-0000BC430000}"/>
    <cellStyle name="Comma 2 18 5" xfId="9546" xr:uid="{00000000-0005-0000-0000-0000BD430000}"/>
    <cellStyle name="Comma 2 18 5 2" xfId="40541" xr:uid="{00000000-0005-0000-0000-0000BE430000}"/>
    <cellStyle name="Comma 2 18 6" xfId="35879" xr:uid="{00000000-0005-0000-0000-0000BF430000}"/>
    <cellStyle name="Comma 2 18 6 2" xfId="45145" xr:uid="{00000000-0005-0000-0000-0000C0430000}"/>
    <cellStyle name="Comma 2 18 7" xfId="40534" xr:uid="{00000000-0005-0000-0000-0000C1430000}"/>
    <cellStyle name="Comma 2 19" xfId="9547" xr:uid="{00000000-0005-0000-0000-0000C2430000}"/>
    <cellStyle name="Comma 2 19 2" xfId="9548" xr:uid="{00000000-0005-0000-0000-0000C3430000}"/>
    <cellStyle name="Comma 2 19 2 2" xfId="9549" xr:uid="{00000000-0005-0000-0000-0000C4430000}"/>
    <cellStyle name="Comma 2 19 2 2 2" xfId="9550" xr:uid="{00000000-0005-0000-0000-0000C5430000}"/>
    <cellStyle name="Comma 2 19 2 2 2 2" xfId="40545" xr:uid="{00000000-0005-0000-0000-0000C6430000}"/>
    <cellStyle name="Comma 2 19 2 2 3" xfId="40544" xr:uid="{00000000-0005-0000-0000-0000C7430000}"/>
    <cellStyle name="Comma 2 19 2 3" xfId="9551" xr:uid="{00000000-0005-0000-0000-0000C8430000}"/>
    <cellStyle name="Comma 2 19 2 3 2" xfId="40546" xr:uid="{00000000-0005-0000-0000-0000C9430000}"/>
    <cellStyle name="Comma 2 19 2 4" xfId="40543" xr:uid="{00000000-0005-0000-0000-0000CA430000}"/>
    <cellStyle name="Comma 2 19 3" xfId="9552" xr:uid="{00000000-0005-0000-0000-0000CB430000}"/>
    <cellStyle name="Comma 2 19 3 2" xfId="40547" xr:uid="{00000000-0005-0000-0000-0000CC430000}"/>
    <cellStyle name="Comma 2 19 4" xfId="9553" xr:uid="{00000000-0005-0000-0000-0000CD430000}"/>
    <cellStyle name="Comma 2 19 4 2" xfId="35877" xr:uid="{00000000-0005-0000-0000-0000CE430000}"/>
    <cellStyle name="Comma 2 19 4 2 2" xfId="45143" xr:uid="{00000000-0005-0000-0000-0000CF430000}"/>
    <cellStyle name="Comma 2 19 4 3" xfId="40548" xr:uid="{00000000-0005-0000-0000-0000D0430000}"/>
    <cellStyle name="Comma 2 19 5" xfId="9554" xr:uid="{00000000-0005-0000-0000-0000D1430000}"/>
    <cellStyle name="Comma 2 19 5 2" xfId="40549" xr:uid="{00000000-0005-0000-0000-0000D2430000}"/>
    <cellStyle name="Comma 2 19 6" xfId="9555" xr:uid="{00000000-0005-0000-0000-0000D3430000}"/>
    <cellStyle name="Comma 2 19 6 2" xfId="36369" xr:uid="{00000000-0005-0000-0000-0000D4430000}"/>
    <cellStyle name="Comma 2 19 6 2 2" xfId="45587" xr:uid="{00000000-0005-0000-0000-0000D5430000}"/>
    <cellStyle name="Comma 2 19 6 3" xfId="40550" xr:uid="{00000000-0005-0000-0000-0000D6430000}"/>
    <cellStyle name="Comma 2 19 7" xfId="35878" xr:uid="{00000000-0005-0000-0000-0000D7430000}"/>
    <cellStyle name="Comma 2 19 7 2" xfId="45144" xr:uid="{00000000-0005-0000-0000-0000D8430000}"/>
    <cellStyle name="Comma 2 19 8" xfId="40542" xr:uid="{00000000-0005-0000-0000-0000D9430000}"/>
    <cellStyle name="Comma 2 2" xfId="32" xr:uid="{00000000-0005-0000-0000-0000DA430000}"/>
    <cellStyle name="Comma 2 2 10" xfId="9556" xr:uid="{00000000-0005-0000-0000-0000DB430000}"/>
    <cellStyle name="Comma 2 2 10 2" xfId="9557" xr:uid="{00000000-0005-0000-0000-0000DC430000}"/>
    <cellStyle name="Comma 2 2 10 3" xfId="9558" xr:uid="{00000000-0005-0000-0000-0000DD430000}"/>
    <cellStyle name="Comma 2 2 11" xfId="9559" xr:uid="{00000000-0005-0000-0000-0000DE430000}"/>
    <cellStyle name="Comma 2 2 11 2" xfId="9560" xr:uid="{00000000-0005-0000-0000-0000DF430000}"/>
    <cellStyle name="Comma 2 2 11 3" xfId="34488" xr:uid="{00000000-0005-0000-0000-0000E0430000}"/>
    <cellStyle name="Comma 2 2 11 3 2" xfId="44532" xr:uid="{00000000-0005-0000-0000-0000E1430000}"/>
    <cellStyle name="Comma 2 2 11 4" xfId="40551" xr:uid="{00000000-0005-0000-0000-0000E2430000}"/>
    <cellStyle name="Comma 2 2 12" xfId="9561" xr:uid="{00000000-0005-0000-0000-0000E3430000}"/>
    <cellStyle name="Comma 2 2 12 2" xfId="9562" xr:uid="{00000000-0005-0000-0000-0000E4430000}"/>
    <cellStyle name="Comma 2 2 12 3" xfId="35876" xr:uid="{00000000-0005-0000-0000-0000E5430000}"/>
    <cellStyle name="Comma 2 2 12 3 2" xfId="45142" xr:uid="{00000000-0005-0000-0000-0000E6430000}"/>
    <cellStyle name="Comma 2 2 12 4" xfId="40552" xr:uid="{00000000-0005-0000-0000-0000E7430000}"/>
    <cellStyle name="Comma 2 2 13" xfId="9563" xr:uid="{00000000-0005-0000-0000-0000E8430000}"/>
    <cellStyle name="Comma 2 2 13 2" xfId="34487" xr:uid="{00000000-0005-0000-0000-0000E9430000}"/>
    <cellStyle name="Comma 2 2 13 2 2" xfId="44531" xr:uid="{00000000-0005-0000-0000-0000EA430000}"/>
    <cellStyle name="Comma 2 2 13 3" xfId="40553" xr:uid="{00000000-0005-0000-0000-0000EB430000}"/>
    <cellStyle name="Comma 2 2 14" xfId="9564" xr:uid="{00000000-0005-0000-0000-0000EC430000}"/>
    <cellStyle name="Comma 2 2 14 2" xfId="36312" xr:uid="{00000000-0005-0000-0000-0000ED430000}"/>
    <cellStyle name="Comma 2 2 14 2 2" xfId="45539" xr:uid="{00000000-0005-0000-0000-0000EE430000}"/>
    <cellStyle name="Comma 2 2 14 3" xfId="40554" xr:uid="{00000000-0005-0000-0000-0000EF430000}"/>
    <cellStyle name="Comma 2 2 15" xfId="9565" xr:uid="{00000000-0005-0000-0000-0000F0430000}"/>
    <cellStyle name="Comma 2 2 15 2" xfId="34540" xr:uid="{00000000-0005-0000-0000-0000F1430000}"/>
    <cellStyle name="Comma 2 2 15 2 2" xfId="44573" xr:uid="{00000000-0005-0000-0000-0000F2430000}"/>
    <cellStyle name="Comma 2 2 15 3" xfId="40555" xr:uid="{00000000-0005-0000-0000-0000F3430000}"/>
    <cellStyle name="Comma 2 2 16" xfId="9566" xr:uid="{00000000-0005-0000-0000-0000F4430000}"/>
    <cellStyle name="Comma 2 2 16 2" xfId="26109" xr:uid="{00000000-0005-0000-0000-0000F5430000}"/>
    <cellStyle name="Comma 2 2 16 2 2" xfId="38100" xr:uid="{00000000-0005-0000-0000-0000F6430000}"/>
    <cellStyle name="Comma 2 2 16 3" xfId="40556" xr:uid="{00000000-0005-0000-0000-0000F7430000}"/>
    <cellStyle name="Comma 2 2 17" xfId="9567" xr:uid="{00000000-0005-0000-0000-0000F8430000}"/>
    <cellStyle name="Comma 2 2 17 2" xfId="35875" xr:uid="{00000000-0005-0000-0000-0000F9430000}"/>
    <cellStyle name="Comma 2 2 17 2 2" xfId="45141" xr:uid="{00000000-0005-0000-0000-0000FA430000}"/>
    <cellStyle name="Comma 2 2 17 3" xfId="40557" xr:uid="{00000000-0005-0000-0000-0000FB430000}"/>
    <cellStyle name="Comma 2 2 18" xfId="9568" xr:uid="{00000000-0005-0000-0000-0000FC430000}"/>
    <cellStyle name="Comma 2 2 18 2" xfId="35874" xr:uid="{00000000-0005-0000-0000-0000FD430000}"/>
    <cellStyle name="Comma 2 2 18 2 2" xfId="45140" xr:uid="{00000000-0005-0000-0000-0000FE430000}"/>
    <cellStyle name="Comma 2 2 18 3" xfId="40558" xr:uid="{00000000-0005-0000-0000-0000FF430000}"/>
    <cellStyle name="Comma 2 2 19" xfId="9569" xr:uid="{00000000-0005-0000-0000-000000440000}"/>
    <cellStyle name="Comma 2 2 19 2" xfId="35873" xr:uid="{00000000-0005-0000-0000-000001440000}"/>
    <cellStyle name="Comma 2 2 19 2 2" xfId="45139" xr:uid="{00000000-0005-0000-0000-000002440000}"/>
    <cellStyle name="Comma 2 2 19 3" xfId="40559" xr:uid="{00000000-0005-0000-0000-000003440000}"/>
    <cellStyle name="Comma 2 2 2" xfId="42" xr:uid="{00000000-0005-0000-0000-000004440000}"/>
    <cellStyle name="Comma 2 2 2 10" xfId="9570" xr:uid="{00000000-0005-0000-0000-000005440000}"/>
    <cellStyle name="Comma 2 2 2 11" xfId="9571" xr:uid="{00000000-0005-0000-0000-000006440000}"/>
    <cellStyle name="Comma 2 2 2 11 2" xfId="35872" xr:uid="{00000000-0005-0000-0000-000007440000}"/>
    <cellStyle name="Comma 2 2 2 11 2 2" xfId="45138" xr:uid="{00000000-0005-0000-0000-000008440000}"/>
    <cellStyle name="Comma 2 2 2 11 3" xfId="40560" xr:uid="{00000000-0005-0000-0000-000009440000}"/>
    <cellStyle name="Comma 2 2 2 12" xfId="33722" xr:uid="{00000000-0005-0000-0000-00000A440000}"/>
    <cellStyle name="Comma 2 2 2 12 2" xfId="43682" xr:uid="{00000000-0005-0000-0000-00000B440000}"/>
    <cellStyle name="Comma 2 2 2 2" xfId="58" xr:uid="{00000000-0005-0000-0000-00000C440000}"/>
    <cellStyle name="Comma 2 2 2 2 10" xfId="9572" xr:uid="{00000000-0005-0000-0000-00000D440000}"/>
    <cellStyle name="Comma 2 2 2 2 10 2" xfId="40561" xr:uid="{00000000-0005-0000-0000-00000E440000}"/>
    <cellStyle name="Comma 2 2 2 2 11" xfId="9573" xr:uid="{00000000-0005-0000-0000-00000F440000}"/>
    <cellStyle name="Comma 2 2 2 2 12" xfId="1385" xr:uid="{00000000-0005-0000-0000-000010440000}"/>
    <cellStyle name="Comma 2 2 2 2 12 2" xfId="38330" xr:uid="{00000000-0005-0000-0000-000011440000}"/>
    <cellStyle name="Comma 2 2 2 2 13" xfId="370" xr:uid="{00000000-0005-0000-0000-000012440000}"/>
    <cellStyle name="Comma 2 2 2 2 13 2" xfId="43688" xr:uid="{00000000-0005-0000-0000-000013440000}"/>
    <cellStyle name="Comma 2 2 2 2 13 3" xfId="33726" xr:uid="{00000000-0005-0000-0000-000014440000}"/>
    <cellStyle name="Comma 2 2 2 2 14" xfId="24452" xr:uid="{00000000-0005-0000-0000-000015440000}"/>
    <cellStyle name="Comma 2 2 2 2 15" xfId="36412" xr:uid="{00000000-0005-0000-0000-000016440000}"/>
    <cellStyle name="Comma 2 2 2 2 16" xfId="21733" xr:uid="{00000000-0005-0000-0000-000017440000}"/>
    <cellStyle name="Comma 2 2 2 2 2" xfId="212" xr:uid="{00000000-0005-0000-0000-000018440000}"/>
    <cellStyle name="Comma 2 2 2 2 2 10" xfId="36502" xr:uid="{00000000-0005-0000-0000-000019440000}"/>
    <cellStyle name="Comma 2 2 2 2 2 11" xfId="23641" xr:uid="{00000000-0005-0000-0000-00001A440000}"/>
    <cellStyle name="Comma 2 2 2 2 2 2" xfId="626" xr:uid="{00000000-0005-0000-0000-00001B440000}"/>
    <cellStyle name="Comma 2 2 2 2 2 2 10" xfId="23642" xr:uid="{00000000-0005-0000-0000-00001C440000}"/>
    <cellStyle name="Comma 2 2 2 2 2 2 11" xfId="32147" xr:uid="{00000000-0005-0000-0000-00001D440000}"/>
    <cellStyle name="Comma 2 2 2 2 2 2 2" xfId="1363" xr:uid="{00000000-0005-0000-0000-00001E440000}"/>
    <cellStyle name="Comma 2 2 2 2 2 2 2 2" xfId="9577" xr:uid="{00000000-0005-0000-0000-00001F440000}"/>
    <cellStyle name="Comma 2 2 2 2 2 2 2 2 2" xfId="9578" xr:uid="{00000000-0005-0000-0000-000020440000}"/>
    <cellStyle name="Comma 2 2 2 2 2 2 2 2 2 2" xfId="40564" xr:uid="{00000000-0005-0000-0000-000021440000}"/>
    <cellStyle name="Comma 2 2 2 2 2 2 2 2 3" xfId="27946" xr:uid="{00000000-0005-0000-0000-000022440000}"/>
    <cellStyle name="Comma 2 2 2 2 2 2 2 2 3 2" xfId="40563" xr:uid="{00000000-0005-0000-0000-000023440000}"/>
    <cellStyle name="Comma 2 2 2 2 2 2 2 2 4" xfId="25394" xr:uid="{00000000-0005-0000-0000-000024440000}"/>
    <cellStyle name="Comma 2 2 2 2 2 2 2 2 5" xfId="37414" xr:uid="{00000000-0005-0000-0000-000025440000}"/>
    <cellStyle name="Comma 2 2 2 2 2 2 2 2 6" xfId="24173" xr:uid="{00000000-0005-0000-0000-000026440000}"/>
    <cellStyle name="Comma 2 2 2 2 2 2 2 3" xfId="9579" xr:uid="{00000000-0005-0000-0000-000027440000}"/>
    <cellStyle name="Comma 2 2 2 2 2 2 2 3 2" xfId="9580" xr:uid="{00000000-0005-0000-0000-000028440000}"/>
    <cellStyle name="Comma 2 2 2 2 2 2 2 3 2 2" xfId="40566" xr:uid="{00000000-0005-0000-0000-000029440000}"/>
    <cellStyle name="Comma 2 2 2 2 2 2 2 3 3" xfId="27947" xr:uid="{00000000-0005-0000-0000-00002A440000}"/>
    <cellStyle name="Comma 2 2 2 2 2 2 2 3 4" xfId="40565" xr:uid="{00000000-0005-0000-0000-00002B440000}"/>
    <cellStyle name="Comma 2 2 2 2 2 2 2 3 5" xfId="24435" xr:uid="{00000000-0005-0000-0000-00002C440000}"/>
    <cellStyle name="Comma 2 2 2 2 2 2 2 4" xfId="9581" xr:uid="{00000000-0005-0000-0000-00002D440000}"/>
    <cellStyle name="Comma 2 2 2 2 2 2 2 4 2" xfId="40567" xr:uid="{00000000-0005-0000-0000-00002E440000}"/>
    <cellStyle name="Comma 2 2 2 2 2 2 2 5" xfId="9576" xr:uid="{00000000-0005-0000-0000-00002F440000}"/>
    <cellStyle name="Comma 2 2 2 2 2 2 2 5 2" xfId="40562" xr:uid="{00000000-0005-0000-0000-000030440000}"/>
    <cellStyle name="Comma 2 2 2 2 2 2 2 6" xfId="34194" xr:uid="{00000000-0005-0000-0000-000031440000}"/>
    <cellStyle name="Comma 2 2 2 2 2 2 2 6 2" xfId="44231" xr:uid="{00000000-0005-0000-0000-000032440000}"/>
    <cellStyle name="Comma 2 2 2 2 2 2 2 7" xfId="26161" xr:uid="{00000000-0005-0000-0000-000033440000}"/>
    <cellStyle name="Comma 2 2 2 2 2 2 2 7 2" xfId="38147" xr:uid="{00000000-0005-0000-0000-000034440000}"/>
    <cellStyle name="Comma 2 2 2 2 2 2 2 8" xfId="24904" xr:uid="{00000000-0005-0000-0000-000035440000}"/>
    <cellStyle name="Comma 2 2 2 2 2 2 2 9" xfId="36920" xr:uid="{00000000-0005-0000-0000-000036440000}"/>
    <cellStyle name="Comma 2 2 2 2 2 2 3" xfId="9582" xr:uid="{00000000-0005-0000-0000-000037440000}"/>
    <cellStyle name="Comma 2 2 2 2 2 2 3 2" xfId="9583" xr:uid="{00000000-0005-0000-0000-000038440000}"/>
    <cellStyle name="Comma 2 2 2 2 2 2 3 2 2" xfId="40569" xr:uid="{00000000-0005-0000-0000-000039440000}"/>
    <cellStyle name="Comma 2 2 2 2 2 2 3 3" xfId="27948" xr:uid="{00000000-0005-0000-0000-00003A440000}"/>
    <cellStyle name="Comma 2 2 2 2 2 2 3 3 2" xfId="40568" xr:uid="{00000000-0005-0000-0000-00003B440000}"/>
    <cellStyle name="Comma 2 2 2 2 2 2 3 4" xfId="33837" xr:uid="{00000000-0005-0000-0000-00003C440000}"/>
    <cellStyle name="Comma 2 2 2 2 2 2 3 4 2" xfId="43824" xr:uid="{00000000-0005-0000-0000-00003D440000}"/>
    <cellStyle name="Comma 2 2 2 2 2 2 3 5" xfId="25769" xr:uid="{00000000-0005-0000-0000-00003E440000}"/>
    <cellStyle name="Comma 2 2 2 2 2 2 3 5 2" xfId="37763" xr:uid="{00000000-0005-0000-0000-00003F440000}"/>
    <cellStyle name="Comma 2 2 2 2 2 2 3 6" xfId="25009" xr:uid="{00000000-0005-0000-0000-000040440000}"/>
    <cellStyle name="Comma 2 2 2 2 2 2 3 7" xfId="37025" xr:uid="{00000000-0005-0000-0000-000041440000}"/>
    <cellStyle name="Comma 2 2 2 2 2 2 4" xfId="9584" xr:uid="{00000000-0005-0000-0000-000042440000}"/>
    <cellStyle name="Comma 2 2 2 2 2 2 4 2" xfId="9585" xr:uid="{00000000-0005-0000-0000-000043440000}"/>
    <cellStyle name="Comma 2 2 2 2 2 2 4 2 2" xfId="40571" xr:uid="{00000000-0005-0000-0000-000044440000}"/>
    <cellStyle name="Comma 2 2 2 2 2 2 4 3" xfId="27949" xr:uid="{00000000-0005-0000-0000-000045440000}"/>
    <cellStyle name="Comma 2 2 2 2 2 2 4 3 2" xfId="40570" xr:uid="{00000000-0005-0000-0000-000046440000}"/>
    <cellStyle name="Comma 2 2 2 2 2 2 4 4" xfId="25627" xr:uid="{00000000-0005-0000-0000-000047440000}"/>
    <cellStyle name="Comma 2 2 2 2 2 2 4 5" xfId="37640" xr:uid="{00000000-0005-0000-0000-000048440000}"/>
    <cellStyle name="Comma 2 2 2 2 2 2 5" xfId="9586" xr:uid="{00000000-0005-0000-0000-000049440000}"/>
    <cellStyle name="Comma 2 2 2 2 2 2 5 2" xfId="40572" xr:uid="{00000000-0005-0000-0000-00004A440000}"/>
    <cellStyle name="Comma 2 2 2 2 2 2 6" xfId="9575" xr:uid="{00000000-0005-0000-0000-00004B440000}"/>
    <cellStyle name="Comma 2 2 2 2 2 2 6 2" xfId="38363" xr:uid="{00000000-0005-0000-0000-00004C440000}"/>
    <cellStyle name="Comma 2 2 2 2 2 2 7" xfId="33743" xr:uid="{00000000-0005-0000-0000-00004D440000}"/>
    <cellStyle name="Comma 2 2 2 2 2 2 7 2" xfId="43708" xr:uid="{00000000-0005-0000-0000-00004E440000}"/>
    <cellStyle name="Comma 2 2 2 2 2 2 8" xfId="24531" xr:uid="{00000000-0005-0000-0000-00004F440000}"/>
    <cellStyle name="Comma 2 2 2 2 2 2 9" xfId="36503" xr:uid="{00000000-0005-0000-0000-000050440000}"/>
    <cellStyle name="Comma 2 2 2 2 2 3" xfId="1341" xr:uid="{00000000-0005-0000-0000-000051440000}"/>
    <cellStyle name="Comma 2 2 2 2 2 3 2" xfId="9588" xr:uid="{00000000-0005-0000-0000-000052440000}"/>
    <cellStyle name="Comma 2 2 2 2 2 3 2 2" xfId="9589" xr:uid="{00000000-0005-0000-0000-000053440000}"/>
    <cellStyle name="Comma 2 2 2 2 2 3 2 2 2" xfId="40575" xr:uid="{00000000-0005-0000-0000-000054440000}"/>
    <cellStyle name="Comma 2 2 2 2 2 3 2 3" xfId="27950" xr:uid="{00000000-0005-0000-0000-000055440000}"/>
    <cellStyle name="Comma 2 2 2 2 2 3 2 3 2" xfId="40574" xr:uid="{00000000-0005-0000-0000-000056440000}"/>
    <cellStyle name="Comma 2 2 2 2 2 3 2 4" xfId="25372" xr:uid="{00000000-0005-0000-0000-000057440000}"/>
    <cellStyle name="Comma 2 2 2 2 2 3 2 5" xfId="37392" xr:uid="{00000000-0005-0000-0000-000058440000}"/>
    <cellStyle name="Comma 2 2 2 2 2 3 2 6" xfId="24159" xr:uid="{00000000-0005-0000-0000-000059440000}"/>
    <cellStyle name="Comma 2 2 2 2 2 3 3" xfId="9590" xr:uid="{00000000-0005-0000-0000-00005A440000}"/>
    <cellStyle name="Comma 2 2 2 2 2 3 3 2" xfId="9591" xr:uid="{00000000-0005-0000-0000-00005B440000}"/>
    <cellStyle name="Comma 2 2 2 2 2 3 3 2 2" xfId="40577" xr:uid="{00000000-0005-0000-0000-00005C440000}"/>
    <cellStyle name="Comma 2 2 2 2 2 3 3 3" xfId="27951" xr:uid="{00000000-0005-0000-0000-00005D440000}"/>
    <cellStyle name="Comma 2 2 2 2 2 3 3 4" xfId="40576" xr:uid="{00000000-0005-0000-0000-00005E440000}"/>
    <cellStyle name="Comma 2 2 2 2 2 3 3 5" xfId="24419" xr:uid="{00000000-0005-0000-0000-00005F440000}"/>
    <cellStyle name="Comma 2 2 2 2 2 3 4" xfId="9592" xr:uid="{00000000-0005-0000-0000-000060440000}"/>
    <cellStyle name="Comma 2 2 2 2 2 3 4 2" xfId="40578" xr:uid="{00000000-0005-0000-0000-000061440000}"/>
    <cellStyle name="Comma 2 2 2 2 2 3 5" xfId="9587" xr:uid="{00000000-0005-0000-0000-000062440000}"/>
    <cellStyle name="Comma 2 2 2 2 2 3 5 2" xfId="40573" xr:uid="{00000000-0005-0000-0000-000063440000}"/>
    <cellStyle name="Comma 2 2 2 2 2 3 6" xfId="34181" xr:uid="{00000000-0005-0000-0000-000064440000}"/>
    <cellStyle name="Comma 2 2 2 2 2 3 6 2" xfId="44218" xr:uid="{00000000-0005-0000-0000-000065440000}"/>
    <cellStyle name="Comma 2 2 2 2 2 3 7" xfId="26147" xr:uid="{00000000-0005-0000-0000-000066440000}"/>
    <cellStyle name="Comma 2 2 2 2 2 3 7 2" xfId="38134" xr:uid="{00000000-0005-0000-0000-000067440000}"/>
    <cellStyle name="Comma 2 2 2 2 2 3 8" xfId="24883" xr:uid="{00000000-0005-0000-0000-000068440000}"/>
    <cellStyle name="Comma 2 2 2 2 2 3 9" xfId="36898" xr:uid="{00000000-0005-0000-0000-000069440000}"/>
    <cellStyle name="Comma 2 2 2 2 2 4" xfId="9593" xr:uid="{00000000-0005-0000-0000-00006A440000}"/>
    <cellStyle name="Comma 2 2 2 2 2 4 2" xfId="9594" xr:uid="{00000000-0005-0000-0000-00006B440000}"/>
    <cellStyle name="Comma 2 2 2 2 2 4 2 2" xfId="40579" xr:uid="{00000000-0005-0000-0000-00006C440000}"/>
    <cellStyle name="Comma 2 2 2 2 2 4 3" xfId="27952" xr:uid="{00000000-0005-0000-0000-00006D440000}"/>
    <cellStyle name="Comma 2 2 2 2 2 4 4" xfId="33836" xr:uid="{00000000-0005-0000-0000-00006E440000}"/>
    <cellStyle name="Comma 2 2 2 2 2 4 4 2" xfId="43823" xr:uid="{00000000-0005-0000-0000-00006F440000}"/>
    <cellStyle name="Comma 2 2 2 2 2 4 5" xfId="25768" xr:uid="{00000000-0005-0000-0000-000070440000}"/>
    <cellStyle name="Comma 2 2 2 2 2 4 5 2" xfId="37762" xr:uid="{00000000-0005-0000-0000-000071440000}"/>
    <cellStyle name="Comma 2 2 2 2 2 4 6" xfId="25008" xr:uid="{00000000-0005-0000-0000-000072440000}"/>
    <cellStyle name="Comma 2 2 2 2 2 4 7" xfId="37024" xr:uid="{00000000-0005-0000-0000-000073440000}"/>
    <cellStyle name="Comma 2 2 2 2 2 4 8" xfId="23954" xr:uid="{00000000-0005-0000-0000-000074440000}"/>
    <cellStyle name="Comma 2 2 2 2 2 5" xfId="9595" xr:uid="{00000000-0005-0000-0000-000075440000}"/>
    <cellStyle name="Comma 2 2 2 2 2 5 2" xfId="9596" xr:uid="{00000000-0005-0000-0000-000076440000}"/>
    <cellStyle name="Comma 2 2 2 2 2 5 2 2" xfId="40581" xr:uid="{00000000-0005-0000-0000-000077440000}"/>
    <cellStyle name="Comma 2 2 2 2 2 5 3" xfId="27953" xr:uid="{00000000-0005-0000-0000-000078440000}"/>
    <cellStyle name="Comma 2 2 2 2 2 5 3 2" xfId="40580" xr:uid="{00000000-0005-0000-0000-000079440000}"/>
    <cellStyle name="Comma 2 2 2 2 2 5 4" xfId="34281" xr:uid="{00000000-0005-0000-0000-00007A440000}"/>
    <cellStyle name="Comma 2 2 2 2 2 5 4 2" xfId="44320" xr:uid="{00000000-0005-0000-0000-00007B440000}"/>
    <cellStyle name="Comma 2 2 2 2 2 5 5" xfId="26249" xr:uid="{00000000-0005-0000-0000-00007C440000}"/>
    <cellStyle name="Comma 2 2 2 2 2 5 5 2" xfId="38230" xr:uid="{00000000-0005-0000-0000-00007D440000}"/>
    <cellStyle name="Comma 2 2 2 2 2 5 6" xfId="25493" xr:uid="{00000000-0005-0000-0000-00007E440000}"/>
    <cellStyle name="Comma 2 2 2 2 2 5 7" xfId="37496" xr:uid="{00000000-0005-0000-0000-00007F440000}"/>
    <cellStyle name="Comma 2 2 2 2 2 5 8" xfId="24220" xr:uid="{00000000-0005-0000-0000-000080440000}"/>
    <cellStyle name="Comma 2 2 2 2 2 6" xfId="9597" xr:uid="{00000000-0005-0000-0000-000081440000}"/>
    <cellStyle name="Comma 2 2 2 2 2 6 2" xfId="27954" xr:uid="{00000000-0005-0000-0000-000082440000}"/>
    <cellStyle name="Comma 2 2 2 2 2 6 2 2" xfId="40582" xr:uid="{00000000-0005-0000-0000-000083440000}"/>
    <cellStyle name="Comma 2 2 2 2 2 6 3" xfId="37618" xr:uid="{00000000-0005-0000-0000-000084440000}"/>
    <cellStyle name="Comma 2 2 2 2 2 6 4" xfId="25606" xr:uid="{00000000-0005-0000-0000-000085440000}"/>
    <cellStyle name="Comma 2 2 2 2 2 7" xfId="9574" xr:uid="{00000000-0005-0000-0000-000086440000}"/>
    <cellStyle name="Comma 2 2 2 2 2 7 2" xfId="38342" xr:uid="{00000000-0005-0000-0000-000087440000}"/>
    <cellStyle name="Comma 2 2 2 2 2 8" xfId="625" xr:uid="{00000000-0005-0000-0000-000088440000}"/>
    <cellStyle name="Comma 2 2 2 2 2 8 2" xfId="43695" xr:uid="{00000000-0005-0000-0000-000089440000}"/>
    <cellStyle name="Comma 2 2 2 2 2 8 3" xfId="33733" xr:uid="{00000000-0005-0000-0000-00008A440000}"/>
    <cellStyle name="Comma 2 2 2 2 2 9" xfId="24530" xr:uid="{00000000-0005-0000-0000-00008B440000}"/>
    <cellStyle name="Comma 2 2 2 2 3" xfId="278" xr:uid="{00000000-0005-0000-0000-00008C440000}"/>
    <cellStyle name="Comma 2 2 2 2 3 10" xfId="23643" xr:uid="{00000000-0005-0000-0000-00008D440000}"/>
    <cellStyle name="Comma 2 2 2 2 3 11" xfId="32148" xr:uid="{00000000-0005-0000-0000-00008E440000}"/>
    <cellStyle name="Comma 2 2 2 2 3 2" xfId="1353" xr:uid="{00000000-0005-0000-0000-00008F440000}"/>
    <cellStyle name="Comma 2 2 2 2 3 2 2" xfId="9600" xr:uid="{00000000-0005-0000-0000-000090440000}"/>
    <cellStyle name="Comma 2 2 2 2 3 2 2 2" xfId="27955" xr:uid="{00000000-0005-0000-0000-000091440000}"/>
    <cellStyle name="Comma 2 2 2 2 3 2 2 2 2" xfId="40584" xr:uid="{00000000-0005-0000-0000-000092440000}"/>
    <cellStyle name="Comma 2 2 2 2 3 2 2 3" xfId="25384" xr:uid="{00000000-0005-0000-0000-000093440000}"/>
    <cellStyle name="Comma 2 2 2 2 3 2 2 4" xfId="37404" xr:uid="{00000000-0005-0000-0000-000094440000}"/>
    <cellStyle name="Comma 2 2 2 2 3 2 2 5" xfId="24167" xr:uid="{00000000-0005-0000-0000-000095440000}"/>
    <cellStyle name="Comma 2 2 2 2 3 2 3" xfId="9601" xr:uid="{00000000-0005-0000-0000-000096440000}"/>
    <cellStyle name="Comma 2 2 2 2 3 2 3 2" xfId="30051" xr:uid="{00000000-0005-0000-0000-000097440000}"/>
    <cellStyle name="Comma 2 2 2 2 3 2 3 3" xfId="40585" xr:uid="{00000000-0005-0000-0000-000098440000}"/>
    <cellStyle name="Comma 2 2 2 2 3 2 3 4" xfId="24427" xr:uid="{00000000-0005-0000-0000-000099440000}"/>
    <cellStyle name="Comma 2 2 2 2 3 2 4" xfId="9599" xr:uid="{00000000-0005-0000-0000-00009A440000}"/>
    <cellStyle name="Comma 2 2 2 2 3 2 4 2" xfId="40583" xr:uid="{00000000-0005-0000-0000-00009B440000}"/>
    <cellStyle name="Comma 2 2 2 2 3 2 5" xfId="34188" xr:uid="{00000000-0005-0000-0000-00009C440000}"/>
    <cellStyle name="Comma 2 2 2 2 3 2 5 2" xfId="44225" xr:uid="{00000000-0005-0000-0000-00009D440000}"/>
    <cellStyle name="Comma 2 2 2 2 3 2 6" xfId="26154" xr:uid="{00000000-0005-0000-0000-00009E440000}"/>
    <cellStyle name="Comma 2 2 2 2 3 2 6 2" xfId="38141" xr:uid="{00000000-0005-0000-0000-00009F440000}"/>
    <cellStyle name="Comma 2 2 2 2 3 2 7" xfId="24894" xr:uid="{00000000-0005-0000-0000-0000A0440000}"/>
    <cellStyle name="Comma 2 2 2 2 3 2 8" xfId="36910" xr:uid="{00000000-0005-0000-0000-0000A1440000}"/>
    <cellStyle name="Comma 2 2 2 2 3 3" xfId="9602" xr:uid="{00000000-0005-0000-0000-0000A2440000}"/>
    <cellStyle name="Comma 2 2 2 2 3 3 2" xfId="9603" xr:uid="{00000000-0005-0000-0000-0000A3440000}"/>
    <cellStyle name="Comma 2 2 2 2 3 3 2 2" xfId="40587" xr:uid="{00000000-0005-0000-0000-0000A4440000}"/>
    <cellStyle name="Comma 2 2 2 2 3 3 3" xfId="9604" xr:uid="{00000000-0005-0000-0000-0000A5440000}"/>
    <cellStyle name="Comma 2 2 2 2 3 3 3 2" xfId="40588" xr:uid="{00000000-0005-0000-0000-0000A6440000}"/>
    <cellStyle name="Comma 2 2 2 2 3 3 4" xfId="21889" xr:uid="{00000000-0005-0000-0000-0000A7440000}"/>
    <cellStyle name="Comma 2 2 2 2 3 3 4 2" xfId="40586" xr:uid="{00000000-0005-0000-0000-0000A8440000}"/>
    <cellStyle name="Comma 2 2 2 2 3 3 5" xfId="33838" xr:uid="{00000000-0005-0000-0000-0000A9440000}"/>
    <cellStyle name="Comma 2 2 2 2 3 3 5 2" xfId="43825" xr:uid="{00000000-0005-0000-0000-0000AA440000}"/>
    <cellStyle name="Comma 2 2 2 2 3 3 6" xfId="25770" xr:uid="{00000000-0005-0000-0000-0000AB440000}"/>
    <cellStyle name="Comma 2 2 2 2 3 3 6 2" xfId="37764" xr:uid="{00000000-0005-0000-0000-0000AC440000}"/>
    <cellStyle name="Comma 2 2 2 2 3 3 7" xfId="25010" xr:uid="{00000000-0005-0000-0000-0000AD440000}"/>
    <cellStyle name="Comma 2 2 2 2 3 3 8" xfId="37026" xr:uid="{00000000-0005-0000-0000-0000AE440000}"/>
    <cellStyle name="Comma 2 2 2 2 3 3 9" xfId="23955" xr:uid="{00000000-0005-0000-0000-0000AF440000}"/>
    <cellStyle name="Comma 2 2 2 2 3 4" xfId="9605" xr:uid="{00000000-0005-0000-0000-0000B0440000}"/>
    <cellStyle name="Comma 2 2 2 2 3 4 2" xfId="27956" xr:uid="{00000000-0005-0000-0000-0000B1440000}"/>
    <cellStyle name="Comma 2 2 2 2 3 4 2 2" xfId="40589" xr:uid="{00000000-0005-0000-0000-0000B2440000}"/>
    <cellStyle name="Comma 2 2 2 2 3 4 3" xfId="34341" xr:uid="{00000000-0005-0000-0000-0000B3440000}"/>
    <cellStyle name="Comma 2 2 2 2 3 4 3 2" xfId="44383" xr:uid="{00000000-0005-0000-0000-0000B4440000}"/>
    <cellStyle name="Comma 2 2 2 2 3 4 4" xfId="26308" xr:uid="{00000000-0005-0000-0000-0000B5440000}"/>
    <cellStyle name="Comma 2 2 2 2 3 4 4 2" xfId="38292" xr:uid="{00000000-0005-0000-0000-0000B6440000}"/>
    <cellStyle name="Comma 2 2 2 2 3 4 5" xfId="25536" xr:uid="{00000000-0005-0000-0000-0000B7440000}"/>
    <cellStyle name="Comma 2 2 2 2 3 4 6" xfId="37558" xr:uid="{00000000-0005-0000-0000-0000B8440000}"/>
    <cellStyle name="Comma 2 2 2 2 3 4 7" xfId="24221" xr:uid="{00000000-0005-0000-0000-0000B9440000}"/>
    <cellStyle name="Comma 2 2 2 2 3 5" xfId="9606" xr:uid="{00000000-0005-0000-0000-0000BA440000}"/>
    <cellStyle name="Comma 2 2 2 2 3 5 2" xfId="27957" xr:uid="{00000000-0005-0000-0000-0000BB440000}"/>
    <cellStyle name="Comma 2 2 2 2 3 5 2 2" xfId="40590" xr:uid="{00000000-0005-0000-0000-0000BC440000}"/>
    <cellStyle name="Comma 2 2 2 2 3 5 3" xfId="37630" xr:uid="{00000000-0005-0000-0000-0000BD440000}"/>
    <cellStyle name="Comma 2 2 2 2 3 5 4" xfId="25617" xr:uid="{00000000-0005-0000-0000-0000BE440000}"/>
    <cellStyle name="Comma 2 2 2 2 3 6" xfId="9598" xr:uid="{00000000-0005-0000-0000-0000BF440000}"/>
    <cellStyle name="Comma 2 2 2 2 3 6 2" xfId="38353" xr:uid="{00000000-0005-0000-0000-0000C0440000}"/>
    <cellStyle name="Comma 2 2 2 2 3 7" xfId="627" xr:uid="{00000000-0005-0000-0000-0000C1440000}"/>
    <cellStyle name="Comma 2 2 2 2 3 7 2" xfId="43702" xr:uid="{00000000-0005-0000-0000-0000C2440000}"/>
    <cellStyle name="Comma 2 2 2 2 3 7 3" xfId="33738" xr:uid="{00000000-0005-0000-0000-0000C3440000}"/>
    <cellStyle name="Comma 2 2 2 2 3 8" xfId="24532" xr:uid="{00000000-0005-0000-0000-0000C4440000}"/>
    <cellStyle name="Comma 2 2 2 2 3 9" xfId="36504" xr:uid="{00000000-0005-0000-0000-0000C5440000}"/>
    <cellStyle name="Comma 2 2 2 2 4" xfId="624" xr:uid="{00000000-0005-0000-0000-0000C6440000}"/>
    <cellStyle name="Comma 2 2 2 2 4 10" xfId="36501" xr:uid="{00000000-0005-0000-0000-0000C7440000}"/>
    <cellStyle name="Comma 2 2 2 2 4 2" xfId="9608" xr:uid="{00000000-0005-0000-0000-0000C8440000}"/>
    <cellStyle name="Comma 2 2 2 2 4 2 2" xfId="9609" xr:uid="{00000000-0005-0000-0000-0000C9440000}"/>
    <cellStyle name="Comma 2 2 2 2 4 2 2 2" xfId="40593" xr:uid="{00000000-0005-0000-0000-0000CA440000}"/>
    <cellStyle name="Comma 2 2 2 2 4 2 3" xfId="29833" xr:uid="{00000000-0005-0000-0000-0000CB440000}"/>
    <cellStyle name="Comma 2 2 2 2 4 2 3 2" xfId="40592" xr:uid="{00000000-0005-0000-0000-0000CC440000}"/>
    <cellStyle name="Comma 2 2 2 2 4 2 4" xfId="25007" xr:uid="{00000000-0005-0000-0000-0000CD440000}"/>
    <cellStyle name="Comma 2 2 2 2 4 2 5" xfId="37023" xr:uid="{00000000-0005-0000-0000-0000CE440000}"/>
    <cellStyle name="Comma 2 2 2 2 4 2 6" xfId="23953" xr:uid="{00000000-0005-0000-0000-0000CF440000}"/>
    <cellStyle name="Comma 2 2 2 2 4 3" xfId="9610" xr:uid="{00000000-0005-0000-0000-0000D0440000}"/>
    <cellStyle name="Comma 2 2 2 2 4 3 2" xfId="9611" xr:uid="{00000000-0005-0000-0000-0000D1440000}"/>
    <cellStyle name="Comma 2 2 2 2 4 3 2 2" xfId="40595" xr:uid="{00000000-0005-0000-0000-0000D2440000}"/>
    <cellStyle name="Comma 2 2 2 2 4 3 3" xfId="27959" xr:uid="{00000000-0005-0000-0000-0000D3440000}"/>
    <cellStyle name="Comma 2 2 2 2 4 3 4" xfId="40594" xr:uid="{00000000-0005-0000-0000-0000D4440000}"/>
    <cellStyle name="Comma 2 2 2 2 4 3 5" xfId="24219" xr:uid="{00000000-0005-0000-0000-0000D5440000}"/>
    <cellStyle name="Comma 2 2 2 2 4 4" xfId="9612" xr:uid="{00000000-0005-0000-0000-0000D6440000}"/>
    <cellStyle name="Comma 2 2 2 2 4 4 2" xfId="40596" xr:uid="{00000000-0005-0000-0000-0000D7440000}"/>
    <cellStyle name="Comma 2 2 2 2 4 5" xfId="9607" xr:uid="{00000000-0005-0000-0000-0000D8440000}"/>
    <cellStyle name="Comma 2 2 2 2 4 5 2" xfId="40591" xr:uid="{00000000-0005-0000-0000-0000D9440000}"/>
    <cellStyle name="Comma 2 2 2 2 4 6" xfId="33835" xr:uid="{00000000-0005-0000-0000-0000DA440000}"/>
    <cellStyle name="Comma 2 2 2 2 4 6 2" xfId="43822" xr:uid="{00000000-0005-0000-0000-0000DB440000}"/>
    <cellStyle name="Comma 2 2 2 2 4 7" xfId="25767" xr:uid="{00000000-0005-0000-0000-0000DC440000}"/>
    <cellStyle name="Comma 2 2 2 2 4 7 2" xfId="37761" xr:uid="{00000000-0005-0000-0000-0000DD440000}"/>
    <cellStyle name="Comma 2 2 2 2 4 8" xfId="34538" xr:uid="{00000000-0005-0000-0000-0000DE440000}"/>
    <cellStyle name="Comma 2 2 2 2 4 8 2" xfId="44571" xr:uid="{00000000-0005-0000-0000-0000DF440000}"/>
    <cellStyle name="Comma 2 2 2 2 4 9" xfId="24529" xr:uid="{00000000-0005-0000-0000-0000E0440000}"/>
    <cellStyle name="Comma 2 2 2 2 5" xfId="1326" xr:uid="{00000000-0005-0000-0000-0000E1440000}"/>
    <cellStyle name="Comma 2 2 2 2 5 2" xfId="9614" xr:uid="{00000000-0005-0000-0000-0000E2440000}"/>
    <cellStyle name="Comma 2 2 2 2 5 2 2" xfId="27958" xr:uid="{00000000-0005-0000-0000-0000E3440000}"/>
    <cellStyle name="Comma 2 2 2 2 5 2 2 2" xfId="40598" xr:uid="{00000000-0005-0000-0000-0000E4440000}"/>
    <cellStyle name="Comma 2 2 2 2 5 2 3" xfId="25360" xr:uid="{00000000-0005-0000-0000-0000E5440000}"/>
    <cellStyle name="Comma 2 2 2 2 5 2 4" xfId="37380" xr:uid="{00000000-0005-0000-0000-0000E6440000}"/>
    <cellStyle name="Comma 2 2 2 2 5 2 5" xfId="24153" xr:uid="{00000000-0005-0000-0000-0000E7440000}"/>
    <cellStyle name="Comma 2 2 2 2 5 3" xfId="9615" xr:uid="{00000000-0005-0000-0000-0000E8440000}"/>
    <cellStyle name="Comma 2 2 2 2 5 3 2" xfId="27960" xr:uid="{00000000-0005-0000-0000-0000E9440000}"/>
    <cellStyle name="Comma 2 2 2 2 5 3 3" xfId="40599" xr:uid="{00000000-0005-0000-0000-0000EA440000}"/>
    <cellStyle name="Comma 2 2 2 2 5 3 4" xfId="24412" xr:uid="{00000000-0005-0000-0000-0000EB440000}"/>
    <cellStyle name="Comma 2 2 2 2 5 4" xfId="9613" xr:uid="{00000000-0005-0000-0000-0000EC440000}"/>
    <cellStyle name="Comma 2 2 2 2 5 4 2" xfId="40597" xr:uid="{00000000-0005-0000-0000-0000ED440000}"/>
    <cellStyle name="Comma 2 2 2 2 5 5" xfId="34172" xr:uid="{00000000-0005-0000-0000-0000EE440000}"/>
    <cellStyle name="Comma 2 2 2 2 5 5 2" xfId="44209" xr:uid="{00000000-0005-0000-0000-0000EF440000}"/>
    <cellStyle name="Comma 2 2 2 2 5 6" xfId="26139" xr:uid="{00000000-0005-0000-0000-0000F0440000}"/>
    <cellStyle name="Comma 2 2 2 2 5 6 2" xfId="38126" xr:uid="{00000000-0005-0000-0000-0000F1440000}"/>
    <cellStyle name="Comma 2 2 2 2 5 7" xfId="21755" xr:uid="{00000000-0005-0000-0000-0000F2440000}"/>
    <cellStyle name="Comma 2 2 2 2 5 8" xfId="36886" xr:uid="{00000000-0005-0000-0000-0000F3440000}"/>
    <cellStyle name="Comma 2 2 2 2 6" xfId="9616" xr:uid="{00000000-0005-0000-0000-0000F4440000}"/>
    <cellStyle name="Comma 2 2 2 2 6 2" xfId="9617" xr:uid="{00000000-0005-0000-0000-0000F5440000}"/>
    <cellStyle name="Comma 2 2 2 2 6 2 2" xfId="40601" xr:uid="{00000000-0005-0000-0000-0000F6440000}"/>
    <cellStyle name="Comma 2 2 2 2 6 3" xfId="9618" xr:uid="{00000000-0005-0000-0000-0000F7440000}"/>
    <cellStyle name="Comma 2 2 2 2 6 3 2" xfId="40602" xr:uid="{00000000-0005-0000-0000-0000F8440000}"/>
    <cellStyle name="Comma 2 2 2 2 6 4" xfId="27961" xr:uid="{00000000-0005-0000-0000-0000F9440000}"/>
    <cellStyle name="Comma 2 2 2 2 6 4 2" xfId="40600" xr:uid="{00000000-0005-0000-0000-0000FA440000}"/>
    <cellStyle name="Comma 2 2 2 2 6 5" xfId="33759" xr:uid="{00000000-0005-0000-0000-0000FB440000}"/>
    <cellStyle name="Comma 2 2 2 2 6 5 2" xfId="43725" xr:uid="{00000000-0005-0000-0000-0000FC440000}"/>
    <cellStyle name="Comma 2 2 2 2 6 6" xfId="25664" xr:uid="{00000000-0005-0000-0000-0000FD440000}"/>
    <cellStyle name="Comma 2 2 2 2 6 6 2" xfId="37665" xr:uid="{00000000-0005-0000-0000-0000FE440000}"/>
    <cellStyle name="Comma 2 2 2 2 6 7" xfId="24925" xr:uid="{00000000-0005-0000-0000-0000FF440000}"/>
    <cellStyle name="Comma 2 2 2 2 6 8" xfId="36941" xr:uid="{00000000-0005-0000-0000-000000450000}"/>
    <cellStyle name="Comma 2 2 2 2 6 9" xfId="23916" xr:uid="{00000000-0005-0000-0000-000001450000}"/>
    <cellStyle name="Comma 2 2 2 2 7" xfId="9619" xr:uid="{00000000-0005-0000-0000-000002450000}"/>
    <cellStyle name="Comma 2 2 2 2 7 2" xfId="9620" xr:uid="{00000000-0005-0000-0000-000003450000}"/>
    <cellStyle name="Comma 2 2 2 2 7 2 2" xfId="40604" xr:uid="{00000000-0005-0000-0000-000004450000}"/>
    <cellStyle name="Comma 2 2 2 2 7 3" xfId="9621" xr:uid="{00000000-0005-0000-0000-000005450000}"/>
    <cellStyle name="Comma 2 2 2 2 7 3 2" xfId="40605" xr:uid="{00000000-0005-0000-0000-000006450000}"/>
    <cellStyle name="Comma 2 2 2 2 7 4" xfId="21890" xr:uid="{00000000-0005-0000-0000-000007450000}"/>
    <cellStyle name="Comma 2 2 2 2 7 4 2" xfId="40603" xr:uid="{00000000-0005-0000-0000-000008450000}"/>
    <cellStyle name="Comma 2 2 2 2 7 5" xfId="34214" xr:uid="{00000000-0005-0000-0000-000009450000}"/>
    <cellStyle name="Comma 2 2 2 2 7 5 2" xfId="44252" xr:uid="{00000000-0005-0000-0000-00000A450000}"/>
    <cellStyle name="Comma 2 2 2 2 7 6" xfId="26181" xr:uid="{00000000-0005-0000-0000-00000B450000}"/>
    <cellStyle name="Comma 2 2 2 2 7 6 2" xfId="38168" xr:uid="{00000000-0005-0000-0000-00000C450000}"/>
    <cellStyle name="Comma 2 2 2 2 7 7" xfId="25412" xr:uid="{00000000-0005-0000-0000-00000D450000}"/>
    <cellStyle name="Comma 2 2 2 2 7 8" xfId="37435" xr:uid="{00000000-0005-0000-0000-00000E450000}"/>
    <cellStyle name="Comma 2 2 2 2 7 9" xfId="24185" xr:uid="{00000000-0005-0000-0000-00000F450000}"/>
    <cellStyle name="Comma 2 2 2 2 8" xfId="9622" xr:uid="{00000000-0005-0000-0000-000010450000}"/>
    <cellStyle name="Comma 2 2 2 2 8 2" xfId="9623" xr:uid="{00000000-0005-0000-0000-000011450000}"/>
    <cellStyle name="Comma 2 2 2 2 8 2 2" xfId="40607" xr:uid="{00000000-0005-0000-0000-000012450000}"/>
    <cellStyle name="Comma 2 2 2 2 8 3" xfId="9624" xr:uid="{00000000-0005-0000-0000-000013450000}"/>
    <cellStyle name="Comma 2 2 2 2 8 3 2" xfId="40608" xr:uid="{00000000-0005-0000-0000-000014450000}"/>
    <cellStyle name="Comma 2 2 2 2 8 4" xfId="27962" xr:uid="{00000000-0005-0000-0000-000015450000}"/>
    <cellStyle name="Comma 2 2 2 2 8 4 2" xfId="40606" xr:uid="{00000000-0005-0000-0000-000016450000}"/>
    <cellStyle name="Comma 2 2 2 2 8 5" xfId="37605" xr:uid="{00000000-0005-0000-0000-000017450000}"/>
    <cellStyle name="Comma 2 2 2 2 8 6" xfId="25596" xr:uid="{00000000-0005-0000-0000-000018450000}"/>
    <cellStyle name="Comma 2 2 2 2 9" xfId="9625" xr:uid="{00000000-0005-0000-0000-000019450000}"/>
    <cellStyle name="Comma 2 2 2 2 9 2" xfId="40609" xr:uid="{00000000-0005-0000-0000-00001A450000}"/>
    <cellStyle name="Comma 2 2 2 3" xfId="59" xr:uid="{00000000-0005-0000-0000-00001B450000}"/>
    <cellStyle name="Comma 2 2 2 3 10" xfId="9627" xr:uid="{00000000-0005-0000-0000-00001C450000}"/>
    <cellStyle name="Comma 2 2 2 3 10 2" xfId="40610" xr:uid="{00000000-0005-0000-0000-00001D450000}"/>
    <cellStyle name="Comma 2 2 2 3 11" xfId="9626" xr:uid="{00000000-0005-0000-0000-00001E450000}"/>
    <cellStyle name="Comma 2 2 2 3 11 2" xfId="38341" xr:uid="{00000000-0005-0000-0000-00001F450000}"/>
    <cellStyle name="Comma 2 2 2 3 12" xfId="33732" xr:uid="{00000000-0005-0000-0000-000020450000}"/>
    <cellStyle name="Comma 2 2 2 3 12 2" xfId="43694" xr:uid="{00000000-0005-0000-0000-000021450000}"/>
    <cellStyle name="Comma 2 2 2 3 2" xfId="629" xr:uid="{00000000-0005-0000-0000-000022450000}"/>
    <cellStyle name="Comma 2 2 2 3 2 10" xfId="22949" xr:uid="{00000000-0005-0000-0000-000023450000}"/>
    <cellStyle name="Comma 2 2 2 3 2 2" xfId="1362" xr:uid="{00000000-0005-0000-0000-000024450000}"/>
    <cellStyle name="Comma 2 2 2 3 2 2 2" xfId="9630" xr:uid="{00000000-0005-0000-0000-000025450000}"/>
    <cellStyle name="Comma 2 2 2 3 2 2 2 2" xfId="27963" xr:uid="{00000000-0005-0000-0000-000026450000}"/>
    <cellStyle name="Comma 2 2 2 3 2 2 2 2 2" xfId="40612" xr:uid="{00000000-0005-0000-0000-000027450000}"/>
    <cellStyle name="Comma 2 2 2 3 2 2 2 3" xfId="25393" xr:uid="{00000000-0005-0000-0000-000028450000}"/>
    <cellStyle name="Comma 2 2 2 3 2 2 2 4" xfId="37413" xr:uid="{00000000-0005-0000-0000-000029450000}"/>
    <cellStyle name="Comma 2 2 2 3 2 2 3" xfId="9631" xr:uid="{00000000-0005-0000-0000-00002A450000}"/>
    <cellStyle name="Comma 2 2 2 3 2 2 3 2" xfId="27964" xr:uid="{00000000-0005-0000-0000-00002B450000}"/>
    <cellStyle name="Comma 2 2 2 3 2 2 3 3" xfId="40613" xr:uid="{00000000-0005-0000-0000-00002C450000}"/>
    <cellStyle name="Comma 2 2 2 3 2 2 4" xfId="9629" xr:uid="{00000000-0005-0000-0000-00002D450000}"/>
    <cellStyle name="Comma 2 2 2 3 2 2 4 2" xfId="40611" xr:uid="{00000000-0005-0000-0000-00002E450000}"/>
    <cellStyle name="Comma 2 2 2 3 2 2 5" xfId="34193" xr:uid="{00000000-0005-0000-0000-00002F450000}"/>
    <cellStyle name="Comma 2 2 2 3 2 2 5 2" xfId="44230" xr:uid="{00000000-0005-0000-0000-000030450000}"/>
    <cellStyle name="Comma 2 2 2 3 2 2 6" xfId="26160" xr:uid="{00000000-0005-0000-0000-000031450000}"/>
    <cellStyle name="Comma 2 2 2 3 2 2 6 2" xfId="38146" xr:uid="{00000000-0005-0000-0000-000032450000}"/>
    <cellStyle name="Comma 2 2 2 3 2 2 7" xfId="24903" xr:uid="{00000000-0005-0000-0000-000033450000}"/>
    <cellStyle name="Comma 2 2 2 3 2 2 8" xfId="36919" xr:uid="{00000000-0005-0000-0000-000034450000}"/>
    <cellStyle name="Comma 2 2 2 3 2 3" xfId="9632" xr:uid="{00000000-0005-0000-0000-000035450000}"/>
    <cellStyle name="Comma 2 2 2 3 2 3 2" xfId="27965" xr:uid="{00000000-0005-0000-0000-000036450000}"/>
    <cellStyle name="Comma 2 2 2 3 2 3 2 2" xfId="40614" xr:uid="{00000000-0005-0000-0000-000037450000}"/>
    <cellStyle name="Comma 2 2 2 3 2 3 3" xfId="33840" xr:uid="{00000000-0005-0000-0000-000038450000}"/>
    <cellStyle name="Comma 2 2 2 3 2 3 3 2" xfId="43827" xr:uid="{00000000-0005-0000-0000-000039450000}"/>
    <cellStyle name="Comma 2 2 2 3 2 3 4" xfId="25772" xr:uid="{00000000-0005-0000-0000-00003A450000}"/>
    <cellStyle name="Comma 2 2 2 3 2 3 4 2" xfId="37766" xr:uid="{00000000-0005-0000-0000-00003B450000}"/>
    <cellStyle name="Comma 2 2 2 3 2 3 5" xfId="25012" xr:uid="{00000000-0005-0000-0000-00003C450000}"/>
    <cellStyle name="Comma 2 2 2 3 2 3 6" xfId="37028" xr:uid="{00000000-0005-0000-0000-00003D450000}"/>
    <cellStyle name="Comma 2 2 2 3 2 3 7" xfId="23958" xr:uid="{00000000-0005-0000-0000-00003E450000}"/>
    <cellStyle name="Comma 2 2 2 3 2 4" xfId="9633" xr:uid="{00000000-0005-0000-0000-00003F450000}"/>
    <cellStyle name="Comma 2 2 2 3 2 4 2" xfId="25626" xr:uid="{00000000-0005-0000-0000-000040450000}"/>
    <cellStyle name="Comma 2 2 2 3 2 4 3" xfId="37639" xr:uid="{00000000-0005-0000-0000-000041450000}"/>
    <cellStyle name="Comma 2 2 2 3 2 4 4" xfId="24222" xr:uid="{00000000-0005-0000-0000-000042450000}"/>
    <cellStyle name="Comma 2 2 2 3 2 5" xfId="9628" xr:uid="{00000000-0005-0000-0000-000043450000}"/>
    <cellStyle name="Comma 2 2 2 3 2 5 2" xfId="38362" xr:uid="{00000000-0005-0000-0000-000044450000}"/>
    <cellStyle name="Comma 2 2 2 3 2 6" xfId="33742" xr:uid="{00000000-0005-0000-0000-000045450000}"/>
    <cellStyle name="Comma 2 2 2 3 2 6 2" xfId="43707" xr:uid="{00000000-0005-0000-0000-000046450000}"/>
    <cellStyle name="Comma 2 2 2 3 2 7" xfId="29435" xr:uid="{00000000-0005-0000-0000-000047450000}"/>
    <cellStyle name="Comma 2 2 2 3 2 8" xfId="36506" xr:uid="{00000000-0005-0000-0000-000048450000}"/>
    <cellStyle name="Comma 2 2 2 3 2 9" xfId="30022" xr:uid="{00000000-0005-0000-0000-000049450000}"/>
    <cellStyle name="Comma 2 2 2 3 3" xfId="630" xr:uid="{00000000-0005-0000-0000-00004A450000}"/>
    <cellStyle name="Comma 2 2 2 3 3 2" xfId="9635" xr:uid="{00000000-0005-0000-0000-00004B450000}"/>
    <cellStyle name="Comma 2 2 2 3 3 2 2" xfId="40616" xr:uid="{00000000-0005-0000-0000-00004C450000}"/>
    <cellStyle name="Comma 2 2 2 3 3 3" xfId="9636" xr:uid="{00000000-0005-0000-0000-00004D450000}"/>
    <cellStyle name="Comma 2 2 2 3 3 3 2" xfId="40617" xr:uid="{00000000-0005-0000-0000-00004E450000}"/>
    <cellStyle name="Comma 2 2 2 3 3 4" xfId="9634" xr:uid="{00000000-0005-0000-0000-00004F450000}"/>
    <cellStyle name="Comma 2 2 2 3 3 4 2" xfId="40615" xr:uid="{00000000-0005-0000-0000-000050450000}"/>
    <cellStyle name="Comma 2 2 2 3 4" xfId="628" xr:uid="{00000000-0005-0000-0000-000051450000}"/>
    <cellStyle name="Comma 2 2 2 3 4 2" xfId="9638" xr:uid="{00000000-0005-0000-0000-000052450000}"/>
    <cellStyle name="Comma 2 2 2 3 4 2 2" xfId="9639" xr:uid="{00000000-0005-0000-0000-000053450000}"/>
    <cellStyle name="Comma 2 2 2 3 4 2 2 2" xfId="35871" xr:uid="{00000000-0005-0000-0000-000054450000}"/>
    <cellStyle name="Comma 2 2 2 3 4 2 2 2 2" xfId="45137" xr:uid="{00000000-0005-0000-0000-000055450000}"/>
    <cellStyle name="Comma 2 2 2 3 4 2 2 3" xfId="40620" xr:uid="{00000000-0005-0000-0000-000056450000}"/>
    <cellStyle name="Comma 2 2 2 3 4 2 3" xfId="27966" xr:uid="{00000000-0005-0000-0000-000057450000}"/>
    <cellStyle name="Comma 2 2 2 3 4 2 3 2" xfId="40619" xr:uid="{00000000-0005-0000-0000-000058450000}"/>
    <cellStyle name="Comma 2 2 2 3 4 2 4" xfId="25011" xr:uid="{00000000-0005-0000-0000-000059450000}"/>
    <cellStyle name="Comma 2 2 2 3 4 2 5" xfId="37027" xr:uid="{00000000-0005-0000-0000-00005A450000}"/>
    <cellStyle name="Comma 2 2 2 3 4 2 6" xfId="29418" xr:uid="{00000000-0005-0000-0000-00005B450000}"/>
    <cellStyle name="Comma 2 2 2 3 4 3" xfId="9640" xr:uid="{00000000-0005-0000-0000-00005C450000}"/>
    <cellStyle name="Comma 2 2 2 3 4 3 2" xfId="27967" xr:uid="{00000000-0005-0000-0000-00005D450000}"/>
    <cellStyle name="Comma 2 2 2 3 4 3 3" xfId="40621" xr:uid="{00000000-0005-0000-0000-00005E450000}"/>
    <cellStyle name="Comma 2 2 2 3 4 3 4" xfId="29424" xr:uid="{00000000-0005-0000-0000-00005F450000}"/>
    <cellStyle name="Comma 2 2 2 3 4 4" xfId="9641" xr:uid="{00000000-0005-0000-0000-000060450000}"/>
    <cellStyle name="Comma 2 2 2 3 4 4 2" xfId="35870" xr:uid="{00000000-0005-0000-0000-000061450000}"/>
    <cellStyle name="Comma 2 2 2 3 4 4 2 2" xfId="45136" xr:uid="{00000000-0005-0000-0000-000062450000}"/>
    <cellStyle name="Comma 2 2 2 3 4 4 3" xfId="40622" xr:uid="{00000000-0005-0000-0000-000063450000}"/>
    <cellStyle name="Comma 2 2 2 3 4 5" xfId="9637" xr:uid="{00000000-0005-0000-0000-000064450000}"/>
    <cellStyle name="Comma 2 2 2 3 4 5 2" xfId="40618" xr:uid="{00000000-0005-0000-0000-000065450000}"/>
    <cellStyle name="Comma 2 2 2 3 4 6" xfId="33839" xr:uid="{00000000-0005-0000-0000-000066450000}"/>
    <cellStyle name="Comma 2 2 2 3 4 6 2" xfId="43826" xr:uid="{00000000-0005-0000-0000-000067450000}"/>
    <cellStyle name="Comma 2 2 2 3 4 7" xfId="25771" xr:uid="{00000000-0005-0000-0000-000068450000}"/>
    <cellStyle name="Comma 2 2 2 3 4 7 2" xfId="37765" xr:uid="{00000000-0005-0000-0000-000069450000}"/>
    <cellStyle name="Comma 2 2 2 3 4 8" xfId="24533" xr:uid="{00000000-0005-0000-0000-00006A450000}"/>
    <cellStyle name="Comma 2 2 2 3 4 9" xfId="36505" xr:uid="{00000000-0005-0000-0000-00006B450000}"/>
    <cellStyle name="Comma 2 2 2 3 5" xfId="1340" xr:uid="{00000000-0005-0000-0000-00006C450000}"/>
    <cellStyle name="Comma 2 2 2 3 5 2" xfId="9643" xr:uid="{00000000-0005-0000-0000-00006D450000}"/>
    <cellStyle name="Comma 2 2 2 3 5 2 2" xfId="27968" xr:uid="{00000000-0005-0000-0000-00006E450000}"/>
    <cellStyle name="Comma 2 2 2 3 5 2 2 2" xfId="40624" xr:uid="{00000000-0005-0000-0000-00006F450000}"/>
    <cellStyle name="Comma 2 2 2 3 5 2 3" xfId="25371" xr:uid="{00000000-0005-0000-0000-000070450000}"/>
    <cellStyle name="Comma 2 2 2 3 5 2 4" xfId="37391" xr:uid="{00000000-0005-0000-0000-000071450000}"/>
    <cellStyle name="Comma 2 2 2 3 5 3" xfId="9644" xr:uid="{00000000-0005-0000-0000-000072450000}"/>
    <cellStyle name="Comma 2 2 2 3 5 3 2" xfId="27972" xr:uid="{00000000-0005-0000-0000-000073450000}"/>
    <cellStyle name="Comma 2 2 2 3 5 3 3" xfId="40625" xr:uid="{00000000-0005-0000-0000-000074450000}"/>
    <cellStyle name="Comma 2 2 2 3 5 4" xfId="9642" xr:uid="{00000000-0005-0000-0000-000075450000}"/>
    <cellStyle name="Comma 2 2 2 3 5 4 2" xfId="40623" xr:uid="{00000000-0005-0000-0000-000076450000}"/>
    <cellStyle name="Comma 2 2 2 3 5 5" xfId="34180" xr:uid="{00000000-0005-0000-0000-000077450000}"/>
    <cellStyle name="Comma 2 2 2 3 5 5 2" xfId="44217" xr:uid="{00000000-0005-0000-0000-000078450000}"/>
    <cellStyle name="Comma 2 2 2 3 5 6" xfId="26146" xr:uid="{00000000-0005-0000-0000-000079450000}"/>
    <cellStyle name="Comma 2 2 2 3 5 6 2" xfId="38133" xr:uid="{00000000-0005-0000-0000-00007A450000}"/>
    <cellStyle name="Comma 2 2 2 3 5 7" xfId="24882" xr:uid="{00000000-0005-0000-0000-00007B450000}"/>
    <cellStyle name="Comma 2 2 2 3 5 8" xfId="36897" xr:uid="{00000000-0005-0000-0000-00007C450000}"/>
    <cellStyle name="Comma 2 2 2 3 6" xfId="9645" xr:uid="{00000000-0005-0000-0000-00007D450000}"/>
    <cellStyle name="Comma 2 2 2 3 6 2" xfId="9646" xr:uid="{00000000-0005-0000-0000-00007E450000}"/>
    <cellStyle name="Comma 2 2 2 3 6 2 2" xfId="40627" xr:uid="{00000000-0005-0000-0000-00007F450000}"/>
    <cellStyle name="Comma 2 2 2 3 6 3" xfId="9647" xr:uid="{00000000-0005-0000-0000-000080450000}"/>
    <cellStyle name="Comma 2 2 2 3 6 3 2" xfId="40628" xr:uid="{00000000-0005-0000-0000-000081450000}"/>
    <cellStyle name="Comma 2 2 2 3 6 4" xfId="27969" xr:uid="{00000000-0005-0000-0000-000082450000}"/>
    <cellStyle name="Comma 2 2 2 3 6 4 2" xfId="40626" xr:uid="{00000000-0005-0000-0000-000083450000}"/>
    <cellStyle name="Comma 2 2 2 3 6 5" xfId="25665" xr:uid="{00000000-0005-0000-0000-000084450000}"/>
    <cellStyle name="Comma 2 2 2 3 6 6" xfId="37617" xr:uid="{00000000-0005-0000-0000-000085450000}"/>
    <cellStyle name="Comma 2 2 2 3 7" xfId="9648" xr:uid="{00000000-0005-0000-0000-000086450000}"/>
    <cellStyle name="Comma 2 2 2 3 7 2" xfId="9649" xr:uid="{00000000-0005-0000-0000-000087450000}"/>
    <cellStyle name="Comma 2 2 2 3 7 2 2" xfId="40630" xr:uid="{00000000-0005-0000-0000-000088450000}"/>
    <cellStyle name="Comma 2 2 2 3 7 3" xfId="9650" xr:uid="{00000000-0005-0000-0000-000089450000}"/>
    <cellStyle name="Comma 2 2 2 3 7 3 2" xfId="40631" xr:uid="{00000000-0005-0000-0000-00008A450000}"/>
    <cellStyle name="Comma 2 2 2 3 7 4" xfId="40629" xr:uid="{00000000-0005-0000-0000-00008B450000}"/>
    <cellStyle name="Comma 2 2 2 3 8" xfId="9651" xr:uid="{00000000-0005-0000-0000-00008C450000}"/>
    <cellStyle name="Comma 2 2 2 3 8 2" xfId="9652" xr:uid="{00000000-0005-0000-0000-00008D450000}"/>
    <cellStyle name="Comma 2 2 2 3 8 3" xfId="40632" xr:uid="{00000000-0005-0000-0000-00008E450000}"/>
    <cellStyle name="Comma 2 2 2 3 9" xfId="9653" xr:uid="{00000000-0005-0000-0000-00008F450000}"/>
    <cellStyle name="Comma 2 2 2 4" xfId="143" xr:uid="{00000000-0005-0000-0000-000090450000}"/>
    <cellStyle name="Comma 2 2 2 4 10" xfId="36507" xr:uid="{00000000-0005-0000-0000-000091450000}"/>
    <cellStyle name="Comma 2 2 2 4 11" xfId="23644" xr:uid="{00000000-0005-0000-0000-000092450000}"/>
    <cellStyle name="Comma 2 2 2 4 2" xfId="245" xr:uid="{00000000-0005-0000-0000-000093450000}"/>
    <cellStyle name="Comma 2 2 2 4 2 2" xfId="9656" xr:uid="{00000000-0005-0000-0000-000094450000}"/>
    <cellStyle name="Comma 2 2 2 4 2 2 2" xfId="27970" xr:uid="{00000000-0005-0000-0000-000095450000}"/>
    <cellStyle name="Comma 2 2 2 4 2 2 2 2" xfId="40633" xr:uid="{00000000-0005-0000-0000-000096450000}"/>
    <cellStyle name="Comma 2 2 2 4 2 2 3" xfId="34313" xr:uid="{00000000-0005-0000-0000-000097450000}"/>
    <cellStyle name="Comma 2 2 2 4 2 2 3 2" xfId="44353" xr:uid="{00000000-0005-0000-0000-000098450000}"/>
    <cellStyle name="Comma 2 2 2 4 2 2 4" xfId="26280" xr:uid="{00000000-0005-0000-0000-000099450000}"/>
    <cellStyle name="Comma 2 2 2 4 2 2 4 2" xfId="38262" xr:uid="{00000000-0005-0000-0000-00009A450000}"/>
    <cellStyle name="Comma 2 2 2 4 2 2 5" xfId="25014" xr:uid="{00000000-0005-0000-0000-00009B450000}"/>
    <cellStyle name="Comma 2 2 2 4 2 2 6" xfId="37030" xr:uid="{00000000-0005-0000-0000-00009C450000}"/>
    <cellStyle name="Comma 2 2 2 4 2 2 7" xfId="23957" xr:uid="{00000000-0005-0000-0000-00009D450000}"/>
    <cellStyle name="Comma 2 2 2 4 2 3" xfId="9657" xr:uid="{00000000-0005-0000-0000-00009E450000}"/>
    <cellStyle name="Comma 2 2 2 4 2 3 2" xfId="27971" xr:uid="{00000000-0005-0000-0000-00009F450000}"/>
    <cellStyle name="Comma 2 2 2 4 2 3 2 2" xfId="40634" xr:uid="{00000000-0005-0000-0000-0000A0450000}"/>
    <cellStyle name="Comma 2 2 2 4 2 3 3" xfId="25525" xr:uid="{00000000-0005-0000-0000-0000A1450000}"/>
    <cellStyle name="Comma 2 2 2 4 2 3 4" xfId="37528" xr:uid="{00000000-0005-0000-0000-0000A2450000}"/>
    <cellStyle name="Comma 2 2 2 4 2 3 5" xfId="21743" xr:uid="{00000000-0005-0000-0000-0000A3450000}"/>
    <cellStyle name="Comma 2 2 2 4 2 4" xfId="9655" xr:uid="{00000000-0005-0000-0000-0000A4450000}"/>
    <cellStyle name="Comma 2 2 2 4 2 5" xfId="632" xr:uid="{00000000-0005-0000-0000-0000A5450000}"/>
    <cellStyle name="Comma 2 2 2 4 2 5 2" xfId="43829" xr:uid="{00000000-0005-0000-0000-0000A6450000}"/>
    <cellStyle name="Comma 2 2 2 4 2 6" xfId="25774" xr:uid="{00000000-0005-0000-0000-0000A7450000}"/>
    <cellStyle name="Comma 2 2 2 4 2 6 2" xfId="37768" xr:uid="{00000000-0005-0000-0000-0000A8450000}"/>
    <cellStyle name="Comma 2 2 2 4 2 7" xfId="24535" xr:uid="{00000000-0005-0000-0000-0000A9450000}"/>
    <cellStyle name="Comma 2 2 2 4 2 8" xfId="36508" xr:uid="{00000000-0005-0000-0000-0000AA450000}"/>
    <cellStyle name="Comma 2 2 2 4 2 9" xfId="23645" xr:uid="{00000000-0005-0000-0000-0000AB450000}"/>
    <cellStyle name="Comma 2 2 2 4 3" xfId="300" xr:uid="{00000000-0005-0000-0000-0000AC450000}"/>
    <cellStyle name="Comma 2 2 2 4 3 2" xfId="9659" xr:uid="{00000000-0005-0000-0000-0000AD450000}"/>
    <cellStyle name="Comma 2 2 2 4 3 2 2" xfId="29814" xr:uid="{00000000-0005-0000-0000-0000AE450000}"/>
    <cellStyle name="Comma 2 2 2 4 3 2 2 2" xfId="40636" xr:uid="{00000000-0005-0000-0000-0000AF450000}"/>
    <cellStyle name="Comma 2 2 2 4 3 2 3" xfId="34357" xr:uid="{00000000-0005-0000-0000-0000B0450000}"/>
    <cellStyle name="Comma 2 2 2 4 3 2 3 2" xfId="44405" xr:uid="{00000000-0005-0000-0000-0000B1450000}"/>
    <cellStyle name="Comma 2 2 2 4 3 2 4" xfId="26324" xr:uid="{00000000-0005-0000-0000-0000B2450000}"/>
    <cellStyle name="Comma 2 2 2 4 3 2 4 2" xfId="38314" xr:uid="{00000000-0005-0000-0000-0000B3450000}"/>
    <cellStyle name="Comma 2 2 2 4 3 2 5" xfId="25015" xr:uid="{00000000-0005-0000-0000-0000B4450000}"/>
    <cellStyle name="Comma 2 2 2 4 3 2 6" xfId="37031" xr:uid="{00000000-0005-0000-0000-0000B5450000}"/>
    <cellStyle name="Comma 2 2 2 4 3 2 7" xfId="29416" xr:uid="{00000000-0005-0000-0000-0000B6450000}"/>
    <cellStyle name="Comma 2 2 2 4 3 3" xfId="9660" xr:uid="{00000000-0005-0000-0000-0000B7450000}"/>
    <cellStyle name="Comma 2 2 2 4 3 3 2" xfId="27973" xr:uid="{00000000-0005-0000-0000-0000B8450000}"/>
    <cellStyle name="Comma 2 2 2 4 3 3 2 2" xfId="40637" xr:uid="{00000000-0005-0000-0000-0000B9450000}"/>
    <cellStyle name="Comma 2 2 2 4 3 3 3" xfId="25568" xr:uid="{00000000-0005-0000-0000-0000BA450000}"/>
    <cellStyle name="Comma 2 2 2 4 3 3 4" xfId="37580" xr:uid="{00000000-0005-0000-0000-0000BB450000}"/>
    <cellStyle name="Comma 2 2 2 4 3 3 5" xfId="24224" xr:uid="{00000000-0005-0000-0000-0000BC450000}"/>
    <cellStyle name="Comma 2 2 2 4 3 4" xfId="9658" xr:uid="{00000000-0005-0000-0000-0000BD450000}"/>
    <cellStyle name="Comma 2 2 2 4 3 4 2" xfId="40635" xr:uid="{00000000-0005-0000-0000-0000BE450000}"/>
    <cellStyle name="Comma 2 2 2 4 3 5" xfId="633" xr:uid="{00000000-0005-0000-0000-0000BF450000}"/>
    <cellStyle name="Comma 2 2 2 4 3 5 2" xfId="43830" xr:uid="{00000000-0005-0000-0000-0000C0450000}"/>
    <cellStyle name="Comma 2 2 2 4 3 6" xfId="25775" xr:uid="{00000000-0005-0000-0000-0000C1450000}"/>
    <cellStyle name="Comma 2 2 2 4 3 6 2" xfId="37769" xr:uid="{00000000-0005-0000-0000-0000C2450000}"/>
    <cellStyle name="Comma 2 2 2 4 3 7" xfId="24536" xr:uid="{00000000-0005-0000-0000-0000C3450000}"/>
    <cellStyle name="Comma 2 2 2 4 3 8" xfId="36509" xr:uid="{00000000-0005-0000-0000-0000C4450000}"/>
    <cellStyle name="Comma 2 2 2 4 3 9" xfId="23646" xr:uid="{00000000-0005-0000-0000-0000C5450000}"/>
    <cellStyle name="Comma 2 2 2 4 4" xfId="1352" xr:uid="{00000000-0005-0000-0000-0000C6450000}"/>
    <cellStyle name="Comma 2 2 2 4 4 2" xfId="9662" xr:uid="{00000000-0005-0000-0000-0000C7450000}"/>
    <cellStyle name="Comma 2 2 2 4 4 2 2" xfId="27975" xr:uid="{00000000-0005-0000-0000-0000C8450000}"/>
    <cellStyle name="Comma 2 2 2 4 4 2 3" xfId="25383" xr:uid="{00000000-0005-0000-0000-0000C9450000}"/>
    <cellStyle name="Comma 2 2 2 4 4 2 4" xfId="37403" xr:uid="{00000000-0005-0000-0000-0000CA450000}"/>
    <cellStyle name="Comma 2 2 2 4 4 2 5" xfId="24166" xr:uid="{00000000-0005-0000-0000-0000CB450000}"/>
    <cellStyle name="Comma 2 2 2 4 4 3" xfId="9661" xr:uid="{00000000-0005-0000-0000-0000CC450000}"/>
    <cellStyle name="Comma 2 2 2 4 4 3 2" xfId="27974" xr:uid="{00000000-0005-0000-0000-0000CD450000}"/>
    <cellStyle name="Comma 2 2 2 4 4 3 3" xfId="24426" xr:uid="{00000000-0005-0000-0000-0000CE450000}"/>
    <cellStyle name="Comma 2 2 2 4 4 4" xfId="34187" xr:uid="{00000000-0005-0000-0000-0000CF450000}"/>
    <cellStyle name="Comma 2 2 2 4 4 4 2" xfId="44224" xr:uid="{00000000-0005-0000-0000-0000D0450000}"/>
    <cellStyle name="Comma 2 2 2 4 4 5" xfId="26153" xr:uid="{00000000-0005-0000-0000-0000D1450000}"/>
    <cellStyle name="Comma 2 2 2 4 4 5 2" xfId="38140" xr:uid="{00000000-0005-0000-0000-0000D2450000}"/>
    <cellStyle name="Comma 2 2 2 4 4 6" xfId="24893" xr:uid="{00000000-0005-0000-0000-0000D3450000}"/>
    <cellStyle name="Comma 2 2 2 4 4 7" xfId="36909" xr:uid="{00000000-0005-0000-0000-0000D4450000}"/>
    <cellStyle name="Comma 2 2 2 4 4 8" xfId="23905" xr:uid="{00000000-0005-0000-0000-0000D5450000}"/>
    <cellStyle name="Comma 2 2 2 4 5" xfId="9663" xr:uid="{00000000-0005-0000-0000-0000D6450000}"/>
    <cellStyle name="Comma 2 2 2 4 5 2" xfId="27976" xr:uid="{00000000-0005-0000-0000-0000D7450000}"/>
    <cellStyle name="Comma 2 2 2 4 5 2 2" xfId="40638" xr:uid="{00000000-0005-0000-0000-0000D8450000}"/>
    <cellStyle name="Comma 2 2 2 4 5 3" xfId="33841" xr:uid="{00000000-0005-0000-0000-0000D9450000}"/>
    <cellStyle name="Comma 2 2 2 4 5 3 2" xfId="43828" xr:uid="{00000000-0005-0000-0000-0000DA450000}"/>
    <cellStyle name="Comma 2 2 2 4 5 4" xfId="25773" xr:uid="{00000000-0005-0000-0000-0000DB450000}"/>
    <cellStyle name="Comma 2 2 2 4 5 4 2" xfId="37767" xr:uid="{00000000-0005-0000-0000-0000DC450000}"/>
    <cellStyle name="Comma 2 2 2 4 5 5" xfId="25013" xr:uid="{00000000-0005-0000-0000-0000DD450000}"/>
    <cellStyle name="Comma 2 2 2 4 5 6" xfId="37029" xr:uid="{00000000-0005-0000-0000-0000DE450000}"/>
    <cellStyle name="Comma 2 2 2 4 5 7" xfId="23956" xr:uid="{00000000-0005-0000-0000-0000DF450000}"/>
    <cellStyle name="Comma 2 2 2 4 6" xfId="9654" xr:uid="{00000000-0005-0000-0000-0000E0450000}"/>
    <cellStyle name="Comma 2 2 2 4 6 2" xfId="34246" xr:uid="{00000000-0005-0000-0000-0000E1450000}"/>
    <cellStyle name="Comma 2 2 2 4 6 2 2" xfId="44284" xr:uid="{00000000-0005-0000-0000-0000E2450000}"/>
    <cellStyle name="Comma 2 2 2 4 6 3" xfId="26212" xr:uid="{00000000-0005-0000-0000-0000E3450000}"/>
    <cellStyle name="Comma 2 2 2 4 6 3 2" xfId="38199" xr:uid="{00000000-0005-0000-0000-0000E4450000}"/>
    <cellStyle name="Comma 2 2 2 4 6 4" xfId="25449" xr:uid="{00000000-0005-0000-0000-0000E5450000}"/>
    <cellStyle name="Comma 2 2 2 4 6 5" xfId="37465" xr:uid="{00000000-0005-0000-0000-0000E6450000}"/>
    <cellStyle name="Comma 2 2 2 4 6 6" xfId="24223" xr:uid="{00000000-0005-0000-0000-0000E7450000}"/>
    <cellStyle name="Comma 2 2 2 4 7" xfId="631" xr:uid="{00000000-0005-0000-0000-0000E8450000}"/>
    <cellStyle name="Comma 2 2 2 4 7 2" xfId="37629" xr:uid="{00000000-0005-0000-0000-0000E9450000}"/>
    <cellStyle name="Comma 2 2 2 4 7 3" xfId="25616" xr:uid="{00000000-0005-0000-0000-0000EA450000}"/>
    <cellStyle name="Comma 2 2 2 4 8" xfId="33737" xr:uid="{00000000-0005-0000-0000-0000EB450000}"/>
    <cellStyle name="Comma 2 2 2 4 8 2" xfId="43701" xr:uid="{00000000-0005-0000-0000-0000EC450000}"/>
    <cellStyle name="Comma 2 2 2 4 9" xfId="24534" xr:uid="{00000000-0005-0000-0000-0000ED450000}"/>
    <cellStyle name="Comma 2 2 2 5" xfId="634" xr:uid="{00000000-0005-0000-0000-0000EE450000}"/>
    <cellStyle name="Comma 2 2 2 5 2" xfId="1325" xr:uid="{00000000-0005-0000-0000-0000EF450000}"/>
    <cellStyle name="Comma 2 2 2 5 2 2" xfId="9666" xr:uid="{00000000-0005-0000-0000-0000F0450000}"/>
    <cellStyle name="Comma 2 2 2 5 2 2 2" xfId="27978" xr:uid="{00000000-0005-0000-0000-0000F1450000}"/>
    <cellStyle name="Comma 2 2 2 5 2 2 2 2" xfId="40639" xr:uid="{00000000-0005-0000-0000-0000F2450000}"/>
    <cellStyle name="Comma 2 2 2 5 2 2 3" xfId="25359" xr:uid="{00000000-0005-0000-0000-0000F3450000}"/>
    <cellStyle name="Comma 2 2 2 5 2 2 4" xfId="37379" xr:uid="{00000000-0005-0000-0000-0000F4450000}"/>
    <cellStyle name="Comma 2 2 2 5 2 2 5" xfId="24152" xr:uid="{00000000-0005-0000-0000-0000F5450000}"/>
    <cellStyle name="Comma 2 2 2 5 2 3" xfId="9665" xr:uid="{00000000-0005-0000-0000-0000F6450000}"/>
    <cellStyle name="Comma 2 2 2 5 2 3 2" xfId="27977" xr:uid="{00000000-0005-0000-0000-0000F7450000}"/>
    <cellStyle name="Comma 2 2 2 5 2 3 3" xfId="24411" xr:uid="{00000000-0005-0000-0000-0000F8450000}"/>
    <cellStyle name="Comma 2 2 2 5 2 4" xfId="34171" xr:uid="{00000000-0005-0000-0000-0000F9450000}"/>
    <cellStyle name="Comma 2 2 2 5 2 4 2" xfId="44208" xr:uid="{00000000-0005-0000-0000-0000FA450000}"/>
    <cellStyle name="Comma 2 2 2 5 2 5" xfId="26138" xr:uid="{00000000-0005-0000-0000-0000FB450000}"/>
    <cellStyle name="Comma 2 2 2 5 2 5 2" xfId="38125" xr:uid="{00000000-0005-0000-0000-0000FC450000}"/>
    <cellStyle name="Comma 2 2 2 5 2 6" xfId="21754" xr:uid="{00000000-0005-0000-0000-0000FD450000}"/>
    <cellStyle name="Comma 2 2 2 5 2 7" xfId="36885" xr:uid="{00000000-0005-0000-0000-0000FE450000}"/>
    <cellStyle name="Comma 2 2 2 5 3" xfId="9667" xr:uid="{00000000-0005-0000-0000-0000FF450000}"/>
    <cellStyle name="Comma 2 2 2 5 3 2" xfId="27979" xr:uid="{00000000-0005-0000-0000-000000460000}"/>
    <cellStyle name="Comma 2 2 2 5 3 2 2" xfId="40640" xr:uid="{00000000-0005-0000-0000-000001460000}"/>
    <cellStyle name="Comma 2 2 2 5 3 3" xfId="25776" xr:uid="{00000000-0005-0000-0000-000002460000}"/>
    <cellStyle name="Comma 2 2 2 5 3 4" xfId="37604" xr:uid="{00000000-0005-0000-0000-000003460000}"/>
    <cellStyle name="Comma 2 2 2 5 4" xfId="9668" xr:uid="{00000000-0005-0000-0000-000004460000}"/>
    <cellStyle name="Comma 2 2 2 5 4 2" xfId="40641" xr:uid="{00000000-0005-0000-0000-000005460000}"/>
    <cellStyle name="Comma 2 2 2 5 5" xfId="9664" xr:uid="{00000000-0005-0000-0000-000006460000}"/>
    <cellStyle name="Comma 2 2 2 5 5 2" xfId="38329" xr:uid="{00000000-0005-0000-0000-000007460000}"/>
    <cellStyle name="Comma 2 2 2 5 6" xfId="33725" xr:uid="{00000000-0005-0000-0000-000008460000}"/>
    <cellStyle name="Comma 2 2 2 5 6 2" xfId="43687" xr:uid="{00000000-0005-0000-0000-000009460000}"/>
    <cellStyle name="Comma 2 2 2 5 7" xfId="23647" xr:uid="{00000000-0005-0000-0000-00000A460000}"/>
    <cellStyle name="Comma 2 2 2 5 8" xfId="32146" xr:uid="{00000000-0005-0000-0000-00000B460000}"/>
    <cellStyle name="Comma 2 2 2 6" xfId="1318" xr:uid="{00000000-0005-0000-0000-00000C460000}"/>
    <cellStyle name="Comma 2 2 2 6 2" xfId="9670" xr:uid="{00000000-0005-0000-0000-00000D460000}"/>
    <cellStyle name="Comma 2 2 2 6 2 2" xfId="21891" xr:uid="{00000000-0005-0000-0000-00000E460000}"/>
    <cellStyle name="Comma 2 2 2 6 2 2 2" xfId="40643" xr:uid="{00000000-0005-0000-0000-00000F460000}"/>
    <cellStyle name="Comma 2 2 2 6 2 3" xfId="34527" xr:uid="{00000000-0005-0000-0000-000010460000}"/>
    <cellStyle name="Comma 2 2 2 6 2 3 2" xfId="44564" xr:uid="{00000000-0005-0000-0000-000011460000}"/>
    <cellStyle name="Comma 2 2 2 6 2 4" xfId="25354" xr:uid="{00000000-0005-0000-0000-000012460000}"/>
    <cellStyle name="Comma 2 2 2 6 2 5" xfId="37373" xr:uid="{00000000-0005-0000-0000-000013460000}"/>
    <cellStyle name="Comma 2 2 2 6 2 6" xfId="24149" xr:uid="{00000000-0005-0000-0000-000014460000}"/>
    <cellStyle name="Comma 2 2 2 6 3" xfId="9669" xr:uid="{00000000-0005-0000-0000-000015460000}"/>
    <cellStyle name="Comma 2 2 2 6 3 2" xfId="27980" xr:uid="{00000000-0005-0000-0000-000016460000}"/>
    <cellStyle name="Comma 2 2 2 6 3 3" xfId="40642" xr:uid="{00000000-0005-0000-0000-000017460000}"/>
    <cellStyle name="Comma 2 2 2 6 3 4" xfId="24406" xr:uid="{00000000-0005-0000-0000-000018460000}"/>
    <cellStyle name="Comma 2 2 2 6 4" xfId="34168" xr:uid="{00000000-0005-0000-0000-000019460000}"/>
    <cellStyle name="Comma 2 2 2 6 4 2" xfId="44204" xr:uid="{00000000-0005-0000-0000-00001A460000}"/>
    <cellStyle name="Comma 2 2 2 6 5" xfId="26134" xr:uid="{00000000-0005-0000-0000-00001B460000}"/>
    <cellStyle name="Comma 2 2 2 6 5 2" xfId="38121" xr:uid="{00000000-0005-0000-0000-00001C460000}"/>
    <cellStyle name="Comma 2 2 2 6 6" xfId="35869" xr:uid="{00000000-0005-0000-0000-00001D460000}"/>
    <cellStyle name="Comma 2 2 2 6 6 2" xfId="45135" xr:uid="{00000000-0005-0000-0000-00001E460000}"/>
    <cellStyle name="Comma 2 2 2 6 7" xfId="24865" xr:uid="{00000000-0005-0000-0000-00001F460000}"/>
    <cellStyle name="Comma 2 2 2 6 8" xfId="36879" xr:uid="{00000000-0005-0000-0000-000020460000}"/>
    <cellStyle name="Comma 2 2 2 7" xfId="9671" xr:uid="{00000000-0005-0000-0000-000021460000}"/>
    <cellStyle name="Comma 2 2 2 7 2" xfId="27981" xr:uid="{00000000-0005-0000-0000-000022460000}"/>
    <cellStyle name="Comma 2 2 2 7 2 2" xfId="40644" xr:uid="{00000000-0005-0000-0000-000023460000}"/>
    <cellStyle name="Comma 2 2 2 7 3" xfId="25658" xr:uid="{00000000-0005-0000-0000-000024460000}"/>
    <cellStyle name="Comma 2 2 2 7 4" xfId="36368" xr:uid="{00000000-0005-0000-0000-000025460000}"/>
    <cellStyle name="Comma 2 2 2 7 4 2" xfId="45586" xr:uid="{00000000-0005-0000-0000-000026460000}"/>
    <cellStyle name="Comma 2 2 2 7 5" xfId="24945" xr:uid="{00000000-0005-0000-0000-000027460000}"/>
    <cellStyle name="Comma 2 2 2 7 6" xfId="23925" xr:uid="{00000000-0005-0000-0000-000028460000}"/>
    <cellStyle name="Comma 2 2 2 8" xfId="9672" xr:uid="{00000000-0005-0000-0000-000029460000}"/>
    <cellStyle name="Comma 2 2 2 8 2" xfId="35867" xr:uid="{00000000-0005-0000-0000-00002A460000}"/>
    <cellStyle name="Comma 2 2 2 8 2 2" xfId="45133" xr:uid="{00000000-0005-0000-0000-00002B460000}"/>
    <cellStyle name="Comma 2 2 2 8 3" xfId="40645" xr:uid="{00000000-0005-0000-0000-00002C460000}"/>
    <cellStyle name="Comma 2 2 2 9" xfId="9673" xr:uid="{00000000-0005-0000-0000-00002D460000}"/>
    <cellStyle name="Comma 2 2 2 9 2" xfId="35868" xr:uid="{00000000-0005-0000-0000-00002E460000}"/>
    <cellStyle name="Comma 2 2 2 9 2 2" xfId="45134" xr:uid="{00000000-0005-0000-0000-00002F460000}"/>
    <cellStyle name="Comma 2 2 2 9 3" xfId="40646" xr:uid="{00000000-0005-0000-0000-000030460000}"/>
    <cellStyle name="Comma 2 2 2_BOQ for System Furniture Works at Bangalore (4)" xfId="9674" xr:uid="{00000000-0005-0000-0000-000031460000}"/>
    <cellStyle name="Comma 2 2 20" xfId="9675" xr:uid="{00000000-0005-0000-0000-000032460000}"/>
    <cellStyle name="Comma 2 2 20 2" xfId="34486" xr:uid="{00000000-0005-0000-0000-000033460000}"/>
    <cellStyle name="Comma 2 2 20 2 2" xfId="44530" xr:uid="{00000000-0005-0000-0000-000034460000}"/>
    <cellStyle name="Comma 2 2 20 3" xfId="40647" xr:uid="{00000000-0005-0000-0000-000035460000}"/>
    <cellStyle name="Comma 2 2 21" xfId="9676" xr:uid="{00000000-0005-0000-0000-000036460000}"/>
    <cellStyle name="Comma 2 2 21 2" xfId="36367" xr:uid="{00000000-0005-0000-0000-000037460000}"/>
    <cellStyle name="Comma 2 2 21 2 2" xfId="45585" xr:uid="{00000000-0005-0000-0000-000038460000}"/>
    <cellStyle name="Comma 2 2 21 3" xfId="40648" xr:uid="{00000000-0005-0000-0000-000039460000}"/>
    <cellStyle name="Comma 2 2 22" xfId="9677" xr:uid="{00000000-0005-0000-0000-00003A460000}"/>
    <cellStyle name="Comma 2 2 22 2" xfId="35864" xr:uid="{00000000-0005-0000-0000-00003B460000}"/>
    <cellStyle name="Comma 2 2 22 2 2" xfId="45130" xr:uid="{00000000-0005-0000-0000-00003C460000}"/>
    <cellStyle name="Comma 2 2 22 3" xfId="40649" xr:uid="{00000000-0005-0000-0000-00003D460000}"/>
    <cellStyle name="Comma 2 2 23" xfId="9678" xr:uid="{00000000-0005-0000-0000-00003E460000}"/>
    <cellStyle name="Comma 2 2 23 2" xfId="35866" xr:uid="{00000000-0005-0000-0000-00003F460000}"/>
    <cellStyle name="Comma 2 2 23 2 2" xfId="45132" xr:uid="{00000000-0005-0000-0000-000040460000}"/>
    <cellStyle name="Comma 2 2 23 3" xfId="40650" xr:uid="{00000000-0005-0000-0000-000041460000}"/>
    <cellStyle name="Comma 2 2 24" xfId="9679" xr:uid="{00000000-0005-0000-0000-000042460000}"/>
    <cellStyle name="Comma 2 2 24 2" xfId="35865" xr:uid="{00000000-0005-0000-0000-000043460000}"/>
    <cellStyle name="Comma 2 2 24 2 2" xfId="45131" xr:uid="{00000000-0005-0000-0000-000044460000}"/>
    <cellStyle name="Comma 2 2 24 3" xfId="40651" xr:uid="{00000000-0005-0000-0000-000045460000}"/>
    <cellStyle name="Comma 2 2 25" xfId="9680" xr:uid="{00000000-0005-0000-0000-000046460000}"/>
    <cellStyle name="Comma 2 2 25 2" xfId="34485" xr:uid="{00000000-0005-0000-0000-000047460000}"/>
    <cellStyle name="Comma 2 2 25 2 2" xfId="44529" xr:uid="{00000000-0005-0000-0000-000048460000}"/>
    <cellStyle name="Comma 2 2 25 3" xfId="40652" xr:uid="{00000000-0005-0000-0000-000049460000}"/>
    <cellStyle name="Comma 2 2 26" xfId="9681" xr:uid="{00000000-0005-0000-0000-00004A460000}"/>
    <cellStyle name="Comma 2 2 26 2" xfId="36366" xr:uid="{00000000-0005-0000-0000-00004B460000}"/>
    <cellStyle name="Comma 2 2 26 2 2" xfId="45584" xr:uid="{00000000-0005-0000-0000-00004C460000}"/>
    <cellStyle name="Comma 2 2 26 3" xfId="40653" xr:uid="{00000000-0005-0000-0000-00004D460000}"/>
    <cellStyle name="Comma 2 2 27" xfId="9682" xr:uid="{00000000-0005-0000-0000-00004E460000}"/>
    <cellStyle name="Comma 2 2 27 2" xfId="34484" xr:uid="{00000000-0005-0000-0000-00004F460000}"/>
    <cellStyle name="Comma 2 2 27 2 2" xfId="44528" xr:uid="{00000000-0005-0000-0000-000050460000}"/>
    <cellStyle name="Comma 2 2 27 3" xfId="40654" xr:uid="{00000000-0005-0000-0000-000051460000}"/>
    <cellStyle name="Comma 2 2 28" xfId="9683" xr:uid="{00000000-0005-0000-0000-000052460000}"/>
    <cellStyle name="Comma 2 2 28 2" xfId="35863" xr:uid="{00000000-0005-0000-0000-000053460000}"/>
    <cellStyle name="Comma 2 2 28 2 2" xfId="45129" xr:uid="{00000000-0005-0000-0000-000054460000}"/>
    <cellStyle name="Comma 2 2 28 3" xfId="40655" xr:uid="{00000000-0005-0000-0000-000055460000}"/>
    <cellStyle name="Comma 2 2 29" xfId="9684" xr:uid="{00000000-0005-0000-0000-000056460000}"/>
    <cellStyle name="Comma 2 2 29 2" xfId="35862" xr:uid="{00000000-0005-0000-0000-000057460000}"/>
    <cellStyle name="Comma 2 2 29 2 2" xfId="45128" xr:uid="{00000000-0005-0000-0000-000058460000}"/>
    <cellStyle name="Comma 2 2 29 3" xfId="40656" xr:uid="{00000000-0005-0000-0000-000059460000}"/>
    <cellStyle name="Comma 2 2 3" xfId="57" xr:uid="{00000000-0005-0000-0000-00005A460000}"/>
    <cellStyle name="Comma 2 2 3 10" xfId="9686" xr:uid="{00000000-0005-0000-0000-00005B460000}"/>
    <cellStyle name="Comma 2 2 3 11" xfId="9685" xr:uid="{00000000-0005-0000-0000-00005C460000}"/>
    <cellStyle name="Comma 2 2 3 11 2" xfId="40657" xr:uid="{00000000-0005-0000-0000-00005D460000}"/>
    <cellStyle name="Comma 2 2 3 12" xfId="369" xr:uid="{00000000-0005-0000-0000-00005E460000}"/>
    <cellStyle name="Comma 2 2 3 13" xfId="36411" xr:uid="{00000000-0005-0000-0000-00005F460000}"/>
    <cellStyle name="Comma 2 2 3 14" xfId="29392" xr:uid="{00000000-0005-0000-0000-000060460000}"/>
    <cellStyle name="Comma 2 2 3 2" xfId="148" xr:uid="{00000000-0005-0000-0000-000061460000}"/>
    <cellStyle name="Comma 2 2 3 2 10" xfId="24538" xr:uid="{00000000-0005-0000-0000-000062460000}"/>
    <cellStyle name="Comma 2 2 3 2 11" xfId="36511" xr:uid="{00000000-0005-0000-0000-000063460000}"/>
    <cellStyle name="Comma 2 2 3 2 12" xfId="30073" xr:uid="{00000000-0005-0000-0000-000064460000}"/>
    <cellStyle name="Comma 2 2 3 2 2" xfId="9688" xr:uid="{00000000-0005-0000-0000-000065460000}"/>
    <cellStyle name="Comma 2 2 3 2 2 2" xfId="9689" xr:uid="{00000000-0005-0000-0000-000066460000}"/>
    <cellStyle name="Comma 2 2 3 2 2 2 2" xfId="9690" xr:uid="{00000000-0005-0000-0000-000067460000}"/>
    <cellStyle name="Comma 2 2 3 2 2 2 2 2" xfId="40661" xr:uid="{00000000-0005-0000-0000-000068460000}"/>
    <cellStyle name="Comma 2 2 3 2 2 2 3" xfId="40660" xr:uid="{00000000-0005-0000-0000-000069460000}"/>
    <cellStyle name="Comma 2 2 3 2 2 3" xfId="9691" xr:uid="{00000000-0005-0000-0000-00006A460000}"/>
    <cellStyle name="Comma 2 2 3 2 2 3 2" xfId="40662" xr:uid="{00000000-0005-0000-0000-00006B460000}"/>
    <cellStyle name="Comma 2 2 3 2 2 4" xfId="27982" xr:uid="{00000000-0005-0000-0000-00006C460000}"/>
    <cellStyle name="Comma 2 2 3 2 2 4 2" xfId="40659" xr:uid="{00000000-0005-0000-0000-00006D460000}"/>
    <cellStyle name="Comma 2 2 3 2 2 5" xfId="26215" xr:uid="{00000000-0005-0000-0000-00006E460000}"/>
    <cellStyle name="Comma 2 2 3 2 2 6" xfId="25017" xr:uid="{00000000-0005-0000-0000-00006F460000}"/>
    <cellStyle name="Comma 2 2 3 2 2 7" xfId="37033" xr:uid="{00000000-0005-0000-0000-000070460000}"/>
    <cellStyle name="Comma 2 2 3 2 2 8" xfId="23959" xr:uid="{00000000-0005-0000-0000-000071460000}"/>
    <cellStyle name="Comma 2 2 3 2 2 9" xfId="32145" xr:uid="{00000000-0005-0000-0000-000072460000}"/>
    <cellStyle name="Comma 2 2 3 2 3" xfId="9692" xr:uid="{00000000-0005-0000-0000-000073460000}"/>
    <cellStyle name="Comma 2 2 3 2 3 2" xfId="9693" xr:uid="{00000000-0005-0000-0000-000074460000}"/>
    <cellStyle name="Comma 2 2 3 2 3 2 2" xfId="40664" xr:uid="{00000000-0005-0000-0000-000075460000}"/>
    <cellStyle name="Comma 2 2 3 2 3 3" xfId="27983" xr:uid="{00000000-0005-0000-0000-000076460000}"/>
    <cellStyle name="Comma 2 2 3 2 3 3 2" xfId="40663" xr:uid="{00000000-0005-0000-0000-000077460000}"/>
    <cellStyle name="Comma 2 2 3 2 3 4" xfId="25453" xr:uid="{00000000-0005-0000-0000-000078460000}"/>
    <cellStyle name="Comma 2 2 3 2 4" xfId="9694" xr:uid="{00000000-0005-0000-0000-000079460000}"/>
    <cellStyle name="Comma 2 2 3 2 4 2" xfId="9695" xr:uid="{00000000-0005-0000-0000-00007A460000}"/>
    <cellStyle name="Comma 2 2 3 2 4 2 2" xfId="40666" xr:uid="{00000000-0005-0000-0000-00007B460000}"/>
    <cellStyle name="Comma 2 2 3 2 4 3" xfId="9696" xr:uid="{00000000-0005-0000-0000-00007C460000}"/>
    <cellStyle name="Comma 2 2 3 2 4 3 2" xfId="40667" xr:uid="{00000000-0005-0000-0000-00007D460000}"/>
    <cellStyle name="Comma 2 2 3 2 4 4" xfId="40665" xr:uid="{00000000-0005-0000-0000-00007E460000}"/>
    <cellStyle name="Comma 2 2 3 2 5" xfId="9697" xr:uid="{00000000-0005-0000-0000-00007F460000}"/>
    <cellStyle name="Comma 2 2 3 2 5 2" xfId="40668" xr:uid="{00000000-0005-0000-0000-000080460000}"/>
    <cellStyle name="Comma 2 2 3 2 6" xfId="9698" xr:uid="{00000000-0005-0000-0000-000081460000}"/>
    <cellStyle name="Comma 2 2 3 2 6 2" xfId="40669" xr:uid="{00000000-0005-0000-0000-000082460000}"/>
    <cellStyle name="Comma 2 2 3 2 7" xfId="9687" xr:uid="{00000000-0005-0000-0000-000083460000}"/>
    <cellStyle name="Comma 2 2 3 2 7 2" xfId="40658" xr:uid="{00000000-0005-0000-0000-000084460000}"/>
    <cellStyle name="Comma 2 2 3 2 8" xfId="636" xr:uid="{00000000-0005-0000-0000-000085460000}"/>
    <cellStyle name="Comma 2 2 3 2 8 2" xfId="43832" xr:uid="{00000000-0005-0000-0000-000086460000}"/>
    <cellStyle name="Comma 2 2 3 2 9" xfId="25778" xr:uid="{00000000-0005-0000-0000-000087460000}"/>
    <cellStyle name="Comma 2 2 3 2 9 2" xfId="37771" xr:uid="{00000000-0005-0000-0000-000088460000}"/>
    <cellStyle name="Comma 2 2 3 3" xfId="211" xr:uid="{00000000-0005-0000-0000-000089460000}"/>
    <cellStyle name="Comma 2 2 3 3 2" xfId="9700" xr:uid="{00000000-0005-0000-0000-00008A460000}"/>
    <cellStyle name="Comma 2 2 3 3 2 10" xfId="25492" xr:uid="{00000000-0005-0000-0000-00008B460000}"/>
    <cellStyle name="Comma 2 2 3 3 2 2" xfId="9701" xr:uid="{00000000-0005-0000-0000-00008C460000}"/>
    <cellStyle name="Comma 2 2 3 3 2 2 2" xfId="9702" xr:uid="{00000000-0005-0000-0000-00008D460000}"/>
    <cellStyle name="Comma 2 2 3 3 2 2 2 2" xfId="40673" xr:uid="{00000000-0005-0000-0000-00008E460000}"/>
    <cellStyle name="Comma 2 2 3 3 2 2 3" xfId="40672" xr:uid="{00000000-0005-0000-0000-00008F460000}"/>
    <cellStyle name="Comma 2 2 3 3 2 3" xfId="9703" xr:uid="{00000000-0005-0000-0000-000090460000}"/>
    <cellStyle name="Comma 2 2 3 3 2 3 2" xfId="9704" xr:uid="{00000000-0005-0000-0000-000091460000}"/>
    <cellStyle name="Comma 2 2 3 3 2 3 2 2" xfId="40675" xr:uid="{00000000-0005-0000-0000-000092460000}"/>
    <cellStyle name="Comma 2 2 3 3 2 3 3" xfId="40674" xr:uid="{00000000-0005-0000-0000-000093460000}"/>
    <cellStyle name="Comma 2 2 3 3 2 4" xfId="9705" xr:uid="{00000000-0005-0000-0000-000094460000}"/>
    <cellStyle name="Comma 2 2 3 3 2 4 2" xfId="40676" xr:uid="{00000000-0005-0000-0000-000095460000}"/>
    <cellStyle name="Comma 2 2 3 3 2 5" xfId="9706" xr:uid="{00000000-0005-0000-0000-000096460000}"/>
    <cellStyle name="Comma 2 2 3 3 2 5 2" xfId="35861" xr:uid="{00000000-0005-0000-0000-000097460000}"/>
    <cellStyle name="Comma 2 2 3 3 2 5 2 2" xfId="45127" xr:uid="{00000000-0005-0000-0000-000098460000}"/>
    <cellStyle name="Comma 2 2 3 3 2 5 3" xfId="40677" xr:uid="{00000000-0005-0000-0000-000099460000}"/>
    <cellStyle name="Comma 2 2 3 3 2 6" xfId="27984" xr:uid="{00000000-0005-0000-0000-00009A460000}"/>
    <cellStyle name="Comma 2 2 3 3 2 6 2" xfId="40671" xr:uid="{00000000-0005-0000-0000-00009B460000}"/>
    <cellStyle name="Comma 2 2 3 3 2 7" xfId="34280" xr:uid="{00000000-0005-0000-0000-00009C460000}"/>
    <cellStyle name="Comma 2 2 3 3 2 7 2" xfId="44319" xr:uid="{00000000-0005-0000-0000-00009D460000}"/>
    <cellStyle name="Comma 2 2 3 3 2 8" xfId="26248" xr:uid="{00000000-0005-0000-0000-00009E460000}"/>
    <cellStyle name="Comma 2 2 3 3 2 8 2" xfId="38229" xr:uid="{00000000-0005-0000-0000-00009F460000}"/>
    <cellStyle name="Comma 2 2 3 3 2 9" xfId="37495" xr:uid="{00000000-0005-0000-0000-0000A0460000}"/>
    <cellStyle name="Comma 2 2 3 3 3" xfId="9707" xr:uid="{00000000-0005-0000-0000-0000A1460000}"/>
    <cellStyle name="Comma 2 2 3 3 3 2" xfId="9708" xr:uid="{00000000-0005-0000-0000-0000A2460000}"/>
    <cellStyle name="Comma 2 2 3 3 3 2 2" xfId="40679" xr:uid="{00000000-0005-0000-0000-0000A3460000}"/>
    <cellStyle name="Comma 2 2 3 3 3 3" xfId="40678" xr:uid="{00000000-0005-0000-0000-0000A4460000}"/>
    <cellStyle name="Comma 2 2 3 3 4" xfId="9709" xr:uid="{00000000-0005-0000-0000-0000A5460000}"/>
    <cellStyle name="Comma 2 2 3 3 4 2" xfId="9710" xr:uid="{00000000-0005-0000-0000-0000A6460000}"/>
    <cellStyle name="Comma 2 2 3 3 4 2 2" xfId="40681" xr:uid="{00000000-0005-0000-0000-0000A7460000}"/>
    <cellStyle name="Comma 2 2 3 3 4 3" xfId="40680" xr:uid="{00000000-0005-0000-0000-0000A8460000}"/>
    <cellStyle name="Comma 2 2 3 3 5" xfId="9711" xr:uid="{00000000-0005-0000-0000-0000A9460000}"/>
    <cellStyle name="Comma 2 2 3 3 5 2" xfId="40682" xr:uid="{00000000-0005-0000-0000-0000AA460000}"/>
    <cellStyle name="Comma 2 2 3 3 6" xfId="9712" xr:uid="{00000000-0005-0000-0000-0000AB460000}"/>
    <cellStyle name="Comma 2 2 3 3 6 2" xfId="35860" xr:uid="{00000000-0005-0000-0000-0000AC460000}"/>
    <cellStyle name="Comma 2 2 3 3 6 2 2" xfId="45126" xr:uid="{00000000-0005-0000-0000-0000AD460000}"/>
    <cellStyle name="Comma 2 2 3 3 6 3" xfId="40683" xr:uid="{00000000-0005-0000-0000-0000AE460000}"/>
    <cellStyle name="Comma 2 2 3 3 7" xfId="9699" xr:uid="{00000000-0005-0000-0000-0000AF460000}"/>
    <cellStyle name="Comma 2 2 3 3 7 2" xfId="40670" xr:uid="{00000000-0005-0000-0000-0000B0460000}"/>
    <cellStyle name="Comma 2 2 3 3 8" xfId="637" xr:uid="{00000000-0005-0000-0000-0000B1460000}"/>
    <cellStyle name="Comma 2 2 3 4" xfId="277" xr:uid="{00000000-0005-0000-0000-0000B2460000}"/>
    <cellStyle name="Comma 2 2 3 4 10" xfId="36510" xr:uid="{00000000-0005-0000-0000-0000B3460000}"/>
    <cellStyle name="Comma 2 2 3 4 11" xfId="23648" xr:uid="{00000000-0005-0000-0000-0000B4460000}"/>
    <cellStyle name="Comma 2 2 3 4 12" xfId="32143" xr:uid="{00000000-0005-0000-0000-0000B5460000}"/>
    <cellStyle name="Comma 2 2 3 4 2" xfId="9714" xr:uid="{00000000-0005-0000-0000-0000B6460000}"/>
    <cellStyle name="Comma 2 2 3 4 2 2" xfId="9715" xr:uid="{00000000-0005-0000-0000-0000B7460000}"/>
    <cellStyle name="Comma 2 2 3 4 2 2 2" xfId="40686" xr:uid="{00000000-0005-0000-0000-0000B8460000}"/>
    <cellStyle name="Comma 2 2 3 4 2 3" xfId="30350" xr:uid="{00000000-0005-0000-0000-0000B9460000}"/>
    <cellStyle name="Comma 2 2 3 4 2 3 2" xfId="40685" xr:uid="{00000000-0005-0000-0000-0000BA460000}"/>
    <cellStyle name="Comma 2 2 3 4 2 4" xfId="34340" xr:uid="{00000000-0005-0000-0000-0000BB460000}"/>
    <cellStyle name="Comma 2 2 3 4 2 4 2" xfId="44382" xr:uid="{00000000-0005-0000-0000-0000BC460000}"/>
    <cellStyle name="Comma 2 2 3 4 2 5" xfId="26307" xr:uid="{00000000-0005-0000-0000-0000BD460000}"/>
    <cellStyle name="Comma 2 2 3 4 2 5 2" xfId="38291" xr:uid="{00000000-0005-0000-0000-0000BE460000}"/>
    <cellStyle name="Comma 2 2 3 4 2 6" xfId="25016" xr:uid="{00000000-0005-0000-0000-0000BF460000}"/>
    <cellStyle name="Comma 2 2 3 4 2 7" xfId="37032" xr:uid="{00000000-0005-0000-0000-0000C0460000}"/>
    <cellStyle name="Comma 2 2 3 4 3" xfId="9716" xr:uid="{00000000-0005-0000-0000-0000C1460000}"/>
    <cellStyle name="Comma 2 2 3 4 3 2" xfId="9717" xr:uid="{00000000-0005-0000-0000-0000C2460000}"/>
    <cellStyle name="Comma 2 2 3 4 3 2 2" xfId="40688" xr:uid="{00000000-0005-0000-0000-0000C3460000}"/>
    <cellStyle name="Comma 2 2 3 4 3 3" xfId="27985" xr:uid="{00000000-0005-0000-0000-0000C4460000}"/>
    <cellStyle name="Comma 2 2 3 4 3 3 2" xfId="40687" xr:uid="{00000000-0005-0000-0000-0000C5460000}"/>
    <cellStyle name="Comma 2 2 3 4 3 4" xfId="25552" xr:uid="{00000000-0005-0000-0000-0000C6460000}"/>
    <cellStyle name="Comma 2 2 3 4 3 5" xfId="37557" xr:uid="{00000000-0005-0000-0000-0000C7460000}"/>
    <cellStyle name="Comma 2 2 3 4 4" xfId="9718" xr:uid="{00000000-0005-0000-0000-0000C8460000}"/>
    <cellStyle name="Comma 2 2 3 4 4 2" xfId="40689" xr:uid="{00000000-0005-0000-0000-0000C9460000}"/>
    <cellStyle name="Comma 2 2 3 4 5" xfId="9719" xr:uid="{00000000-0005-0000-0000-0000CA460000}"/>
    <cellStyle name="Comma 2 2 3 4 5 2" xfId="35859" xr:uid="{00000000-0005-0000-0000-0000CB460000}"/>
    <cellStyle name="Comma 2 2 3 4 5 2 2" xfId="45125" xr:uid="{00000000-0005-0000-0000-0000CC460000}"/>
    <cellStyle name="Comma 2 2 3 4 5 3" xfId="40690" xr:uid="{00000000-0005-0000-0000-0000CD460000}"/>
    <cellStyle name="Comma 2 2 3 4 6" xfId="9713" xr:uid="{00000000-0005-0000-0000-0000CE460000}"/>
    <cellStyle name="Comma 2 2 3 4 6 2" xfId="40684" xr:uid="{00000000-0005-0000-0000-0000CF460000}"/>
    <cellStyle name="Comma 2 2 3 4 7" xfId="635" xr:uid="{00000000-0005-0000-0000-0000D0460000}"/>
    <cellStyle name="Comma 2 2 3 4 7 2" xfId="43831" xr:uid="{00000000-0005-0000-0000-0000D1460000}"/>
    <cellStyle name="Comma 2 2 3 4 8" xfId="25777" xr:uid="{00000000-0005-0000-0000-0000D2460000}"/>
    <cellStyle name="Comma 2 2 3 4 8 2" xfId="37770" xr:uid="{00000000-0005-0000-0000-0000D3460000}"/>
    <cellStyle name="Comma 2 2 3 4 9" xfId="24537" xr:uid="{00000000-0005-0000-0000-0000D4460000}"/>
    <cellStyle name="Comma 2 2 3 5" xfId="9720" xr:uid="{00000000-0005-0000-0000-0000D5460000}"/>
    <cellStyle name="Comma 2 2 3 5 2" xfId="9721" xr:uid="{00000000-0005-0000-0000-0000D6460000}"/>
    <cellStyle name="Comma 2 2 3 5 2 2" xfId="40692" xr:uid="{00000000-0005-0000-0000-0000D7460000}"/>
    <cellStyle name="Comma 2 2 3 5 3" xfId="9722" xr:uid="{00000000-0005-0000-0000-0000D8460000}"/>
    <cellStyle name="Comma 2 2 3 5 3 2" xfId="40693" xr:uid="{00000000-0005-0000-0000-0000D9460000}"/>
    <cellStyle name="Comma 2 2 3 5 4" xfId="27986" xr:uid="{00000000-0005-0000-0000-0000DA460000}"/>
    <cellStyle name="Comma 2 2 3 5 4 2" xfId="40691" xr:uid="{00000000-0005-0000-0000-0000DB460000}"/>
    <cellStyle name="Comma 2 2 3 5 5" xfId="33758" xr:uid="{00000000-0005-0000-0000-0000DC460000}"/>
    <cellStyle name="Comma 2 2 3 5 5 2" xfId="43724" xr:uid="{00000000-0005-0000-0000-0000DD460000}"/>
    <cellStyle name="Comma 2 2 3 5 6" xfId="25663" xr:uid="{00000000-0005-0000-0000-0000DE460000}"/>
    <cellStyle name="Comma 2 2 3 5 6 2" xfId="37664" xr:uid="{00000000-0005-0000-0000-0000DF460000}"/>
    <cellStyle name="Comma 2 2 3 5 7" xfId="24924" xr:uid="{00000000-0005-0000-0000-0000E0460000}"/>
    <cellStyle name="Comma 2 2 3 5 8" xfId="36940" xr:uid="{00000000-0005-0000-0000-0000E1460000}"/>
    <cellStyle name="Comma 2 2 3 6" xfId="9723" xr:uid="{00000000-0005-0000-0000-0000E2460000}"/>
    <cellStyle name="Comma 2 2 3 6 2" xfId="9724" xr:uid="{00000000-0005-0000-0000-0000E3460000}"/>
    <cellStyle name="Comma 2 2 3 6 2 2" xfId="40695" xr:uid="{00000000-0005-0000-0000-0000E4460000}"/>
    <cellStyle name="Comma 2 2 3 6 3" xfId="9725" xr:uid="{00000000-0005-0000-0000-0000E5460000}"/>
    <cellStyle name="Comma 2 2 3 6 3 2" xfId="40696" xr:uid="{00000000-0005-0000-0000-0000E6460000}"/>
    <cellStyle name="Comma 2 2 3 6 4" xfId="27987" xr:uid="{00000000-0005-0000-0000-0000E7460000}"/>
    <cellStyle name="Comma 2 2 3 6 4 2" xfId="40694" xr:uid="{00000000-0005-0000-0000-0000E8460000}"/>
    <cellStyle name="Comma 2 2 3 6 5" xfId="34213" xr:uid="{00000000-0005-0000-0000-0000E9460000}"/>
    <cellStyle name="Comma 2 2 3 6 5 2" xfId="44251" xr:uid="{00000000-0005-0000-0000-0000EA460000}"/>
    <cellStyle name="Comma 2 2 3 6 6" xfId="26180" xr:uid="{00000000-0005-0000-0000-0000EB460000}"/>
    <cellStyle name="Comma 2 2 3 6 6 2" xfId="38167" xr:uid="{00000000-0005-0000-0000-0000EC460000}"/>
    <cellStyle name="Comma 2 2 3 6 7" xfId="25411" xr:uid="{00000000-0005-0000-0000-0000ED460000}"/>
    <cellStyle name="Comma 2 2 3 6 8" xfId="37434" xr:uid="{00000000-0005-0000-0000-0000EE460000}"/>
    <cellStyle name="Comma 2 2 3 7" xfId="9726" xr:uid="{00000000-0005-0000-0000-0000EF460000}"/>
    <cellStyle name="Comma 2 2 3 7 2" xfId="9727" xr:uid="{00000000-0005-0000-0000-0000F0460000}"/>
    <cellStyle name="Comma 2 2 3 7 2 2" xfId="40698" xr:uid="{00000000-0005-0000-0000-0000F1460000}"/>
    <cellStyle name="Comma 2 2 3 7 3" xfId="9728" xr:uid="{00000000-0005-0000-0000-0000F2460000}"/>
    <cellStyle name="Comma 2 2 3 7 3 2" xfId="40699" xr:uid="{00000000-0005-0000-0000-0000F3460000}"/>
    <cellStyle name="Comma 2 2 3 7 4" xfId="40697" xr:uid="{00000000-0005-0000-0000-0000F4460000}"/>
    <cellStyle name="Comma 2 2 3 8" xfId="9729" xr:uid="{00000000-0005-0000-0000-0000F5460000}"/>
    <cellStyle name="Comma 2 2 3 8 2" xfId="9730" xr:uid="{00000000-0005-0000-0000-0000F6460000}"/>
    <cellStyle name="Comma 2 2 3 8 2 2" xfId="40701" xr:uid="{00000000-0005-0000-0000-0000F7460000}"/>
    <cellStyle name="Comma 2 2 3 8 3" xfId="9731" xr:uid="{00000000-0005-0000-0000-0000F8460000}"/>
    <cellStyle name="Comma 2 2 3 8 3 2" xfId="40702" xr:uid="{00000000-0005-0000-0000-0000F9460000}"/>
    <cellStyle name="Comma 2 2 3 8 4" xfId="40700" xr:uid="{00000000-0005-0000-0000-0000FA460000}"/>
    <cellStyle name="Comma 2 2 3 9" xfId="9732" xr:uid="{00000000-0005-0000-0000-0000FB460000}"/>
    <cellStyle name="Comma 2 2 30" xfId="9733" xr:uid="{00000000-0005-0000-0000-0000FC460000}"/>
    <cellStyle name="Comma 2 2 30 2" xfId="35858" xr:uid="{00000000-0005-0000-0000-0000FD460000}"/>
    <cellStyle name="Comma 2 2 30 2 2" xfId="45124" xr:uid="{00000000-0005-0000-0000-0000FE460000}"/>
    <cellStyle name="Comma 2 2 30 3" xfId="40703" xr:uid="{00000000-0005-0000-0000-0000FF460000}"/>
    <cellStyle name="Comma 2 2 31" xfId="9734" xr:uid="{00000000-0005-0000-0000-000000470000}"/>
    <cellStyle name="Comma 2 2 31 2" xfId="35857" xr:uid="{00000000-0005-0000-0000-000001470000}"/>
    <cellStyle name="Comma 2 2 31 2 2" xfId="45123" xr:uid="{00000000-0005-0000-0000-000002470000}"/>
    <cellStyle name="Comma 2 2 31 3" xfId="40704" xr:uid="{00000000-0005-0000-0000-000003470000}"/>
    <cellStyle name="Comma 2 2 32" xfId="9735" xr:uid="{00000000-0005-0000-0000-000004470000}"/>
    <cellStyle name="Comma 2 2 32 2" xfId="35856" xr:uid="{00000000-0005-0000-0000-000005470000}"/>
    <cellStyle name="Comma 2 2 32 2 2" xfId="45122" xr:uid="{00000000-0005-0000-0000-000006470000}"/>
    <cellStyle name="Comma 2 2 32 3" xfId="40705" xr:uid="{00000000-0005-0000-0000-000007470000}"/>
    <cellStyle name="Comma 2 2 33" xfId="20585" xr:uid="{00000000-0005-0000-0000-000008470000}"/>
    <cellStyle name="Comma 2 2 33 2" xfId="43661" xr:uid="{00000000-0005-0000-0000-000009470000}"/>
    <cellStyle name="Comma 2 2 33 3" xfId="33701" xr:uid="{00000000-0005-0000-0000-00000A470000}"/>
    <cellStyle name="Comma 2 2 34" xfId="20586" xr:uid="{00000000-0005-0000-0000-00000B470000}"/>
    <cellStyle name="Comma 2 2 4" xfId="185" xr:uid="{00000000-0005-0000-0000-00000C470000}"/>
    <cellStyle name="Comma 2 2 4 10" xfId="9736" xr:uid="{00000000-0005-0000-0000-00000D470000}"/>
    <cellStyle name="Comma 2 2 4 10 2" xfId="40706" xr:uid="{00000000-0005-0000-0000-00000E470000}"/>
    <cellStyle name="Comma 2 2 4 11" xfId="638" xr:uid="{00000000-0005-0000-0000-00000F470000}"/>
    <cellStyle name="Comma 2 2 4 2" xfId="255" xr:uid="{00000000-0005-0000-0000-000010470000}"/>
    <cellStyle name="Comma 2 2 4 2 10" xfId="23649" xr:uid="{00000000-0005-0000-0000-000011470000}"/>
    <cellStyle name="Comma 2 2 4 2 11" xfId="22950" xr:uid="{00000000-0005-0000-0000-000012470000}"/>
    <cellStyle name="Comma 2 2 4 2 2" xfId="9738" xr:uid="{00000000-0005-0000-0000-000013470000}"/>
    <cellStyle name="Comma 2 2 4 2 2 2" xfId="9739" xr:uid="{00000000-0005-0000-0000-000014470000}"/>
    <cellStyle name="Comma 2 2 4 2 2 2 2" xfId="40709" xr:uid="{00000000-0005-0000-0000-000015470000}"/>
    <cellStyle name="Comma 2 2 4 2 2 3" xfId="9740" xr:uid="{00000000-0005-0000-0000-000016470000}"/>
    <cellStyle name="Comma 2 2 4 2 2 3 2" xfId="40710" xr:uid="{00000000-0005-0000-0000-000017470000}"/>
    <cellStyle name="Comma 2 2 4 2 2 4" xfId="27988" xr:uid="{00000000-0005-0000-0000-000018470000}"/>
    <cellStyle name="Comma 2 2 4 2 2 4 2" xfId="40708" xr:uid="{00000000-0005-0000-0000-000019470000}"/>
    <cellStyle name="Comma 2 2 4 2 2 5" xfId="34322" xr:uid="{00000000-0005-0000-0000-00001A470000}"/>
    <cellStyle name="Comma 2 2 4 2 2 5 2" xfId="44363" xr:uid="{00000000-0005-0000-0000-00001B470000}"/>
    <cellStyle name="Comma 2 2 4 2 2 6" xfId="26289" xr:uid="{00000000-0005-0000-0000-00001C470000}"/>
    <cellStyle name="Comma 2 2 4 2 2 6 2" xfId="38272" xr:uid="{00000000-0005-0000-0000-00001D470000}"/>
    <cellStyle name="Comma 2 2 4 2 2 7" xfId="25018" xr:uid="{00000000-0005-0000-0000-00001E470000}"/>
    <cellStyle name="Comma 2 2 4 2 2 8" xfId="37034" xr:uid="{00000000-0005-0000-0000-00001F470000}"/>
    <cellStyle name="Comma 2 2 4 2 3" xfId="9741" xr:uid="{00000000-0005-0000-0000-000020470000}"/>
    <cellStyle name="Comma 2 2 4 2 3 2" xfId="9742" xr:uid="{00000000-0005-0000-0000-000021470000}"/>
    <cellStyle name="Comma 2 2 4 2 3 2 2" xfId="40712" xr:uid="{00000000-0005-0000-0000-000022470000}"/>
    <cellStyle name="Comma 2 2 4 2 3 3" xfId="27989" xr:uid="{00000000-0005-0000-0000-000023470000}"/>
    <cellStyle name="Comma 2 2 4 2 3 3 2" xfId="40711" xr:uid="{00000000-0005-0000-0000-000024470000}"/>
    <cellStyle name="Comma 2 2 4 2 3 4" xfId="25527" xr:uid="{00000000-0005-0000-0000-000025470000}"/>
    <cellStyle name="Comma 2 2 4 2 3 5" xfId="37538" xr:uid="{00000000-0005-0000-0000-000026470000}"/>
    <cellStyle name="Comma 2 2 4 2 4" xfId="9743" xr:uid="{00000000-0005-0000-0000-000027470000}"/>
    <cellStyle name="Comma 2 2 4 2 5" xfId="9737" xr:uid="{00000000-0005-0000-0000-000028470000}"/>
    <cellStyle name="Comma 2 2 4 2 5 2" xfId="40707" xr:uid="{00000000-0005-0000-0000-000029470000}"/>
    <cellStyle name="Comma 2 2 4 2 6" xfId="639" xr:uid="{00000000-0005-0000-0000-00002A470000}"/>
    <cellStyle name="Comma 2 2 4 2 6 2" xfId="43833" xr:uid="{00000000-0005-0000-0000-00002B470000}"/>
    <cellStyle name="Comma 2 2 4 2 7" xfId="29835" xr:uid="{00000000-0005-0000-0000-00002C470000}"/>
    <cellStyle name="Comma 2 2 4 2 7 2" xfId="37772" xr:uid="{00000000-0005-0000-0000-00002D470000}"/>
    <cellStyle name="Comma 2 2 4 2 7 3" xfId="21770" xr:uid="{00000000-0005-0000-0000-00002E470000}"/>
    <cellStyle name="Comma 2 2 4 2 8" xfId="24539" xr:uid="{00000000-0005-0000-0000-00002F470000}"/>
    <cellStyle name="Comma 2 2 4 2 9" xfId="36512" xr:uid="{00000000-0005-0000-0000-000030470000}"/>
    <cellStyle name="Comma 2 2 4 3" xfId="9744" xr:uid="{00000000-0005-0000-0000-000031470000}"/>
    <cellStyle name="Comma 2 2 4 3 2" xfId="9745" xr:uid="{00000000-0005-0000-0000-000032470000}"/>
    <cellStyle name="Comma 2 2 4 3 2 2" xfId="40714" xr:uid="{00000000-0005-0000-0000-000033470000}"/>
    <cellStyle name="Comma 2 2 4 3 3" xfId="9746" xr:uid="{00000000-0005-0000-0000-000034470000}"/>
    <cellStyle name="Comma 2 2 4 3 3 2" xfId="40715" xr:uid="{00000000-0005-0000-0000-000035470000}"/>
    <cellStyle name="Comma 2 2 4 3 4" xfId="30037" xr:uid="{00000000-0005-0000-0000-000036470000}"/>
    <cellStyle name="Comma 2 2 4 3 4 2" xfId="40713" xr:uid="{00000000-0005-0000-0000-000037470000}"/>
    <cellStyle name="Comma 2 2 4 3 5" xfId="34261" xr:uid="{00000000-0005-0000-0000-000038470000}"/>
    <cellStyle name="Comma 2 2 4 3 5 2" xfId="44299" xr:uid="{00000000-0005-0000-0000-000039470000}"/>
    <cellStyle name="Comma 2 2 4 3 6" xfId="26228" xr:uid="{00000000-0005-0000-0000-00003A470000}"/>
    <cellStyle name="Comma 2 2 4 3 6 2" xfId="38209" xr:uid="{00000000-0005-0000-0000-00003B470000}"/>
    <cellStyle name="Comma 2 2 4 3 7" xfId="37475" xr:uid="{00000000-0005-0000-0000-00003C470000}"/>
    <cellStyle name="Comma 2 2 4 3 8" xfId="21761" xr:uid="{00000000-0005-0000-0000-00003D470000}"/>
    <cellStyle name="Comma 2 2 4 4" xfId="9747" xr:uid="{00000000-0005-0000-0000-00003E470000}"/>
    <cellStyle name="Comma 2 2 4 4 2" xfId="9748" xr:uid="{00000000-0005-0000-0000-00003F470000}"/>
    <cellStyle name="Comma 2 2 4 4 2 2" xfId="40717" xr:uid="{00000000-0005-0000-0000-000040470000}"/>
    <cellStyle name="Comma 2 2 4 4 3" xfId="9749" xr:uid="{00000000-0005-0000-0000-000041470000}"/>
    <cellStyle name="Comma 2 2 4 4 3 2" xfId="40718" xr:uid="{00000000-0005-0000-0000-000042470000}"/>
    <cellStyle name="Comma 2 2 4 4 4" xfId="40716" xr:uid="{00000000-0005-0000-0000-000043470000}"/>
    <cellStyle name="Comma 2 2 4 5" xfId="9750" xr:uid="{00000000-0005-0000-0000-000044470000}"/>
    <cellStyle name="Comma 2 2 4 5 2" xfId="9751" xr:uid="{00000000-0005-0000-0000-000045470000}"/>
    <cellStyle name="Comma 2 2 4 5 2 2" xfId="40720" xr:uid="{00000000-0005-0000-0000-000046470000}"/>
    <cellStyle name="Comma 2 2 4 5 3" xfId="9752" xr:uid="{00000000-0005-0000-0000-000047470000}"/>
    <cellStyle name="Comma 2 2 4 5 3 2" xfId="40721" xr:uid="{00000000-0005-0000-0000-000048470000}"/>
    <cellStyle name="Comma 2 2 4 5 4" xfId="40719" xr:uid="{00000000-0005-0000-0000-000049470000}"/>
    <cellStyle name="Comma 2 2 4 6" xfId="9753" xr:uid="{00000000-0005-0000-0000-00004A470000}"/>
    <cellStyle name="Comma 2 2 4 6 2" xfId="9754" xr:uid="{00000000-0005-0000-0000-00004B470000}"/>
    <cellStyle name="Comma 2 2 4 6 2 2" xfId="40723" xr:uid="{00000000-0005-0000-0000-00004C470000}"/>
    <cellStyle name="Comma 2 2 4 6 3" xfId="9755" xr:uid="{00000000-0005-0000-0000-00004D470000}"/>
    <cellStyle name="Comma 2 2 4 6 3 2" xfId="40724" xr:uid="{00000000-0005-0000-0000-00004E470000}"/>
    <cellStyle name="Comma 2 2 4 6 4" xfId="40722" xr:uid="{00000000-0005-0000-0000-00004F470000}"/>
    <cellStyle name="Comma 2 2 4 7" xfId="9756" xr:uid="{00000000-0005-0000-0000-000050470000}"/>
    <cellStyle name="Comma 2 2 4 7 2" xfId="9757" xr:uid="{00000000-0005-0000-0000-000051470000}"/>
    <cellStyle name="Comma 2 2 4 7 2 2" xfId="40726" xr:uid="{00000000-0005-0000-0000-000052470000}"/>
    <cellStyle name="Comma 2 2 4 7 3" xfId="9758" xr:uid="{00000000-0005-0000-0000-000053470000}"/>
    <cellStyle name="Comma 2 2 4 7 3 2" xfId="40727" xr:uid="{00000000-0005-0000-0000-000054470000}"/>
    <cellStyle name="Comma 2 2 4 7 4" xfId="40725" xr:uid="{00000000-0005-0000-0000-000055470000}"/>
    <cellStyle name="Comma 2 2 4 8" xfId="9759" xr:uid="{00000000-0005-0000-0000-000056470000}"/>
    <cellStyle name="Comma 2 2 4 8 2" xfId="40728" xr:uid="{00000000-0005-0000-0000-000057470000}"/>
    <cellStyle name="Comma 2 2 4 9" xfId="9760" xr:uid="{00000000-0005-0000-0000-000058470000}"/>
    <cellStyle name="Comma 2 2 4 9 2" xfId="26106" xr:uid="{00000000-0005-0000-0000-000059470000}"/>
    <cellStyle name="Comma 2 2 4 9 2 2" xfId="38098" xr:uid="{00000000-0005-0000-0000-00005A470000}"/>
    <cellStyle name="Comma 2 2 4 9 3" xfId="40729" xr:uid="{00000000-0005-0000-0000-00005B470000}"/>
    <cellStyle name="Comma 2 2 43 3" xfId="9761" xr:uid="{00000000-0005-0000-0000-00005C470000}"/>
    <cellStyle name="Comma 2 2 5" xfId="640" xr:uid="{00000000-0005-0000-0000-00005D470000}"/>
    <cellStyle name="Comma 2 2 5 10" xfId="32144" xr:uid="{00000000-0005-0000-0000-00005E470000}"/>
    <cellStyle name="Comma 2 2 5 2" xfId="641" xr:uid="{00000000-0005-0000-0000-00005F470000}"/>
    <cellStyle name="Comma 2 2 5 2 2" xfId="9764" xr:uid="{00000000-0005-0000-0000-000060470000}"/>
    <cellStyle name="Comma 2 2 5 2 2 2" xfId="9765" xr:uid="{00000000-0005-0000-0000-000061470000}"/>
    <cellStyle name="Comma 2 2 5 2 2 2 2" xfId="40732" xr:uid="{00000000-0005-0000-0000-000062470000}"/>
    <cellStyle name="Comma 2 2 5 2 2 3" xfId="40731" xr:uid="{00000000-0005-0000-0000-000063470000}"/>
    <cellStyle name="Comma 2 2 5 2 3" xfId="9766" xr:uid="{00000000-0005-0000-0000-000064470000}"/>
    <cellStyle name="Comma 2 2 5 2 3 2" xfId="9767" xr:uid="{00000000-0005-0000-0000-000065470000}"/>
    <cellStyle name="Comma 2 2 5 2 3 2 2" xfId="40734" xr:uid="{00000000-0005-0000-0000-000066470000}"/>
    <cellStyle name="Comma 2 2 5 2 3 3" xfId="40733" xr:uid="{00000000-0005-0000-0000-000067470000}"/>
    <cellStyle name="Comma 2 2 5 2 4" xfId="9768" xr:uid="{00000000-0005-0000-0000-000068470000}"/>
    <cellStyle name="Comma 2 2 5 2 4 2" xfId="40735" xr:uid="{00000000-0005-0000-0000-000069470000}"/>
    <cellStyle name="Comma 2 2 5 2 5" xfId="9769" xr:uid="{00000000-0005-0000-0000-00006A470000}"/>
    <cellStyle name="Comma 2 2 5 2 5 2" xfId="35854" xr:uid="{00000000-0005-0000-0000-00006B470000}"/>
    <cellStyle name="Comma 2 2 5 2 5 2 2" xfId="45120" xr:uid="{00000000-0005-0000-0000-00006C470000}"/>
    <cellStyle name="Comma 2 2 5 2 5 3" xfId="40736" xr:uid="{00000000-0005-0000-0000-00006D470000}"/>
    <cellStyle name="Comma 2 2 5 2 6" xfId="9763" xr:uid="{00000000-0005-0000-0000-00006E470000}"/>
    <cellStyle name="Comma 2 2 5 2 6 2" xfId="40730" xr:uid="{00000000-0005-0000-0000-00006F470000}"/>
    <cellStyle name="Comma 2 2 5 2 7" xfId="35855" xr:uid="{00000000-0005-0000-0000-000070470000}"/>
    <cellStyle name="Comma 2 2 5 2 7 2" xfId="45121" xr:uid="{00000000-0005-0000-0000-000071470000}"/>
    <cellStyle name="Comma 2 2 5 3" xfId="9770" xr:uid="{00000000-0005-0000-0000-000072470000}"/>
    <cellStyle name="Comma 2 2 5 3 2" xfId="9771" xr:uid="{00000000-0005-0000-0000-000073470000}"/>
    <cellStyle name="Comma 2 2 5 3 2 2" xfId="40738" xr:uid="{00000000-0005-0000-0000-000074470000}"/>
    <cellStyle name="Comma 2 2 5 3 3" xfId="9772" xr:uid="{00000000-0005-0000-0000-000075470000}"/>
    <cellStyle name="Comma 2 2 5 3 3 2" xfId="40739" xr:uid="{00000000-0005-0000-0000-000076470000}"/>
    <cellStyle name="Comma 2 2 5 3 4" xfId="40737" xr:uid="{00000000-0005-0000-0000-000077470000}"/>
    <cellStyle name="Comma 2 2 5 4" xfId="9773" xr:uid="{00000000-0005-0000-0000-000078470000}"/>
    <cellStyle name="Comma 2 2 5 4 2" xfId="9774" xr:uid="{00000000-0005-0000-0000-000079470000}"/>
    <cellStyle name="Comma 2 2 5 4 2 2" xfId="40741" xr:uid="{00000000-0005-0000-0000-00007A470000}"/>
    <cellStyle name="Comma 2 2 5 4 3" xfId="40740" xr:uid="{00000000-0005-0000-0000-00007B470000}"/>
    <cellStyle name="Comma 2 2 5 5" xfId="9775" xr:uid="{00000000-0005-0000-0000-00007C470000}"/>
    <cellStyle name="Comma 2 2 5 5 2" xfId="40742" xr:uid="{00000000-0005-0000-0000-00007D470000}"/>
    <cellStyle name="Comma 2 2 5 6" xfId="9776" xr:uid="{00000000-0005-0000-0000-00007E470000}"/>
    <cellStyle name="Comma 2 2 5 6 2" xfId="40743" xr:uid="{00000000-0005-0000-0000-00007F470000}"/>
    <cellStyle name="Comma 2 2 5 7" xfId="9777" xr:uid="{00000000-0005-0000-0000-000080470000}"/>
    <cellStyle name="Comma 2 2 5 7 2" xfId="35853" xr:uid="{00000000-0005-0000-0000-000081470000}"/>
    <cellStyle name="Comma 2 2 5 7 2 2" xfId="45119" xr:uid="{00000000-0005-0000-0000-000082470000}"/>
    <cellStyle name="Comma 2 2 5 7 3" xfId="40744" xr:uid="{00000000-0005-0000-0000-000083470000}"/>
    <cellStyle name="Comma 2 2 5 8" xfId="9762" xr:uid="{00000000-0005-0000-0000-000084470000}"/>
    <cellStyle name="Comma 2 2 5 9" xfId="23650" xr:uid="{00000000-0005-0000-0000-000085470000}"/>
    <cellStyle name="Comma 2 2 6" xfId="1391" xr:uid="{00000000-0005-0000-0000-000086470000}"/>
    <cellStyle name="Comma 2 2 6 2" xfId="9779" xr:uid="{00000000-0005-0000-0000-000087470000}"/>
    <cellStyle name="Comma 2 2 6 2 2" xfId="9780" xr:uid="{00000000-0005-0000-0000-000088470000}"/>
    <cellStyle name="Comma 2 2 6 2 2 2" xfId="40746" xr:uid="{00000000-0005-0000-0000-000089470000}"/>
    <cellStyle name="Comma 2 2 6 2 2 3" xfId="27991" xr:uid="{00000000-0005-0000-0000-00008A470000}"/>
    <cellStyle name="Comma 2 2 6 2 2 4" xfId="22951" xr:uid="{00000000-0005-0000-0000-00008B470000}"/>
    <cellStyle name="Comma 2 2 6 2 3" xfId="9781" xr:uid="{00000000-0005-0000-0000-00008C470000}"/>
    <cellStyle name="Comma 2 2 6 2 3 2" xfId="40747" xr:uid="{00000000-0005-0000-0000-00008D470000}"/>
    <cellStyle name="Comma 2 2 6 2 4" xfId="35852" xr:uid="{00000000-0005-0000-0000-00008E470000}"/>
    <cellStyle name="Comma 2 2 6 2 4 2" xfId="45118" xr:uid="{00000000-0005-0000-0000-00008F470000}"/>
    <cellStyle name="Comma 2 2 6 2 5" xfId="40745" xr:uid="{00000000-0005-0000-0000-000090470000}"/>
    <cellStyle name="Comma 2 2 6 2 6" xfId="27990" xr:uid="{00000000-0005-0000-0000-000091470000}"/>
    <cellStyle name="Comma 2 2 6 3" xfId="9782" xr:uid="{00000000-0005-0000-0000-000092470000}"/>
    <cellStyle name="Comma 2 2 6 3 2" xfId="9783" xr:uid="{00000000-0005-0000-0000-000093470000}"/>
    <cellStyle name="Comma 2 2 6 3 2 2" xfId="40749" xr:uid="{00000000-0005-0000-0000-000094470000}"/>
    <cellStyle name="Comma 2 2 6 3 3" xfId="40748" xr:uid="{00000000-0005-0000-0000-000095470000}"/>
    <cellStyle name="Comma 2 2 6 3 4" xfId="27992" xr:uid="{00000000-0005-0000-0000-000096470000}"/>
    <cellStyle name="Comma 2 2 6 3 5" xfId="32133" xr:uid="{00000000-0005-0000-0000-000097470000}"/>
    <cellStyle name="Comma 2 2 6 4" xfId="9784" xr:uid="{00000000-0005-0000-0000-000098470000}"/>
    <cellStyle name="Comma 2 2 6 4 2" xfId="40750" xr:uid="{00000000-0005-0000-0000-000099470000}"/>
    <cellStyle name="Comma 2 2 6 5" xfId="9785" xr:uid="{00000000-0005-0000-0000-00009A470000}"/>
    <cellStyle name="Comma 2 2 6 5 2" xfId="40751" xr:uid="{00000000-0005-0000-0000-00009B470000}"/>
    <cellStyle name="Comma 2 2 6 6" xfId="9786" xr:uid="{00000000-0005-0000-0000-00009C470000}"/>
    <cellStyle name="Comma 2 2 6 6 2" xfId="35851" xr:uid="{00000000-0005-0000-0000-00009D470000}"/>
    <cellStyle name="Comma 2 2 6 6 2 2" xfId="45117" xr:uid="{00000000-0005-0000-0000-00009E470000}"/>
    <cellStyle name="Comma 2 2 6 6 3" xfId="40752" xr:uid="{00000000-0005-0000-0000-00009F470000}"/>
    <cellStyle name="Comma 2 2 6 7" xfId="9778" xr:uid="{00000000-0005-0000-0000-0000A0470000}"/>
    <cellStyle name="Comma 2 2 7" xfId="101" xr:uid="{00000000-0005-0000-0000-0000A1470000}"/>
    <cellStyle name="Comma 2 2 7 10" xfId="25424" xr:uid="{00000000-0005-0000-0000-0000A2470000}"/>
    <cellStyle name="Comma 2 2 7 2" xfId="223" xr:uid="{00000000-0005-0000-0000-0000A3470000}"/>
    <cellStyle name="Comma 2 2 7 2 2" xfId="9789" xr:uid="{00000000-0005-0000-0000-0000A4470000}"/>
    <cellStyle name="Comma 2 2 7 2 2 2" xfId="40754" xr:uid="{00000000-0005-0000-0000-0000A5470000}"/>
    <cellStyle name="Comma 2 2 7 2 3" xfId="9788" xr:uid="{00000000-0005-0000-0000-0000A6470000}"/>
    <cellStyle name="Comma 2 2 7 2 3 2" xfId="40753" xr:uid="{00000000-0005-0000-0000-0000A7470000}"/>
    <cellStyle name="Comma 2 2 7 2 4" xfId="34292" xr:uid="{00000000-0005-0000-0000-0000A8470000}"/>
    <cellStyle name="Comma 2 2 7 2 4 2" xfId="44331" xr:uid="{00000000-0005-0000-0000-0000A9470000}"/>
    <cellStyle name="Comma 2 2 7 2 5" xfId="26259" xr:uid="{00000000-0005-0000-0000-0000AA470000}"/>
    <cellStyle name="Comma 2 2 7 2 5 2" xfId="38241" xr:uid="{00000000-0005-0000-0000-0000AB470000}"/>
    <cellStyle name="Comma 2 2 7 2 6" xfId="37507" xr:uid="{00000000-0005-0000-0000-0000AC470000}"/>
    <cellStyle name="Comma 2 2 7 3" xfId="289" xr:uid="{00000000-0005-0000-0000-0000AD470000}"/>
    <cellStyle name="Comma 2 2 7 3 2" xfId="9791" xr:uid="{00000000-0005-0000-0000-0000AE470000}"/>
    <cellStyle name="Comma 2 2 7 3 2 2" xfId="40756" xr:uid="{00000000-0005-0000-0000-0000AF470000}"/>
    <cellStyle name="Comma 2 2 7 3 3" xfId="9790" xr:uid="{00000000-0005-0000-0000-0000B0470000}"/>
    <cellStyle name="Comma 2 2 7 3 3 2" xfId="40755" xr:uid="{00000000-0005-0000-0000-0000B1470000}"/>
    <cellStyle name="Comma 2 2 7 3 4" xfId="29820" xr:uid="{00000000-0005-0000-0000-0000B2470000}"/>
    <cellStyle name="Comma 2 2 7 3 4 2" xfId="44394" xr:uid="{00000000-0005-0000-0000-0000B3470000}"/>
    <cellStyle name="Comma 2 2 7 3 5" xfId="26318" xr:uid="{00000000-0005-0000-0000-0000B4470000}"/>
    <cellStyle name="Comma 2 2 7 3 5 2" xfId="38303" xr:uid="{00000000-0005-0000-0000-0000B5470000}"/>
    <cellStyle name="Comma 2 2 7 3 6" xfId="37569" xr:uid="{00000000-0005-0000-0000-0000B6470000}"/>
    <cellStyle name="Comma 2 2 7 4" xfId="9792" xr:uid="{00000000-0005-0000-0000-0000B7470000}"/>
    <cellStyle name="Comma 2 2 7 4 2" xfId="40757" xr:uid="{00000000-0005-0000-0000-0000B8470000}"/>
    <cellStyle name="Comma 2 2 7 5" xfId="9793" xr:uid="{00000000-0005-0000-0000-0000B9470000}"/>
    <cellStyle name="Comma 2 2 7 6" xfId="9787" xr:uid="{00000000-0005-0000-0000-0000BA470000}"/>
    <cellStyle name="Comma 2 2 7 7" xfId="34225" xr:uid="{00000000-0005-0000-0000-0000BB470000}"/>
    <cellStyle name="Comma 2 2 7 7 2" xfId="44263" xr:uid="{00000000-0005-0000-0000-0000BC470000}"/>
    <cellStyle name="Comma 2 2 7 8" xfId="26192" xr:uid="{00000000-0005-0000-0000-0000BD470000}"/>
    <cellStyle name="Comma 2 2 7 8 2" xfId="38179" xr:uid="{00000000-0005-0000-0000-0000BE470000}"/>
    <cellStyle name="Comma 2 2 7 9" xfId="37446" xr:uid="{00000000-0005-0000-0000-0000BF470000}"/>
    <cellStyle name="Comma 2 2 8" xfId="9794" xr:uid="{00000000-0005-0000-0000-0000C0470000}"/>
    <cellStyle name="Comma 2 2 8 2" xfId="9795" xr:uid="{00000000-0005-0000-0000-0000C1470000}"/>
    <cellStyle name="Comma 2 2 8 2 2" xfId="9796" xr:uid="{00000000-0005-0000-0000-0000C2470000}"/>
    <cellStyle name="Comma 2 2 8 2 2 2" xfId="40759" xr:uid="{00000000-0005-0000-0000-0000C3470000}"/>
    <cellStyle name="Comma 2 2 8 2 3" xfId="40758" xr:uid="{00000000-0005-0000-0000-0000C4470000}"/>
    <cellStyle name="Comma 2 2 8 3" xfId="9797" xr:uid="{00000000-0005-0000-0000-0000C5470000}"/>
    <cellStyle name="Comma 2 2 8 3 2" xfId="40760" xr:uid="{00000000-0005-0000-0000-0000C6470000}"/>
    <cellStyle name="Comma 2 2 8 4" xfId="9798" xr:uid="{00000000-0005-0000-0000-0000C7470000}"/>
    <cellStyle name="Comma 2 2 8 5" xfId="27993" xr:uid="{00000000-0005-0000-0000-0000C8470000}"/>
    <cellStyle name="Comma 2 2 8 6" xfId="22948" xr:uid="{00000000-0005-0000-0000-0000C9470000}"/>
    <cellStyle name="Comma 2 2 9" xfId="9799" xr:uid="{00000000-0005-0000-0000-0000CA470000}"/>
    <cellStyle name="Comma 2 2 9 2" xfId="9800" xr:uid="{00000000-0005-0000-0000-0000CB470000}"/>
    <cellStyle name="Comma 2 2 9 3" xfId="9801" xr:uid="{00000000-0005-0000-0000-0000CC470000}"/>
    <cellStyle name="Comma 2 2_B3257-00 Dairy Classic Icecreams pvt.ltd" xfId="9802" xr:uid="{00000000-0005-0000-0000-0000CD470000}"/>
    <cellStyle name="Comma 2 20" xfId="9803" xr:uid="{00000000-0005-0000-0000-0000CE470000}"/>
    <cellStyle name="Comma 2 20 2" xfId="9804" xr:uid="{00000000-0005-0000-0000-0000CF470000}"/>
    <cellStyle name="Comma 2 20 2 2" xfId="9805" xr:uid="{00000000-0005-0000-0000-0000D0470000}"/>
    <cellStyle name="Comma 2 20 2 2 2" xfId="40763" xr:uid="{00000000-0005-0000-0000-0000D1470000}"/>
    <cellStyle name="Comma 2 20 2 3" xfId="40762" xr:uid="{00000000-0005-0000-0000-0000D2470000}"/>
    <cellStyle name="Comma 2 20 3" xfId="9806" xr:uid="{00000000-0005-0000-0000-0000D3470000}"/>
    <cellStyle name="Comma 2 20 3 2" xfId="9807" xr:uid="{00000000-0005-0000-0000-0000D4470000}"/>
    <cellStyle name="Comma 2 20 3 2 2" xfId="40765" xr:uid="{00000000-0005-0000-0000-0000D5470000}"/>
    <cellStyle name="Comma 2 20 3 3" xfId="40764" xr:uid="{00000000-0005-0000-0000-0000D6470000}"/>
    <cellStyle name="Comma 2 20 4" xfId="9808" xr:uid="{00000000-0005-0000-0000-0000D7470000}"/>
    <cellStyle name="Comma 2 20 4 2" xfId="40766" xr:uid="{00000000-0005-0000-0000-0000D8470000}"/>
    <cellStyle name="Comma 2 20 5" xfId="9809" xr:uid="{00000000-0005-0000-0000-0000D9470000}"/>
    <cellStyle name="Comma 2 20 5 2" xfId="40767" xr:uid="{00000000-0005-0000-0000-0000DA470000}"/>
    <cellStyle name="Comma 2 20 6" xfId="35850" xr:uid="{00000000-0005-0000-0000-0000DB470000}"/>
    <cellStyle name="Comma 2 20 6 2" xfId="45116" xr:uid="{00000000-0005-0000-0000-0000DC470000}"/>
    <cellStyle name="Comma 2 20 7" xfId="40761" xr:uid="{00000000-0005-0000-0000-0000DD470000}"/>
    <cellStyle name="Comma 2 21" xfId="9810" xr:uid="{00000000-0005-0000-0000-0000DE470000}"/>
    <cellStyle name="Comma 2 21 2" xfId="9811" xr:uid="{00000000-0005-0000-0000-0000DF470000}"/>
    <cellStyle name="Comma 2 21 2 2" xfId="9812" xr:uid="{00000000-0005-0000-0000-0000E0470000}"/>
    <cellStyle name="Comma 2 21 2 2 2" xfId="40770" xr:uid="{00000000-0005-0000-0000-0000E1470000}"/>
    <cellStyle name="Comma 2 21 2 3" xfId="9813" xr:uid="{00000000-0005-0000-0000-0000E2470000}"/>
    <cellStyle name="Comma 2 21 2 3 2" xfId="40771" xr:uid="{00000000-0005-0000-0000-0000E3470000}"/>
    <cellStyle name="Comma 2 21 2 4" xfId="40769" xr:uid="{00000000-0005-0000-0000-0000E4470000}"/>
    <cellStyle name="Comma 2 21 3" xfId="9814" xr:uid="{00000000-0005-0000-0000-0000E5470000}"/>
    <cellStyle name="Comma 2 21 3 2" xfId="40772" xr:uid="{00000000-0005-0000-0000-0000E6470000}"/>
    <cellStyle name="Comma 2 21 4" xfId="9815" xr:uid="{00000000-0005-0000-0000-0000E7470000}"/>
    <cellStyle name="Comma 2 21 4 2" xfId="40773" xr:uid="{00000000-0005-0000-0000-0000E8470000}"/>
    <cellStyle name="Comma 2 21 5" xfId="9816" xr:uid="{00000000-0005-0000-0000-0000E9470000}"/>
    <cellStyle name="Comma 2 21 5 2" xfId="35848" xr:uid="{00000000-0005-0000-0000-0000EA470000}"/>
    <cellStyle name="Comma 2 21 5 2 2" xfId="45114" xr:uid="{00000000-0005-0000-0000-0000EB470000}"/>
    <cellStyle name="Comma 2 21 5 3" xfId="40774" xr:uid="{00000000-0005-0000-0000-0000EC470000}"/>
    <cellStyle name="Comma 2 21 6" xfId="35849" xr:uid="{00000000-0005-0000-0000-0000ED470000}"/>
    <cellStyle name="Comma 2 21 6 2" xfId="45115" xr:uid="{00000000-0005-0000-0000-0000EE470000}"/>
    <cellStyle name="Comma 2 21 7" xfId="40768" xr:uid="{00000000-0005-0000-0000-0000EF470000}"/>
    <cellStyle name="Comma 2 22" xfId="9817" xr:uid="{00000000-0005-0000-0000-0000F0470000}"/>
    <cellStyle name="Comma 2 22 2" xfId="9818" xr:uid="{00000000-0005-0000-0000-0000F1470000}"/>
    <cellStyle name="Comma 2 22 2 2" xfId="40776" xr:uid="{00000000-0005-0000-0000-0000F2470000}"/>
    <cellStyle name="Comma 2 22 3" xfId="35847" xr:uid="{00000000-0005-0000-0000-0000F3470000}"/>
    <cellStyle name="Comma 2 22 3 2" xfId="45113" xr:uid="{00000000-0005-0000-0000-0000F4470000}"/>
    <cellStyle name="Comma 2 22 4" xfId="40775" xr:uid="{00000000-0005-0000-0000-0000F5470000}"/>
    <cellStyle name="Comma 2 23" xfId="9819" xr:uid="{00000000-0005-0000-0000-0000F6470000}"/>
    <cellStyle name="Comma 2 23 2" xfId="9820" xr:uid="{00000000-0005-0000-0000-0000F7470000}"/>
    <cellStyle name="Comma 2 23 2 2" xfId="40778" xr:uid="{00000000-0005-0000-0000-0000F8470000}"/>
    <cellStyle name="Comma 2 23 3" xfId="35846" xr:uid="{00000000-0005-0000-0000-0000F9470000}"/>
    <cellStyle name="Comma 2 23 3 2" xfId="45112" xr:uid="{00000000-0005-0000-0000-0000FA470000}"/>
    <cellStyle name="Comma 2 23 4" xfId="40777" xr:uid="{00000000-0005-0000-0000-0000FB470000}"/>
    <cellStyle name="Comma 2 24" xfId="9821" xr:uid="{00000000-0005-0000-0000-0000FC470000}"/>
    <cellStyle name="Comma 2 24 2" xfId="9822" xr:uid="{00000000-0005-0000-0000-0000FD470000}"/>
    <cellStyle name="Comma 2 24 2 2" xfId="40780" xr:uid="{00000000-0005-0000-0000-0000FE470000}"/>
    <cellStyle name="Comma 2 24 3" xfId="35845" xr:uid="{00000000-0005-0000-0000-0000FF470000}"/>
    <cellStyle name="Comma 2 24 3 2" xfId="45111" xr:uid="{00000000-0005-0000-0000-000000480000}"/>
    <cellStyle name="Comma 2 24 4" xfId="40779" xr:uid="{00000000-0005-0000-0000-000001480000}"/>
    <cellStyle name="Comma 2 25" xfId="9823" xr:uid="{00000000-0005-0000-0000-000002480000}"/>
    <cellStyle name="Comma 2 25 2" xfId="35844" xr:uid="{00000000-0005-0000-0000-000003480000}"/>
    <cellStyle name="Comma 2 25 2 2" xfId="45110" xr:uid="{00000000-0005-0000-0000-000004480000}"/>
    <cellStyle name="Comma 2 25 3" xfId="40781" xr:uid="{00000000-0005-0000-0000-000005480000}"/>
    <cellStyle name="Comma 2 26" xfId="9824" xr:uid="{00000000-0005-0000-0000-000006480000}"/>
    <cellStyle name="Comma 2 26 2" xfId="35843" xr:uid="{00000000-0005-0000-0000-000007480000}"/>
    <cellStyle name="Comma 2 26 2 2" xfId="45109" xr:uid="{00000000-0005-0000-0000-000008480000}"/>
    <cellStyle name="Comma 2 26 3" xfId="40782" xr:uid="{00000000-0005-0000-0000-000009480000}"/>
    <cellStyle name="Comma 2 27" xfId="9825" xr:uid="{00000000-0005-0000-0000-00000A480000}"/>
    <cellStyle name="Comma 2 27 2" xfId="35842" xr:uid="{00000000-0005-0000-0000-00000B480000}"/>
    <cellStyle name="Comma 2 27 2 2" xfId="45108" xr:uid="{00000000-0005-0000-0000-00000C480000}"/>
    <cellStyle name="Comma 2 27 3" xfId="40783" xr:uid="{00000000-0005-0000-0000-00000D480000}"/>
    <cellStyle name="Comma 2 28" xfId="9826" xr:uid="{00000000-0005-0000-0000-00000E480000}"/>
    <cellStyle name="Comma 2 28 2" xfId="35841" xr:uid="{00000000-0005-0000-0000-00000F480000}"/>
    <cellStyle name="Comma 2 28 2 2" xfId="45107" xr:uid="{00000000-0005-0000-0000-000010480000}"/>
    <cellStyle name="Comma 2 28 3" xfId="40784" xr:uid="{00000000-0005-0000-0000-000011480000}"/>
    <cellStyle name="Comma 2 29" xfId="9827" xr:uid="{00000000-0005-0000-0000-000012480000}"/>
    <cellStyle name="Comma 2 29 2" xfId="34533" xr:uid="{00000000-0005-0000-0000-000013480000}"/>
    <cellStyle name="Comma 2 29 2 2" xfId="44568" xr:uid="{00000000-0005-0000-0000-000014480000}"/>
    <cellStyle name="Comma 2 29 3" xfId="40785" xr:uid="{00000000-0005-0000-0000-000015480000}"/>
    <cellStyle name="Comma 2 3" xfId="60" xr:uid="{00000000-0005-0000-0000-000016480000}"/>
    <cellStyle name="Comma 2 3 10" xfId="9829" xr:uid="{00000000-0005-0000-0000-000017480000}"/>
    <cellStyle name="Comma 2 3 10 2" xfId="27994" xr:uid="{00000000-0005-0000-0000-000018480000}"/>
    <cellStyle name="Comma 2 3 10 3" xfId="25666" xr:uid="{00000000-0005-0000-0000-000019480000}"/>
    <cellStyle name="Comma 2 3 10 4" xfId="37619" xr:uid="{00000000-0005-0000-0000-00001A480000}"/>
    <cellStyle name="Comma 2 3 10 5" xfId="25595" xr:uid="{00000000-0005-0000-0000-00001B480000}"/>
    <cellStyle name="Comma 2 3 11" xfId="9830" xr:uid="{00000000-0005-0000-0000-00001C480000}"/>
    <cellStyle name="Comma 2 3 12" xfId="9831" xr:uid="{00000000-0005-0000-0000-00001D480000}"/>
    <cellStyle name="Comma 2 3 12 2" xfId="35840" xr:uid="{00000000-0005-0000-0000-00001E480000}"/>
    <cellStyle name="Comma 2 3 12 2 2" xfId="45106" xr:uid="{00000000-0005-0000-0000-00001F480000}"/>
    <cellStyle name="Comma 2 3 12 3" xfId="40786" xr:uid="{00000000-0005-0000-0000-000020480000}"/>
    <cellStyle name="Comma 2 3 13" xfId="9832" xr:uid="{00000000-0005-0000-0000-000021480000}"/>
    <cellStyle name="Comma 2 3 13 2" xfId="35839" xr:uid="{00000000-0005-0000-0000-000022480000}"/>
    <cellStyle name="Comma 2 3 13 2 2" xfId="45105" xr:uid="{00000000-0005-0000-0000-000023480000}"/>
    <cellStyle name="Comma 2 3 13 3" xfId="40787" xr:uid="{00000000-0005-0000-0000-000024480000}"/>
    <cellStyle name="Comma 2 3 14" xfId="9833" xr:uid="{00000000-0005-0000-0000-000025480000}"/>
    <cellStyle name="Comma 2 3 14 2" xfId="35838" xr:uid="{00000000-0005-0000-0000-000026480000}"/>
    <cellStyle name="Comma 2 3 14 2 2" xfId="45104" xr:uid="{00000000-0005-0000-0000-000027480000}"/>
    <cellStyle name="Comma 2 3 14 3" xfId="40788" xr:uid="{00000000-0005-0000-0000-000028480000}"/>
    <cellStyle name="Comma 2 3 15" xfId="9834" xr:uid="{00000000-0005-0000-0000-000029480000}"/>
    <cellStyle name="Comma 2 3 15 2" xfId="35837" xr:uid="{00000000-0005-0000-0000-00002A480000}"/>
    <cellStyle name="Comma 2 3 15 2 2" xfId="45103" xr:uid="{00000000-0005-0000-0000-00002B480000}"/>
    <cellStyle name="Comma 2 3 15 3" xfId="40789" xr:uid="{00000000-0005-0000-0000-00002C480000}"/>
    <cellStyle name="Comma 2 3 16" xfId="9835" xr:uid="{00000000-0005-0000-0000-00002D480000}"/>
    <cellStyle name="Comma 2 3 16 2" xfId="35836" xr:uid="{00000000-0005-0000-0000-00002E480000}"/>
    <cellStyle name="Comma 2 3 16 2 2" xfId="45102" xr:uid="{00000000-0005-0000-0000-00002F480000}"/>
    <cellStyle name="Comma 2 3 16 3" xfId="40790" xr:uid="{00000000-0005-0000-0000-000030480000}"/>
    <cellStyle name="Comma 2 3 17" xfId="9836" xr:uid="{00000000-0005-0000-0000-000031480000}"/>
    <cellStyle name="Comma 2 3 17 2" xfId="35835" xr:uid="{00000000-0005-0000-0000-000032480000}"/>
    <cellStyle name="Comma 2 3 17 2 2" xfId="45101" xr:uid="{00000000-0005-0000-0000-000033480000}"/>
    <cellStyle name="Comma 2 3 17 3" xfId="40791" xr:uid="{00000000-0005-0000-0000-000034480000}"/>
    <cellStyle name="Comma 2 3 18" xfId="9837" xr:uid="{00000000-0005-0000-0000-000035480000}"/>
    <cellStyle name="Comma 2 3 18 2" xfId="35834" xr:uid="{00000000-0005-0000-0000-000036480000}"/>
    <cellStyle name="Comma 2 3 18 2 2" xfId="45100" xr:uid="{00000000-0005-0000-0000-000037480000}"/>
    <cellStyle name="Comma 2 3 18 3" xfId="40792" xr:uid="{00000000-0005-0000-0000-000038480000}"/>
    <cellStyle name="Comma 2 3 19" xfId="9838" xr:uid="{00000000-0005-0000-0000-000039480000}"/>
    <cellStyle name="Comma 2 3 19 2" xfId="35833" xr:uid="{00000000-0005-0000-0000-00003A480000}"/>
    <cellStyle name="Comma 2 3 19 2 2" xfId="45099" xr:uid="{00000000-0005-0000-0000-00003B480000}"/>
    <cellStyle name="Comma 2 3 19 3" xfId="40793" xr:uid="{00000000-0005-0000-0000-00003C480000}"/>
    <cellStyle name="Comma 2 3 2" xfId="181" xr:uid="{00000000-0005-0000-0000-00003D480000}"/>
    <cellStyle name="Comma 2 3 2 10" xfId="9840" xr:uid="{00000000-0005-0000-0000-00003E480000}"/>
    <cellStyle name="Comma 2 3 2 11" xfId="9841" xr:uid="{00000000-0005-0000-0000-00003F480000}"/>
    <cellStyle name="Comma 2 3 2 12" xfId="9842" xr:uid="{00000000-0005-0000-0000-000040480000}"/>
    <cellStyle name="Comma 2 3 2 13" xfId="9843" xr:uid="{00000000-0005-0000-0000-000041480000}"/>
    <cellStyle name="Comma 2 3 2 14" xfId="9839" xr:uid="{00000000-0005-0000-0000-000042480000}"/>
    <cellStyle name="Comma 2 3 2 14 2" xfId="40794" xr:uid="{00000000-0005-0000-0000-000043480000}"/>
    <cellStyle name="Comma 2 3 2 15" xfId="643" xr:uid="{00000000-0005-0000-0000-000044480000}"/>
    <cellStyle name="Comma 2 3 2 15 2" xfId="43834" xr:uid="{00000000-0005-0000-0000-000045480000}"/>
    <cellStyle name="Comma 2 3 2 16" xfId="25779" xr:uid="{00000000-0005-0000-0000-000046480000}"/>
    <cellStyle name="Comma 2 3 2 16 2" xfId="37773" xr:uid="{00000000-0005-0000-0000-000047480000}"/>
    <cellStyle name="Comma 2 3 2 17" xfId="24540" xr:uid="{00000000-0005-0000-0000-000048480000}"/>
    <cellStyle name="Comma 2 3 2 18" xfId="36513" xr:uid="{00000000-0005-0000-0000-000049480000}"/>
    <cellStyle name="Comma 2 3 2 19" xfId="23651" xr:uid="{00000000-0005-0000-0000-00004A480000}"/>
    <cellStyle name="Comma 2 3 2 2" xfId="252" xr:uid="{00000000-0005-0000-0000-00004B480000}"/>
    <cellStyle name="Comma 2 3 2 2 10" xfId="644" xr:uid="{00000000-0005-0000-0000-00004C480000}"/>
    <cellStyle name="Comma 2 3 2 2 10 2" xfId="43835" xr:uid="{00000000-0005-0000-0000-00004D480000}"/>
    <cellStyle name="Comma 2 3 2 2 11" xfId="29838" xr:uid="{00000000-0005-0000-0000-00004E480000}"/>
    <cellStyle name="Comma 2 3 2 2 11 2" xfId="37774" xr:uid="{00000000-0005-0000-0000-00004F480000}"/>
    <cellStyle name="Comma 2 3 2 2 11 3" xfId="25780" xr:uid="{00000000-0005-0000-0000-000050480000}"/>
    <cellStyle name="Comma 2 3 2 2 12" xfId="24541" xr:uid="{00000000-0005-0000-0000-000051480000}"/>
    <cellStyle name="Comma 2 3 2 2 13" xfId="36514" xr:uid="{00000000-0005-0000-0000-000052480000}"/>
    <cellStyle name="Comma 2 3 2 2 14" xfId="23652" xr:uid="{00000000-0005-0000-0000-000053480000}"/>
    <cellStyle name="Comma 2 3 2 2 15" xfId="32139" xr:uid="{00000000-0005-0000-0000-000054480000}"/>
    <cellStyle name="Comma 2 3 2 2 2" xfId="645" xr:uid="{00000000-0005-0000-0000-000055480000}"/>
    <cellStyle name="Comma 2 3 2 2 2 10" xfId="24542" xr:uid="{00000000-0005-0000-0000-000056480000}"/>
    <cellStyle name="Comma 2 3 2 2 2 11" xfId="36515" xr:uid="{00000000-0005-0000-0000-000057480000}"/>
    <cellStyle name="Comma 2 3 2 2 2 2" xfId="9845" xr:uid="{00000000-0005-0000-0000-000058480000}"/>
    <cellStyle name="Comma 2 3 2 2 2 2 2" xfId="9846" xr:uid="{00000000-0005-0000-0000-000059480000}"/>
    <cellStyle name="Comma 2 3 2 2 2 2 2 2" xfId="40797" xr:uid="{00000000-0005-0000-0000-00005A480000}"/>
    <cellStyle name="Comma 2 3 2 2 2 2 3" xfId="9847" xr:uid="{00000000-0005-0000-0000-00005B480000}"/>
    <cellStyle name="Comma 2 3 2 2 2 2 3 2" xfId="40798" xr:uid="{00000000-0005-0000-0000-00005C480000}"/>
    <cellStyle name="Comma 2 3 2 2 2 2 4" xfId="27995" xr:uid="{00000000-0005-0000-0000-00005D480000}"/>
    <cellStyle name="Comma 2 3 2 2 2 2 4 2" xfId="40796" xr:uid="{00000000-0005-0000-0000-00005E480000}"/>
    <cellStyle name="Comma 2 3 2 2 2 2 5" xfId="25021" xr:uid="{00000000-0005-0000-0000-00005F480000}"/>
    <cellStyle name="Comma 2 3 2 2 2 2 6" xfId="37037" xr:uid="{00000000-0005-0000-0000-000060480000}"/>
    <cellStyle name="Comma 2 3 2 2 2 3" xfId="9848" xr:uid="{00000000-0005-0000-0000-000061480000}"/>
    <cellStyle name="Comma 2 3 2 2 2 3 2" xfId="9849" xr:uid="{00000000-0005-0000-0000-000062480000}"/>
    <cellStyle name="Comma 2 3 2 2 2 3 2 2" xfId="40800" xr:uid="{00000000-0005-0000-0000-000063480000}"/>
    <cellStyle name="Comma 2 3 2 2 2 3 3" xfId="9850" xr:uid="{00000000-0005-0000-0000-000064480000}"/>
    <cellStyle name="Comma 2 3 2 2 2 3 3 2" xfId="40801" xr:uid="{00000000-0005-0000-0000-000065480000}"/>
    <cellStyle name="Comma 2 3 2 2 2 3 4" xfId="27996" xr:uid="{00000000-0005-0000-0000-000066480000}"/>
    <cellStyle name="Comma 2 3 2 2 2 3 5" xfId="40799" xr:uid="{00000000-0005-0000-0000-000067480000}"/>
    <cellStyle name="Comma 2 3 2 2 2 4" xfId="9851" xr:uid="{00000000-0005-0000-0000-000068480000}"/>
    <cellStyle name="Comma 2 3 2 2 2 4 2" xfId="40802" xr:uid="{00000000-0005-0000-0000-000069480000}"/>
    <cellStyle name="Comma 2 3 2 2 2 5" xfId="9852" xr:uid="{00000000-0005-0000-0000-00006A480000}"/>
    <cellStyle name="Comma 2 3 2 2 2 5 2" xfId="40803" xr:uid="{00000000-0005-0000-0000-00006B480000}"/>
    <cellStyle name="Comma 2 3 2 2 2 6" xfId="9853" xr:uid="{00000000-0005-0000-0000-00006C480000}"/>
    <cellStyle name="Comma 2 3 2 2 2 6 2" xfId="34483" xr:uid="{00000000-0005-0000-0000-00006D480000}"/>
    <cellStyle name="Comma 2 3 2 2 2 6 2 2" xfId="44527" xr:uid="{00000000-0005-0000-0000-00006E480000}"/>
    <cellStyle name="Comma 2 3 2 2 2 6 3" xfId="40804" xr:uid="{00000000-0005-0000-0000-00006F480000}"/>
    <cellStyle name="Comma 2 3 2 2 2 7" xfId="9844" xr:uid="{00000000-0005-0000-0000-000070480000}"/>
    <cellStyle name="Comma 2 3 2 2 2 7 2" xfId="40795" xr:uid="{00000000-0005-0000-0000-000071480000}"/>
    <cellStyle name="Comma 2 3 2 2 2 8" xfId="33842" xr:uid="{00000000-0005-0000-0000-000072480000}"/>
    <cellStyle name="Comma 2 3 2 2 2 8 2" xfId="43836" xr:uid="{00000000-0005-0000-0000-000073480000}"/>
    <cellStyle name="Comma 2 3 2 2 2 9" xfId="25781" xr:uid="{00000000-0005-0000-0000-000074480000}"/>
    <cellStyle name="Comma 2 3 2 2 2 9 2" xfId="37775" xr:uid="{00000000-0005-0000-0000-000075480000}"/>
    <cellStyle name="Comma 2 3 2 2 3" xfId="9854" xr:uid="{00000000-0005-0000-0000-000076480000}"/>
    <cellStyle name="Comma 2 3 2 2 3 2" xfId="9855" xr:uid="{00000000-0005-0000-0000-000077480000}"/>
    <cellStyle name="Comma 2 3 2 2 3 2 2" xfId="40806" xr:uid="{00000000-0005-0000-0000-000078480000}"/>
    <cellStyle name="Comma 2 3 2 2 3 3" xfId="9856" xr:uid="{00000000-0005-0000-0000-000079480000}"/>
    <cellStyle name="Comma 2 3 2 2 3 3 2" xfId="40807" xr:uid="{00000000-0005-0000-0000-00007A480000}"/>
    <cellStyle name="Comma 2 3 2 2 3 4" xfId="27997" xr:uid="{00000000-0005-0000-0000-00007B480000}"/>
    <cellStyle name="Comma 2 3 2 2 3 4 2" xfId="40805" xr:uid="{00000000-0005-0000-0000-00007C480000}"/>
    <cellStyle name="Comma 2 3 2 2 3 5" xfId="34320" xr:uid="{00000000-0005-0000-0000-00007D480000}"/>
    <cellStyle name="Comma 2 3 2 2 3 5 2" xfId="44360" xr:uid="{00000000-0005-0000-0000-00007E480000}"/>
    <cellStyle name="Comma 2 3 2 2 3 6" xfId="26286" xr:uid="{00000000-0005-0000-0000-00007F480000}"/>
    <cellStyle name="Comma 2 3 2 2 3 6 2" xfId="38269" xr:uid="{00000000-0005-0000-0000-000080480000}"/>
    <cellStyle name="Comma 2 3 2 2 3 7" xfId="25020" xr:uid="{00000000-0005-0000-0000-000081480000}"/>
    <cellStyle name="Comma 2 3 2 2 3 8" xfId="37036" xr:uid="{00000000-0005-0000-0000-000082480000}"/>
    <cellStyle name="Comma 2 3 2 2 4" xfId="9857" xr:uid="{00000000-0005-0000-0000-000083480000}"/>
    <cellStyle name="Comma 2 3 2 2 4 2" xfId="9858" xr:uid="{00000000-0005-0000-0000-000084480000}"/>
    <cellStyle name="Comma 2 3 2 2 4 2 2" xfId="40809" xr:uid="{00000000-0005-0000-0000-000085480000}"/>
    <cellStyle name="Comma 2 3 2 2 4 3" xfId="9859" xr:uid="{00000000-0005-0000-0000-000086480000}"/>
    <cellStyle name="Comma 2 3 2 2 4 3 2" xfId="40810" xr:uid="{00000000-0005-0000-0000-000087480000}"/>
    <cellStyle name="Comma 2 3 2 2 4 4" xfId="27998" xr:uid="{00000000-0005-0000-0000-000088480000}"/>
    <cellStyle name="Comma 2 3 2 2 4 4 2" xfId="40808" xr:uid="{00000000-0005-0000-0000-000089480000}"/>
    <cellStyle name="Comma 2 3 2 2 4 5" xfId="25532" xr:uid="{00000000-0005-0000-0000-00008A480000}"/>
    <cellStyle name="Comma 2 3 2 2 4 6" xfId="37535" xr:uid="{00000000-0005-0000-0000-00008B480000}"/>
    <cellStyle name="Comma 2 3 2 2 5" xfId="9860" xr:uid="{00000000-0005-0000-0000-00008C480000}"/>
    <cellStyle name="Comma 2 3 2 2 5 2" xfId="9861" xr:uid="{00000000-0005-0000-0000-00008D480000}"/>
    <cellStyle name="Comma 2 3 2 2 5 2 2" xfId="40812" xr:uid="{00000000-0005-0000-0000-00008E480000}"/>
    <cellStyle name="Comma 2 3 2 2 5 3" xfId="9862" xr:uid="{00000000-0005-0000-0000-00008F480000}"/>
    <cellStyle name="Comma 2 3 2 2 5 3 2" xfId="40813" xr:uid="{00000000-0005-0000-0000-000090480000}"/>
    <cellStyle name="Comma 2 3 2 2 5 4" xfId="40811" xr:uid="{00000000-0005-0000-0000-000091480000}"/>
    <cellStyle name="Comma 2 3 2 2 6" xfId="9863" xr:uid="{00000000-0005-0000-0000-000092480000}"/>
    <cellStyle name="Comma 2 3 2 2 6 2" xfId="9864" xr:uid="{00000000-0005-0000-0000-000093480000}"/>
    <cellStyle name="Comma 2 3 2 2 6 2 2" xfId="40815" xr:uid="{00000000-0005-0000-0000-000094480000}"/>
    <cellStyle name="Comma 2 3 2 2 6 3" xfId="9865" xr:uid="{00000000-0005-0000-0000-000095480000}"/>
    <cellStyle name="Comma 2 3 2 2 6 3 2" xfId="40816" xr:uid="{00000000-0005-0000-0000-000096480000}"/>
    <cellStyle name="Comma 2 3 2 2 6 4" xfId="40814" xr:uid="{00000000-0005-0000-0000-000097480000}"/>
    <cellStyle name="Comma 2 3 2 2 7" xfId="9866" xr:uid="{00000000-0005-0000-0000-000098480000}"/>
    <cellStyle name="Comma 2 3 2 2 7 2" xfId="9867" xr:uid="{00000000-0005-0000-0000-000099480000}"/>
    <cellStyle name="Comma 2 3 2 2 7 2 2" xfId="40818" xr:uid="{00000000-0005-0000-0000-00009A480000}"/>
    <cellStyle name="Comma 2 3 2 2 7 3" xfId="9868" xr:uid="{00000000-0005-0000-0000-00009B480000}"/>
    <cellStyle name="Comma 2 3 2 2 7 3 2" xfId="40819" xr:uid="{00000000-0005-0000-0000-00009C480000}"/>
    <cellStyle name="Comma 2 3 2 2 7 4" xfId="40817" xr:uid="{00000000-0005-0000-0000-00009D480000}"/>
    <cellStyle name="Comma 2 3 2 2 8" xfId="9869" xr:uid="{00000000-0005-0000-0000-00009E480000}"/>
    <cellStyle name="Comma 2 3 2 2 8 2" xfId="40820" xr:uid="{00000000-0005-0000-0000-00009F480000}"/>
    <cellStyle name="Comma 2 3 2 2 9" xfId="9870" xr:uid="{00000000-0005-0000-0000-0000A0480000}"/>
    <cellStyle name="Comma 2 3 2 2 9 2" xfId="40821" xr:uid="{00000000-0005-0000-0000-0000A1480000}"/>
    <cellStyle name="Comma 2 3 2 3" xfId="646" xr:uid="{00000000-0005-0000-0000-0000A2480000}"/>
    <cellStyle name="Comma 2 3 2 3 10" xfId="36516" xr:uid="{00000000-0005-0000-0000-0000A3480000}"/>
    <cellStyle name="Comma 2 3 2 3 11" xfId="23653" xr:uid="{00000000-0005-0000-0000-0000A4480000}"/>
    <cellStyle name="Comma 2 3 2 3 12" xfId="22952" xr:uid="{00000000-0005-0000-0000-0000A5480000}"/>
    <cellStyle name="Comma 2 3 2 3 2" xfId="647" xr:uid="{00000000-0005-0000-0000-0000A6480000}"/>
    <cellStyle name="Comma 2 3 2 3 2 2" xfId="9872" xr:uid="{00000000-0005-0000-0000-0000A7480000}"/>
    <cellStyle name="Comma 2 3 2 3 2 2 2" xfId="9873" xr:uid="{00000000-0005-0000-0000-0000A8480000}"/>
    <cellStyle name="Comma 2 3 2 3 2 2 2 2" xfId="40824" xr:uid="{00000000-0005-0000-0000-0000A9480000}"/>
    <cellStyle name="Comma 2 3 2 3 2 2 3" xfId="27999" xr:uid="{00000000-0005-0000-0000-0000AA480000}"/>
    <cellStyle name="Comma 2 3 2 3 2 2 3 2" xfId="40823" xr:uid="{00000000-0005-0000-0000-0000AB480000}"/>
    <cellStyle name="Comma 2 3 2 3 2 2 4" xfId="25023" xr:uid="{00000000-0005-0000-0000-0000AC480000}"/>
    <cellStyle name="Comma 2 3 2 3 2 2 5" xfId="37039" xr:uid="{00000000-0005-0000-0000-0000AD480000}"/>
    <cellStyle name="Comma 2 3 2 3 2 2 6" xfId="23961" xr:uid="{00000000-0005-0000-0000-0000AE480000}"/>
    <cellStyle name="Comma 2 3 2 3 2 3" xfId="9874" xr:uid="{00000000-0005-0000-0000-0000AF480000}"/>
    <cellStyle name="Comma 2 3 2 3 2 3 2" xfId="28000" xr:uid="{00000000-0005-0000-0000-0000B0480000}"/>
    <cellStyle name="Comma 2 3 2 3 2 3 3" xfId="40825" xr:uid="{00000000-0005-0000-0000-0000B1480000}"/>
    <cellStyle name="Comma 2 3 2 3 2 3 4" xfId="24226" xr:uid="{00000000-0005-0000-0000-0000B2480000}"/>
    <cellStyle name="Comma 2 3 2 3 2 4" xfId="9871" xr:uid="{00000000-0005-0000-0000-0000B3480000}"/>
    <cellStyle name="Comma 2 3 2 3 2 4 2" xfId="40822" xr:uid="{00000000-0005-0000-0000-0000B4480000}"/>
    <cellStyle name="Comma 2 3 2 3 2 5" xfId="33844" xr:uid="{00000000-0005-0000-0000-0000B5480000}"/>
    <cellStyle name="Comma 2 3 2 3 2 5 2" xfId="43838" xr:uid="{00000000-0005-0000-0000-0000B6480000}"/>
    <cellStyle name="Comma 2 3 2 3 2 6" xfId="25783" xr:uid="{00000000-0005-0000-0000-0000B7480000}"/>
    <cellStyle name="Comma 2 3 2 3 2 6 2" xfId="37777" xr:uid="{00000000-0005-0000-0000-0000B8480000}"/>
    <cellStyle name="Comma 2 3 2 3 2 7" xfId="29436" xr:uid="{00000000-0005-0000-0000-0000B9480000}"/>
    <cellStyle name="Comma 2 3 2 3 2 8" xfId="36517" xr:uid="{00000000-0005-0000-0000-0000BA480000}"/>
    <cellStyle name="Comma 2 3 2 3 3" xfId="9875" xr:uid="{00000000-0005-0000-0000-0000BB480000}"/>
    <cellStyle name="Comma 2 3 2 3 3 2" xfId="9876" xr:uid="{00000000-0005-0000-0000-0000BC480000}"/>
    <cellStyle name="Comma 2 3 2 3 3 2 2" xfId="40827" xr:uid="{00000000-0005-0000-0000-0000BD480000}"/>
    <cellStyle name="Comma 2 3 2 3 3 3" xfId="28001" xr:uid="{00000000-0005-0000-0000-0000BE480000}"/>
    <cellStyle name="Comma 2 3 2 3 3 3 2" xfId="40826" xr:uid="{00000000-0005-0000-0000-0000BF480000}"/>
    <cellStyle name="Comma 2 3 2 3 3 4" xfId="25022" xr:uid="{00000000-0005-0000-0000-0000C0480000}"/>
    <cellStyle name="Comma 2 3 2 3 3 5" xfId="37038" xr:uid="{00000000-0005-0000-0000-0000C1480000}"/>
    <cellStyle name="Comma 2 3 2 3 3 6" xfId="23960" xr:uid="{00000000-0005-0000-0000-0000C2480000}"/>
    <cellStyle name="Comma 2 3 2 3 4" xfId="9877" xr:uid="{00000000-0005-0000-0000-0000C3480000}"/>
    <cellStyle name="Comma 2 3 2 3 4 2" xfId="28002" xr:uid="{00000000-0005-0000-0000-0000C4480000}"/>
    <cellStyle name="Comma 2 3 2 3 4 3" xfId="40828" xr:uid="{00000000-0005-0000-0000-0000C5480000}"/>
    <cellStyle name="Comma 2 3 2 3 4 4" xfId="24225" xr:uid="{00000000-0005-0000-0000-0000C6480000}"/>
    <cellStyle name="Comma 2 3 2 3 5" xfId="9878" xr:uid="{00000000-0005-0000-0000-0000C7480000}"/>
    <cellStyle name="Comma 2 3 2 3 5 2" xfId="40829" xr:uid="{00000000-0005-0000-0000-0000C8480000}"/>
    <cellStyle name="Comma 2 3 2 3 6" xfId="9879" xr:uid="{00000000-0005-0000-0000-0000C9480000}"/>
    <cellStyle name="Comma 2 3 2 3 6 2" xfId="35832" xr:uid="{00000000-0005-0000-0000-0000CA480000}"/>
    <cellStyle name="Comma 2 3 2 3 6 2 2" xfId="45098" xr:uid="{00000000-0005-0000-0000-0000CB480000}"/>
    <cellStyle name="Comma 2 3 2 3 6 3" xfId="40830" xr:uid="{00000000-0005-0000-0000-0000CC480000}"/>
    <cellStyle name="Comma 2 3 2 3 7" xfId="33843" xr:uid="{00000000-0005-0000-0000-0000CD480000}"/>
    <cellStyle name="Comma 2 3 2 3 7 2" xfId="43837" xr:uid="{00000000-0005-0000-0000-0000CE480000}"/>
    <cellStyle name="Comma 2 3 2 3 8" xfId="25782" xr:uid="{00000000-0005-0000-0000-0000CF480000}"/>
    <cellStyle name="Comma 2 3 2 3 8 2" xfId="37776" xr:uid="{00000000-0005-0000-0000-0000D0480000}"/>
    <cellStyle name="Comma 2 3 2 3 9" xfId="24543" xr:uid="{00000000-0005-0000-0000-0000D1480000}"/>
    <cellStyle name="Comma 2 3 2 4" xfId="9880" xr:uid="{00000000-0005-0000-0000-0000D2480000}"/>
    <cellStyle name="Comma 2 3 2 4 2" xfId="9881" xr:uid="{00000000-0005-0000-0000-0000D3480000}"/>
    <cellStyle name="Comma 2 3 2 4 2 2" xfId="9882" xr:uid="{00000000-0005-0000-0000-0000D4480000}"/>
    <cellStyle name="Comma 2 3 2 4 2 2 2" xfId="40833" xr:uid="{00000000-0005-0000-0000-0000D5480000}"/>
    <cellStyle name="Comma 2 3 2 4 2 3" xfId="40832" xr:uid="{00000000-0005-0000-0000-0000D6480000}"/>
    <cellStyle name="Comma 2 3 2 4 3" xfId="9883" xr:uid="{00000000-0005-0000-0000-0000D7480000}"/>
    <cellStyle name="Comma 2 3 2 4 3 2" xfId="40834" xr:uid="{00000000-0005-0000-0000-0000D8480000}"/>
    <cellStyle name="Comma 2 3 2 4 4" xfId="28003" xr:uid="{00000000-0005-0000-0000-0000D9480000}"/>
    <cellStyle name="Comma 2 3 2 4 4 2" xfId="40831" xr:uid="{00000000-0005-0000-0000-0000DA480000}"/>
    <cellStyle name="Comma 2 3 2 4 5" xfId="34258" xr:uid="{00000000-0005-0000-0000-0000DB480000}"/>
    <cellStyle name="Comma 2 3 2 4 5 2" xfId="44296" xr:uid="{00000000-0005-0000-0000-0000DC480000}"/>
    <cellStyle name="Comma 2 3 2 4 6" xfId="26225" xr:uid="{00000000-0005-0000-0000-0000DD480000}"/>
    <cellStyle name="Comma 2 3 2 4 6 2" xfId="38206" xr:uid="{00000000-0005-0000-0000-0000DE480000}"/>
    <cellStyle name="Comma 2 3 2 4 7" xfId="25019" xr:uid="{00000000-0005-0000-0000-0000DF480000}"/>
    <cellStyle name="Comma 2 3 2 4 8" xfId="37035" xr:uid="{00000000-0005-0000-0000-0000E0480000}"/>
    <cellStyle name="Comma 2 3 2 5" xfId="9884" xr:uid="{00000000-0005-0000-0000-0000E1480000}"/>
    <cellStyle name="Comma 2 3 2 5 2" xfId="9885" xr:uid="{00000000-0005-0000-0000-0000E2480000}"/>
    <cellStyle name="Comma 2 3 2 5 2 2" xfId="40836" xr:uid="{00000000-0005-0000-0000-0000E3480000}"/>
    <cellStyle name="Comma 2 3 2 5 3" xfId="9886" xr:uid="{00000000-0005-0000-0000-0000E4480000}"/>
    <cellStyle name="Comma 2 3 2 5 3 2" xfId="40837" xr:uid="{00000000-0005-0000-0000-0000E5480000}"/>
    <cellStyle name="Comma 2 3 2 5 4" xfId="29823" xr:uid="{00000000-0005-0000-0000-0000E6480000}"/>
    <cellStyle name="Comma 2 3 2 5 4 2" xfId="40835" xr:uid="{00000000-0005-0000-0000-0000E7480000}"/>
    <cellStyle name="Comma 2 3 2 5 5" xfId="35831" xr:uid="{00000000-0005-0000-0000-0000E8480000}"/>
    <cellStyle name="Comma 2 3 2 5 5 2" xfId="45097" xr:uid="{00000000-0005-0000-0000-0000E9480000}"/>
    <cellStyle name="Comma 2 3 2 5 6" xfId="25471" xr:uid="{00000000-0005-0000-0000-0000EA480000}"/>
    <cellStyle name="Comma 2 3 2 5 7" xfId="37472" xr:uid="{00000000-0005-0000-0000-0000EB480000}"/>
    <cellStyle name="Comma 2 3 2 6" xfId="9887" xr:uid="{00000000-0005-0000-0000-0000EC480000}"/>
    <cellStyle name="Comma 2 3 2 6 2" xfId="9888" xr:uid="{00000000-0005-0000-0000-0000ED480000}"/>
    <cellStyle name="Comma 2 3 2 6 2 2" xfId="40839" xr:uid="{00000000-0005-0000-0000-0000EE480000}"/>
    <cellStyle name="Comma 2 3 2 6 3" xfId="9889" xr:uid="{00000000-0005-0000-0000-0000EF480000}"/>
    <cellStyle name="Comma 2 3 2 6 3 2" xfId="40840" xr:uid="{00000000-0005-0000-0000-0000F0480000}"/>
    <cellStyle name="Comma 2 3 2 6 4" xfId="34525" xr:uid="{00000000-0005-0000-0000-0000F1480000}"/>
    <cellStyle name="Comma 2 3 2 6 4 2" xfId="44563" xr:uid="{00000000-0005-0000-0000-0000F2480000}"/>
    <cellStyle name="Comma 2 3 2 6 5" xfId="40838" xr:uid="{00000000-0005-0000-0000-0000F3480000}"/>
    <cellStyle name="Comma 2 3 2 7" xfId="9890" xr:uid="{00000000-0005-0000-0000-0000F4480000}"/>
    <cellStyle name="Comma 2 3 2 7 2" xfId="9891" xr:uid="{00000000-0005-0000-0000-0000F5480000}"/>
    <cellStyle name="Comma 2 3 2 7 2 2" xfId="40842" xr:uid="{00000000-0005-0000-0000-0000F6480000}"/>
    <cellStyle name="Comma 2 3 2 7 3" xfId="9892" xr:uid="{00000000-0005-0000-0000-0000F7480000}"/>
    <cellStyle name="Comma 2 3 2 7 3 2" xfId="40843" xr:uid="{00000000-0005-0000-0000-0000F8480000}"/>
    <cellStyle name="Comma 2 3 2 7 4" xfId="35830" xr:uid="{00000000-0005-0000-0000-0000F9480000}"/>
    <cellStyle name="Comma 2 3 2 7 4 2" xfId="45096" xr:uid="{00000000-0005-0000-0000-0000FA480000}"/>
    <cellStyle name="Comma 2 3 2 7 5" xfId="40841" xr:uid="{00000000-0005-0000-0000-0000FB480000}"/>
    <cellStyle name="Comma 2 3 2 8" xfId="9893" xr:uid="{00000000-0005-0000-0000-0000FC480000}"/>
    <cellStyle name="Comma 2 3 2 8 2" xfId="9894" xr:uid="{00000000-0005-0000-0000-0000FD480000}"/>
    <cellStyle name="Comma 2 3 2 8 2 2" xfId="40845" xr:uid="{00000000-0005-0000-0000-0000FE480000}"/>
    <cellStyle name="Comma 2 3 2 8 3" xfId="9895" xr:uid="{00000000-0005-0000-0000-0000FF480000}"/>
    <cellStyle name="Comma 2 3 2 8 3 2" xfId="40846" xr:uid="{00000000-0005-0000-0000-000000490000}"/>
    <cellStyle name="Comma 2 3 2 8 4" xfId="34482" xr:uid="{00000000-0005-0000-0000-000001490000}"/>
    <cellStyle name="Comma 2 3 2 8 4 2" xfId="44526" xr:uid="{00000000-0005-0000-0000-000002490000}"/>
    <cellStyle name="Comma 2 3 2 8 5" xfId="40844" xr:uid="{00000000-0005-0000-0000-000003490000}"/>
    <cellStyle name="Comma 2 3 2 9" xfId="9896" xr:uid="{00000000-0005-0000-0000-000004490000}"/>
    <cellStyle name="Comma 2 3 20" xfId="9897" xr:uid="{00000000-0005-0000-0000-000005490000}"/>
    <cellStyle name="Comma 2 3 20 2" xfId="35829" xr:uid="{00000000-0005-0000-0000-000006490000}"/>
    <cellStyle name="Comma 2 3 20 2 2" xfId="45095" xr:uid="{00000000-0005-0000-0000-000007490000}"/>
    <cellStyle name="Comma 2 3 20 3" xfId="40847" xr:uid="{00000000-0005-0000-0000-000008490000}"/>
    <cellStyle name="Comma 2 3 21" xfId="9898" xr:uid="{00000000-0005-0000-0000-000009490000}"/>
    <cellStyle name="Comma 2 3 21 2" xfId="35828" xr:uid="{00000000-0005-0000-0000-00000A490000}"/>
    <cellStyle name="Comma 2 3 21 2 2" xfId="45094" xr:uid="{00000000-0005-0000-0000-00000B490000}"/>
    <cellStyle name="Comma 2 3 21 3" xfId="40848" xr:uid="{00000000-0005-0000-0000-00000C490000}"/>
    <cellStyle name="Comma 2 3 22" xfId="9899" xr:uid="{00000000-0005-0000-0000-00000D490000}"/>
    <cellStyle name="Comma 2 3 22 2" xfId="35827" xr:uid="{00000000-0005-0000-0000-00000E490000}"/>
    <cellStyle name="Comma 2 3 22 2 2" xfId="45093" xr:uid="{00000000-0005-0000-0000-00000F490000}"/>
    <cellStyle name="Comma 2 3 22 3" xfId="40849" xr:uid="{00000000-0005-0000-0000-000010490000}"/>
    <cellStyle name="Comma 2 3 23" xfId="9900" xr:uid="{00000000-0005-0000-0000-000011490000}"/>
    <cellStyle name="Comma 2 3 23 2" xfId="35826" xr:uid="{00000000-0005-0000-0000-000012490000}"/>
    <cellStyle name="Comma 2 3 23 2 2" xfId="45092" xr:uid="{00000000-0005-0000-0000-000013490000}"/>
    <cellStyle name="Comma 2 3 23 3" xfId="40850" xr:uid="{00000000-0005-0000-0000-000014490000}"/>
    <cellStyle name="Comma 2 3 24" xfId="9901" xr:uid="{00000000-0005-0000-0000-000015490000}"/>
    <cellStyle name="Comma 2 3 24 2" xfId="35825" xr:uid="{00000000-0005-0000-0000-000016490000}"/>
    <cellStyle name="Comma 2 3 24 2 2" xfId="45091" xr:uid="{00000000-0005-0000-0000-000017490000}"/>
    <cellStyle name="Comma 2 3 24 3" xfId="40851" xr:uid="{00000000-0005-0000-0000-000018490000}"/>
    <cellStyle name="Comma 2 3 25" xfId="9902" xr:uid="{00000000-0005-0000-0000-000019490000}"/>
    <cellStyle name="Comma 2 3 25 2" xfId="36386" xr:uid="{00000000-0005-0000-0000-00001A490000}"/>
    <cellStyle name="Comma 2 3 25 2 2" xfId="45597" xr:uid="{00000000-0005-0000-0000-00001B490000}"/>
    <cellStyle name="Comma 2 3 25 3" xfId="40852" xr:uid="{00000000-0005-0000-0000-00001C490000}"/>
    <cellStyle name="Comma 2 3 26" xfId="9903" xr:uid="{00000000-0005-0000-0000-00001D490000}"/>
    <cellStyle name="Comma 2 3 26 2" xfId="35821" xr:uid="{00000000-0005-0000-0000-00001E490000}"/>
    <cellStyle name="Comma 2 3 26 2 2" xfId="45087" xr:uid="{00000000-0005-0000-0000-00001F490000}"/>
    <cellStyle name="Comma 2 3 26 3" xfId="40853" xr:uid="{00000000-0005-0000-0000-000020490000}"/>
    <cellStyle name="Comma 2 3 27" xfId="9904" xr:uid="{00000000-0005-0000-0000-000021490000}"/>
    <cellStyle name="Comma 2 3 27 2" xfId="35824" xr:uid="{00000000-0005-0000-0000-000022490000}"/>
    <cellStyle name="Comma 2 3 27 2 2" xfId="45090" xr:uid="{00000000-0005-0000-0000-000023490000}"/>
    <cellStyle name="Comma 2 3 27 3" xfId="40854" xr:uid="{00000000-0005-0000-0000-000024490000}"/>
    <cellStyle name="Comma 2 3 28" xfId="9905" xr:uid="{00000000-0005-0000-0000-000025490000}"/>
    <cellStyle name="Comma 2 3 28 2" xfId="35823" xr:uid="{00000000-0005-0000-0000-000026490000}"/>
    <cellStyle name="Comma 2 3 28 2 2" xfId="45089" xr:uid="{00000000-0005-0000-0000-000027490000}"/>
    <cellStyle name="Comma 2 3 28 3" xfId="40855" xr:uid="{00000000-0005-0000-0000-000028490000}"/>
    <cellStyle name="Comma 2 3 29" xfId="9906" xr:uid="{00000000-0005-0000-0000-000029490000}"/>
    <cellStyle name="Comma 2 3 29 2" xfId="35822" xr:uid="{00000000-0005-0000-0000-00002A490000}"/>
    <cellStyle name="Comma 2 3 29 2 2" xfId="45088" xr:uid="{00000000-0005-0000-0000-00002B490000}"/>
    <cellStyle name="Comma 2 3 29 3" xfId="40856" xr:uid="{00000000-0005-0000-0000-00002C490000}"/>
    <cellStyle name="Comma 2 3 3" xfId="116" xr:uid="{00000000-0005-0000-0000-00002D490000}"/>
    <cellStyle name="Comma 2 3 3 10" xfId="648" xr:uid="{00000000-0005-0000-0000-00002E490000}"/>
    <cellStyle name="Comma 2 3 3 10 2" xfId="25589" xr:uid="{00000000-0005-0000-0000-00002F490000}"/>
    <cellStyle name="Comma 2 3 3 11" xfId="24544" xr:uid="{00000000-0005-0000-0000-000030490000}"/>
    <cellStyle name="Comma 2 3 3 12" xfId="36518" xr:uid="{00000000-0005-0000-0000-000031490000}"/>
    <cellStyle name="Comma 2 3 3 13" xfId="23654" xr:uid="{00000000-0005-0000-0000-000032490000}"/>
    <cellStyle name="Comma 2 3 3 2" xfId="126" xr:uid="{00000000-0005-0000-0000-000033490000}"/>
    <cellStyle name="Comma 2 3 3 2 10" xfId="30041" xr:uid="{00000000-0005-0000-0000-000034490000}"/>
    <cellStyle name="Comma 2 3 3 2 10 2" xfId="24545" xr:uid="{00000000-0005-0000-0000-000035490000}"/>
    <cellStyle name="Comma 2 3 3 2 11" xfId="36519" xr:uid="{00000000-0005-0000-0000-000036490000}"/>
    <cellStyle name="Comma 2 3 3 2 12" xfId="23655" xr:uid="{00000000-0005-0000-0000-000037490000}"/>
    <cellStyle name="Comma 2 3 3 2 2" xfId="233" xr:uid="{00000000-0005-0000-0000-000038490000}"/>
    <cellStyle name="Comma 2 3 3 2 2 2" xfId="9908" xr:uid="{00000000-0005-0000-0000-000039490000}"/>
    <cellStyle name="Comma 2 3 3 2 2 2 2" xfId="28005" xr:uid="{00000000-0005-0000-0000-00003A490000}"/>
    <cellStyle name="Comma 2 3 3 2 2 2 2 2" xfId="40858" xr:uid="{00000000-0005-0000-0000-00003B490000}"/>
    <cellStyle name="Comma 2 3 3 2 2 2 3" xfId="34302" xr:uid="{00000000-0005-0000-0000-00003C490000}"/>
    <cellStyle name="Comma 2 3 3 2 2 2 3 2" xfId="44341" xr:uid="{00000000-0005-0000-0000-00003D490000}"/>
    <cellStyle name="Comma 2 3 3 2 2 2 4" xfId="26269" xr:uid="{00000000-0005-0000-0000-00003E490000}"/>
    <cellStyle name="Comma 2 3 3 2 2 2 4 2" xfId="38251" xr:uid="{00000000-0005-0000-0000-00003F490000}"/>
    <cellStyle name="Comma 2 3 3 2 2 2 5" xfId="25026" xr:uid="{00000000-0005-0000-0000-000040490000}"/>
    <cellStyle name="Comma 2 3 3 2 2 2 6" xfId="37042" xr:uid="{00000000-0005-0000-0000-000041490000}"/>
    <cellStyle name="Comma 2 3 3 2 2 2 7" xfId="29417" xr:uid="{00000000-0005-0000-0000-000042490000}"/>
    <cellStyle name="Comma 2 3 3 2 2 3" xfId="9907" xr:uid="{00000000-0005-0000-0000-000043490000}"/>
    <cellStyle name="Comma 2 3 3 2 2 3 2" xfId="28004" xr:uid="{00000000-0005-0000-0000-000044490000}"/>
    <cellStyle name="Comma 2 3 3 2 2 3 2 2" xfId="40857" xr:uid="{00000000-0005-0000-0000-000045490000}"/>
    <cellStyle name="Comma 2 3 3 2 2 3 3" xfId="25513" xr:uid="{00000000-0005-0000-0000-000046490000}"/>
    <cellStyle name="Comma 2 3 3 2 2 3 4" xfId="37517" xr:uid="{00000000-0005-0000-0000-000047490000}"/>
    <cellStyle name="Comma 2 3 3 2 2 4" xfId="650" xr:uid="{00000000-0005-0000-0000-000048490000}"/>
    <cellStyle name="Comma 2 3 3 2 2 4 2" xfId="43841" xr:uid="{00000000-0005-0000-0000-000049490000}"/>
    <cellStyle name="Comma 2 3 3 2 2 5" xfId="21969" xr:uid="{00000000-0005-0000-0000-00004A490000}"/>
    <cellStyle name="Comma 2 3 3 2 2 5 2" xfId="37780" xr:uid="{00000000-0005-0000-0000-00004B490000}"/>
    <cellStyle name="Comma 2 3 3 2 2 5 3" xfId="25785" xr:uid="{00000000-0005-0000-0000-00004C490000}"/>
    <cellStyle name="Comma 2 3 3 2 2 6" xfId="24546" xr:uid="{00000000-0005-0000-0000-00004D490000}"/>
    <cellStyle name="Comma 2 3 3 2 2 7" xfId="36520" xr:uid="{00000000-0005-0000-0000-00004E490000}"/>
    <cellStyle name="Comma 2 3 3 2 3" xfId="299" xr:uid="{00000000-0005-0000-0000-00004F490000}"/>
    <cellStyle name="Comma 2 3 3 2 3 2" xfId="9909" xr:uid="{00000000-0005-0000-0000-000050490000}"/>
    <cellStyle name="Comma 2 3 3 2 3 2 2" xfId="34356" xr:uid="{00000000-0005-0000-0000-000051490000}"/>
    <cellStyle name="Comma 2 3 3 2 3 2 2 2" xfId="44404" xr:uid="{00000000-0005-0000-0000-000052490000}"/>
    <cellStyle name="Comma 2 3 3 2 3 2 3" xfId="26323" xr:uid="{00000000-0005-0000-0000-000053490000}"/>
    <cellStyle name="Comma 2 3 3 2 3 2 3 2" xfId="38313" xr:uid="{00000000-0005-0000-0000-000054490000}"/>
    <cellStyle name="Comma 2 3 3 2 3 2 4" xfId="37579" xr:uid="{00000000-0005-0000-0000-000055490000}"/>
    <cellStyle name="Comma 2 3 3 2 3 2 5" xfId="25567" xr:uid="{00000000-0005-0000-0000-000056490000}"/>
    <cellStyle name="Comma 2 3 3 2 3 3" xfId="29816" xr:uid="{00000000-0005-0000-0000-000057490000}"/>
    <cellStyle name="Comma 2 3 3 2 3 3 2" xfId="40859" xr:uid="{00000000-0005-0000-0000-000058490000}"/>
    <cellStyle name="Comma 2 3 3 2 3 3 3" xfId="28006" xr:uid="{00000000-0005-0000-0000-000059490000}"/>
    <cellStyle name="Comma 2 3 3 2 3 4" xfId="33846" xr:uid="{00000000-0005-0000-0000-00005A490000}"/>
    <cellStyle name="Comma 2 3 3 2 3 4 2" xfId="43840" xr:uid="{00000000-0005-0000-0000-00005B490000}"/>
    <cellStyle name="Comma 2 3 3 2 3 5" xfId="21716" xr:uid="{00000000-0005-0000-0000-00005C490000}"/>
    <cellStyle name="Comma 2 3 3 2 3 5 2" xfId="37779" xr:uid="{00000000-0005-0000-0000-00005D490000}"/>
    <cellStyle name="Comma 2 3 3 2 3 6" xfId="25025" xr:uid="{00000000-0005-0000-0000-00005E490000}"/>
    <cellStyle name="Comma 2 3 3 2 3 7" xfId="37041" xr:uid="{00000000-0005-0000-0000-00005F490000}"/>
    <cellStyle name="Comma 2 3 3 2 4" xfId="9910" xr:uid="{00000000-0005-0000-0000-000060490000}"/>
    <cellStyle name="Comma 2 3 3 2 4 2" xfId="28007" xr:uid="{00000000-0005-0000-0000-000061490000}"/>
    <cellStyle name="Comma 2 3 3 2 4 2 2" xfId="40860" xr:uid="{00000000-0005-0000-0000-000062490000}"/>
    <cellStyle name="Comma 2 3 3 2 4 3" xfId="34238" xr:uid="{00000000-0005-0000-0000-000063490000}"/>
    <cellStyle name="Comma 2 3 3 2 4 3 2" xfId="44276" xr:uid="{00000000-0005-0000-0000-000064490000}"/>
    <cellStyle name="Comma 2 3 3 2 4 4" xfId="26187" xr:uid="{00000000-0005-0000-0000-000065490000}"/>
    <cellStyle name="Comma 2 3 3 2 4 4 2" xfId="38191" xr:uid="{00000000-0005-0000-0000-000066490000}"/>
    <cellStyle name="Comma 2 3 3 2 4 5" xfId="25440" xr:uid="{00000000-0005-0000-0000-000067490000}"/>
    <cellStyle name="Comma 2 3 3 2 4 6" xfId="37458" xr:uid="{00000000-0005-0000-0000-000068490000}"/>
    <cellStyle name="Comma 2 3 3 2 5" xfId="9911" xr:uid="{00000000-0005-0000-0000-000069490000}"/>
    <cellStyle name="Comma 2 3 3 2 5 2" xfId="40861" xr:uid="{00000000-0005-0000-0000-00006A490000}"/>
    <cellStyle name="Comma 2 3 3 2 6" xfId="9912" xr:uid="{00000000-0005-0000-0000-00006B490000}"/>
    <cellStyle name="Comma 2 3 3 2 6 2" xfId="40862" xr:uid="{00000000-0005-0000-0000-00006C490000}"/>
    <cellStyle name="Comma 2 3 3 2 7" xfId="9913" xr:uid="{00000000-0005-0000-0000-00006D490000}"/>
    <cellStyle name="Comma 2 3 3 2 7 2" xfId="40863" xr:uid="{00000000-0005-0000-0000-00006E490000}"/>
    <cellStyle name="Comma 2 3 3 2 8" xfId="9914" xr:uid="{00000000-0005-0000-0000-00006F490000}"/>
    <cellStyle name="Comma 2 3 3 2 8 2" xfId="40864" xr:uid="{00000000-0005-0000-0000-000070490000}"/>
    <cellStyle name="Comma 2 3 3 2 9" xfId="649" xr:uid="{00000000-0005-0000-0000-000071490000}"/>
    <cellStyle name="Comma 2 3 3 2 9 2" xfId="25642" xr:uid="{00000000-0005-0000-0000-000072490000}"/>
    <cellStyle name="Comma 2 3 3 3" xfId="651" xr:uid="{00000000-0005-0000-0000-000073490000}"/>
    <cellStyle name="Comma 2 3 3 3 2" xfId="652" xr:uid="{00000000-0005-0000-0000-000074490000}"/>
    <cellStyle name="Comma 2 3 3 3 2 2" xfId="9916" xr:uid="{00000000-0005-0000-0000-000075490000}"/>
    <cellStyle name="Comma 2 3 3 3 2 2 2" xfId="28009" xr:uid="{00000000-0005-0000-0000-000076490000}"/>
    <cellStyle name="Comma 2 3 3 3 2 2 2 2" xfId="40866" xr:uid="{00000000-0005-0000-0000-000077490000}"/>
    <cellStyle name="Comma 2 3 3 3 2 2 3" xfId="25028" xr:uid="{00000000-0005-0000-0000-000078490000}"/>
    <cellStyle name="Comma 2 3 3 3 2 2 4" xfId="37044" xr:uid="{00000000-0005-0000-0000-000079490000}"/>
    <cellStyle name="Comma 2 3 3 3 2 2 5" xfId="23963" xr:uid="{00000000-0005-0000-0000-00007A490000}"/>
    <cellStyle name="Comma 2 3 3 3 2 3" xfId="9915" xr:uid="{00000000-0005-0000-0000-00007B490000}"/>
    <cellStyle name="Comma 2 3 3 3 2 3 2" xfId="28008" xr:uid="{00000000-0005-0000-0000-00007C490000}"/>
    <cellStyle name="Comma 2 3 3 3 2 3 3" xfId="40865" xr:uid="{00000000-0005-0000-0000-00007D490000}"/>
    <cellStyle name="Comma 2 3 3 3 2 3 4" xfId="21745" xr:uid="{00000000-0005-0000-0000-00007E490000}"/>
    <cellStyle name="Comma 2 3 3 3 2 4" xfId="33848" xr:uid="{00000000-0005-0000-0000-00007F490000}"/>
    <cellStyle name="Comma 2 3 3 3 2 4 2" xfId="43843" xr:uid="{00000000-0005-0000-0000-000080490000}"/>
    <cellStyle name="Comma 2 3 3 3 2 5" xfId="25786" xr:uid="{00000000-0005-0000-0000-000081490000}"/>
    <cellStyle name="Comma 2 3 3 3 2 5 2" xfId="37782" xr:uid="{00000000-0005-0000-0000-000082490000}"/>
    <cellStyle name="Comma 2 3 3 3 2 6" xfId="24548" xr:uid="{00000000-0005-0000-0000-000083490000}"/>
    <cellStyle name="Comma 2 3 3 3 2 7" xfId="36522" xr:uid="{00000000-0005-0000-0000-000084490000}"/>
    <cellStyle name="Comma 2 3 3 3 3" xfId="9917" xr:uid="{00000000-0005-0000-0000-000085490000}"/>
    <cellStyle name="Comma 2 3 3 3 3 2" xfId="28010" xr:uid="{00000000-0005-0000-0000-000086490000}"/>
    <cellStyle name="Comma 2 3 3 3 3 2 2" xfId="40867" xr:uid="{00000000-0005-0000-0000-000087490000}"/>
    <cellStyle name="Comma 2 3 3 3 3 3" xfId="25027" xr:uid="{00000000-0005-0000-0000-000088490000}"/>
    <cellStyle name="Comma 2 3 3 3 3 4" xfId="37043" xr:uid="{00000000-0005-0000-0000-000089490000}"/>
    <cellStyle name="Comma 2 3 3 3 3 5" xfId="23962" xr:uid="{00000000-0005-0000-0000-00008A490000}"/>
    <cellStyle name="Comma 2 3 3 3 4" xfId="21744" xr:uid="{00000000-0005-0000-0000-00008B490000}"/>
    <cellStyle name="Comma 2 3 3 3 4 2" xfId="33847" xr:uid="{00000000-0005-0000-0000-00008C490000}"/>
    <cellStyle name="Comma 2 3 3 3 4 3" xfId="43842" xr:uid="{00000000-0005-0000-0000-00008D490000}"/>
    <cellStyle name="Comma 2 3 3 3 5" xfId="21771" xr:uid="{00000000-0005-0000-0000-00008E490000}"/>
    <cellStyle name="Comma 2 3 3 3 5 2" xfId="37781" xr:uid="{00000000-0005-0000-0000-00008F490000}"/>
    <cellStyle name="Comma 2 3 3 3 6" xfId="24547" xr:uid="{00000000-0005-0000-0000-000090490000}"/>
    <cellStyle name="Comma 2 3 3 3 7" xfId="36521" xr:uid="{00000000-0005-0000-0000-000091490000}"/>
    <cellStyle name="Comma 2 3 3 3 8" xfId="23656" xr:uid="{00000000-0005-0000-0000-000092490000}"/>
    <cellStyle name="Comma 2 3 3 3 9" xfId="32140" xr:uid="{00000000-0005-0000-0000-000093490000}"/>
    <cellStyle name="Comma 2 3 3 4" xfId="1310" xr:uid="{00000000-0005-0000-0000-000094490000}"/>
    <cellStyle name="Comma 2 3 3 4 2" xfId="9919" xr:uid="{00000000-0005-0000-0000-000095490000}"/>
    <cellStyle name="Comma 2 3 3 4 2 2" xfId="40869" xr:uid="{00000000-0005-0000-0000-000096490000}"/>
    <cellStyle name="Comma 2 3 3 4 3" xfId="9920" xr:uid="{00000000-0005-0000-0000-000097490000}"/>
    <cellStyle name="Comma 2 3 3 4 3 2" xfId="40870" xr:uid="{00000000-0005-0000-0000-000098490000}"/>
    <cellStyle name="Comma 2 3 3 4 4" xfId="9918" xr:uid="{00000000-0005-0000-0000-000099490000}"/>
    <cellStyle name="Comma 2 3 3 4 4 2" xfId="40868" xr:uid="{00000000-0005-0000-0000-00009A490000}"/>
    <cellStyle name="Comma 2 3 3 4 5" xfId="35820" xr:uid="{00000000-0005-0000-0000-00009B490000}"/>
    <cellStyle name="Comma 2 3 3 4 5 2" xfId="45086" xr:uid="{00000000-0005-0000-0000-00009C490000}"/>
    <cellStyle name="Comma 2 3 3 5" xfId="9921" xr:uid="{00000000-0005-0000-0000-00009D490000}"/>
    <cellStyle name="Comma 2 3 3 5 2" xfId="9922" xr:uid="{00000000-0005-0000-0000-00009E490000}"/>
    <cellStyle name="Comma 2 3 3 5 2 2" xfId="40871" xr:uid="{00000000-0005-0000-0000-00009F490000}"/>
    <cellStyle name="Comma 2 3 3 5 3" xfId="9923" xr:uid="{00000000-0005-0000-0000-0000A0490000}"/>
    <cellStyle name="Comma 2 3 3 5 3 2" xfId="40872" xr:uid="{00000000-0005-0000-0000-0000A1490000}"/>
    <cellStyle name="Comma 2 3 3 5 4" xfId="33845" xr:uid="{00000000-0005-0000-0000-0000A2490000}"/>
    <cellStyle name="Comma 2 3 3 5 4 2" xfId="43839" xr:uid="{00000000-0005-0000-0000-0000A3490000}"/>
    <cellStyle name="Comma 2 3 3 5 5" xfId="25784" xr:uid="{00000000-0005-0000-0000-0000A4490000}"/>
    <cellStyle name="Comma 2 3 3 5 5 2" xfId="37778" xr:uid="{00000000-0005-0000-0000-0000A5490000}"/>
    <cellStyle name="Comma 2 3 3 5 6" xfId="25024" xr:uid="{00000000-0005-0000-0000-0000A6490000}"/>
    <cellStyle name="Comma 2 3 3 5 7" xfId="37040" xr:uid="{00000000-0005-0000-0000-0000A7490000}"/>
    <cellStyle name="Comma 2 3 3 6" xfId="9924" xr:uid="{00000000-0005-0000-0000-0000A8490000}"/>
    <cellStyle name="Comma 2 3 3 6 2" xfId="9925" xr:uid="{00000000-0005-0000-0000-0000A9490000}"/>
    <cellStyle name="Comma 2 3 3 6 2 2" xfId="40874" xr:uid="{00000000-0005-0000-0000-0000AA490000}"/>
    <cellStyle name="Comma 2 3 3 6 3" xfId="9926" xr:uid="{00000000-0005-0000-0000-0000AB490000}"/>
    <cellStyle name="Comma 2 3 3 6 3 2" xfId="40875" xr:uid="{00000000-0005-0000-0000-0000AC490000}"/>
    <cellStyle name="Comma 2 3 3 6 4" xfId="28011" xr:uid="{00000000-0005-0000-0000-0000AD490000}"/>
    <cellStyle name="Comma 2 3 3 6 4 2" xfId="40873" xr:uid="{00000000-0005-0000-0000-0000AE490000}"/>
    <cellStyle name="Comma 2 3 3 6 5" xfId="34230" xr:uid="{00000000-0005-0000-0000-0000AF490000}"/>
    <cellStyle name="Comma 2 3 3 6 5 2" xfId="44268" xr:uid="{00000000-0005-0000-0000-0000B0490000}"/>
    <cellStyle name="Comma 2 3 3 6 6" xfId="26198" xr:uid="{00000000-0005-0000-0000-0000B1490000}"/>
    <cellStyle name="Comma 2 3 3 6 6 2" xfId="38184" xr:uid="{00000000-0005-0000-0000-0000B2490000}"/>
    <cellStyle name="Comma 2 3 3 6 7" xfId="35819" xr:uid="{00000000-0005-0000-0000-0000B3490000}"/>
    <cellStyle name="Comma 2 3 3 6 7 2" xfId="45085" xr:uid="{00000000-0005-0000-0000-0000B4490000}"/>
    <cellStyle name="Comma 2 3 3 6 8" xfId="25431" xr:uid="{00000000-0005-0000-0000-0000B5490000}"/>
    <cellStyle name="Comma 2 3 3 6 9" xfId="37451" xr:uid="{00000000-0005-0000-0000-0000B6490000}"/>
    <cellStyle name="Comma 2 3 3 7" xfId="9927" xr:uid="{00000000-0005-0000-0000-0000B7490000}"/>
    <cellStyle name="Comma 2 3 3 7 2" xfId="9928" xr:uid="{00000000-0005-0000-0000-0000B8490000}"/>
    <cellStyle name="Comma 2 3 3 7 2 2" xfId="40877" xr:uid="{00000000-0005-0000-0000-0000B9490000}"/>
    <cellStyle name="Comma 2 3 3 7 3" xfId="9929" xr:uid="{00000000-0005-0000-0000-0000BA490000}"/>
    <cellStyle name="Comma 2 3 3 7 3 2" xfId="40878" xr:uid="{00000000-0005-0000-0000-0000BB490000}"/>
    <cellStyle name="Comma 2 3 3 7 4" xfId="35818" xr:uid="{00000000-0005-0000-0000-0000BC490000}"/>
    <cellStyle name="Comma 2 3 3 7 4 2" xfId="45084" xr:uid="{00000000-0005-0000-0000-0000BD490000}"/>
    <cellStyle name="Comma 2 3 3 7 5" xfId="40876" xr:uid="{00000000-0005-0000-0000-0000BE490000}"/>
    <cellStyle name="Comma 2 3 3 8" xfId="9930" xr:uid="{00000000-0005-0000-0000-0000BF490000}"/>
    <cellStyle name="Comma 2 3 3 8 2" xfId="34524" xr:uid="{00000000-0005-0000-0000-0000C0490000}"/>
    <cellStyle name="Comma 2 3 3 8 2 2" xfId="44562" xr:uid="{00000000-0005-0000-0000-0000C1490000}"/>
    <cellStyle name="Comma 2 3 3 8 3" xfId="40879" xr:uid="{00000000-0005-0000-0000-0000C2490000}"/>
    <cellStyle name="Comma 2 3 3 9" xfId="9931" xr:uid="{00000000-0005-0000-0000-0000C3490000}"/>
    <cellStyle name="Comma 2 3 3 9 2" xfId="40880" xr:uid="{00000000-0005-0000-0000-0000C4490000}"/>
    <cellStyle name="Comma 2 3 30" xfId="9932" xr:uid="{00000000-0005-0000-0000-0000C5490000}"/>
    <cellStyle name="Comma 2 3 30 2" xfId="35814" xr:uid="{00000000-0005-0000-0000-0000C6490000}"/>
    <cellStyle name="Comma 2 3 30 2 2" xfId="45080" xr:uid="{00000000-0005-0000-0000-0000C7490000}"/>
    <cellStyle name="Comma 2 3 30 3" xfId="40881" xr:uid="{00000000-0005-0000-0000-0000C8490000}"/>
    <cellStyle name="Comma 2 3 31" xfId="9933" xr:uid="{00000000-0005-0000-0000-0000C9490000}"/>
    <cellStyle name="Comma 2 3 31 2" xfId="35817" xr:uid="{00000000-0005-0000-0000-0000CA490000}"/>
    <cellStyle name="Comma 2 3 31 2 2" xfId="45083" xr:uid="{00000000-0005-0000-0000-0000CB490000}"/>
    <cellStyle name="Comma 2 3 31 3" xfId="40882" xr:uid="{00000000-0005-0000-0000-0000CC490000}"/>
    <cellStyle name="Comma 2 3 32" xfId="9934" xr:uid="{00000000-0005-0000-0000-0000CD490000}"/>
    <cellStyle name="Comma 2 3 32 2" xfId="35816" xr:uid="{00000000-0005-0000-0000-0000CE490000}"/>
    <cellStyle name="Comma 2 3 32 2 2" xfId="45082" xr:uid="{00000000-0005-0000-0000-0000CF490000}"/>
    <cellStyle name="Comma 2 3 32 3" xfId="40883" xr:uid="{00000000-0005-0000-0000-0000D0490000}"/>
    <cellStyle name="Comma 2 3 33" xfId="9935" xr:uid="{00000000-0005-0000-0000-0000D1490000}"/>
    <cellStyle name="Comma 2 3 33 2" xfId="9936" xr:uid="{00000000-0005-0000-0000-0000D2490000}"/>
    <cellStyle name="Comma 2 3 33 2 2" xfId="9937" xr:uid="{00000000-0005-0000-0000-0000D3490000}"/>
    <cellStyle name="Comma 2 3 33 2 3" xfId="34516" xr:uid="{00000000-0005-0000-0000-0000D4490000}"/>
    <cellStyle name="Comma 2 3 33 2 3 2" xfId="44558" xr:uid="{00000000-0005-0000-0000-0000D5490000}"/>
    <cellStyle name="Comma 2 3 33 2 4" xfId="40885" xr:uid="{00000000-0005-0000-0000-0000D6490000}"/>
    <cellStyle name="Comma 2 3 33 3" xfId="35815" xr:uid="{00000000-0005-0000-0000-0000D7490000}"/>
    <cellStyle name="Comma 2 3 33 3 2" xfId="45081" xr:uid="{00000000-0005-0000-0000-0000D8490000}"/>
    <cellStyle name="Comma 2 3 33 4" xfId="40884" xr:uid="{00000000-0005-0000-0000-0000D9490000}"/>
    <cellStyle name="Comma 2 3 34" xfId="9828" xr:uid="{00000000-0005-0000-0000-0000DA490000}"/>
    <cellStyle name="Comma 2 3 34 2" xfId="38343" xr:uid="{00000000-0005-0000-0000-0000DB490000}"/>
    <cellStyle name="Comma 2 3 35" xfId="33734" xr:uid="{00000000-0005-0000-0000-0000DC490000}"/>
    <cellStyle name="Comma 2 3 35 2" xfId="43696" xr:uid="{00000000-0005-0000-0000-0000DD490000}"/>
    <cellStyle name="Comma 2 3 4" xfId="133" xr:uid="{00000000-0005-0000-0000-0000DE490000}"/>
    <cellStyle name="Comma 2 3 4 2" xfId="238" xr:uid="{00000000-0005-0000-0000-0000DF490000}"/>
    <cellStyle name="Comma 2 3 4 2 2" xfId="9939" xr:uid="{00000000-0005-0000-0000-0000E0490000}"/>
    <cellStyle name="Comma 2 3 4 2 2 2" xfId="40887" xr:uid="{00000000-0005-0000-0000-0000E1490000}"/>
    <cellStyle name="Comma 2 3 4 2 2 3" xfId="28012" xr:uid="{00000000-0005-0000-0000-0000E2490000}"/>
    <cellStyle name="Comma 2 3 4 2 2 4" xfId="32137" xr:uid="{00000000-0005-0000-0000-0000E3490000}"/>
    <cellStyle name="Comma 2 3 4 2 3" xfId="9940" xr:uid="{00000000-0005-0000-0000-0000E4490000}"/>
    <cellStyle name="Comma 2 3 4 2 3 2" xfId="40888" xr:uid="{00000000-0005-0000-0000-0000E5490000}"/>
    <cellStyle name="Comma 2 3 4 2 4" xfId="9938" xr:uid="{00000000-0005-0000-0000-0000E6490000}"/>
    <cellStyle name="Comma 2 3 4 2 4 2" xfId="40886" xr:uid="{00000000-0005-0000-0000-0000E7490000}"/>
    <cellStyle name="Comma 2 3 4 2 5" xfId="29848" xr:uid="{00000000-0005-0000-0000-0000E8490000}"/>
    <cellStyle name="Comma 2 3 4 2 5 2" xfId="44346" xr:uid="{00000000-0005-0000-0000-0000E9490000}"/>
    <cellStyle name="Comma 2 3 4 2 6" xfId="26273" xr:uid="{00000000-0005-0000-0000-0000EA490000}"/>
    <cellStyle name="Comma 2 3 4 2 6 2" xfId="38255" xr:uid="{00000000-0005-0000-0000-0000EB490000}"/>
    <cellStyle name="Comma 2 3 4 2 7" xfId="37521" xr:uid="{00000000-0005-0000-0000-0000EC490000}"/>
    <cellStyle name="Comma 2 3 4 2 8" xfId="25518" xr:uid="{00000000-0005-0000-0000-0000ED490000}"/>
    <cellStyle name="Comma 2 3 4 3" xfId="9941" xr:uid="{00000000-0005-0000-0000-0000EE490000}"/>
    <cellStyle name="Comma 2 3 4 3 2" xfId="9942" xr:uid="{00000000-0005-0000-0000-0000EF490000}"/>
    <cellStyle name="Comma 2 3 4 3 2 2" xfId="40890" xr:uid="{00000000-0005-0000-0000-0000F0490000}"/>
    <cellStyle name="Comma 2 3 4 3 3" xfId="28013" xr:uid="{00000000-0005-0000-0000-0000F1490000}"/>
    <cellStyle name="Comma 2 3 4 3 3 2" xfId="40889" xr:uid="{00000000-0005-0000-0000-0000F2490000}"/>
    <cellStyle name="Comma 2 3 4 3 4" xfId="34240" xr:uid="{00000000-0005-0000-0000-0000F3490000}"/>
    <cellStyle name="Comma 2 3 4 3 4 2" xfId="44278" xr:uid="{00000000-0005-0000-0000-0000F4490000}"/>
    <cellStyle name="Comma 2 3 4 3 5" xfId="26206" xr:uid="{00000000-0005-0000-0000-0000F5490000}"/>
    <cellStyle name="Comma 2 3 4 3 5 2" xfId="38193" xr:uid="{00000000-0005-0000-0000-0000F6490000}"/>
    <cellStyle name="Comma 2 3 4 3 6" xfId="37459" xr:uid="{00000000-0005-0000-0000-0000F7490000}"/>
    <cellStyle name="Comma 2 3 4 3 7" xfId="25441" xr:uid="{00000000-0005-0000-0000-0000F8490000}"/>
    <cellStyle name="Comma 2 3 4 4" xfId="9943" xr:uid="{00000000-0005-0000-0000-0000F9490000}"/>
    <cellStyle name="Comma 2 3 4 4 2" xfId="40891" xr:uid="{00000000-0005-0000-0000-0000FA490000}"/>
    <cellStyle name="Comma 2 3 4 4 3" xfId="28014" xr:uid="{00000000-0005-0000-0000-0000FB490000}"/>
    <cellStyle name="Comma 2 3 4 5" xfId="653" xr:uid="{00000000-0005-0000-0000-0000FC490000}"/>
    <cellStyle name="Comma 2 3 43" xfId="9944" xr:uid="{00000000-0005-0000-0000-0000FD490000}"/>
    <cellStyle name="Comma 2 3 43 2" xfId="36371" xr:uid="{00000000-0005-0000-0000-0000FE490000}"/>
    <cellStyle name="Comma 2 3 43 2 2" xfId="45589" xr:uid="{00000000-0005-0000-0000-0000FF490000}"/>
    <cellStyle name="Comma 2 3 43 3" xfId="40892" xr:uid="{00000000-0005-0000-0000-0000004A0000}"/>
    <cellStyle name="Comma 2 3 5" xfId="654" xr:uid="{00000000-0005-0000-0000-0000014A0000}"/>
    <cellStyle name="Comma 2 3 5 10" xfId="33729" xr:uid="{00000000-0005-0000-0000-0000024A0000}"/>
    <cellStyle name="Comma 2 3 5 10 2" xfId="43691" xr:uid="{00000000-0005-0000-0000-0000034A0000}"/>
    <cellStyle name="Comma 2 3 5 11" xfId="23657" xr:uid="{00000000-0005-0000-0000-0000044A0000}"/>
    <cellStyle name="Comma 2 3 5 2" xfId="1331" xr:uid="{00000000-0005-0000-0000-0000054A0000}"/>
    <cellStyle name="Comma 2 3 5 2 2" xfId="1344" xr:uid="{00000000-0005-0000-0000-0000064A0000}"/>
    <cellStyle name="Comma 2 3 5 2 2 2" xfId="9947" xr:uid="{00000000-0005-0000-0000-0000074A0000}"/>
    <cellStyle name="Comma 2 3 5 2 2 2 2" xfId="26337" xr:uid="{00000000-0005-0000-0000-0000084A0000}"/>
    <cellStyle name="Comma 2 3 5 2 2 2 2 2" xfId="38345" xr:uid="{00000000-0005-0000-0000-0000094A0000}"/>
    <cellStyle name="Comma 2 3 5 2 2 2 3" xfId="25375" xr:uid="{00000000-0005-0000-0000-00000A4A0000}"/>
    <cellStyle name="Comma 2 3 5 2 2 2 4" xfId="37395" xr:uid="{00000000-0005-0000-0000-00000B4A0000}"/>
    <cellStyle name="Comma 2 3 5 2 2 3" xfId="21748" xr:uid="{00000000-0005-0000-0000-00000C4A0000}"/>
    <cellStyle name="Comma 2 3 5 2 2 3 2" xfId="25608" xr:uid="{00000000-0005-0000-0000-00000D4A0000}"/>
    <cellStyle name="Comma 2 3 5 2 2 3 3" xfId="37621" xr:uid="{00000000-0005-0000-0000-00000E4A0000}"/>
    <cellStyle name="Comma 2 3 5 2 2 4" xfId="24886" xr:uid="{00000000-0005-0000-0000-00000F4A0000}"/>
    <cellStyle name="Comma 2 3 5 2 2 5" xfId="36901" xr:uid="{00000000-0005-0000-0000-0000104A0000}"/>
    <cellStyle name="Comma 2 3 5 2 3" xfId="1356" xr:uid="{00000000-0005-0000-0000-0000114A0000}"/>
    <cellStyle name="Comma 2 3 5 2 3 2" xfId="9948" xr:uid="{00000000-0005-0000-0000-0000124A0000}"/>
    <cellStyle name="Comma 2 3 5 2 3 2 2" xfId="26343" xr:uid="{00000000-0005-0000-0000-0000134A0000}"/>
    <cellStyle name="Comma 2 3 5 2 3 2 2 2" xfId="38356" xr:uid="{00000000-0005-0000-0000-0000144A0000}"/>
    <cellStyle name="Comma 2 3 5 2 3 2 3" xfId="25387" xr:uid="{00000000-0005-0000-0000-0000154A0000}"/>
    <cellStyle name="Comma 2 3 5 2 3 2 4" xfId="37407" xr:uid="{00000000-0005-0000-0000-0000164A0000}"/>
    <cellStyle name="Comma 2 3 5 2 3 3" xfId="24430" xr:uid="{00000000-0005-0000-0000-0000174A0000}"/>
    <cellStyle name="Comma 2 3 5 2 3 3 2" xfId="25620" xr:uid="{00000000-0005-0000-0000-0000184A0000}"/>
    <cellStyle name="Comma 2 3 5 2 3 3 3" xfId="37633" xr:uid="{00000000-0005-0000-0000-0000194A0000}"/>
    <cellStyle name="Comma 2 3 5 2 3 4" xfId="24897" xr:uid="{00000000-0005-0000-0000-00001A4A0000}"/>
    <cellStyle name="Comma 2 3 5 2 3 5" xfId="36913" xr:uid="{00000000-0005-0000-0000-00001B4A0000}"/>
    <cellStyle name="Comma 2 3 5 2 4" xfId="9946" xr:uid="{00000000-0005-0000-0000-00001C4A0000}"/>
    <cellStyle name="Comma 2 3 5 2 4 2" xfId="26333" xr:uid="{00000000-0005-0000-0000-00001D4A0000}"/>
    <cellStyle name="Comma 2 3 5 2 4 2 2" xfId="38334" xr:uid="{00000000-0005-0000-0000-00001E4A0000}"/>
    <cellStyle name="Comma 2 3 5 2 4 3" xfId="25364" xr:uid="{00000000-0005-0000-0000-00001F4A0000}"/>
    <cellStyle name="Comma 2 3 5 2 4 4" xfId="37384" xr:uid="{00000000-0005-0000-0000-0000204A0000}"/>
    <cellStyle name="Comma 2 3 5 2 5" xfId="24416" xr:uid="{00000000-0005-0000-0000-0000214A0000}"/>
    <cellStyle name="Comma 2 3 5 2 5 2" xfId="25600" xr:uid="{00000000-0005-0000-0000-0000224A0000}"/>
    <cellStyle name="Comma 2 3 5 2 5 3" xfId="37609" xr:uid="{00000000-0005-0000-0000-0000234A0000}"/>
    <cellStyle name="Comma 2 3 5 2 6" xfId="24875" xr:uid="{00000000-0005-0000-0000-0000244A0000}"/>
    <cellStyle name="Comma 2 3 5 2 7" xfId="36890" xr:uid="{00000000-0005-0000-0000-0000254A0000}"/>
    <cellStyle name="Comma 2 3 5 2 8" xfId="23903" xr:uid="{00000000-0005-0000-0000-0000264A0000}"/>
    <cellStyle name="Comma 2 3 5 3" xfId="1330" xr:uid="{00000000-0005-0000-0000-0000274A0000}"/>
    <cellStyle name="Comma 2 3 5 3 2" xfId="9949" xr:uid="{00000000-0005-0000-0000-0000284A0000}"/>
    <cellStyle name="Comma 2 3 5 3 2 2" xfId="28015" xr:uid="{00000000-0005-0000-0000-0000294A0000}"/>
    <cellStyle name="Comma 2 3 5 3 2 2 2" xfId="40893" xr:uid="{00000000-0005-0000-0000-00002A4A0000}"/>
    <cellStyle name="Comma 2 3 5 3 2 3" xfId="25363" xr:uid="{00000000-0005-0000-0000-00002B4A0000}"/>
    <cellStyle name="Comma 2 3 5 3 2 4" xfId="37383" xr:uid="{00000000-0005-0000-0000-00002C4A0000}"/>
    <cellStyle name="Comma 2 3 5 3 2 5" xfId="24156" xr:uid="{00000000-0005-0000-0000-00002D4A0000}"/>
    <cellStyle name="Comma 2 3 5 3 3" xfId="24415" xr:uid="{00000000-0005-0000-0000-00002E4A0000}"/>
    <cellStyle name="Comma 2 3 5 3 3 2" xfId="34175" xr:uid="{00000000-0005-0000-0000-00002F4A0000}"/>
    <cellStyle name="Comma 2 3 5 3 3 3" xfId="44212" xr:uid="{00000000-0005-0000-0000-0000304A0000}"/>
    <cellStyle name="Comma 2 3 5 3 4" xfId="26141" xr:uid="{00000000-0005-0000-0000-0000314A0000}"/>
    <cellStyle name="Comma 2 3 5 3 4 2" xfId="38128" xr:uid="{00000000-0005-0000-0000-0000324A0000}"/>
    <cellStyle name="Comma 2 3 5 3 5" xfId="24874" xr:uid="{00000000-0005-0000-0000-0000334A0000}"/>
    <cellStyle name="Comma 2 3 5 3 6" xfId="36889" xr:uid="{00000000-0005-0000-0000-0000344A0000}"/>
    <cellStyle name="Comma 2 3 5 4" xfId="9950" xr:uid="{00000000-0005-0000-0000-0000354A0000}"/>
    <cellStyle name="Comma 2 3 5 4 2" xfId="28016" xr:uid="{00000000-0005-0000-0000-0000364A0000}"/>
    <cellStyle name="Comma 2 3 5 4 2 2" xfId="40894" xr:uid="{00000000-0005-0000-0000-0000374A0000}"/>
    <cellStyle name="Comma 2 3 5 4 3" xfId="25787" xr:uid="{00000000-0005-0000-0000-0000384A0000}"/>
    <cellStyle name="Comma 2 3 5 4 4" xfId="37608" xr:uid="{00000000-0005-0000-0000-0000394A0000}"/>
    <cellStyle name="Comma 2 3 5 4 5" xfId="25599" xr:uid="{00000000-0005-0000-0000-00003A4A0000}"/>
    <cellStyle name="Comma 2 3 5 5" xfId="9951" xr:uid="{00000000-0005-0000-0000-00003B4A0000}"/>
    <cellStyle name="Comma 2 3 5 5 2" xfId="40895" xr:uid="{00000000-0005-0000-0000-00003C4A0000}"/>
    <cellStyle name="Comma 2 3 5 6" xfId="9952" xr:uid="{00000000-0005-0000-0000-00003D4A0000}"/>
    <cellStyle name="Comma 2 3 5 6 2" xfId="40896" xr:uid="{00000000-0005-0000-0000-00003E4A0000}"/>
    <cellStyle name="Comma 2 3 5 7" xfId="9953" xr:uid="{00000000-0005-0000-0000-00003F4A0000}"/>
    <cellStyle name="Comma 2 3 5 7 2" xfId="40897" xr:uid="{00000000-0005-0000-0000-0000404A0000}"/>
    <cellStyle name="Comma 2 3 5 8" xfId="9954" xr:uid="{00000000-0005-0000-0000-0000414A0000}"/>
    <cellStyle name="Comma 2 3 5 8 2" xfId="40898" xr:uid="{00000000-0005-0000-0000-0000424A0000}"/>
    <cellStyle name="Comma 2 3 5 9" xfId="9945" xr:uid="{00000000-0005-0000-0000-0000434A0000}"/>
    <cellStyle name="Comma 2 3 5 9 2" xfId="38333" xr:uid="{00000000-0005-0000-0000-0000444A0000}"/>
    <cellStyle name="Comma 2 3 6" xfId="655" xr:uid="{00000000-0005-0000-0000-0000454A0000}"/>
    <cellStyle name="Comma 2 3 6 10" xfId="32141" xr:uid="{00000000-0005-0000-0000-0000464A0000}"/>
    <cellStyle name="Comma 2 3 6 2" xfId="656" xr:uid="{00000000-0005-0000-0000-0000474A0000}"/>
    <cellStyle name="Comma 2 3 6 2 2" xfId="9956" xr:uid="{00000000-0005-0000-0000-0000484A0000}"/>
    <cellStyle name="Comma 2 3 6 2 2 2" xfId="28018" xr:uid="{00000000-0005-0000-0000-0000494A0000}"/>
    <cellStyle name="Comma 2 3 6 2 2 2 2" xfId="40899" xr:uid="{00000000-0005-0000-0000-00004A4A0000}"/>
    <cellStyle name="Comma 2 3 6 2 2 3" xfId="25030" xr:uid="{00000000-0005-0000-0000-00004B4A0000}"/>
    <cellStyle name="Comma 2 3 6 2 2 4" xfId="37046" xr:uid="{00000000-0005-0000-0000-00004C4A0000}"/>
    <cellStyle name="Comma 2 3 6 2 2 5" xfId="23965" xr:uid="{00000000-0005-0000-0000-00004D4A0000}"/>
    <cellStyle name="Comma 2 3 6 2 3" xfId="24228" xr:uid="{00000000-0005-0000-0000-00004E4A0000}"/>
    <cellStyle name="Comma 2 3 6 2 3 2" xfId="33850" xr:uid="{00000000-0005-0000-0000-00004F4A0000}"/>
    <cellStyle name="Comma 2 3 6 2 3 3" xfId="43845" xr:uid="{00000000-0005-0000-0000-0000504A0000}"/>
    <cellStyle name="Comma 2 3 6 2 4" xfId="25789" xr:uid="{00000000-0005-0000-0000-0000514A0000}"/>
    <cellStyle name="Comma 2 3 6 2 4 2" xfId="37784" xr:uid="{00000000-0005-0000-0000-0000524A0000}"/>
    <cellStyle name="Comma 2 3 6 2 5" xfId="24550" xr:uid="{00000000-0005-0000-0000-0000534A0000}"/>
    <cellStyle name="Comma 2 3 6 2 6" xfId="36524" xr:uid="{00000000-0005-0000-0000-0000544A0000}"/>
    <cellStyle name="Comma 2 3 6 3" xfId="9957" xr:uid="{00000000-0005-0000-0000-0000554A0000}"/>
    <cellStyle name="Comma 2 3 6 3 2" xfId="28019" xr:uid="{00000000-0005-0000-0000-0000564A0000}"/>
    <cellStyle name="Comma 2 3 6 3 2 2" xfId="40900" xr:uid="{00000000-0005-0000-0000-0000574A0000}"/>
    <cellStyle name="Comma 2 3 6 3 3" xfId="25029" xr:uid="{00000000-0005-0000-0000-0000584A0000}"/>
    <cellStyle name="Comma 2 3 6 3 4" xfId="37045" xr:uid="{00000000-0005-0000-0000-0000594A0000}"/>
    <cellStyle name="Comma 2 3 6 3 5" xfId="23964" xr:uid="{00000000-0005-0000-0000-00005A4A0000}"/>
    <cellStyle name="Comma 2 3 6 4" xfId="9955" xr:uid="{00000000-0005-0000-0000-00005B4A0000}"/>
    <cellStyle name="Comma 2 3 6 4 2" xfId="28017" xr:uid="{00000000-0005-0000-0000-00005C4A0000}"/>
    <cellStyle name="Comma 2 3 6 4 3" xfId="24227" xr:uid="{00000000-0005-0000-0000-00005D4A0000}"/>
    <cellStyle name="Comma 2 3 6 5" xfId="33849" xr:uid="{00000000-0005-0000-0000-00005E4A0000}"/>
    <cellStyle name="Comma 2 3 6 5 2" xfId="43844" xr:uid="{00000000-0005-0000-0000-00005F4A0000}"/>
    <cellStyle name="Comma 2 3 6 6" xfId="25788" xr:uid="{00000000-0005-0000-0000-0000604A0000}"/>
    <cellStyle name="Comma 2 3 6 6 2" xfId="37783" xr:uid="{00000000-0005-0000-0000-0000614A0000}"/>
    <cellStyle name="Comma 2 3 6 7" xfId="24549" xr:uid="{00000000-0005-0000-0000-0000624A0000}"/>
    <cellStyle name="Comma 2 3 6 8" xfId="36523" xr:uid="{00000000-0005-0000-0000-0000634A0000}"/>
    <cellStyle name="Comma 2 3 6 9" xfId="29396" xr:uid="{00000000-0005-0000-0000-0000644A0000}"/>
    <cellStyle name="Comma 2 3 7" xfId="657" xr:uid="{00000000-0005-0000-0000-0000654A0000}"/>
    <cellStyle name="Comma 2 3 7 2" xfId="9959" xr:uid="{00000000-0005-0000-0000-0000664A0000}"/>
    <cellStyle name="Comma 2 3 7 2 2" xfId="30028" xr:uid="{00000000-0005-0000-0000-0000674A0000}"/>
    <cellStyle name="Comma 2 3 7 2 3" xfId="25031" xr:uid="{00000000-0005-0000-0000-0000684A0000}"/>
    <cellStyle name="Comma 2 3 7 2 4" xfId="37047" xr:uid="{00000000-0005-0000-0000-0000694A0000}"/>
    <cellStyle name="Comma 2 3 7 2 5" xfId="23966" xr:uid="{00000000-0005-0000-0000-00006A4A0000}"/>
    <cellStyle name="Comma 2 3 7 3" xfId="9960" xr:uid="{00000000-0005-0000-0000-00006B4A0000}"/>
    <cellStyle name="Comma 2 3 7 3 2" xfId="28020" xr:uid="{00000000-0005-0000-0000-00006C4A0000}"/>
    <cellStyle name="Comma 2 3 7 3 3" xfId="24229" xr:uid="{00000000-0005-0000-0000-00006D4A0000}"/>
    <cellStyle name="Comma 2 3 7 4" xfId="9958" xr:uid="{00000000-0005-0000-0000-00006E4A0000}"/>
    <cellStyle name="Comma 2 3 7 5" xfId="33851" xr:uid="{00000000-0005-0000-0000-00006F4A0000}"/>
    <cellStyle name="Comma 2 3 7 5 2" xfId="43846" xr:uid="{00000000-0005-0000-0000-0000704A0000}"/>
    <cellStyle name="Comma 2 3 7 6" xfId="25790" xr:uid="{00000000-0005-0000-0000-0000714A0000}"/>
    <cellStyle name="Comma 2 3 7 6 2" xfId="37785" xr:uid="{00000000-0005-0000-0000-0000724A0000}"/>
    <cellStyle name="Comma 2 3 7 7" xfId="24551" xr:uid="{00000000-0005-0000-0000-0000734A0000}"/>
    <cellStyle name="Comma 2 3 7 8" xfId="36525" xr:uid="{00000000-0005-0000-0000-0000744A0000}"/>
    <cellStyle name="Comma 2 3 8" xfId="642" xr:uid="{00000000-0005-0000-0000-0000754A0000}"/>
    <cellStyle name="Comma 2 3 8 2" xfId="9961" xr:uid="{00000000-0005-0000-0000-0000764A0000}"/>
    <cellStyle name="Comma 2 3 8 2 2" xfId="40901" xr:uid="{00000000-0005-0000-0000-0000774A0000}"/>
    <cellStyle name="Comma 2 3 9" xfId="1342" xr:uid="{00000000-0005-0000-0000-0000784A0000}"/>
    <cellStyle name="Comma 2 3 9 2" xfId="9962" xr:uid="{00000000-0005-0000-0000-0000794A0000}"/>
    <cellStyle name="Comma 2 3 9 2 2" xfId="28021" xr:uid="{00000000-0005-0000-0000-00007A4A0000}"/>
    <cellStyle name="Comma 2 3 9 2 3" xfId="25373" xr:uid="{00000000-0005-0000-0000-00007B4A0000}"/>
    <cellStyle name="Comma 2 3 9 2 4" xfId="37393" xr:uid="{00000000-0005-0000-0000-00007C4A0000}"/>
    <cellStyle name="Comma 2 3 9 2 5" xfId="24160" xr:uid="{00000000-0005-0000-0000-00007D4A0000}"/>
    <cellStyle name="Comma 2 3 9 3" xfId="21747" xr:uid="{00000000-0005-0000-0000-00007E4A0000}"/>
    <cellStyle name="Comma 2 3 9 3 2" xfId="34182" xr:uid="{00000000-0005-0000-0000-00007F4A0000}"/>
    <cellStyle name="Comma 2 3 9 3 3" xfId="44219" xr:uid="{00000000-0005-0000-0000-0000804A0000}"/>
    <cellStyle name="Comma 2 3 9 4" xfId="26148" xr:uid="{00000000-0005-0000-0000-0000814A0000}"/>
    <cellStyle name="Comma 2 3 9 4 2" xfId="38135" xr:uid="{00000000-0005-0000-0000-0000824A0000}"/>
    <cellStyle name="Comma 2 3 9 5" xfId="24884" xr:uid="{00000000-0005-0000-0000-0000834A0000}"/>
    <cellStyle name="Comma 2 3 9 6" xfId="36899" xr:uid="{00000000-0005-0000-0000-0000844A0000}"/>
    <cellStyle name="Comma 2 3_B4098-01 Flipkart Internet Pvt.Ltd" xfId="9963" xr:uid="{00000000-0005-0000-0000-0000854A0000}"/>
    <cellStyle name="Comma 2 30" xfId="9964" xr:uid="{00000000-0005-0000-0000-0000864A0000}"/>
    <cellStyle name="Comma 2 30 2" xfId="34481" xr:uid="{00000000-0005-0000-0000-0000874A0000}"/>
    <cellStyle name="Comma 2 30 2 2" xfId="44525" xr:uid="{00000000-0005-0000-0000-0000884A0000}"/>
    <cellStyle name="Comma 2 30 3" xfId="40902" xr:uid="{00000000-0005-0000-0000-0000894A0000}"/>
    <cellStyle name="Comma 2 31" xfId="9965" xr:uid="{00000000-0005-0000-0000-00008A4A0000}"/>
    <cellStyle name="Comma 2 31 2" xfId="35813" xr:uid="{00000000-0005-0000-0000-00008B4A0000}"/>
    <cellStyle name="Comma 2 31 2 2" xfId="45079" xr:uid="{00000000-0005-0000-0000-00008C4A0000}"/>
    <cellStyle name="Comma 2 31 3" xfId="40903" xr:uid="{00000000-0005-0000-0000-00008D4A0000}"/>
    <cellStyle name="Comma 2 32" xfId="9966" xr:uid="{00000000-0005-0000-0000-00008E4A0000}"/>
    <cellStyle name="Comma 2 32 2" xfId="35812" xr:uid="{00000000-0005-0000-0000-00008F4A0000}"/>
    <cellStyle name="Comma 2 32 2 2" xfId="45078" xr:uid="{00000000-0005-0000-0000-0000904A0000}"/>
    <cellStyle name="Comma 2 32 3" xfId="40904" xr:uid="{00000000-0005-0000-0000-0000914A0000}"/>
    <cellStyle name="Comma 2 33" xfId="9967" xr:uid="{00000000-0005-0000-0000-0000924A0000}"/>
    <cellStyle name="Comma 2 33 2" xfId="35811" xr:uid="{00000000-0005-0000-0000-0000934A0000}"/>
    <cellStyle name="Comma 2 33 2 2" xfId="45077" xr:uid="{00000000-0005-0000-0000-0000944A0000}"/>
    <cellStyle name="Comma 2 33 3" xfId="40905" xr:uid="{00000000-0005-0000-0000-0000954A0000}"/>
    <cellStyle name="Comma 2 34" xfId="9968" xr:uid="{00000000-0005-0000-0000-0000964A0000}"/>
    <cellStyle name="Comma 2 34 2" xfId="35810" xr:uid="{00000000-0005-0000-0000-0000974A0000}"/>
    <cellStyle name="Comma 2 34 2 2" xfId="45076" xr:uid="{00000000-0005-0000-0000-0000984A0000}"/>
    <cellStyle name="Comma 2 34 3" xfId="40906" xr:uid="{00000000-0005-0000-0000-0000994A0000}"/>
    <cellStyle name="Comma 2 35" xfId="9969" xr:uid="{00000000-0005-0000-0000-00009A4A0000}"/>
    <cellStyle name="Comma 2 35 2" xfId="35809" xr:uid="{00000000-0005-0000-0000-00009B4A0000}"/>
    <cellStyle name="Comma 2 35 2 2" xfId="45075" xr:uid="{00000000-0005-0000-0000-00009C4A0000}"/>
    <cellStyle name="Comma 2 35 3" xfId="40907" xr:uid="{00000000-0005-0000-0000-00009D4A0000}"/>
    <cellStyle name="Comma 2 36" xfId="9970" xr:uid="{00000000-0005-0000-0000-00009E4A0000}"/>
    <cellStyle name="Comma 2 36 2" xfId="35808" xr:uid="{00000000-0005-0000-0000-00009F4A0000}"/>
    <cellStyle name="Comma 2 36 2 2" xfId="45074" xr:uid="{00000000-0005-0000-0000-0000A04A0000}"/>
    <cellStyle name="Comma 2 36 3" xfId="40908" xr:uid="{00000000-0005-0000-0000-0000A14A0000}"/>
    <cellStyle name="Comma 2 37" xfId="20584" xr:uid="{00000000-0005-0000-0000-0000A24A0000}"/>
    <cellStyle name="Comma 2 38" xfId="20587" xr:uid="{00000000-0005-0000-0000-0000A34A0000}"/>
    <cellStyle name="Comma 2 39" xfId="348" xr:uid="{00000000-0005-0000-0000-0000A44A0000}"/>
    <cellStyle name="Comma 2 4" xfId="55" xr:uid="{00000000-0005-0000-0000-0000A54A0000}"/>
    <cellStyle name="Comma 2 4 10" xfId="9972" xr:uid="{00000000-0005-0000-0000-0000A64A0000}"/>
    <cellStyle name="Comma 2 4 10 2" xfId="28022" xr:uid="{00000000-0005-0000-0000-0000A74A0000}"/>
    <cellStyle name="Comma 2 4 10 3" xfId="25409" xr:uid="{00000000-0005-0000-0000-0000A84A0000}"/>
    <cellStyle name="Comma 2 4 10 4" xfId="37432" xr:uid="{00000000-0005-0000-0000-0000A94A0000}"/>
    <cellStyle name="Comma 2 4 10 5" xfId="24184" xr:uid="{00000000-0005-0000-0000-0000AA4A0000}"/>
    <cellStyle name="Comma 2 4 11" xfId="9973" xr:uid="{00000000-0005-0000-0000-0000AB4A0000}"/>
    <cellStyle name="Comma 2 4 11 2" xfId="28023" xr:uid="{00000000-0005-0000-0000-0000AC4A0000}"/>
    <cellStyle name="Comma 2 4 11 3" xfId="37631" xr:uid="{00000000-0005-0000-0000-0000AD4A0000}"/>
    <cellStyle name="Comma 2 4 11 4" xfId="25618" xr:uid="{00000000-0005-0000-0000-0000AE4A0000}"/>
    <cellStyle name="Comma 2 4 12" xfId="9971" xr:uid="{00000000-0005-0000-0000-0000AF4A0000}"/>
    <cellStyle name="Comma 2 4 12 2" xfId="38354" xr:uid="{00000000-0005-0000-0000-0000B04A0000}"/>
    <cellStyle name="Comma 2 4 13" xfId="367" xr:uid="{00000000-0005-0000-0000-0000B14A0000}"/>
    <cellStyle name="Comma 2 4 13 2" xfId="43703" xr:uid="{00000000-0005-0000-0000-0000B24A0000}"/>
    <cellStyle name="Comma 2 4 13 3" xfId="33739" xr:uid="{00000000-0005-0000-0000-0000B34A0000}"/>
    <cellStyle name="Comma 2 4 14" xfId="24450" xr:uid="{00000000-0005-0000-0000-0000B44A0000}"/>
    <cellStyle name="Comma 2 4 15" xfId="36409" xr:uid="{00000000-0005-0000-0000-0000B54A0000}"/>
    <cellStyle name="Comma 2 4 16" xfId="23542" xr:uid="{00000000-0005-0000-0000-0000B64A0000}"/>
    <cellStyle name="Comma 2 4 2" xfId="209" xr:uid="{00000000-0005-0000-0000-0000B74A0000}"/>
    <cellStyle name="Comma 2 4 2 10" xfId="9974" xr:uid="{00000000-0005-0000-0000-0000B84A0000}"/>
    <cellStyle name="Comma 2 4 2 10 2" xfId="40909" xr:uid="{00000000-0005-0000-0000-0000B94A0000}"/>
    <cellStyle name="Comma 2 4 2 11" xfId="659" xr:uid="{00000000-0005-0000-0000-0000BA4A0000}"/>
    <cellStyle name="Comma 2 4 2 11 2" xfId="43847" xr:uid="{00000000-0005-0000-0000-0000BB4A0000}"/>
    <cellStyle name="Comma 2 4 2 12" xfId="30010" xr:uid="{00000000-0005-0000-0000-0000BC4A0000}"/>
    <cellStyle name="Comma 2 4 2 12 2" xfId="37786" xr:uid="{00000000-0005-0000-0000-0000BD4A0000}"/>
    <cellStyle name="Comma 2 4 2 12 3" xfId="25792" xr:uid="{00000000-0005-0000-0000-0000BE4A0000}"/>
    <cellStyle name="Comma 2 4 2 13" xfId="24552" xr:uid="{00000000-0005-0000-0000-0000BF4A0000}"/>
    <cellStyle name="Comma 2 4 2 14" xfId="36526" xr:uid="{00000000-0005-0000-0000-0000C04A0000}"/>
    <cellStyle name="Comma 2 4 2 15" xfId="23658" xr:uid="{00000000-0005-0000-0000-0000C14A0000}"/>
    <cellStyle name="Comma 2 4 2 16" xfId="22953" xr:uid="{00000000-0005-0000-0000-0000C24A0000}"/>
    <cellStyle name="Comma 2 4 2 2" xfId="660" xr:uid="{00000000-0005-0000-0000-0000C34A0000}"/>
    <cellStyle name="Comma 2 4 2 2 10" xfId="25793" xr:uid="{00000000-0005-0000-0000-0000C44A0000}"/>
    <cellStyle name="Comma 2 4 2 2 10 2" xfId="37787" xr:uid="{00000000-0005-0000-0000-0000C54A0000}"/>
    <cellStyle name="Comma 2 4 2 2 11" xfId="24553" xr:uid="{00000000-0005-0000-0000-0000C64A0000}"/>
    <cellStyle name="Comma 2 4 2 2 12" xfId="36527" xr:uid="{00000000-0005-0000-0000-0000C74A0000}"/>
    <cellStyle name="Comma 2 4 2 2 13" xfId="23659" xr:uid="{00000000-0005-0000-0000-0000C84A0000}"/>
    <cellStyle name="Comma 2 4 2 2 14" xfId="32138" xr:uid="{00000000-0005-0000-0000-0000C94A0000}"/>
    <cellStyle name="Comma 2 4 2 2 2" xfId="661" xr:uid="{00000000-0005-0000-0000-0000CA4A0000}"/>
    <cellStyle name="Comma 2 4 2 2 2 10" xfId="22954" xr:uid="{00000000-0005-0000-0000-0000CB4A0000}"/>
    <cellStyle name="Comma 2 4 2 2 2 2" xfId="9976" xr:uid="{00000000-0005-0000-0000-0000CC4A0000}"/>
    <cellStyle name="Comma 2 4 2 2 2 2 2" xfId="9977" xr:uid="{00000000-0005-0000-0000-0000CD4A0000}"/>
    <cellStyle name="Comma 2 4 2 2 2 2 3" xfId="28024" xr:uid="{00000000-0005-0000-0000-0000CE4A0000}"/>
    <cellStyle name="Comma 2 4 2 2 2 2 4" xfId="25034" xr:uid="{00000000-0005-0000-0000-0000CF4A0000}"/>
    <cellStyle name="Comma 2 4 2 2 2 2 5" xfId="37050" xr:uid="{00000000-0005-0000-0000-0000D04A0000}"/>
    <cellStyle name="Comma 2 4 2 2 2 2 6" xfId="23967" xr:uid="{00000000-0005-0000-0000-0000D14A0000}"/>
    <cellStyle name="Comma 2 4 2 2 2 3" xfId="9978" xr:uid="{00000000-0005-0000-0000-0000D24A0000}"/>
    <cellStyle name="Comma 2 4 2 2 2 3 2" xfId="28025" xr:uid="{00000000-0005-0000-0000-0000D34A0000}"/>
    <cellStyle name="Comma 2 4 2 2 2 3 3" xfId="24230" xr:uid="{00000000-0005-0000-0000-0000D44A0000}"/>
    <cellStyle name="Comma 2 4 2 2 2 4" xfId="9975" xr:uid="{00000000-0005-0000-0000-0000D54A0000}"/>
    <cellStyle name="Comma 2 4 2 2 2 4 2" xfId="40910" xr:uid="{00000000-0005-0000-0000-0000D64A0000}"/>
    <cellStyle name="Comma 2 4 2 2 2 5" xfId="33853" xr:uid="{00000000-0005-0000-0000-0000D74A0000}"/>
    <cellStyle name="Comma 2 4 2 2 2 5 2" xfId="43849" xr:uid="{00000000-0005-0000-0000-0000D84A0000}"/>
    <cellStyle name="Comma 2 4 2 2 2 6" xfId="25794" xr:uid="{00000000-0005-0000-0000-0000D94A0000}"/>
    <cellStyle name="Comma 2 4 2 2 2 6 2" xfId="37788" xr:uid="{00000000-0005-0000-0000-0000DA4A0000}"/>
    <cellStyle name="Comma 2 4 2 2 2 7" xfId="30084" xr:uid="{00000000-0005-0000-0000-0000DB4A0000}"/>
    <cellStyle name="Comma 2 4 2 2 2 8" xfId="36528" xr:uid="{00000000-0005-0000-0000-0000DC4A0000}"/>
    <cellStyle name="Comma 2 4 2 2 2 9" xfId="23660" xr:uid="{00000000-0005-0000-0000-0000DD4A0000}"/>
    <cellStyle name="Comma 2 4 2 2 3" xfId="9979" xr:uid="{00000000-0005-0000-0000-0000DE4A0000}"/>
    <cellStyle name="Comma 2 4 2 2 3 2" xfId="9980" xr:uid="{00000000-0005-0000-0000-0000DF4A0000}"/>
    <cellStyle name="Comma 2 4 2 2 3 3" xfId="28026" xr:uid="{00000000-0005-0000-0000-0000E04A0000}"/>
    <cellStyle name="Comma 2 4 2 2 3 3 2" xfId="40911" xr:uid="{00000000-0005-0000-0000-0000E14A0000}"/>
    <cellStyle name="Comma 2 4 2 2 3 4" xfId="25033" xr:uid="{00000000-0005-0000-0000-0000E24A0000}"/>
    <cellStyle name="Comma 2 4 2 2 3 5" xfId="37049" xr:uid="{00000000-0005-0000-0000-0000E34A0000}"/>
    <cellStyle name="Comma 2 4 2 2 4" xfId="9981" xr:uid="{00000000-0005-0000-0000-0000E44A0000}"/>
    <cellStyle name="Comma 2 4 2 2 4 2" xfId="28027" xr:uid="{00000000-0005-0000-0000-0000E54A0000}"/>
    <cellStyle name="Comma 2 4 2 2 4 3" xfId="40912" xr:uid="{00000000-0005-0000-0000-0000E64A0000}"/>
    <cellStyle name="Comma 2 4 2 2 5" xfId="9982" xr:uid="{00000000-0005-0000-0000-0000E74A0000}"/>
    <cellStyle name="Comma 2 4 2 2 5 2" xfId="40913" xr:uid="{00000000-0005-0000-0000-0000E84A0000}"/>
    <cellStyle name="Comma 2 4 2 2 6" xfId="9983" xr:uid="{00000000-0005-0000-0000-0000E94A0000}"/>
    <cellStyle name="Comma 2 4 2 2 6 2" xfId="40914" xr:uid="{00000000-0005-0000-0000-0000EA4A0000}"/>
    <cellStyle name="Comma 2 4 2 2 7" xfId="9984" xr:uid="{00000000-0005-0000-0000-0000EB4A0000}"/>
    <cellStyle name="Comma 2 4 2 2 7 2" xfId="40915" xr:uid="{00000000-0005-0000-0000-0000EC4A0000}"/>
    <cellStyle name="Comma 2 4 2 2 8" xfId="9985" xr:uid="{00000000-0005-0000-0000-0000ED4A0000}"/>
    <cellStyle name="Comma 2 4 2 2 8 2" xfId="40916" xr:uid="{00000000-0005-0000-0000-0000EE4A0000}"/>
    <cellStyle name="Comma 2 4 2 2 9" xfId="33852" xr:uid="{00000000-0005-0000-0000-0000EF4A0000}"/>
    <cellStyle name="Comma 2 4 2 2 9 2" xfId="43848" xr:uid="{00000000-0005-0000-0000-0000F04A0000}"/>
    <cellStyle name="Comma 2 4 2 3" xfId="662" xr:uid="{00000000-0005-0000-0000-0000F14A0000}"/>
    <cellStyle name="Comma 2 4 2 3 2" xfId="663" xr:uid="{00000000-0005-0000-0000-0000F24A0000}"/>
    <cellStyle name="Comma 2 4 2 3 2 2" xfId="9987" xr:uid="{00000000-0005-0000-0000-0000F34A0000}"/>
    <cellStyle name="Comma 2 4 2 3 2 2 2" xfId="28029" xr:uid="{00000000-0005-0000-0000-0000F44A0000}"/>
    <cellStyle name="Comma 2 4 2 3 2 2 3" xfId="25036" xr:uid="{00000000-0005-0000-0000-0000F54A0000}"/>
    <cellStyle name="Comma 2 4 2 3 2 2 4" xfId="37052" xr:uid="{00000000-0005-0000-0000-0000F64A0000}"/>
    <cellStyle name="Comma 2 4 2 3 2 2 5" xfId="23968" xr:uid="{00000000-0005-0000-0000-0000F74A0000}"/>
    <cellStyle name="Comma 2 4 2 3 2 3" xfId="9986" xr:uid="{00000000-0005-0000-0000-0000F84A0000}"/>
    <cellStyle name="Comma 2 4 2 3 2 3 2" xfId="28028" xr:uid="{00000000-0005-0000-0000-0000F94A0000}"/>
    <cellStyle name="Comma 2 4 2 3 2 3 3" xfId="40917" xr:uid="{00000000-0005-0000-0000-0000FA4A0000}"/>
    <cellStyle name="Comma 2 4 2 3 2 4" xfId="33855" xr:uid="{00000000-0005-0000-0000-0000FB4A0000}"/>
    <cellStyle name="Comma 2 4 2 3 2 4 2" xfId="43851" xr:uid="{00000000-0005-0000-0000-0000FC4A0000}"/>
    <cellStyle name="Comma 2 4 2 3 2 5" xfId="25796" xr:uid="{00000000-0005-0000-0000-0000FD4A0000}"/>
    <cellStyle name="Comma 2 4 2 3 2 5 2" xfId="37790" xr:uid="{00000000-0005-0000-0000-0000FE4A0000}"/>
    <cellStyle name="Comma 2 4 2 3 2 6" xfId="24556" xr:uid="{00000000-0005-0000-0000-0000FF4A0000}"/>
    <cellStyle name="Comma 2 4 2 3 2 7" xfId="36530" xr:uid="{00000000-0005-0000-0000-0000004B0000}"/>
    <cellStyle name="Comma 2 4 2 3 3" xfId="9988" xr:uid="{00000000-0005-0000-0000-0000014B0000}"/>
    <cellStyle name="Comma 2 4 2 3 3 2" xfId="28030" xr:uid="{00000000-0005-0000-0000-0000024B0000}"/>
    <cellStyle name="Comma 2 4 2 3 3 2 2" xfId="40918" xr:uid="{00000000-0005-0000-0000-0000034B0000}"/>
    <cellStyle name="Comma 2 4 2 3 3 3" xfId="25035" xr:uid="{00000000-0005-0000-0000-0000044B0000}"/>
    <cellStyle name="Comma 2 4 2 3 3 4" xfId="37051" xr:uid="{00000000-0005-0000-0000-0000054B0000}"/>
    <cellStyle name="Comma 2 4 2 3 4" xfId="9989" xr:uid="{00000000-0005-0000-0000-0000064B0000}"/>
    <cellStyle name="Comma 2 4 2 3 4 2" xfId="28031" xr:uid="{00000000-0005-0000-0000-0000074B0000}"/>
    <cellStyle name="Comma 2 4 2 3 4 3" xfId="24231" xr:uid="{00000000-0005-0000-0000-0000084B0000}"/>
    <cellStyle name="Comma 2 4 2 3 5" xfId="33854" xr:uid="{00000000-0005-0000-0000-0000094B0000}"/>
    <cellStyle name="Comma 2 4 2 3 5 2" xfId="43850" xr:uid="{00000000-0005-0000-0000-00000A4B0000}"/>
    <cellStyle name="Comma 2 4 2 3 6" xfId="25795" xr:uid="{00000000-0005-0000-0000-00000B4B0000}"/>
    <cellStyle name="Comma 2 4 2 3 6 2" xfId="37789" xr:uid="{00000000-0005-0000-0000-00000C4B0000}"/>
    <cellStyle name="Comma 2 4 2 3 7" xfId="24555" xr:uid="{00000000-0005-0000-0000-00000D4B0000}"/>
    <cellStyle name="Comma 2 4 2 3 8" xfId="36529" xr:uid="{00000000-0005-0000-0000-00000E4B0000}"/>
    <cellStyle name="Comma 2 4 2 4" xfId="9990" xr:uid="{00000000-0005-0000-0000-00000F4B0000}"/>
    <cellStyle name="Comma 2 4 2 4 2" xfId="9991" xr:uid="{00000000-0005-0000-0000-0000104B0000}"/>
    <cellStyle name="Comma 2 4 2 4 2 2" xfId="40920" xr:uid="{00000000-0005-0000-0000-0000114B0000}"/>
    <cellStyle name="Comma 2 4 2 4 3" xfId="9992" xr:uid="{00000000-0005-0000-0000-0000124B0000}"/>
    <cellStyle name="Comma 2 4 2 4 3 2" xfId="40921" xr:uid="{00000000-0005-0000-0000-0000134B0000}"/>
    <cellStyle name="Comma 2 4 2 4 4" xfId="28032" xr:uid="{00000000-0005-0000-0000-0000144B0000}"/>
    <cellStyle name="Comma 2 4 2 4 4 2" xfId="40919" xr:uid="{00000000-0005-0000-0000-0000154B0000}"/>
    <cellStyle name="Comma 2 4 2 4 5" xfId="34278" xr:uid="{00000000-0005-0000-0000-0000164B0000}"/>
    <cellStyle name="Comma 2 4 2 4 5 2" xfId="44317" xr:uid="{00000000-0005-0000-0000-0000174B0000}"/>
    <cellStyle name="Comma 2 4 2 4 6" xfId="26246" xr:uid="{00000000-0005-0000-0000-0000184B0000}"/>
    <cellStyle name="Comma 2 4 2 4 6 2" xfId="38227" xr:uid="{00000000-0005-0000-0000-0000194B0000}"/>
    <cellStyle name="Comma 2 4 2 4 7" xfId="25032" xr:uid="{00000000-0005-0000-0000-00001A4B0000}"/>
    <cellStyle name="Comma 2 4 2 4 8" xfId="37048" xr:uid="{00000000-0005-0000-0000-00001B4B0000}"/>
    <cellStyle name="Comma 2 4 2 5" xfId="9993" xr:uid="{00000000-0005-0000-0000-00001C4B0000}"/>
    <cellStyle name="Comma 2 4 2 5 2" xfId="9994" xr:uid="{00000000-0005-0000-0000-00001D4B0000}"/>
    <cellStyle name="Comma 2 4 2 5 2 2" xfId="40923" xr:uid="{00000000-0005-0000-0000-00001E4B0000}"/>
    <cellStyle name="Comma 2 4 2 5 3" xfId="9995" xr:uid="{00000000-0005-0000-0000-00001F4B0000}"/>
    <cellStyle name="Comma 2 4 2 5 3 2" xfId="40924" xr:uid="{00000000-0005-0000-0000-0000204B0000}"/>
    <cellStyle name="Comma 2 4 2 5 4" xfId="28033" xr:uid="{00000000-0005-0000-0000-0000214B0000}"/>
    <cellStyle name="Comma 2 4 2 5 4 2" xfId="40922" xr:uid="{00000000-0005-0000-0000-0000224B0000}"/>
    <cellStyle name="Comma 2 4 2 5 5" xfId="35807" xr:uid="{00000000-0005-0000-0000-0000234B0000}"/>
    <cellStyle name="Comma 2 4 2 5 5 2" xfId="45073" xr:uid="{00000000-0005-0000-0000-0000244B0000}"/>
    <cellStyle name="Comma 2 4 2 5 6" xfId="25490" xr:uid="{00000000-0005-0000-0000-0000254B0000}"/>
    <cellStyle name="Comma 2 4 2 5 7" xfId="37493" xr:uid="{00000000-0005-0000-0000-0000264B0000}"/>
    <cellStyle name="Comma 2 4 2 6" xfId="9996" xr:uid="{00000000-0005-0000-0000-0000274B0000}"/>
    <cellStyle name="Comma 2 4 2 6 2" xfId="9997" xr:uid="{00000000-0005-0000-0000-0000284B0000}"/>
    <cellStyle name="Comma 2 4 2 6 2 2" xfId="40926" xr:uid="{00000000-0005-0000-0000-0000294B0000}"/>
    <cellStyle name="Comma 2 4 2 6 3" xfId="9998" xr:uid="{00000000-0005-0000-0000-00002A4B0000}"/>
    <cellStyle name="Comma 2 4 2 6 3 2" xfId="40927" xr:uid="{00000000-0005-0000-0000-00002B4B0000}"/>
    <cellStyle name="Comma 2 4 2 6 4" xfId="35806" xr:uid="{00000000-0005-0000-0000-00002C4B0000}"/>
    <cellStyle name="Comma 2 4 2 6 4 2" xfId="45072" xr:uid="{00000000-0005-0000-0000-00002D4B0000}"/>
    <cellStyle name="Comma 2 4 2 6 5" xfId="40925" xr:uid="{00000000-0005-0000-0000-00002E4B0000}"/>
    <cellStyle name="Comma 2 4 2 7" xfId="9999" xr:uid="{00000000-0005-0000-0000-00002F4B0000}"/>
    <cellStyle name="Comma 2 4 2 7 2" xfId="10000" xr:uid="{00000000-0005-0000-0000-0000304B0000}"/>
    <cellStyle name="Comma 2 4 2 7 2 2" xfId="40929" xr:uid="{00000000-0005-0000-0000-0000314B0000}"/>
    <cellStyle name="Comma 2 4 2 7 3" xfId="10001" xr:uid="{00000000-0005-0000-0000-0000324B0000}"/>
    <cellStyle name="Comma 2 4 2 7 3 2" xfId="40930" xr:uid="{00000000-0005-0000-0000-0000334B0000}"/>
    <cellStyle name="Comma 2 4 2 7 4" xfId="35805" xr:uid="{00000000-0005-0000-0000-0000344B0000}"/>
    <cellStyle name="Comma 2 4 2 7 4 2" xfId="45071" xr:uid="{00000000-0005-0000-0000-0000354B0000}"/>
    <cellStyle name="Comma 2 4 2 7 5" xfId="40928" xr:uid="{00000000-0005-0000-0000-0000364B0000}"/>
    <cellStyle name="Comma 2 4 2 8" xfId="10002" xr:uid="{00000000-0005-0000-0000-0000374B0000}"/>
    <cellStyle name="Comma 2 4 2 8 2" xfId="35804" xr:uid="{00000000-0005-0000-0000-0000384B0000}"/>
    <cellStyle name="Comma 2 4 2 8 2 2" xfId="45070" xr:uid="{00000000-0005-0000-0000-0000394B0000}"/>
    <cellStyle name="Comma 2 4 2 8 3" xfId="40931" xr:uid="{00000000-0005-0000-0000-00003A4B0000}"/>
    <cellStyle name="Comma 2 4 2 9" xfId="10003" xr:uid="{00000000-0005-0000-0000-00003B4B0000}"/>
    <cellStyle name="Comma 2 4 2 9 2" xfId="40932" xr:uid="{00000000-0005-0000-0000-00003C4B0000}"/>
    <cellStyle name="Comma 2 4 3" xfId="275" xr:uid="{00000000-0005-0000-0000-00003D4B0000}"/>
    <cellStyle name="Comma 2 4 3 10" xfId="664" xr:uid="{00000000-0005-0000-0000-00003E4B0000}"/>
    <cellStyle name="Comma 2 4 3 10 2" xfId="43852" xr:uid="{00000000-0005-0000-0000-00003F4B0000}"/>
    <cellStyle name="Comma 2 4 3 11" xfId="29824" xr:uid="{00000000-0005-0000-0000-0000404B0000}"/>
    <cellStyle name="Comma 2 4 3 11 2" xfId="37791" xr:uid="{00000000-0005-0000-0000-0000414B0000}"/>
    <cellStyle name="Comma 2 4 3 11 3" xfId="25797" xr:uid="{00000000-0005-0000-0000-0000424B0000}"/>
    <cellStyle name="Comma 2 4 3 12" xfId="24557" xr:uid="{00000000-0005-0000-0000-0000434B0000}"/>
    <cellStyle name="Comma 2 4 3 13" xfId="36531" xr:uid="{00000000-0005-0000-0000-0000444B0000}"/>
    <cellStyle name="Comma 2 4 3 14" xfId="23661" xr:uid="{00000000-0005-0000-0000-0000454B0000}"/>
    <cellStyle name="Comma 2 4 3 2" xfId="665" xr:uid="{00000000-0005-0000-0000-0000464B0000}"/>
    <cellStyle name="Comma 2 4 3 2 10" xfId="25798" xr:uid="{00000000-0005-0000-0000-0000474B0000}"/>
    <cellStyle name="Comma 2 4 3 2 10 2" xfId="37792" xr:uid="{00000000-0005-0000-0000-0000484B0000}"/>
    <cellStyle name="Comma 2 4 3 2 11" xfId="24558" xr:uid="{00000000-0005-0000-0000-0000494B0000}"/>
    <cellStyle name="Comma 2 4 3 2 12" xfId="36532" xr:uid="{00000000-0005-0000-0000-00004A4B0000}"/>
    <cellStyle name="Comma 2 4 3 2 13" xfId="29397" xr:uid="{00000000-0005-0000-0000-00004B4B0000}"/>
    <cellStyle name="Comma 2 4 3 2 14" xfId="22955" xr:uid="{00000000-0005-0000-0000-00004C4B0000}"/>
    <cellStyle name="Comma 2 4 3 2 2" xfId="666" xr:uid="{00000000-0005-0000-0000-00004D4B0000}"/>
    <cellStyle name="Comma 2 4 3 2 2 2" xfId="10006" xr:uid="{00000000-0005-0000-0000-00004E4B0000}"/>
    <cellStyle name="Comma 2 4 3 2 2 2 2" xfId="28035" xr:uid="{00000000-0005-0000-0000-00004F4B0000}"/>
    <cellStyle name="Comma 2 4 3 2 2 2 2 2" xfId="40935" xr:uid="{00000000-0005-0000-0000-0000504B0000}"/>
    <cellStyle name="Comma 2 4 3 2 2 2 3" xfId="25039" xr:uid="{00000000-0005-0000-0000-0000514B0000}"/>
    <cellStyle name="Comma 2 4 3 2 2 2 4" xfId="37055" xr:uid="{00000000-0005-0000-0000-0000524B0000}"/>
    <cellStyle name="Comma 2 4 3 2 2 2 5" xfId="23969" xr:uid="{00000000-0005-0000-0000-0000534B0000}"/>
    <cellStyle name="Comma 2 4 3 2 2 3" xfId="10005" xr:uid="{00000000-0005-0000-0000-0000544B0000}"/>
    <cellStyle name="Comma 2 4 3 2 2 3 2" xfId="28034" xr:uid="{00000000-0005-0000-0000-0000554B0000}"/>
    <cellStyle name="Comma 2 4 3 2 2 3 3" xfId="40934" xr:uid="{00000000-0005-0000-0000-0000564B0000}"/>
    <cellStyle name="Comma 2 4 3 2 2 4" xfId="33857" xr:uid="{00000000-0005-0000-0000-0000574B0000}"/>
    <cellStyle name="Comma 2 4 3 2 2 4 2" xfId="43854" xr:uid="{00000000-0005-0000-0000-0000584B0000}"/>
    <cellStyle name="Comma 2 4 3 2 2 5" xfId="25799" xr:uid="{00000000-0005-0000-0000-0000594B0000}"/>
    <cellStyle name="Comma 2 4 3 2 2 5 2" xfId="37793" xr:uid="{00000000-0005-0000-0000-00005A4B0000}"/>
    <cellStyle name="Comma 2 4 3 2 2 6" xfId="24559" xr:uid="{00000000-0005-0000-0000-00005B4B0000}"/>
    <cellStyle name="Comma 2 4 3 2 2 7" xfId="36533" xr:uid="{00000000-0005-0000-0000-00005C4B0000}"/>
    <cellStyle name="Comma 2 4 3 2 3" xfId="10007" xr:uid="{00000000-0005-0000-0000-00005D4B0000}"/>
    <cellStyle name="Comma 2 4 3 2 3 2" xfId="28036" xr:uid="{00000000-0005-0000-0000-00005E4B0000}"/>
    <cellStyle name="Comma 2 4 3 2 3 2 2" xfId="40936" xr:uid="{00000000-0005-0000-0000-00005F4B0000}"/>
    <cellStyle name="Comma 2 4 3 2 3 3" xfId="25038" xr:uid="{00000000-0005-0000-0000-0000604B0000}"/>
    <cellStyle name="Comma 2 4 3 2 3 4" xfId="37054" xr:uid="{00000000-0005-0000-0000-0000614B0000}"/>
    <cellStyle name="Comma 2 4 3 2 4" xfId="10008" xr:uid="{00000000-0005-0000-0000-0000624B0000}"/>
    <cellStyle name="Comma 2 4 3 2 4 2" xfId="28037" xr:uid="{00000000-0005-0000-0000-0000634B0000}"/>
    <cellStyle name="Comma 2 4 3 2 4 3" xfId="40937" xr:uid="{00000000-0005-0000-0000-0000644B0000}"/>
    <cellStyle name="Comma 2 4 3 2 5" xfId="10009" xr:uid="{00000000-0005-0000-0000-0000654B0000}"/>
    <cellStyle name="Comma 2 4 3 2 5 2" xfId="40938" xr:uid="{00000000-0005-0000-0000-0000664B0000}"/>
    <cellStyle name="Comma 2 4 3 2 6" xfId="10010" xr:uid="{00000000-0005-0000-0000-0000674B0000}"/>
    <cellStyle name="Comma 2 4 3 2 6 2" xfId="40939" xr:uid="{00000000-0005-0000-0000-0000684B0000}"/>
    <cellStyle name="Comma 2 4 3 2 7" xfId="10011" xr:uid="{00000000-0005-0000-0000-0000694B0000}"/>
    <cellStyle name="Comma 2 4 3 2 7 2" xfId="40940" xr:uid="{00000000-0005-0000-0000-00006A4B0000}"/>
    <cellStyle name="Comma 2 4 3 2 8" xfId="10012" xr:uid="{00000000-0005-0000-0000-00006B4B0000}"/>
    <cellStyle name="Comma 2 4 3 2 8 2" xfId="40941" xr:uid="{00000000-0005-0000-0000-00006C4B0000}"/>
    <cellStyle name="Comma 2 4 3 2 9" xfId="33856" xr:uid="{00000000-0005-0000-0000-00006D4B0000}"/>
    <cellStyle name="Comma 2 4 3 2 9 2" xfId="43853" xr:uid="{00000000-0005-0000-0000-00006E4B0000}"/>
    <cellStyle name="Comma 2 4 3 3" xfId="667" xr:uid="{00000000-0005-0000-0000-00006F4B0000}"/>
    <cellStyle name="Comma 2 4 3 3 2" xfId="668" xr:uid="{00000000-0005-0000-0000-0000704B0000}"/>
    <cellStyle name="Comma 2 4 3 3 2 2" xfId="10013" xr:uid="{00000000-0005-0000-0000-0000714B0000}"/>
    <cellStyle name="Comma 2 4 3 3 2 2 2" xfId="28038" xr:uid="{00000000-0005-0000-0000-0000724B0000}"/>
    <cellStyle name="Comma 2 4 3 3 2 2 2 2" xfId="40942" xr:uid="{00000000-0005-0000-0000-0000734B0000}"/>
    <cellStyle name="Comma 2 4 3 3 2 2 3" xfId="25041" xr:uid="{00000000-0005-0000-0000-0000744B0000}"/>
    <cellStyle name="Comma 2 4 3 3 2 2 4" xfId="37057" xr:uid="{00000000-0005-0000-0000-0000754B0000}"/>
    <cellStyle name="Comma 2 4 3 3 2 2 5" xfId="23971" xr:uid="{00000000-0005-0000-0000-0000764B0000}"/>
    <cellStyle name="Comma 2 4 3 3 2 3" xfId="29425" xr:uid="{00000000-0005-0000-0000-0000774B0000}"/>
    <cellStyle name="Comma 2 4 3 3 2 3 2" xfId="33859" xr:uid="{00000000-0005-0000-0000-0000784B0000}"/>
    <cellStyle name="Comma 2 4 3 3 2 3 3" xfId="43856" xr:uid="{00000000-0005-0000-0000-0000794B0000}"/>
    <cellStyle name="Comma 2 4 3 3 2 4" xfId="25801" xr:uid="{00000000-0005-0000-0000-00007A4B0000}"/>
    <cellStyle name="Comma 2 4 3 3 2 4 2" xfId="37795" xr:uid="{00000000-0005-0000-0000-00007B4B0000}"/>
    <cellStyle name="Comma 2 4 3 3 2 5" xfId="24561" xr:uid="{00000000-0005-0000-0000-00007C4B0000}"/>
    <cellStyle name="Comma 2 4 3 3 2 6" xfId="36535" xr:uid="{00000000-0005-0000-0000-00007D4B0000}"/>
    <cellStyle name="Comma 2 4 3 3 3" xfId="10014" xr:uid="{00000000-0005-0000-0000-00007E4B0000}"/>
    <cellStyle name="Comma 2 4 3 3 3 2" xfId="28039" xr:uid="{00000000-0005-0000-0000-00007F4B0000}"/>
    <cellStyle name="Comma 2 4 3 3 3 2 2" xfId="40943" xr:uid="{00000000-0005-0000-0000-0000804B0000}"/>
    <cellStyle name="Comma 2 4 3 3 3 3" xfId="25040" xr:uid="{00000000-0005-0000-0000-0000814B0000}"/>
    <cellStyle name="Comma 2 4 3 3 3 4" xfId="37056" xr:uid="{00000000-0005-0000-0000-0000824B0000}"/>
    <cellStyle name="Comma 2 4 3 3 3 5" xfId="23970" xr:uid="{00000000-0005-0000-0000-0000834B0000}"/>
    <cellStyle name="Comma 2 4 3 3 4" xfId="24232" xr:uid="{00000000-0005-0000-0000-0000844B0000}"/>
    <cellStyle name="Comma 2 4 3 3 4 2" xfId="33858" xr:uid="{00000000-0005-0000-0000-0000854B0000}"/>
    <cellStyle name="Comma 2 4 3 3 4 3" xfId="43855" xr:uid="{00000000-0005-0000-0000-0000864B0000}"/>
    <cellStyle name="Comma 2 4 3 3 5" xfId="25800" xr:uid="{00000000-0005-0000-0000-0000874B0000}"/>
    <cellStyle name="Comma 2 4 3 3 5 2" xfId="37794" xr:uid="{00000000-0005-0000-0000-0000884B0000}"/>
    <cellStyle name="Comma 2 4 3 3 6" xfId="24560" xr:uid="{00000000-0005-0000-0000-0000894B0000}"/>
    <cellStyle name="Comma 2 4 3 3 7" xfId="36534" xr:uid="{00000000-0005-0000-0000-00008A4B0000}"/>
    <cellStyle name="Comma 2 4 3 4" xfId="10015" xr:uid="{00000000-0005-0000-0000-00008B4B0000}"/>
    <cellStyle name="Comma 2 4 3 4 2" xfId="10016" xr:uid="{00000000-0005-0000-0000-00008C4B0000}"/>
    <cellStyle name="Comma 2 4 3 4 2 2" xfId="40945" xr:uid="{00000000-0005-0000-0000-00008D4B0000}"/>
    <cellStyle name="Comma 2 4 3 4 3" xfId="10017" xr:uid="{00000000-0005-0000-0000-00008E4B0000}"/>
    <cellStyle name="Comma 2 4 3 4 3 2" xfId="40946" xr:uid="{00000000-0005-0000-0000-00008F4B0000}"/>
    <cellStyle name="Comma 2 4 3 4 4" xfId="28040" xr:uid="{00000000-0005-0000-0000-0000904B0000}"/>
    <cellStyle name="Comma 2 4 3 4 4 2" xfId="40944" xr:uid="{00000000-0005-0000-0000-0000914B0000}"/>
    <cellStyle name="Comma 2 4 3 4 5" xfId="34338" xr:uid="{00000000-0005-0000-0000-0000924B0000}"/>
    <cellStyle name="Comma 2 4 3 4 5 2" xfId="44380" xr:uid="{00000000-0005-0000-0000-0000934B0000}"/>
    <cellStyle name="Comma 2 4 3 4 6" xfId="26305" xr:uid="{00000000-0005-0000-0000-0000944B0000}"/>
    <cellStyle name="Comma 2 4 3 4 6 2" xfId="38289" xr:uid="{00000000-0005-0000-0000-0000954B0000}"/>
    <cellStyle name="Comma 2 4 3 4 7" xfId="25037" xr:uid="{00000000-0005-0000-0000-0000964B0000}"/>
    <cellStyle name="Comma 2 4 3 4 8" xfId="37053" xr:uid="{00000000-0005-0000-0000-0000974B0000}"/>
    <cellStyle name="Comma 2 4 3 5" xfId="10018" xr:uid="{00000000-0005-0000-0000-0000984B0000}"/>
    <cellStyle name="Comma 2 4 3 5 2" xfId="10019" xr:uid="{00000000-0005-0000-0000-0000994B0000}"/>
    <cellStyle name="Comma 2 4 3 5 2 2" xfId="40948" xr:uid="{00000000-0005-0000-0000-00009A4B0000}"/>
    <cellStyle name="Comma 2 4 3 5 3" xfId="10020" xr:uid="{00000000-0005-0000-0000-00009B4B0000}"/>
    <cellStyle name="Comma 2 4 3 5 3 2" xfId="40949" xr:uid="{00000000-0005-0000-0000-00009C4B0000}"/>
    <cellStyle name="Comma 2 4 3 5 4" xfId="28041" xr:uid="{00000000-0005-0000-0000-00009D4B0000}"/>
    <cellStyle name="Comma 2 4 3 5 4 2" xfId="40947" xr:uid="{00000000-0005-0000-0000-00009E4B0000}"/>
    <cellStyle name="Comma 2 4 3 5 5" xfId="35803" xr:uid="{00000000-0005-0000-0000-00009F4B0000}"/>
    <cellStyle name="Comma 2 4 3 5 5 2" xfId="45069" xr:uid="{00000000-0005-0000-0000-0000A04B0000}"/>
    <cellStyle name="Comma 2 4 3 5 6" xfId="25550" xr:uid="{00000000-0005-0000-0000-0000A14B0000}"/>
    <cellStyle name="Comma 2 4 3 5 7" xfId="37555" xr:uid="{00000000-0005-0000-0000-0000A24B0000}"/>
    <cellStyle name="Comma 2 4 3 6" xfId="10021" xr:uid="{00000000-0005-0000-0000-0000A34B0000}"/>
    <cellStyle name="Comma 2 4 3 6 2" xfId="10022" xr:uid="{00000000-0005-0000-0000-0000A44B0000}"/>
    <cellStyle name="Comma 2 4 3 6 2 2" xfId="40951" xr:uid="{00000000-0005-0000-0000-0000A54B0000}"/>
    <cellStyle name="Comma 2 4 3 6 3" xfId="10023" xr:uid="{00000000-0005-0000-0000-0000A64B0000}"/>
    <cellStyle name="Comma 2 4 3 6 3 2" xfId="40952" xr:uid="{00000000-0005-0000-0000-0000A74B0000}"/>
    <cellStyle name="Comma 2 4 3 6 4" xfId="35798" xr:uid="{00000000-0005-0000-0000-0000A84B0000}"/>
    <cellStyle name="Comma 2 4 3 6 4 2" xfId="45064" xr:uid="{00000000-0005-0000-0000-0000A94B0000}"/>
    <cellStyle name="Comma 2 4 3 6 5" xfId="40950" xr:uid="{00000000-0005-0000-0000-0000AA4B0000}"/>
    <cellStyle name="Comma 2 4 3 7" xfId="10024" xr:uid="{00000000-0005-0000-0000-0000AB4B0000}"/>
    <cellStyle name="Comma 2 4 3 7 2" xfId="35802" xr:uid="{00000000-0005-0000-0000-0000AC4B0000}"/>
    <cellStyle name="Comma 2 4 3 7 2 2" xfId="45068" xr:uid="{00000000-0005-0000-0000-0000AD4B0000}"/>
    <cellStyle name="Comma 2 4 3 7 3" xfId="40953" xr:uid="{00000000-0005-0000-0000-0000AE4B0000}"/>
    <cellStyle name="Comma 2 4 3 8" xfId="10025" xr:uid="{00000000-0005-0000-0000-0000AF4B0000}"/>
    <cellStyle name="Comma 2 4 3 8 2" xfId="35801" xr:uid="{00000000-0005-0000-0000-0000B04B0000}"/>
    <cellStyle name="Comma 2 4 3 8 2 2" xfId="45067" xr:uid="{00000000-0005-0000-0000-0000B14B0000}"/>
    <cellStyle name="Comma 2 4 3 8 3" xfId="40954" xr:uid="{00000000-0005-0000-0000-0000B24B0000}"/>
    <cellStyle name="Comma 2 4 3 9" xfId="10004" xr:uid="{00000000-0005-0000-0000-0000B34B0000}"/>
    <cellStyle name="Comma 2 4 3 9 2" xfId="40933" xr:uid="{00000000-0005-0000-0000-0000B44B0000}"/>
    <cellStyle name="Comma 2 4 4" xfId="669" xr:uid="{00000000-0005-0000-0000-0000B54B0000}"/>
    <cellStyle name="Comma 2 4 4 2" xfId="10026" xr:uid="{00000000-0005-0000-0000-0000B64B0000}"/>
    <cellStyle name="Comma 2 4 4 2 2" xfId="10027" xr:uid="{00000000-0005-0000-0000-0000B74B0000}"/>
    <cellStyle name="Comma 2 4 4 2 2 2" xfId="10028" xr:uid="{00000000-0005-0000-0000-0000B84B0000}"/>
    <cellStyle name="Comma 2 4 4 2 2 2 2" xfId="40957" xr:uid="{00000000-0005-0000-0000-0000B94B0000}"/>
    <cellStyle name="Comma 2 4 4 2 2 3" xfId="40956" xr:uid="{00000000-0005-0000-0000-0000BA4B0000}"/>
    <cellStyle name="Comma 2 4 4 2 3" xfId="10029" xr:uid="{00000000-0005-0000-0000-0000BB4B0000}"/>
    <cellStyle name="Comma 2 4 4 2 3 2" xfId="40958" xr:uid="{00000000-0005-0000-0000-0000BC4B0000}"/>
    <cellStyle name="Comma 2 4 4 2 4" xfId="40955" xr:uid="{00000000-0005-0000-0000-0000BD4B0000}"/>
    <cellStyle name="Comma 2 4 4 3" xfId="10030" xr:uid="{00000000-0005-0000-0000-0000BE4B0000}"/>
    <cellStyle name="Comma 2 4 4 3 2" xfId="10031" xr:uid="{00000000-0005-0000-0000-0000BF4B0000}"/>
    <cellStyle name="Comma 2 4 4 3 2 2" xfId="40960" xr:uid="{00000000-0005-0000-0000-0000C04B0000}"/>
    <cellStyle name="Comma 2 4 4 3 3" xfId="40959" xr:uid="{00000000-0005-0000-0000-0000C14B0000}"/>
    <cellStyle name="Comma 2 4 4 4" xfId="10032" xr:uid="{00000000-0005-0000-0000-0000C24B0000}"/>
    <cellStyle name="Comma 2 4 4 4 2" xfId="35800" xr:uid="{00000000-0005-0000-0000-0000C34B0000}"/>
    <cellStyle name="Comma 2 4 4 4 2 2" xfId="45066" xr:uid="{00000000-0005-0000-0000-0000C44B0000}"/>
    <cellStyle name="Comma 2 4 4 4 3" xfId="40961" xr:uid="{00000000-0005-0000-0000-0000C54B0000}"/>
    <cellStyle name="Comma 2 4 4 5" xfId="10033" xr:uid="{00000000-0005-0000-0000-0000C64B0000}"/>
    <cellStyle name="Comma 2 4 4 5 2" xfId="40962" xr:uid="{00000000-0005-0000-0000-0000C74B0000}"/>
    <cellStyle name="Comma 2 4 4 6" xfId="10034" xr:uid="{00000000-0005-0000-0000-0000C84B0000}"/>
    <cellStyle name="Comma 2 4 4 6 2" xfId="35799" xr:uid="{00000000-0005-0000-0000-0000C94B0000}"/>
    <cellStyle name="Comma 2 4 4 6 2 2" xfId="45065" xr:uid="{00000000-0005-0000-0000-0000CA4B0000}"/>
    <cellStyle name="Comma 2 4 4 6 3" xfId="40963" xr:uid="{00000000-0005-0000-0000-0000CB4B0000}"/>
    <cellStyle name="Comma 2 4 4 7" xfId="23662" xr:uid="{00000000-0005-0000-0000-0000CC4B0000}"/>
    <cellStyle name="Comma 2 4 4 8" xfId="32706" xr:uid="{00000000-0005-0000-0000-0000CD4B0000}"/>
    <cellStyle name="Comma 2 4 45" xfId="10035" xr:uid="{00000000-0005-0000-0000-0000CE4B0000}"/>
    <cellStyle name="Comma 2 4 45 2" xfId="40964" xr:uid="{00000000-0005-0000-0000-0000CF4B0000}"/>
    <cellStyle name="Comma 2 4 5" xfId="670" xr:uid="{00000000-0005-0000-0000-0000D04B0000}"/>
    <cellStyle name="Comma 2 4 5 10" xfId="33860" xr:uid="{00000000-0005-0000-0000-0000D14B0000}"/>
    <cellStyle name="Comma 2 4 5 10 2" xfId="43857" xr:uid="{00000000-0005-0000-0000-0000D24B0000}"/>
    <cellStyle name="Comma 2 4 5 11" xfId="25802" xr:uid="{00000000-0005-0000-0000-0000D34B0000}"/>
    <cellStyle name="Comma 2 4 5 11 2" xfId="37796" xr:uid="{00000000-0005-0000-0000-0000D44B0000}"/>
    <cellStyle name="Comma 2 4 5 12" xfId="24562" xr:uid="{00000000-0005-0000-0000-0000D54B0000}"/>
    <cellStyle name="Comma 2 4 5 13" xfId="36536" xr:uid="{00000000-0005-0000-0000-0000D64B0000}"/>
    <cellStyle name="Comma 2 4 5 2" xfId="671" xr:uid="{00000000-0005-0000-0000-0000D74B0000}"/>
    <cellStyle name="Comma 2 4 5 2 2" xfId="10037" xr:uid="{00000000-0005-0000-0000-0000D84B0000}"/>
    <cellStyle name="Comma 2 4 5 2 2 2" xfId="28042" xr:uid="{00000000-0005-0000-0000-0000D94B0000}"/>
    <cellStyle name="Comma 2 4 5 2 2 2 2" xfId="40965" xr:uid="{00000000-0005-0000-0000-0000DA4B0000}"/>
    <cellStyle name="Comma 2 4 5 2 2 3" xfId="25043" xr:uid="{00000000-0005-0000-0000-0000DB4B0000}"/>
    <cellStyle name="Comma 2 4 5 2 2 4" xfId="37059" xr:uid="{00000000-0005-0000-0000-0000DC4B0000}"/>
    <cellStyle name="Comma 2 4 5 2 3" xfId="24233" xr:uid="{00000000-0005-0000-0000-0000DD4B0000}"/>
    <cellStyle name="Comma 2 4 5 2 3 2" xfId="33861" xr:uid="{00000000-0005-0000-0000-0000DE4B0000}"/>
    <cellStyle name="Comma 2 4 5 2 3 3" xfId="43858" xr:uid="{00000000-0005-0000-0000-0000DF4B0000}"/>
    <cellStyle name="Comma 2 4 5 2 4" xfId="25803" xr:uid="{00000000-0005-0000-0000-0000E04B0000}"/>
    <cellStyle name="Comma 2 4 5 2 4 2" xfId="37797" xr:uid="{00000000-0005-0000-0000-0000E14B0000}"/>
    <cellStyle name="Comma 2 4 5 2 5" xfId="24563" xr:uid="{00000000-0005-0000-0000-0000E24B0000}"/>
    <cellStyle name="Comma 2 4 5 2 6" xfId="36537" xr:uid="{00000000-0005-0000-0000-0000E34B0000}"/>
    <cellStyle name="Comma 2 4 5 3" xfId="10038" xr:uid="{00000000-0005-0000-0000-0000E44B0000}"/>
    <cellStyle name="Comma 2 4 5 3 2" xfId="28043" xr:uid="{00000000-0005-0000-0000-0000E54B0000}"/>
    <cellStyle name="Comma 2 4 5 3 2 2" xfId="40966" xr:uid="{00000000-0005-0000-0000-0000E64B0000}"/>
    <cellStyle name="Comma 2 4 5 3 3" xfId="25042" xr:uid="{00000000-0005-0000-0000-0000E74B0000}"/>
    <cellStyle name="Comma 2 4 5 3 4" xfId="37058" xr:uid="{00000000-0005-0000-0000-0000E84B0000}"/>
    <cellStyle name="Comma 2 4 5 4" xfId="10039" xr:uid="{00000000-0005-0000-0000-0000E94B0000}"/>
    <cellStyle name="Comma 2 4 5 4 2" xfId="28044" xr:uid="{00000000-0005-0000-0000-0000EA4B0000}"/>
    <cellStyle name="Comma 2 4 5 4 3" xfId="40967" xr:uid="{00000000-0005-0000-0000-0000EB4B0000}"/>
    <cellStyle name="Comma 2 4 5 5" xfId="10040" xr:uid="{00000000-0005-0000-0000-0000EC4B0000}"/>
    <cellStyle name="Comma 2 4 5 5 2" xfId="40968" xr:uid="{00000000-0005-0000-0000-0000ED4B0000}"/>
    <cellStyle name="Comma 2 4 5 6" xfId="10041" xr:uid="{00000000-0005-0000-0000-0000EE4B0000}"/>
    <cellStyle name="Comma 2 4 5 6 2" xfId="40969" xr:uid="{00000000-0005-0000-0000-0000EF4B0000}"/>
    <cellStyle name="Comma 2 4 5 7" xfId="10042" xr:uid="{00000000-0005-0000-0000-0000F04B0000}"/>
    <cellStyle name="Comma 2 4 5 7 2" xfId="40970" xr:uid="{00000000-0005-0000-0000-0000F14B0000}"/>
    <cellStyle name="Comma 2 4 5 8" xfId="10043" xr:uid="{00000000-0005-0000-0000-0000F24B0000}"/>
    <cellStyle name="Comma 2 4 5 8 2" xfId="40971" xr:uid="{00000000-0005-0000-0000-0000F34B0000}"/>
    <cellStyle name="Comma 2 4 5 9" xfId="10036" xr:uid="{00000000-0005-0000-0000-0000F44B0000}"/>
    <cellStyle name="Comma 2 4 6" xfId="672" xr:uid="{00000000-0005-0000-0000-0000F54B0000}"/>
    <cellStyle name="Comma 2 4 6 2" xfId="10045" xr:uid="{00000000-0005-0000-0000-0000F64B0000}"/>
    <cellStyle name="Comma 2 4 6 2 2" xfId="28045" xr:uid="{00000000-0005-0000-0000-0000F74B0000}"/>
    <cellStyle name="Comma 2 4 6 2 2 2" xfId="40972" xr:uid="{00000000-0005-0000-0000-0000F84B0000}"/>
    <cellStyle name="Comma 2 4 6 2 3" xfId="25044" xr:uid="{00000000-0005-0000-0000-0000F94B0000}"/>
    <cellStyle name="Comma 2 4 6 2 4" xfId="37060" xr:uid="{00000000-0005-0000-0000-0000FA4B0000}"/>
    <cellStyle name="Comma 2 4 6 3" xfId="10046" xr:uid="{00000000-0005-0000-0000-0000FB4B0000}"/>
    <cellStyle name="Comma 2 4 6 3 2" xfId="28046" xr:uid="{00000000-0005-0000-0000-0000FC4B0000}"/>
    <cellStyle name="Comma 2 4 6 3 3" xfId="40973" xr:uid="{00000000-0005-0000-0000-0000FD4B0000}"/>
    <cellStyle name="Comma 2 4 6 4" xfId="10044" xr:uid="{00000000-0005-0000-0000-0000FE4B0000}"/>
    <cellStyle name="Comma 2 4 6 5" xfId="33862" xr:uid="{00000000-0005-0000-0000-0000FF4B0000}"/>
    <cellStyle name="Comma 2 4 6 5 2" xfId="43859" xr:uid="{00000000-0005-0000-0000-0000004C0000}"/>
    <cellStyle name="Comma 2 4 6 6" xfId="25804" xr:uid="{00000000-0005-0000-0000-0000014C0000}"/>
    <cellStyle name="Comma 2 4 6 6 2" xfId="37798" xr:uid="{00000000-0005-0000-0000-0000024C0000}"/>
    <cellStyle name="Comma 2 4 6 7" xfId="24564" xr:uid="{00000000-0005-0000-0000-0000034C0000}"/>
    <cellStyle name="Comma 2 4 6 8" xfId="36538" xr:uid="{00000000-0005-0000-0000-0000044C0000}"/>
    <cellStyle name="Comma 2 4 7" xfId="658" xr:uid="{00000000-0005-0000-0000-0000054C0000}"/>
    <cellStyle name="Comma 2 4 7 2" xfId="1335" xr:uid="{00000000-0005-0000-0000-0000064C0000}"/>
    <cellStyle name="Comma 2 4 7 2 2" xfId="10047" xr:uid="{00000000-0005-0000-0000-0000074C0000}"/>
    <cellStyle name="Comma 2 4 7 2 2 2" xfId="29452" xr:uid="{00000000-0005-0000-0000-0000084C0000}"/>
    <cellStyle name="Comma 2 4 7 2 2 2 2" xfId="38336" xr:uid="{00000000-0005-0000-0000-0000094C0000}"/>
    <cellStyle name="Comma 2 4 7 2 2 3" xfId="25366" xr:uid="{00000000-0005-0000-0000-00000A4C0000}"/>
    <cellStyle name="Comma 2 4 7 2 2 4" xfId="37386" xr:uid="{00000000-0005-0000-0000-00000B4C0000}"/>
    <cellStyle name="Comma 2 4 7 2 3" xfId="24418" xr:uid="{00000000-0005-0000-0000-00000C4C0000}"/>
    <cellStyle name="Comma 2 4 7 2 3 2" xfId="25603" xr:uid="{00000000-0005-0000-0000-00000D4C0000}"/>
    <cellStyle name="Comma 2 4 7 2 3 3" xfId="37612" xr:uid="{00000000-0005-0000-0000-00000E4C0000}"/>
    <cellStyle name="Comma 2 4 7 2 4" xfId="24877" xr:uid="{00000000-0005-0000-0000-00000F4C0000}"/>
    <cellStyle name="Comma 2 4 7 2 5" xfId="36892" xr:uid="{00000000-0005-0000-0000-0000104C0000}"/>
    <cellStyle name="Comma 2 4 7 3" xfId="1347" xr:uid="{00000000-0005-0000-0000-0000114C0000}"/>
    <cellStyle name="Comma 2 4 7 3 2" xfId="10048" xr:uid="{00000000-0005-0000-0000-0000124C0000}"/>
    <cellStyle name="Comma 2 4 7 3 2 2" xfId="26340" xr:uid="{00000000-0005-0000-0000-0000134C0000}"/>
    <cellStyle name="Comma 2 4 7 3 2 2 2" xfId="38348" xr:uid="{00000000-0005-0000-0000-0000144C0000}"/>
    <cellStyle name="Comma 2 4 7 3 2 3" xfId="25378" xr:uid="{00000000-0005-0000-0000-0000154C0000}"/>
    <cellStyle name="Comma 2 4 7 3 2 4" xfId="37398" xr:uid="{00000000-0005-0000-0000-0000164C0000}"/>
    <cellStyle name="Comma 2 4 7 3 3" xfId="24421" xr:uid="{00000000-0005-0000-0000-0000174C0000}"/>
    <cellStyle name="Comma 2 4 7 3 3 2" xfId="25611" xr:uid="{00000000-0005-0000-0000-0000184C0000}"/>
    <cellStyle name="Comma 2 4 7 3 3 3" xfId="37624" xr:uid="{00000000-0005-0000-0000-0000194C0000}"/>
    <cellStyle name="Comma 2 4 7 3 4" xfId="24871" xr:uid="{00000000-0005-0000-0000-00001A4C0000}"/>
    <cellStyle name="Comma 2 4 7 3 5" xfId="36904" xr:uid="{00000000-0005-0000-0000-00001B4C0000}"/>
    <cellStyle name="Comma 2 4 7 4" xfId="1320" xr:uid="{00000000-0005-0000-0000-00001C4C0000}"/>
    <cellStyle name="Comma 2 4 7 4 2" xfId="10049" xr:uid="{00000000-0005-0000-0000-00001D4C0000}"/>
    <cellStyle name="Comma 2 4 7 4 2 2" xfId="29451" xr:uid="{00000000-0005-0000-0000-00001E4C0000}"/>
    <cellStyle name="Comma 2 4 7 4 2 2 2" xfId="38324" xr:uid="{00000000-0005-0000-0000-00001F4C0000}"/>
    <cellStyle name="Comma 2 4 7 4 2 3" xfId="25355" xr:uid="{00000000-0005-0000-0000-0000204C0000}"/>
    <cellStyle name="Comma 2 4 7 4 2 4" xfId="37374" xr:uid="{00000000-0005-0000-0000-0000214C0000}"/>
    <cellStyle name="Comma 2 4 7 4 3" xfId="24407" xr:uid="{00000000-0005-0000-0000-0000224C0000}"/>
    <cellStyle name="Comma 2 4 7 4 3 2" xfId="25593" xr:uid="{00000000-0005-0000-0000-0000234C0000}"/>
    <cellStyle name="Comma 2 4 7 4 3 3" xfId="37598" xr:uid="{00000000-0005-0000-0000-0000244C0000}"/>
    <cellStyle name="Comma 2 4 7 4 4" xfId="24866" xr:uid="{00000000-0005-0000-0000-0000254C0000}"/>
    <cellStyle name="Comma 2 4 7 4 5" xfId="36880" xr:uid="{00000000-0005-0000-0000-0000264C0000}"/>
    <cellStyle name="Comma 2 4 7 5" xfId="1314" xr:uid="{00000000-0005-0000-0000-0000274C0000}"/>
    <cellStyle name="Comma 2 4 7 5 2" xfId="24147" xr:uid="{00000000-0005-0000-0000-0000284C0000}"/>
    <cellStyle name="Comma 2 4 7 5 2 2" xfId="34166" xr:uid="{00000000-0005-0000-0000-0000294C0000}"/>
    <cellStyle name="Comma 2 4 7 5 2 2 2" xfId="44202" xr:uid="{00000000-0005-0000-0000-00002A4C0000}"/>
    <cellStyle name="Comma 2 4 7 5 2 3" xfId="25352" xr:uid="{00000000-0005-0000-0000-00002B4C0000}"/>
    <cellStyle name="Comma 2 4 7 5 2 4" xfId="37371" xr:uid="{00000000-0005-0000-0000-00002C4C0000}"/>
    <cellStyle name="Comma 2 4 7 5 3" xfId="24404" xr:uid="{00000000-0005-0000-0000-00002D4C0000}"/>
    <cellStyle name="Comma 2 4 7 5 3 2" xfId="26132" xr:uid="{00000000-0005-0000-0000-00002E4C0000}"/>
    <cellStyle name="Comma 2 4 7 5 3 3" xfId="38119" xr:uid="{00000000-0005-0000-0000-00002F4C0000}"/>
    <cellStyle name="Comma 2 4 7 5 4" xfId="24863" xr:uid="{00000000-0005-0000-0000-0000304C0000}"/>
    <cellStyle name="Comma 2 4 7 5 5" xfId="36877" xr:uid="{00000000-0005-0000-0000-0000314C0000}"/>
    <cellStyle name="Comma 2 4 7 6" xfId="1399" xr:uid="{00000000-0005-0000-0000-0000324C0000}"/>
    <cellStyle name="Comma 2 4 7 6 2" xfId="25791" xr:uid="{00000000-0005-0000-0000-0000334C0000}"/>
    <cellStyle name="Comma 2 4 7 6 3" xfId="37594" xr:uid="{00000000-0005-0000-0000-0000344C0000}"/>
    <cellStyle name="Comma 2 4 7 7" xfId="26329" xr:uid="{00000000-0005-0000-0000-0000354C0000}"/>
    <cellStyle name="Comma 2 4 7 7 2" xfId="38322" xr:uid="{00000000-0005-0000-0000-0000364C0000}"/>
    <cellStyle name="Comma 2 4 7 8" xfId="33721" xr:uid="{00000000-0005-0000-0000-0000374C0000}"/>
    <cellStyle name="Comma 2 4 7 8 2" xfId="43680" xr:uid="{00000000-0005-0000-0000-0000384C0000}"/>
    <cellStyle name="Comma 2 4 8" xfId="1354" xr:uid="{00000000-0005-0000-0000-0000394C0000}"/>
    <cellStyle name="Comma 2 4 8 2" xfId="10050" xr:uid="{00000000-0005-0000-0000-00003A4C0000}"/>
    <cellStyle name="Comma 2 4 8 2 2" xfId="28047" xr:uid="{00000000-0005-0000-0000-00003B4C0000}"/>
    <cellStyle name="Comma 2 4 8 2 3" xfId="25385" xr:uid="{00000000-0005-0000-0000-00003C4C0000}"/>
    <cellStyle name="Comma 2 4 8 2 4" xfId="37405" xr:uid="{00000000-0005-0000-0000-00003D4C0000}"/>
    <cellStyle name="Comma 2 4 8 2 5" xfId="24168" xr:uid="{00000000-0005-0000-0000-00003E4C0000}"/>
    <cellStyle name="Comma 2 4 8 3" xfId="24428" xr:uid="{00000000-0005-0000-0000-00003F4C0000}"/>
    <cellStyle name="Comma 2 4 8 3 2" xfId="34189" xr:uid="{00000000-0005-0000-0000-0000404C0000}"/>
    <cellStyle name="Comma 2 4 8 3 3" xfId="44226" xr:uid="{00000000-0005-0000-0000-0000414C0000}"/>
    <cellStyle name="Comma 2 4 8 4" xfId="26155" xr:uid="{00000000-0005-0000-0000-0000424C0000}"/>
    <cellStyle name="Comma 2 4 8 4 2" xfId="38142" xr:uid="{00000000-0005-0000-0000-0000434C0000}"/>
    <cellStyle name="Comma 2 4 8 5" xfId="24895" xr:uid="{00000000-0005-0000-0000-0000444C0000}"/>
    <cellStyle name="Comma 2 4 8 6" xfId="36911" xr:uid="{00000000-0005-0000-0000-0000454C0000}"/>
    <cellStyle name="Comma 2 4 9" xfId="10051" xr:uid="{00000000-0005-0000-0000-0000464C0000}"/>
    <cellStyle name="Comma 2 4 9 2" xfId="28048" xr:uid="{00000000-0005-0000-0000-0000474C0000}"/>
    <cellStyle name="Comma 2 4 9 3" xfId="34211" xr:uid="{00000000-0005-0000-0000-0000484C0000}"/>
    <cellStyle name="Comma 2 4 9 3 2" xfId="44249" xr:uid="{00000000-0005-0000-0000-0000494C0000}"/>
    <cellStyle name="Comma 2 4 9 4" xfId="26179" xr:uid="{00000000-0005-0000-0000-00004A4C0000}"/>
    <cellStyle name="Comma 2 4 9 4 2" xfId="38165" xr:uid="{00000000-0005-0000-0000-00004B4C0000}"/>
    <cellStyle name="Comma 2 4 9 5" xfId="24922" xr:uid="{00000000-0005-0000-0000-00004C4C0000}"/>
    <cellStyle name="Comma 2 4 9 6" xfId="36938" xr:uid="{00000000-0005-0000-0000-00004D4C0000}"/>
    <cellStyle name="Comma 2 4 9 7" xfId="23915" xr:uid="{00000000-0005-0000-0000-00004E4C0000}"/>
    <cellStyle name="Comma 2 4_BOQ for System Furniture - R1 (5)" xfId="10052" xr:uid="{00000000-0005-0000-0000-00004F4C0000}"/>
    <cellStyle name="Comma 2 40" xfId="36400" xr:uid="{00000000-0005-0000-0000-0000504C0000}"/>
    <cellStyle name="Comma 2 41" xfId="23532" xr:uid="{00000000-0005-0000-0000-0000514C0000}"/>
    <cellStyle name="Comma 2 47" xfId="10053" xr:uid="{00000000-0005-0000-0000-0000524C0000}"/>
    <cellStyle name="Comma 2 47 2" xfId="10054" xr:uid="{00000000-0005-0000-0000-0000534C0000}"/>
    <cellStyle name="Comma 2 48" xfId="10055" xr:uid="{00000000-0005-0000-0000-0000544C0000}"/>
    <cellStyle name="Comma 2 5" xfId="198" xr:uid="{00000000-0005-0000-0000-0000554C0000}"/>
    <cellStyle name="Comma 2 5 10" xfId="23663" xr:uid="{00000000-0005-0000-0000-0000564C0000}"/>
    <cellStyle name="Comma 2 5 11" xfId="22956" xr:uid="{00000000-0005-0000-0000-0000574C0000}"/>
    <cellStyle name="Comma 2 5 2" xfId="1328" xr:uid="{00000000-0005-0000-0000-0000584C0000}"/>
    <cellStyle name="Comma 2 5 2 10" xfId="24872" xr:uid="{00000000-0005-0000-0000-0000594C0000}"/>
    <cellStyle name="Comma 2 5 2 11" xfId="36887" xr:uid="{00000000-0005-0000-0000-00005A4C0000}"/>
    <cellStyle name="Comma 2 5 2 12" xfId="23902" xr:uid="{00000000-0005-0000-0000-00005B4C0000}"/>
    <cellStyle name="Comma 2 5 2 13" xfId="32134" xr:uid="{00000000-0005-0000-0000-00005C4C0000}"/>
    <cellStyle name="Comma 2 5 2 2" xfId="10058" xr:uid="{00000000-0005-0000-0000-00005D4C0000}"/>
    <cellStyle name="Comma 2 5 2 2 2" xfId="10059" xr:uid="{00000000-0005-0000-0000-00005E4C0000}"/>
    <cellStyle name="Comma 2 5 2 2 2 2" xfId="10060" xr:uid="{00000000-0005-0000-0000-00005F4C0000}"/>
    <cellStyle name="Comma 2 5 2 2 2 2 2" xfId="40976" xr:uid="{00000000-0005-0000-0000-0000604C0000}"/>
    <cellStyle name="Comma 2 5 2 2 2 3" xfId="40975" xr:uid="{00000000-0005-0000-0000-0000614C0000}"/>
    <cellStyle name="Comma 2 5 2 2 3" xfId="10061" xr:uid="{00000000-0005-0000-0000-0000624C0000}"/>
    <cellStyle name="Comma 2 5 2 2 3 2" xfId="40977" xr:uid="{00000000-0005-0000-0000-0000634C0000}"/>
    <cellStyle name="Comma 2 5 2 2 4" xfId="28049" xr:uid="{00000000-0005-0000-0000-0000644C0000}"/>
    <cellStyle name="Comma 2 5 2 2 4 2" xfId="40974" xr:uid="{00000000-0005-0000-0000-0000654C0000}"/>
    <cellStyle name="Comma 2 5 2 2 5" xfId="25361" xr:uid="{00000000-0005-0000-0000-0000664C0000}"/>
    <cellStyle name="Comma 2 5 2 2 6" xfId="37381" xr:uid="{00000000-0005-0000-0000-0000674C0000}"/>
    <cellStyle name="Comma 2 5 2 2 7" xfId="24154" xr:uid="{00000000-0005-0000-0000-0000684C0000}"/>
    <cellStyle name="Comma 2 5 2 3" xfId="10062" xr:uid="{00000000-0005-0000-0000-0000694C0000}"/>
    <cellStyle name="Comma 2 5 2 3 2" xfId="10063" xr:uid="{00000000-0005-0000-0000-00006A4C0000}"/>
    <cellStyle name="Comma 2 5 2 3 2 2" xfId="40979" xr:uid="{00000000-0005-0000-0000-00006B4C0000}"/>
    <cellStyle name="Comma 2 5 2 3 3" xfId="28050" xr:uid="{00000000-0005-0000-0000-00006C4C0000}"/>
    <cellStyle name="Comma 2 5 2 3 4" xfId="40978" xr:uid="{00000000-0005-0000-0000-00006D4C0000}"/>
    <cellStyle name="Comma 2 5 2 3 5" xfId="24413" xr:uid="{00000000-0005-0000-0000-00006E4C0000}"/>
    <cellStyle name="Comma 2 5 2 4" xfId="10064" xr:uid="{00000000-0005-0000-0000-00006F4C0000}"/>
    <cellStyle name="Comma 2 5 2 4 2" xfId="10065" xr:uid="{00000000-0005-0000-0000-0000704C0000}"/>
    <cellStyle name="Comma 2 5 2 4 2 2" xfId="40981" xr:uid="{00000000-0005-0000-0000-0000714C0000}"/>
    <cellStyle name="Comma 2 5 2 4 3" xfId="35797" xr:uid="{00000000-0005-0000-0000-0000724C0000}"/>
    <cellStyle name="Comma 2 5 2 4 3 2" xfId="45063" xr:uid="{00000000-0005-0000-0000-0000734C0000}"/>
    <cellStyle name="Comma 2 5 2 4 4" xfId="40980" xr:uid="{00000000-0005-0000-0000-0000744C0000}"/>
    <cellStyle name="Comma 2 5 2 5" xfId="10066" xr:uid="{00000000-0005-0000-0000-0000754C0000}"/>
    <cellStyle name="Comma 2 5 2 5 2" xfId="40982" xr:uid="{00000000-0005-0000-0000-0000764C0000}"/>
    <cellStyle name="Comma 2 5 2 6" xfId="10067" xr:uid="{00000000-0005-0000-0000-0000774C0000}"/>
    <cellStyle name="Comma 2 5 2 6 2" xfId="35796" xr:uid="{00000000-0005-0000-0000-0000784C0000}"/>
    <cellStyle name="Comma 2 5 2 6 2 2" xfId="45062" xr:uid="{00000000-0005-0000-0000-0000794C0000}"/>
    <cellStyle name="Comma 2 5 2 6 3" xfId="40983" xr:uid="{00000000-0005-0000-0000-00007A4C0000}"/>
    <cellStyle name="Comma 2 5 2 7" xfId="10057" xr:uid="{00000000-0005-0000-0000-00007B4C0000}"/>
    <cellStyle name="Comma 2 5 2 8" xfId="34174" xr:uid="{00000000-0005-0000-0000-00007C4C0000}"/>
    <cellStyle name="Comma 2 5 2 8 2" xfId="44211" xr:uid="{00000000-0005-0000-0000-00007D4C0000}"/>
    <cellStyle name="Comma 2 5 2 9" xfId="26140" xr:uid="{00000000-0005-0000-0000-00007E4C0000}"/>
    <cellStyle name="Comma 2 5 2 9 2" xfId="38127" xr:uid="{00000000-0005-0000-0000-00007F4C0000}"/>
    <cellStyle name="Comma 2 5 3" xfId="10068" xr:uid="{00000000-0005-0000-0000-0000804C0000}"/>
    <cellStyle name="Comma 2 5 3 2" xfId="10069" xr:uid="{00000000-0005-0000-0000-0000814C0000}"/>
    <cellStyle name="Comma 2 5 3 2 2" xfId="10070" xr:uid="{00000000-0005-0000-0000-0000824C0000}"/>
    <cellStyle name="Comma 2 5 3 3" xfId="10071" xr:uid="{00000000-0005-0000-0000-0000834C0000}"/>
    <cellStyle name="Comma 2 5 3 4" xfId="10072" xr:uid="{00000000-0005-0000-0000-0000844C0000}"/>
    <cellStyle name="Comma 2 5 3 5" xfId="28051" xr:uid="{00000000-0005-0000-0000-0000854C0000}"/>
    <cellStyle name="Comma 2 5 3 6" xfId="25805" xr:uid="{00000000-0005-0000-0000-0000864C0000}"/>
    <cellStyle name="Comma 2 5 3 7" xfId="37483" xr:uid="{00000000-0005-0000-0000-0000874C0000}"/>
    <cellStyle name="Comma 2 5 3 8" xfId="25482" xr:uid="{00000000-0005-0000-0000-0000884C0000}"/>
    <cellStyle name="Comma 2 5 4" xfId="10073" xr:uid="{00000000-0005-0000-0000-0000894C0000}"/>
    <cellStyle name="Comma 2 5 4 2" xfId="10074" xr:uid="{00000000-0005-0000-0000-00008A4C0000}"/>
    <cellStyle name="Comma 2 5 4 2 2" xfId="40985" xr:uid="{00000000-0005-0000-0000-00008B4C0000}"/>
    <cellStyle name="Comma 2 5 4 3" xfId="10075" xr:uid="{00000000-0005-0000-0000-00008C4C0000}"/>
    <cellStyle name="Comma 2 5 4 3 2" xfId="40986" xr:uid="{00000000-0005-0000-0000-00008D4C0000}"/>
    <cellStyle name="Comma 2 5 4 4" xfId="28052" xr:uid="{00000000-0005-0000-0000-00008E4C0000}"/>
    <cellStyle name="Comma 2 5 4 4 2" xfId="40984" xr:uid="{00000000-0005-0000-0000-00008F4C0000}"/>
    <cellStyle name="Comma 2 5 4 5" xfId="34269" xr:uid="{00000000-0005-0000-0000-0000904C0000}"/>
    <cellStyle name="Comma 2 5 4 5 2" xfId="44307" xr:uid="{00000000-0005-0000-0000-0000914C0000}"/>
    <cellStyle name="Comma 2 5 4 6" xfId="37606" xr:uid="{00000000-0005-0000-0000-0000924C0000}"/>
    <cellStyle name="Comma 2 5 4 7" xfId="25597" xr:uid="{00000000-0005-0000-0000-0000934C0000}"/>
    <cellStyle name="Comma 2 5 5" xfId="10076" xr:uid="{00000000-0005-0000-0000-0000944C0000}"/>
    <cellStyle name="Comma 2 5 5 2" xfId="10077" xr:uid="{00000000-0005-0000-0000-0000954C0000}"/>
    <cellStyle name="Comma 2 5 6" xfId="10078" xr:uid="{00000000-0005-0000-0000-0000964C0000}"/>
    <cellStyle name="Comma 2 5 7" xfId="10079" xr:uid="{00000000-0005-0000-0000-0000974C0000}"/>
    <cellStyle name="Comma 2 5 8" xfId="10056" xr:uid="{00000000-0005-0000-0000-0000984C0000}"/>
    <cellStyle name="Comma 2 5 8 2" xfId="38331" xr:uid="{00000000-0005-0000-0000-0000994C0000}"/>
    <cellStyle name="Comma 2 5 9" xfId="673" xr:uid="{00000000-0005-0000-0000-00009A4C0000}"/>
    <cellStyle name="Comma 2 5 9 2" xfId="43689" xr:uid="{00000000-0005-0000-0000-00009B4C0000}"/>
    <cellStyle name="Comma 2 5 9 3" xfId="33727" xr:uid="{00000000-0005-0000-0000-00009C4C0000}"/>
    <cellStyle name="Comma 2 6" xfId="266" xr:uid="{00000000-0005-0000-0000-00009D4C0000}"/>
    <cellStyle name="Comma 2 6 10" xfId="674" xr:uid="{00000000-0005-0000-0000-00009E4C0000}"/>
    <cellStyle name="Comma 2 6 10 2" xfId="43860" xr:uid="{00000000-0005-0000-0000-00009F4C0000}"/>
    <cellStyle name="Comma 2 6 11" xfId="25806" xr:uid="{00000000-0005-0000-0000-0000A04C0000}"/>
    <cellStyle name="Comma 2 6 11 2" xfId="37799" xr:uid="{00000000-0005-0000-0000-0000A14C0000}"/>
    <cellStyle name="Comma 2 6 12" xfId="24565" xr:uid="{00000000-0005-0000-0000-0000A24C0000}"/>
    <cellStyle name="Comma 2 6 13" xfId="36539" xr:uid="{00000000-0005-0000-0000-0000A34C0000}"/>
    <cellStyle name="Comma 2 6 14" xfId="23664" xr:uid="{00000000-0005-0000-0000-0000A44C0000}"/>
    <cellStyle name="Comma 2 6 15" xfId="32136" xr:uid="{00000000-0005-0000-0000-0000A54C0000}"/>
    <cellStyle name="Comma 2 6 2" xfId="675" xr:uid="{00000000-0005-0000-0000-0000A64C0000}"/>
    <cellStyle name="Comma 2 6 2 10" xfId="25807" xr:uid="{00000000-0005-0000-0000-0000A74C0000}"/>
    <cellStyle name="Comma 2 6 2 10 2" xfId="37800" xr:uid="{00000000-0005-0000-0000-0000A84C0000}"/>
    <cellStyle name="Comma 2 6 2 11" xfId="24566" xr:uid="{00000000-0005-0000-0000-0000A94C0000}"/>
    <cellStyle name="Comma 2 6 2 12" xfId="36540" xr:uid="{00000000-0005-0000-0000-0000AA4C0000}"/>
    <cellStyle name="Comma 2 6 2 13" xfId="29399" xr:uid="{00000000-0005-0000-0000-0000AB4C0000}"/>
    <cellStyle name="Comma 2 6 2 2" xfId="676" xr:uid="{00000000-0005-0000-0000-0000AC4C0000}"/>
    <cellStyle name="Comma 2 6 2 2 10" xfId="25808" xr:uid="{00000000-0005-0000-0000-0000AD4C0000}"/>
    <cellStyle name="Comma 2 6 2 2 10 2" xfId="37801" xr:uid="{00000000-0005-0000-0000-0000AE4C0000}"/>
    <cellStyle name="Comma 2 6 2 2 11" xfId="24567" xr:uid="{00000000-0005-0000-0000-0000AF4C0000}"/>
    <cellStyle name="Comma 2 6 2 2 12" xfId="36541" xr:uid="{00000000-0005-0000-0000-0000B04C0000}"/>
    <cellStyle name="Comma 2 6 2 2 13" xfId="23665" xr:uid="{00000000-0005-0000-0000-0000B14C0000}"/>
    <cellStyle name="Comma 2 6 2 2 2" xfId="10082" xr:uid="{00000000-0005-0000-0000-0000B24C0000}"/>
    <cellStyle name="Comma 2 6 2 2 2 2" xfId="10083" xr:uid="{00000000-0005-0000-0000-0000B34C0000}"/>
    <cellStyle name="Comma 2 6 2 2 2 2 2" xfId="10084" xr:uid="{00000000-0005-0000-0000-0000B44C0000}"/>
    <cellStyle name="Comma 2 6 2 2 2 2 2 2" xfId="40991" xr:uid="{00000000-0005-0000-0000-0000B54C0000}"/>
    <cellStyle name="Comma 2 6 2 2 2 2 3" xfId="10085" xr:uid="{00000000-0005-0000-0000-0000B64C0000}"/>
    <cellStyle name="Comma 2 6 2 2 2 2 3 2" xfId="40992" xr:uid="{00000000-0005-0000-0000-0000B74C0000}"/>
    <cellStyle name="Comma 2 6 2 2 2 2 4" xfId="40990" xr:uid="{00000000-0005-0000-0000-0000B84C0000}"/>
    <cellStyle name="Comma 2 6 2 2 2 3" xfId="10086" xr:uid="{00000000-0005-0000-0000-0000B94C0000}"/>
    <cellStyle name="Comma 2 6 2 2 2 3 2" xfId="10087" xr:uid="{00000000-0005-0000-0000-0000BA4C0000}"/>
    <cellStyle name="Comma 2 6 2 2 2 3 2 2" xfId="40994" xr:uid="{00000000-0005-0000-0000-0000BB4C0000}"/>
    <cellStyle name="Comma 2 6 2 2 2 3 3" xfId="10088" xr:uid="{00000000-0005-0000-0000-0000BC4C0000}"/>
    <cellStyle name="Comma 2 6 2 2 2 3 3 2" xfId="40995" xr:uid="{00000000-0005-0000-0000-0000BD4C0000}"/>
    <cellStyle name="Comma 2 6 2 2 2 3 4" xfId="40993" xr:uid="{00000000-0005-0000-0000-0000BE4C0000}"/>
    <cellStyle name="Comma 2 6 2 2 2 4" xfId="10089" xr:uid="{00000000-0005-0000-0000-0000BF4C0000}"/>
    <cellStyle name="Comma 2 6 2 2 2 4 2" xfId="40996" xr:uid="{00000000-0005-0000-0000-0000C04C0000}"/>
    <cellStyle name="Comma 2 6 2 2 2 5" xfId="10090" xr:uid="{00000000-0005-0000-0000-0000C14C0000}"/>
    <cellStyle name="Comma 2 6 2 2 2 5 2" xfId="40997" xr:uid="{00000000-0005-0000-0000-0000C24C0000}"/>
    <cellStyle name="Comma 2 6 2 2 2 6" xfId="10091" xr:uid="{00000000-0005-0000-0000-0000C34C0000}"/>
    <cellStyle name="Comma 2 6 2 2 2 6 2" xfId="35795" xr:uid="{00000000-0005-0000-0000-0000C44C0000}"/>
    <cellStyle name="Comma 2 6 2 2 2 6 2 2" xfId="45061" xr:uid="{00000000-0005-0000-0000-0000C54C0000}"/>
    <cellStyle name="Comma 2 6 2 2 2 6 3" xfId="40998" xr:uid="{00000000-0005-0000-0000-0000C64C0000}"/>
    <cellStyle name="Comma 2 6 2 2 2 7" xfId="28053" xr:uid="{00000000-0005-0000-0000-0000C74C0000}"/>
    <cellStyle name="Comma 2 6 2 2 2 7 2" xfId="40989" xr:uid="{00000000-0005-0000-0000-0000C84C0000}"/>
    <cellStyle name="Comma 2 6 2 2 2 8" xfId="25047" xr:uid="{00000000-0005-0000-0000-0000C94C0000}"/>
    <cellStyle name="Comma 2 6 2 2 2 9" xfId="37063" xr:uid="{00000000-0005-0000-0000-0000CA4C0000}"/>
    <cellStyle name="Comma 2 6 2 2 3" xfId="10092" xr:uid="{00000000-0005-0000-0000-0000CB4C0000}"/>
    <cellStyle name="Comma 2 6 2 2 3 2" xfId="10093" xr:uid="{00000000-0005-0000-0000-0000CC4C0000}"/>
    <cellStyle name="Comma 2 6 2 2 3 2 2" xfId="41000" xr:uid="{00000000-0005-0000-0000-0000CD4C0000}"/>
    <cellStyle name="Comma 2 6 2 2 3 3" xfId="10094" xr:uid="{00000000-0005-0000-0000-0000CE4C0000}"/>
    <cellStyle name="Comma 2 6 2 2 3 3 2" xfId="41001" xr:uid="{00000000-0005-0000-0000-0000CF4C0000}"/>
    <cellStyle name="Comma 2 6 2 2 3 4" xfId="28126" xr:uid="{00000000-0005-0000-0000-0000D04C0000}"/>
    <cellStyle name="Comma 2 6 2 2 3 5" xfId="40999" xr:uid="{00000000-0005-0000-0000-0000D14C0000}"/>
    <cellStyle name="Comma 2 6 2 2 3 6" xfId="24234" xr:uid="{00000000-0005-0000-0000-0000D24C0000}"/>
    <cellStyle name="Comma 2 6 2 2 4" xfId="10095" xr:uid="{00000000-0005-0000-0000-0000D34C0000}"/>
    <cellStyle name="Comma 2 6 2 2 4 2" xfId="10096" xr:uid="{00000000-0005-0000-0000-0000D44C0000}"/>
    <cellStyle name="Comma 2 6 2 2 4 2 2" xfId="41003" xr:uid="{00000000-0005-0000-0000-0000D54C0000}"/>
    <cellStyle name="Comma 2 6 2 2 4 3" xfId="41002" xr:uid="{00000000-0005-0000-0000-0000D64C0000}"/>
    <cellStyle name="Comma 2 6 2 2 5" xfId="10097" xr:uid="{00000000-0005-0000-0000-0000D74C0000}"/>
    <cellStyle name="Comma 2 6 2 2 5 2" xfId="41004" xr:uid="{00000000-0005-0000-0000-0000D84C0000}"/>
    <cellStyle name="Comma 2 6 2 2 6" xfId="10098" xr:uid="{00000000-0005-0000-0000-0000D94C0000}"/>
    <cellStyle name="Comma 2 6 2 2 6 2" xfId="41005" xr:uid="{00000000-0005-0000-0000-0000DA4C0000}"/>
    <cellStyle name="Comma 2 6 2 2 7" xfId="10099" xr:uid="{00000000-0005-0000-0000-0000DB4C0000}"/>
    <cellStyle name="Comma 2 6 2 2 7 2" xfId="35794" xr:uid="{00000000-0005-0000-0000-0000DC4C0000}"/>
    <cellStyle name="Comma 2 6 2 2 7 2 2" xfId="45060" xr:uid="{00000000-0005-0000-0000-0000DD4C0000}"/>
    <cellStyle name="Comma 2 6 2 2 7 3" xfId="41006" xr:uid="{00000000-0005-0000-0000-0000DE4C0000}"/>
    <cellStyle name="Comma 2 6 2 2 8" xfId="10081" xr:uid="{00000000-0005-0000-0000-0000DF4C0000}"/>
    <cellStyle name="Comma 2 6 2 2 8 2" xfId="40988" xr:uid="{00000000-0005-0000-0000-0000E04C0000}"/>
    <cellStyle name="Comma 2 6 2 2 9" xfId="33864" xr:uid="{00000000-0005-0000-0000-0000E14C0000}"/>
    <cellStyle name="Comma 2 6 2 2 9 2" xfId="43862" xr:uid="{00000000-0005-0000-0000-0000E24C0000}"/>
    <cellStyle name="Comma 2 6 2 3" xfId="10100" xr:uid="{00000000-0005-0000-0000-0000E34C0000}"/>
    <cellStyle name="Comma 2 6 2 3 10" xfId="37062" xr:uid="{00000000-0005-0000-0000-0000E44C0000}"/>
    <cellStyle name="Comma 2 6 2 3 11" xfId="23972" xr:uid="{00000000-0005-0000-0000-0000E54C0000}"/>
    <cellStyle name="Comma 2 6 2 3 12" xfId="22957" xr:uid="{00000000-0005-0000-0000-0000E64C0000}"/>
    <cellStyle name="Comma 2 6 2 3 2" xfId="677" xr:uid="{00000000-0005-0000-0000-0000E74C0000}"/>
    <cellStyle name="Comma 2 6 2 3 2 10" xfId="24568" xr:uid="{00000000-0005-0000-0000-0000E84C0000}"/>
    <cellStyle name="Comma 2 6 2 3 2 11" xfId="36542" xr:uid="{00000000-0005-0000-0000-0000E94C0000}"/>
    <cellStyle name="Comma 2 6 2 3 2 2" xfId="678" xr:uid="{00000000-0005-0000-0000-0000EA4C0000}"/>
    <cellStyle name="Comma 2 6 2 3 2 2 10" xfId="24569" xr:uid="{00000000-0005-0000-0000-0000EB4C0000}"/>
    <cellStyle name="Comma 2 6 2 3 2 2 11" xfId="36543" xr:uid="{00000000-0005-0000-0000-0000EC4C0000}"/>
    <cellStyle name="Comma 2 6 2 3 2 2 2" xfId="10103" xr:uid="{00000000-0005-0000-0000-0000ED4C0000}"/>
    <cellStyle name="Comma 2 6 2 3 2 2 2 2" xfId="10104" xr:uid="{00000000-0005-0000-0000-0000EE4C0000}"/>
    <cellStyle name="Comma 2 6 2 3 2 2 2 2 2" xfId="10105" xr:uid="{00000000-0005-0000-0000-0000EF4C0000}"/>
    <cellStyle name="Comma 2 6 2 3 2 2 2 2 2 2" xfId="41012" xr:uid="{00000000-0005-0000-0000-0000F04C0000}"/>
    <cellStyle name="Comma 2 6 2 3 2 2 2 2 3" xfId="41011" xr:uid="{00000000-0005-0000-0000-0000F14C0000}"/>
    <cellStyle name="Comma 2 6 2 3 2 2 2 3" xfId="10106" xr:uid="{00000000-0005-0000-0000-0000F24C0000}"/>
    <cellStyle name="Comma 2 6 2 3 2 2 2 3 2" xfId="10107" xr:uid="{00000000-0005-0000-0000-0000F34C0000}"/>
    <cellStyle name="Comma 2 6 2 3 2 2 2 3 2 2" xfId="41014" xr:uid="{00000000-0005-0000-0000-0000F44C0000}"/>
    <cellStyle name="Comma 2 6 2 3 2 2 2 3 3" xfId="41013" xr:uid="{00000000-0005-0000-0000-0000F54C0000}"/>
    <cellStyle name="Comma 2 6 2 3 2 2 2 4" xfId="10108" xr:uid="{00000000-0005-0000-0000-0000F64C0000}"/>
    <cellStyle name="Comma 2 6 2 3 2 2 2 4 2" xfId="41015" xr:uid="{00000000-0005-0000-0000-0000F74C0000}"/>
    <cellStyle name="Comma 2 6 2 3 2 2 2 5" xfId="10109" xr:uid="{00000000-0005-0000-0000-0000F84C0000}"/>
    <cellStyle name="Comma 2 6 2 3 2 2 2 5 2" xfId="34480" xr:uid="{00000000-0005-0000-0000-0000F94C0000}"/>
    <cellStyle name="Comma 2 6 2 3 2 2 2 5 2 2" xfId="44524" xr:uid="{00000000-0005-0000-0000-0000FA4C0000}"/>
    <cellStyle name="Comma 2 6 2 3 2 2 2 5 3" xfId="41016" xr:uid="{00000000-0005-0000-0000-0000FB4C0000}"/>
    <cellStyle name="Comma 2 6 2 3 2 2 2 6" xfId="29840" xr:uid="{00000000-0005-0000-0000-0000FC4C0000}"/>
    <cellStyle name="Comma 2 6 2 3 2 2 2 6 2" xfId="41010" xr:uid="{00000000-0005-0000-0000-0000FD4C0000}"/>
    <cellStyle name="Comma 2 6 2 3 2 2 2 7" xfId="25049" xr:uid="{00000000-0005-0000-0000-0000FE4C0000}"/>
    <cellStyle name="Comma 2 6 2 3 2 2 2 8" xfId="37065" xr:uid="{00000000-0005-0000-0000-0000FF4C0000}"/>
    <cellStyle name="Comma 2 6 2 3 2 2 3" xfId="10110" xr:uid="{00000000-0005-0000-0000-0000004D0000}"/>
    <cellStyle name="Comma 2 6 2 3 2 2 3 2" xfId="10111" xr:uid="{00000000-0005-0000-0000-0000014D0000}"/>
    <cellStyle name="Comma 2 6 2 3 2 2 3 2 2" xfId="41018" xr:uid="{00000000-0005-0000-0000-0000024D0000}"/>
    <cellStyle name="Comma 2 6 2 3 2 2 3 3" xfId="28131" xr:uid="{00000000-0005-0000-0000-0000034D0000}"/>
    <cellStyle name="Comma 2 6 2 3 2 2 3 4" xfId="41017" xr:uid="{00000000-0005-0000-0000-0000044D0000}"/>
    <cellStyle name="Comma 2 6 2 3 2 2 4" xfId="10112" xr:uid="{00000000-0005-0000-0000-0000054D0000}"/>
    <cellStyle name="Comma 2 6 2 3 2 2 4 2" xfId="41019" xr:uid="{00000000-0005-0000-0000-0000064D0000}"/>
    <cellStyle name="Comma 2 6 2 3 2 2 5" xfId="10113" xr:uid="{00000000-0005-0000-0000-0000074D0000}"/>
    <cellStyle name="Comma 2 6 2 3 2 2 5 2" xfId="41020" xr:uid="{00000000-0005-0000-0000-0000084D0000}"/>
    <cellStyle name="Comma 2 6 2 3 2 2 6" xfId="10114" xr:uid="{00000000-0005-0000-0000-0000094D0000}"/>
    <cellStyle name="Comma 2 6 2 3 2 2 6 2" xfId="26115" xr:uid="{00000000-0005-0000-0000-00000A4D0000}"/>
    <cellStyle name="Comma 2 6 2 3 2 2 6 2 2" xfId="38102" xr:uid="{00000000-0005-0000-0000-00000B4D0000}"/>
    <cellStyle name="Comma 2 6 2 3 2 2 6 3" xfId="41021" xr:uid="{00000000-0005-0000-0000-00000C4D0000}"/>
    <cellStyle name="Comma 2 6 2 3 2 2 7" xfId="10102" xr:uid="{00000000-0005-0000-0000-00000D4D0000}"/>
    <cellStyle name="Comma 2 6 2 3 2 2 7 2" xfId="41009" xr:uid="{00000000-0005-0000-0000-00000E4D0000}"/>
    <cellStyle name="Comma 2 6 2 3 2 2 8" xfId="33866" xr:uid="{00000000-0005-0000-0000-00000F4D0000}"/>
    <cellStyle name="Comma 2 6 2 3 2 2 8 2" xfId="43864" xr:uid="{00000000-0005-0000-0000-0000104D0000}"/>
    <cellStyle name="Comma 2 6 2 3 2 2 9" xfId="25810" xr:uid="{00000000-0005-0000-0000-0000114D0000}"/>
    <cellStyle name="Comma 2 6 2 3 2 2 9 2" xfId="37803" xr:uid="{00000000-0005-0000-0000-0000124D0000}"/>
    <cellStyle name="Comma 2 6 2 3 2 3" xfId="10115" xr:uid="{00000000-0005-0000-0000-0000134D0000}"/>
    <cellStyle name="Comma 2 6 2 3 2 3 2" xfId="10116" xr:uid="{00000000-0005-0000-0000-0000144D0000}"/>
    <cellStyle name="Comma 2 6 2 3 2 3 2 2" xfId="10117" xr:uid="{00000000-0005-0000-0000-0000154D0000}"/>
    <cellStyle name="Comma 2 6 2 3 2 3 2 2 2" xfId="41024" xr:uid="{00000000-0005-0000-0000-0000164D0000}"/>
    <cellStyle name="Comma 2 6 2 3 2 3 2 3" xfId="41023" xr:uid="{00000000-0005-0000-0000-0000174D0000}"/>
    <cellStyle name="Comma 2 6 2 3 2 3 3" xfId="10118" xr:uid="{00000000-0005-0000-0000-0000184D0000}"/>
    <cellStyle name="Comma 2 6 2 3 2 3 3 2" xfId="10119" xr:uid="{00000000-0005-0000-0000-0000194D0000}"/>
    <cellStyle name="Comma 2 6 2 3 2 3 3 2 2" xfId="41026" xr:uid="{00000000-0005-0000-0000-00001A4D0000}"/>
    <cellStyle name="Comma 2 6 2 3 2 3 3 3" xfId="41025" xr:uid="{00000000-0005-0000-0000-00001B4D0000}"/>
    <cellStyle name="Comma 2 6 2 3 2 3 4" xfId="10120" xr:uid="{00000000-0005-0000-0000-00001C4D0000}"/>
    <cellStyle name="Comma 2 6 2 3 2 3 4 2" xfId="41027" xr:uid="{00000000-0005-0000-0000-00001D4D0000}"/>
    <cellStyle name="Comma 2 6 2 3 2 3 5" xfId="10121" xr:uid="{00000000-0005-0000-0000-00001E4D0000}"/>
    <cellStyle name="Comma 2 6 2 3 2 3 5 2" xfId="34479" xr:uid="{00000000-0005-0000-0000-00001F4D0000}"/>
    <cellStyle name="Comma 2 6 2 3 2 3 5 2 2" xfId="44523" xr:uid="{00000000-0005-0000-0000-0000204D0000}"/>
    <cellStyle name="Comma 2 6 2 3 2 3 5 3" xfId="41028" xr:uid="{00000000-0005-0000-0000-0000214D0000}"/>
    <cellStyle name="Comma 2 6 2 3 2 3 6" xfId="28132" xr:uid="{00000000-0005-0000-0000-0000224D0000}"/>
    <cellStyle name="Comma 2 6 2 3 2 3 6 2" xfId="41022" xr:uid="{00000000-0005-0000-0000-0000234D0000}"/>
    <cellStyle name="Comma 2 6 2 3 2 3 7" xfId="25048" xr:uid="{00000000-0005-0000-0000-0000244D0000}"/>
    <cellStyle name="Comma 2 6 2 3 2 3 8" xfId="37064" xr:uid="{00000000-0005-0000-0000-0000254D0000}"/>
    <cellStyle name="Comma 2 6 2 3 2 4" xfId="10122" xr:uid="{00000000-0005-0000-0000-0000264D0000}"/>
    <cellStyle name="Comma 2 6 2 3 2 4 2" xfId="10123" xr:uid="{00000000-0005-0000-0000-0000274D0000}"/>
    <cellStyle name="Comma 2 6 2 3 2 4 2 2" xfId="41030" xr:uid="{00000000-0005-0000-0000-0000284D0000}"/>
    <cellStyle name="Comma 2 6 2 3 2 4 3" xfId="28133" xr:uid="{00000000-0005-0000-0000-0000294D0000}"/>
    <cellStyle name="Comma 2 6 2 3 2 4 4" xfId="41029" xr:uid="{00000000-0005-0000-0000-00002A4D0000}"/>
    <cellStyle name="Comma 2 6 2 3 2 5" xfId="10124" xr:uid="{00000000-0005-0000-0000-00002B4D0000}"/>
    <cellStyle name="Comma 2 6 2 3 2 5 2" xfId="41031" xr:uid="{00000000-0005-0000-0000-00002C4D0000}"/>
    <cellStyle name="Comma 2 6 2 3 2 6" xfId="10125" xr:uid="{00000000-0005-0000-0000-00002D4D0000}"/>
    <cellStyle name="Comma 2 6 2 3 2 6 2" xfId="36365" xr:uid="{00000000-0005-0000-0000-00002E4D0000}"/>
    <cellStyle name="Comma 2 6 2 3 2 6 2 2" xfId="45583" xr:uid="{00000000-0005-0000-0000-00002F4D0000}"/>
    <cellStyle name="Comma 2 6 2 3 2 6 3" xfId="41032" xr:uid="{00000000-0005-0000-0000-0000304D0000}"/>
    <cellStyle name="Comma 2 6 2 3 2 7" xfId="10101" xr:uid="{00000000-0005-0000-0000-0000314D0000}"/>
    <cellStyle name="Comma 2 6 2 3 2 7 2" xfId="41008" xr:uid="{00000000-0005-0000-0000-0000324D0000}"/>
    <cellStyle name="Comma 2 6 2 3 2 8" xfId="33865" xr:uid="{00000000-0005-0000-0000-0000334D0000}"/>
    <cellStyle name="Comma 2 6 2 3 2 8 2" xfId="43863" xr:uid="{00000000-0005-0000-0000-0000344D0000}"/>
    <cellStyle name="Comma 2 6 2 3 2 9" xfId="25809" xr:uid="{00000000-0005-0000-0000-0000354D0000}"/>
    <cellStyle name="Comma 2 6 2 3 2 9 2" xfId="37802" xr:uid="{00000000-0005-0000-0000-0000364D0000}"/>
    <cellStyle name="Comma 2 6 2 3 3" xfId="10126" xr:uid="{00000000-0005-0000-0000-0000374D0000}"/>
    <cellStyle name="Comma 2 6 2 3 3 2" xfId="10127" xr:uid="{00000000-0005-0000-0000-0000384D0000}"/>
    <cellStyle name="Comma 2 6 2 3 3 2 2" xfId="10128" xr:uid="{00000000-0005-0000-0000-0000394D0000}"/>
    <cellStyle name="Comma 2 6 2 3 3 2 2 2" xfId="41035" xr:uid="{00000000-0005-0000-0000-00003A4D0000}"/>
    <cellStyle name="Comma 2 6 2 3 3 2 3" xfId="41034" xr:uid="{00000000-0005-0000-0000-00003B4D0000}"/>
    <cellStyle name="Comma 2 6 2 3 3 3" xfId="10129" xr:uid="{00000000-0005-0000-0000-00003C4D0000}"/>
    <cellStyle name="Comma 2 6 2 3 3 3 2" xfId="10130" xr:uid="{00000000-0005-0000-0000-00003D4D0000}"/>
    <cellStyle name="Comma 2 6 2 3 3 3 2 2" xfId="41037" xr:uid="{00000000-0005-0000-0000-00003E4D0000}"/>
    <cellStyle name="Comma 2 6 2 3 3 3 3" xfId="41036" xr:uid="{00000000-0005-0000-0000-00003F4D0000}"/>
    <cellStyle name="Comma 2 6 2 3 3 4" xfId="10131" xr:uid="{00000000-0005-0000-0000-0000404D0000}"/>
    <cellStyle name="Comma 2 6 2 3 3 4 2" xfId="10132" xr:uid="{00000000-0005-0000-0000-0000414D0000}"/>
    <cellStyle name="Comma 2 6 2 3 3 4 2 2" xfId="41039" xr:uid="{00000000-0005-0000-0000-0000424D0000}"/>
    <cellStyle name="Comma 2 6 2 3 3 4 3" xfId="41038" xr:uid="{00000000-0005-0000-0000-0000434D0000}"/>
    <cellStyle name="Comma 2 6 2 3 3 5" xfId="10133" xr:uid="{00000000-0005-0000-0000-0000444D0000}"/>
    <cellStyle name="Comma 2 6 2 3 3 5 2" xfId="41040" xr:uid="{00000000-0005-0000-0000-0000454D0000}"/>
    <cellStyle name="Comma 2 6 2 3 3 6" xfId="10134" xr:uid="{00000000-0005-0000-0000-0000464D0000}"/>
    <cellStyle name="Comma 2 6 2 3 3 6 2" xfId="35793" xr:uid="{00000000-0005-0000-0000-0000474D0000}"/>
    <cellStyle name="Comma 2 6 2 3 3 6 2 2" xfId="45059" xr:uid="{00000000-0005-0000-0000-0000484D0000}"/>
    <cellStyle name="Comma 2 6 2 3 3 6 3" xfId="41041" xr:uid="{00000000-0005-0000-0000-0000494D0000}"/>
    <cellStyle name="Comma 2 6 2 3 3 7" xfId="41033" xr:uid="{00000000-0005-0000-0000-00004A4D0000}"/>
    <cellStyle name="Comma 2 6 2 3 4" xfId="10135" xr:uid="{00000000-0005-0000-0000-00004B4D0000}"/>
    <cellStyle name="Comma 2 6 2 3 4 2" xfId="10136" xr:uid="{00000000-0005-0000-0000-00004C4D0000}"/>
    <cellStyle name="Comma 2 6 2 3 4 2 2" xfId="41043" xr:uid="{00000000-0005-0000-0000-00004D4D0000}"/>
    <cellStyle name="Comma 2 6 2 3 4 3" xfId="41042" xr:uid="{00000000-0005-0000-0000-00004E4D0000}"/>
    <cellStyle name="Comma 2 6 2 3 5" xfId="10137" xr:uid="{00000000-0005-0000-0000-00004F4D0000}"/>
    <cellStyle name="Comma 2 6 2 3 5 2" xfId="10138" xr:uid="{00000000-0005-0000-0000-0000504D0000}"/>
    <cellStyle name="Comma 2 6 2 3 5 2 2" xfId="41045" xr:uid="{00000000-0005-0000-0000-0000514D0000}"/>
    <cellStyle name="Comma 2 6 2 3 5 3" xfId="41044" xr:uid="{00000000-0005-0000-0000-0000524D0000}"/>
    <cellStyle name="Comma 2 6 2 3 6" xfId="10139" xr:uid="{00000000-0005-0000-0000-0000534D0000}"/>
    <cellStyle name="Comma 2 6 2 3 6 2" xfId="41046" xr:uid="{00000000-0005-0000-0000-0000544D0000}"/>
    <cellStyle name="Comma 2 6 2 3 7" xfId="10140" xr:uid="{00000000-0005-0000-0000-0000554D0000}"/>
    <cellStyle name="Comma 2 6 2 3 7 2" xfId="35792" xr:uid="{00000000-0005-0000-0000-0000564D0000}"/>
    <cellStyle name="Comma 2 6 2 3 7 2 2" xfId="45058" xr:uid="{00000000-0005-0000-0000-0000574D0000}"/>
    <cellStyle name="Comma 2 6 2 3 7 3" xfId="41047" xr:uid="{00000000-0005-0000-0000-0000584D0000}"/>
    <cellStyle name="Comma 2 6 2 3 8" xfId="28127" xr:uid="{00000000-0005-0000-0000-0000594D0000}"/>
    <cellStyle name="Comma 2 6 2 3 8 2" xfId="41007" xr:uid="{00000000-0005-0000-0000-00005A4D0000}"/>
    <cellStyle name="Comma 2 6 2 3 9" xfId="25046" xr:uid="{00000000-0005-0000-0000-00005B4D0000}"/>
    <cellStyle name="Comma 2 6 2 4" xfId="10141" xr:uid="{00000000-0005-0000-0000-00005C4D0000}"/>
    <cellStyle name="Comma 2 6 2 4 2" xfId="10142" xr:uid="{00000000-0005-0000-0000-00005D4D0000}"/>
    <cellStyle name="Comma 2 6 2 4 2 2" xfId="10143" xr:uid="{00000000-0005-0000-0000-00005E4D0000}"/>
    <cellStyle name="Comma 2 6 2 4 2 2 2" xfId="41050" xr:uid="{00000000-0005-0000-0000-00005F4D0000}"/>
    <cellStyle name="Comma 2 6 2 4 2 3" xfId="10144" xr:uid="{00000000-0005-0000-0000-0000604D0000}"/>
    <cellStyle name="Comma 2 6 2 4 2 3 2" xfId="41051" xr:uid="{00000000-0005-0000-0000-0000614D0000}"/>
    <cellStyle name="Comma 2 6 2 4 2 4" xfId="41049" xr:uid="{00000000-0005-0000-0000-0000624D0000}"/>
    <cellStyle name="Comma 2 6 2 4 3" xfId="10145" xr:uid="{00000000-0005-0000-0000-0000634D0000}"/>
    <cellStyle name="Comma 2 6 2 4 3 2" xfId="10146" xr:uid="{00000000-0005-0000-0000-0000644D0000}"/>
    <cellStyle name="Comma 2 6 2 4 3 2 2" xfId="41053" xr:uid="{00000000-0005-0000-0000-0000654D0000}"/>
    <cellStyle name="Comma 2 6 2 4 3 3" xfId="10147" xr:uid="{00000000-0005-0000-0000-0000664D0000}"/>
    <cellStyle name="Comma 2 6 2 4 3 3 2" xfId="41054" xr:uid="{00000000-0005-0000-0000-0000674D0000}"/>
    <cellStyle name="Comma 2 6 2 4 3 4" xfId="41052" xr:uid="{00000000-0005-0000-0000-0000684D0000}"/>
    <cellStyle name="Comma 2 6 2 4 4" xfId="10148" xr:uid="{00000000-0005-0000-0000-0000694D0000}"/>
    <cellStyle name="Comma 2 6 2 4 4 2" xfId="41055" xr:uid="{00000000-0005-0000-0000-00006A4D0000}"/>
    <cellStyle name="Comma 2 6 2 4 5" xfId="10149" xr:uid="{00000000-0005-0000-0000-00006B4D0000}"/>
    <cellStyle name="Comma 2 6 2 4 5 2" xfId="41056" xr:uid="{00000000-0005-0000-0000-00006C4D0000}"/>
    <cellStyle name="Comma 2 6 2 4 6" xfId="10150" xr:uid="{00000000-0005-0000-0000-00006D4D0000}"/>
    <cellStyle name="Comma 2 6 2 4 6 2" xfId="35791" xr:uid="{00000000-0005-0000-0000-00006E4D0000}"/>
    <cellStyle name="Comma 2 6 2 4 6 2 2" xfId="45057" xr:uid="{00000000-0005-0000-0000-00006F4D0000}"/>
    <cellStyle name="Comma 2 6 2 4 6 3" xfId="41057" xr:uid="{00000000-0005-0000-0000-0000704D0000}"/>
    <cellStyle name="Comma 2 6 2 4 7" xfId="28134" xr:uid="{00000000-0005-0000-0000-0000714D0000}"/>
    <cellStyle name="Comma 2 6 2 4 8" xfId="41048" xr:uid="{00000000-0005-0000-0000-0000724D0000}"/>
    <cellStyle name="Comma 2 6 2 5" xfId="10151" xr:uid="{00000000-0005-0000-0000-0000734D0000}"/>
    <cellStyle name="Comma 2 6 2 5 2" xfId="10152" xr:uid="{00000000-0005-0000-0000-0000744D0000}"/>
    <cellStyle name="Comma 2 6 2 5 2 2" xfId="41059" xr:uid="{00000000-0005-0000-0000-0000754D0000}"/>
    <cellStyle name="Comma 2 6 2 5 3" xfId="10153" xr:uid="{00000000-0005-0000-0000-0000764D0000}"/>
    <cellStyle name="Comma 2 6 2 5 3 2" xfId="41060" xr:uid="{00000000-0005-0000-0000-0000774D0000}"/>
    <cellStyle name="Comma 2 6 2 5 4" xfId="41058" xr:uid="{00000000-0005-0000-0000-0000784D0000}"/>
    <cellStyle name="Comma 2 6 2 6" xfId="10154" xr:uid="{00000000-0005-0000-0000-0000794D0000}"/>
    <cellStyle name="Comma 2 6 2 6 2" xfId="10155" xr:uid="{00000000-0005-0000-0000-00007A4D0000}"/>
    <cellStyle name="Comma 2 6 2 6 2 2" xfId="41062" xr:uid="{00000000-0005-0000-0000-00007B4D0000}"/>
    <cellStyle name="Comma 2 6 2 6 3" xfId="41061" xr:uid="{00000000-0005-0000-0000-00007C4D0000}"/>
    <cellStyle name="Comma 2 6 2 7" xfId="10156" xr:uid="{00000000-0005-0000-0000-00007D4D0000}"/>
    <cellStyle name="Comma 2 6 2 7 2" xfId="41063" xr:uid="{00000000-0005-0000-0000-00007E4D0000}"/>
    <cellStyle name="Comma 2 6 2 8" xfId="10157" xr:uid="{00000000-0005-0000-0000-00007F4D0000}"/>
    <cellStyle name="Comma 2 6 2 8 2" xfId="41064" xr:uid="{00000000-0005-0000-0000-0000804D0000}"/>
    <cellStyle name="Comma 2 6 2 9" xfId="33863" xr:uid="{00000000-0005-0000-0000-0000814D0000}"/>
    <cellStyle name="Comma 2 6 2 9 2" xfId="43861" xr:uid="{00000000-0005-0000-0000-0000824D0000}"/>
    <cellStyle name="Comma 2 6 3" xfId="679" xr:uid="{00000000-0005-0000-0000-0000834D0000}"/>
    <cellStyle name="Comma 2 6 3 10" xfId="36544" xr:uid="{00000000-0005-0000-0000-0000844D0000}"/>
    <cellStyle name="Comma 2 6 3 11" xfId="29398" xr:uid="{00000000-0005-0000-0000-0000854D0000}"/>
    <cellStyle name="Comma 2 6 3 12" xfId="32135" xr:uid="{00000000-0005-0000-0000-0000864D0000}"/>
    <cellStyle name="Comma 2 6 3 2" xfId="680" xr:uid="{00000000-0005-0000-0000-0000874D0000}"/>
    <cellStyle name="Comma 2 6 3 2 10" xfId="24571" xr:uid="{00000000-0005-0000-0000-0000884D0000}"/>
    <cellStyle name="Comma 2 6 3 2 11" xfId="36545" xr:uid="{00000000-0005-0000-0000-0000894D0000}"/>
    <cellStyle name="Comma 2 6 3 2 2" xfId="10159" xr:uid="{00000000-0005-0000-0000-00008A4D0000}"/>
    <cellStyle name="Comma 2 6 3 2 2 2" xfId="10160" xr:uid="{00000000-0005-0000-0000-00008B4D0000}"/>
    <cellStyle name="Comma 2 6 3 2 2 2 2" xfId="41067" xr:uid="{00000000-0005-0000-0000-00008C4D0000}"/>
    <cellStyle name="Comma 2 6 3 2 2 3" xfId="10161" xr:uid="{00000000-0005-0000-0000-00008D4D0000}"/>
    <cellStyle name="Comma 2 6 3 2 2 3 2" xfId="41068" xr:uid="{00000000-0005-0000-0000-00008E4D0000}"/>
    <cellStyle name="Comma 2 6 3 2 2 4" xfId="28135" xr:uid="{00000000-0005-0000-0000-00008F4D0000}"/>
    <cellStyle name="Comma 2 6 3 2 2 4 2" xfId="41066" xr:uid="{00000000-0005-0000-0000-0000904D0000}"/>
    <cellStyle name="Comma 2 6 3 2 2 5" xfId="25051" xr:uid="{00000000-0005-0000-0000-0000914D0000}"/>
    <cellStyle name="Comma 2 6 3 2 2 6" xfId="37067" xr:uid="{00000000-0005-0000-0000-0000924D0000}"/>
    <cellStyle name="Comma 2 6 3 2 2 7" xfId="23973" xr:uid="{00000000-0005-0000-0000-0000934D0000}"/>
    <cellStyle name="Comma 2 6 3 2 3" xfId="10162" xr:uid="{00000000-0005-0000-0000-0000944D0000}"/>
    <cellStyle name="Comma 2 6 3 2 3 2" xfId="10163" xr:uid="{00000000-0005-0000-0000-0000954D0000}"/>
    <cellStyle name="Comma 2 6 3 2 3 2 2" xfId="41070" xr:uid="{00000000-0005-0000-0000-0000964D0000}"/>
    <cellStyle name="Comma 2 6 3 2 3 3" xfId="10164" xr:uid="{00000000-0005-0000-0000-0000974D0000}"/>
    <cellStyle name="Comma 2 6 3 2 3 3 2" xfId="41071" xr:uid="{00000000-0005-0000-0000-0000984D0000}"/>
    <cellStyle name="Comma 2 6 3 2 3 4" xfId="28136" xr:uid="{00000000-0005-0000-0000-0000994D0000}"/>
    <cellStyle name="Comma 2 6 3 2 3 5" xfId="41069" xr:uid="{00000000-0005-0000-0000-00009A4D0000}"/>
    <cellStyle name="Comma 2 6 3 2 4" xfId="10165" xr:uid="{00000000-0005-0000-0000-00009B4D0000}"/>
    <cellStyle name="Comma 2 6 3 2 4 2" xfId="41072" xr:uid="{00000000-0005-0000-0000-00009C4D0000}"/>
    <cellStyle name="Comma 2 6 3 2 5" xfId="10166" xr:uid="{00000000-0005-0000-0000-00009D4D0000}"/>
    <cellStyle name="Comma 2 6 3 2 5 2" xfId="41073" xr:uid="{00000000-0005-0000-0000-00009E4D0000}"/>
    <cellStyle name="Comma 2 6 3 2 6" xfId="10167" xr:uid="{00000000-0005-0000-0000-00009F4D0000}"/>
    <cellStyle name="Comma 2 6 3 2 6 2" xfId="35790" xr:uid="{00000000-0005-0000-0000-0000A04D0000}"/>
    <cellStyle name="Comma 2 6 3 2 6 2 2" xfId="45056" xr:uid="{00000000-0005-0000-0000-0000A14D0000}"/>
    <cellStyle name="Comma 2 6 3 2 6 3" xfId="41074" xr:uid="{00000000-0005-0000-0000-0000A24D0000}"/>
    <cellStyle name="Comma 2 6 3 2 7" xfId="10158" xr:uid="{00000000-0005-0000-0000-0000A34D0000}"/>
    <cellStyle name="Comma 2 6 3 2 7 2" xfId="41065" xr:uid="{00000000-0005-0000-0000-0000A44D0000}"/>
    <cellStyle name="Comma 2 6 3 2 8" xfId="33868" xr:uid="{00000000-0005-0000-0000-0000A54D0000}"/>
    <cellStyle name="Comma 2 6 3 2 8 2" xfId="43866" xr:uid="{00000000-0005-0000-0000-0000A64D0000}"/>
    <cellStyle name="Comma 2 6 3 2 9" xfId="25812" xr:uid="{00000000-0005-0000-0000-0000A74D0000}"/>
    <cellStyle name="Comma 2 6 3 2 9 2" xfId="37805" xr:uid="{00000000-0005-0000-0000-0000A84D0000}"/>
    <cellStyle name="Comma 2 6 3 3" xfId="10168" xr:uid="{00000000-0005-0000-0000-0000A94D0000}"/>
    <cellStyle name="Comma 2 6 3 3 2" xfId="10169" xr:uid="{00000000-0005-0000-0000-0000AA4D0000}"/>
    <cellStyle name="Comma 2 6 3 3 2 2" xfId="41076" xr:uid="{00000000-0005-0000-0000-0000AB4D0000}"/>
    <cellStyle name="Comma 2 6 3 3 3" xfId="10170" xr:uid="{00000000-0005-0000-0000-0000AC4D0000}"/>
    <cellStyle name="Comma 2 6 3 3 3 2" xfId="41077" xr:uid="{00000000-0005-0000-0000-0000AD4D0000}"/>
    <cellStyle name="Comma 2 6 3 3 4" xfId="28137" xr:uid="{00000000-0005-0000-0000-0000AE4D0000}"/>
    <cellStyle name="Comma 2 6 3 3 4 2" xfId="41075" xr:uid="{00000000-0005-0000-0000-0000AF4D0000}"/>
    <cellStyle name="Comma 2 6 3 3 5" xfId="25050" xr:uid="{00000000-0005-0000-0000-0000B04D0000}"/>
    <cellStyle name="Comma 2 6 3 3 6" xfId="37066" xr:uid="{00000000-0005-0000-0000-0000B14D0000}"/>
    <cellStyle name="Comma 2 6 3 4" xfId="10171" xr:uid="{00000000-0005-0000-0000-0000B24D0000}"/>
    <cellStyle name="Comma 2 6 3 4 2" xfId="10172" xr:uid="{00000000-0005-0000-0000-0000B34D0000}"/>
    <cellStyle name="Comma 2 6 3 4 2 2" xfId="41079" xr:uid="{00000000-0005-0000-0000-0000B44D0000}"/>
    <cellStyle name="Comma 2 6 3 4 3" xfId="28138" xr:uid="{00000000-0005-0000-0000-0000B54D0000}"/>
    <cellStyle name="Comma 2 6 3 4 4" xfId="41078" xr:uid="{00000000-0005-0000-0000-0000B64D0000}"/>
    <cellStyle name="Comma 2 6 3 5" xfId="10173" xr:uid="{00000000-0005-0000-0000-0000B74D0000}"/>
    <cellStyle name="Comma 2 6 3 5 2" xfId="41080" xr:uid="{00000000-0005-0000-0000-0000B84D0000}"/>
    <cellStyle name="Comma 2 6 3 6" xfId="10174" xr:uid="{00000000-0005-0000-0000-0000B94D0000}"/>
    <cellStyle name="Comma 2 6 3 6 2" xfId="36316" xr:uid="{00000000-0005-0000-0000-0000BA4D0000}"/>
    <cellStyle name="Comma 2 6 3 6 2 2" xfId="45542" xr:uid="{00000000-0005-0000-0000-0000BB4D0000}"/>
    <cellStyle name="Comma 2 6 3 6 3" xfId="41081" xr:uid="{00000000-0005-0000-0000-0000BC4D0000}"/>
    <cellStyle name="Comma 2 6 3 7" xfId="33867" xr:uid="{00000000-0005-0000-0000-0000BD4D0000}"/>
    <cellStyle name="Comma 2 6 3 7 2" xfId="43865" xr:uid="{00000000-0005-0000-0000-0000BE4D0000}"/>
    <cellStyle name="Comma 2 6 3 8" xfId="25811" xr:uid="{00000000-0005-0000-0000-0000BF4D0000}"/>
    <cellStyle name="Comma 2 6 3 8 2" xfId="37804" xr:uid="{00000000-0005-0000-0000-0000C04D0000}"/>
    <cellStyle name="Comma 2 6 3 9" xfId="24570" xr:uid="{00000000-0005-0000-0000-0000C14D0000}"/>
    <cellStyle name="Comma 2 6 4" xfId="10175" xr:uid="{00000000-0005-0000-0000-0000C24D0000}"/>
    <cellStyle name="Comma 2 6 4 10" xfId="37061" xr:uid="{00000000-0005-0000-0000-0000C34D0000}"/>
    <cellStyle name="Comma 2 6 4 2" xfId="10176" xr:uid="{00000000-0005-0000-0000-0000C44D0000}"/>
    <cellStyle name="Comma 2 6 4 2 2" xfId="10177" xr:uid="{00000000-0005-0000-0000-0000C54D0000}"/>
    <cellStyle name="Comma 2 6 4 2 2 2" xfId="41083" xr:uid="{00000000-0005-0000-0000-0000C64D0000}"/>
    <cellStyle name="Comma 2 6 4 2 3" xfId="10178" xr:uid="{00000000-0005-0000-0000-0000C74D0000}"/>
    <cellStyle name="Comma 2 6 4 2 3 2" xfId="41084" xr:uid="{00000000-0005-0000-0000-0000C84D0000}"/>
    <cellStyle name="Comma 2 6 4 2 4" xfId="41082" xr:uid="{00000000-0005-0000-0000-0000C94D0000}"/>
    <cellStyle name="Comma 2 6 4 3" xfId="10179" xr:uid="{00000000-0005-0000-0000-0000CA4D0000}"/>
    <cellStyle name="Comma 2 6 4 3 2" xfId="10180" xr:uid="{00000000-0005-0000-0000-0000CB4D0000}"/>
    <cellStyle name="Comma 2 6 4 3 2 2" xfId="41086" xr:uid="{00000000-0005-0000-0000-0000CC4D0000}"/>
    <cellStyle name="Comma 2 6 4 3 3" xfId="10181" xr:uid="{00000000-0005-0000-0000-0000CD4D0000}"/>
    <cellStyle name="Comma 2 6 4 3 3 2" xfId="41087" xr:uid="{00000000-0005-0000-0000-0000CE4D0000}"/>
    <cellStyle name="Comma 2 6 4 3 4" xfId="41085" xr:uid="{00000000-0005-0000-0000-0000CF4D0000}"/>
    <cellStyle name="Comma 2 6 4 4" xfId="10182" xr:uid="{00000000-0005-0000-0000-0000D04D0000}"/>
    <cellStyle name="Comma 2 6 4 4 2" xfId="41088" xr:uid="{00000000-0005-0000-0000-0000D14D0000}"/>
    <cellStyle name="Comma 2 6 4 5" xfId="10183" xr:uid="{00000000-0005-0000-0000-0000D24D0000}"/>
    <cellStyle name="Comma 2 6 4 5 2" xfId="41089" xr:uid="{00000000-0005-0000-0000-0000D34D0000}"/>
    <cellStyle name="Comma 2 6 4 6" xfId="10184" xr:uid="{00000000-0005-0000-0000-0000D44D0000}"/>
    <cellStyle name="Comma 2 6 4 6 2" xfId="36364" xr:uid="{00000000-0005-0000-0000-0000D54D0000}"/>
    <cellStyle name="Comma 2 6 4 6 2 2" xfId="45582" xr:uid="{00000000-0005-0000-0000-0000D64D0000}"/>
    <cellStyle name="Comma 2 6 4 6 3" xfId="41090" xr:uid="{00000000-0005-0000-0000-0000D74D0000}"/>
    <cellStyle name="Comma 2 6 4 7" xfId="34330" xr:uid="{00000000-0005-0000-0000-0000D84D0000}"/>
    <cellStyle name="Comma 2 6 4 7 2" xfId="44371" xr:uid="{00000000-0005-0000-0000-0000D94D0000}"/>
    <cellStyle name="Comma 2 6 4 8" xfId="26297" xr:uid="{00000000-0005-0000-0000-0000DA4D0000}"/>
    <cellStyle name="Comma 2 6 4 8 2" xfId="38280" xr:uid="{00000000-0005-0000-0000-0000DB4D0000}"/>
    <cellStyle name="Comma 2 6 4 9" xfId="25045" xr:uid="{00000000-0005-0000-0000-0000DC4D0000}"/>
    <cellStyle name="Comma 2 6 5" xfId="10185" xr:uid="{00000000-0005-0000-0000-0000DD4D0000}"/>
    <cellStyle name="Comma 2 6 5 2" xfId="10186" xr:uid="{00000000-0005-0000-0000-0000DE4D0000}"/>
    <cellStyle name="Comma 2 6 5 2 2" xfId="41092" xr:uid="{00000000-0005-0000-0000-0000DF4D0000}"/>
    <cellStyle name="Comma 2 6 5 3" xfId="10187" xr:uid="{00000000-0005-0000-0000-0000E04D0000}"/>
    <cellStyle name="Comma 2 6 5 3 2" xfId="41093" xr:uid="{00000000-0005-0000-0000-0000E14D0000}"/>
    <cellStyle name="Comma 2 6 5 4" xfId="28139" xr:uid="{00000000-0005-0000-0000-0000E24D0000}"/>
    <cellStyle name="Comma 2 6 5 4 2" xfId="41091" xr:uid="{00000000-0005-0000-0000-0000E34D0000}"/>
    <cellStyle name="Comma 2 6 5 5" xfId="25541" xr:uid="{00000000-0005-0000-0000-0000E44D0000}"/>
    <cellStyle name="Comma 2 6 5 6" xfId="37546" xr:uid="{00000000-0005-0000-0000-0000E54D0000}"/>
    <cellStyle name="Comma 2 6 6" xfId="10188" xr:uid="{00000000-0005-0000-0000-0000E64D0000}"/>
    <cellStyle name="Comma 2 6 6 2" xfId="10189" xr:uid="{00000000-0005-0000-0000-0000E74D0000}"/>
    <cellStyle name="Comma 2 6 6 2 2" xfId="41095" xr:uid="{00000000-0005-0000-0000-0000E84D0000}"/>
    <cellStyle name="Comma 2 6 6 3" xfId="34478" xr:uid="{00000000-0005-0000-0000-0000E94D0000}"/>
    <cellStyle name="Comma 2 6 6 3 2" xfId="44522" xr:uid="{00000000-0005-0000-0000-0000EA4D0000}"/>
    <cellStyle name="Comma 2 6 6 4" xfId="41094" xr:uid="{00000000-0005-0000-0000-0000EB4D0000}"/>
    <cellStyle name="Comma 2 6 7" xfId="10190" xr:uid="{00000000-0005-0000-0000-0000EC4D0000}"/>
    <cellStyle name="Comma 2 6 7 2" xfId="35788" xr:uid="{00000000-0005-0000-0000-0000ED4D0000}"/>
    <cellStyle name="Comma 2 6 7 2 2" xfId="45054" xr:uid="{00000000-0005-0000-0000-0000EE4D0000}"/>
    <cellStyle name="Comma 2 6 7 3" xfId="41096" xr:uid="{00000000-0005-0000-0000-0000EF4D0000}"/>
    <cellStyle name="Comma 2 6 8" xfId="10191" xr:uid="{00000000-0005-0000-0000-0000F04D0000}"/>
    <cellStyle name="Comma 2 6 8 2" xfId="35789" xr:uid="{00000000-0005-0000-0000-0000F14D0000}"/>
    <cellStyle name="Comma 2 6 8 2 2" xfId="45055" xr:uid="{00000000-0005-0000-0000-0000F24D0000}"/>
    <cellStyle name="Comma 2 6 8 3" xfId="41097" xr:uid="{00000000-0005-0000-0000-0000F34D0000}"/>
    <cellStyle name="Comma 2 6 9" xfId="10080" xr:uid="{00000000-0005-0000-0000-0000F44D0000}"/>
    <cellStyle name="Comma 2 6 9 2" xfId="40987" xr:uid="{00000000-0005-0000-0000-0000F54D0000}"/>
    <cellStyle name="Comma 2 7" xfId="681" xr:uid="{00000000-0005-0000-0000-0000F64D0000}"/>
    <cellStyle name="Comma 2 7 10" xfId="10192" xr:uid="{00000000-0005-0000-0000-0000F74D0000}"/>
    <cellStyle name="Comma 2 7 10 2" xfId="41098" xr:uid="{00000000-0005-0000-0000-0000F84D0000}"/>
    <cellStyle name="Comma 2 7 11" xfId="33869" xr:uid="{00000000-0005-0000-0000-0000F94D0000}"/>
    <cellStyle name="Comma 2 7 11 2" xfId="43867" xr:uid="{00000000-0005-0000-0000-0000FA4D0000}"/>
    <cellStyle name="Comma 2 7 12" xfId="25813" xr:uid="{00000000-0005-0000-0000-0000FB4D0000}"/>
    <cellStyle name="Comma 2 7 12 2" xfId="37806" xr:uid="{00000000-0005-0000-0000-0000FC4D0000}"/>
    <cellStyle name="Comma 2 7 13" xfId="24572" xr:uid="{00000000-0005-0000-0000-0000FD4D0000}"/>
    <cellStyle name="Comma 2 7 14" xfId="36546" xr:uid="{00000000-0005-0000-0000-0000FE4D0000}"/>
    <cellStyle name="Comma 2 7 15" xfId="23670" xr:uid="{00000000-0005-0000-0000-0000FF4D0000}"/>
    <cellStyle name="Comma 2 7 2" xfId="682" xr:uid="{00000000-0005-0000-0000-0000004E0000}"/>
    <cellStyle name="Comma 2 7 2 10" xfId="23667" xr:uid="{00000000-0005-0000-0000-0000014E0000}"/>
    <cellStyle name="Comma 2 7 2 2" xfId="10194" xr:uid="{00000000-0005-0000-0000-0000024E0000}"/>
    <cellStyle name="Comma 2 7 2 2 2" xfId="10195" xr:uid="{00000000-0005-0000-0000-0000034E0000}"/>
    <cellStyle name="Comma 2 7 2 2 3" xfId="28140" xr:uid="{00000000-0005-0000-0000-0000044E0000}"/>
    <cellStyle name="Comma 2 7 2 2 3 2" xfId="41100" xr:uid="{00000000-0005-0000-0000-0000054E0000}"/>
    <cellStyle name="Comma 2 7 2 2 4" xfId="25053" xr:uid="{00000000-0005-0000-0000-0000064E0000}"/>
    <cellStyle name="Comma 2 7 2 2 5" xfId="37069" xr:uid="{00000000-0005-0000-0000-0000074E0000}"/>
    <cellStyle name="Comma 2 7 2 2 6" xfId="23974" xr:uid="{00000000-0005-0000-0000-0000084E0000}"/>
    <cellStyle name="Comma 2 7 2 3" xfId="10196" xr:uid="{00000000-0005-0000-0000-0000094E0000}"/>
    <cellStyle name="Comma 2 7 2 3 2" xfId="10197" xr:uid="{00000000-0005-0000-0000-00000A4E0000}"/>
    <cellStyle name="Comma 2 7 2 3 3" xfId="28141" xr:uid="{00000000-0005-0000-0000-00000B4E0000}"/>
    <cellStyle name="Comma 2 7 2 3 4" xfId="41101" xr:uid="{00000000-0005-0000-0000-00000C4E0000}"/>
    <cellStyle name="Comma 2 7 2 4" xfId="10198" xr:uid="{00000000-0005-0000-0000-00000D4E0000}"/>
    <cellStyle name="Comma 2 7 2 5" xfId="10193" xr:uid="{00000000-0005-0000-0000-00000E4E0000}"/>
    <cellStyle name="Comma 2 7 2 5 2" xfId="41099" xr:uid="{00000000-0005-0000-0000-00000F4E0000}"/>
    <cellStyle name="Comma 2 7 2 6" xfId="33870" xr:uid="{00000000-0005-0000-0000-0000104E0000}"/>
    <cellStyle name="Comma 2 7 2 6 2" xfId="43868" xr:uid="{00000000-0005-0000-0000-0000114E0000}"/>
    <cellStyle name="Comma 2 7 2 7" xfId="25814" xr:uid="{00000000-0005-0000-0000-0000124E0000}"/>
    <cellStyle name="Comma 2 7 2 7 2" xfId="37807" xr:uid="{00000000-0005-0000-0000-0000134E0000}"/>
    <cellStyle name="Comma 2 7 2 8" xfId="24573" xr:uid="{00000000-0005-0000-0000-0000144E0000}"/>
    <cellStyle name="Comma 2 7 2 9" xfId="36547" xr:uid="{00000000-0005-0000-0000-0000154E0000}"/>
    <cellStyle name="Comma 2 7 3" xfId="10199" xr:uid="{00000000-0005-0000-0000-0000164E0000}"/>
    <cellStyle name="Comma 2 7 3 2" xfId="10200" xr:uid="{00000000-0005-0000-0000-0000174E0000}"/>
    <cellStyle name="Comma 2 7 3 2 2" xfId="41103" xr:uid="{00000000-0005-0000-0000-0000184E0000}"/>
    <cellStyle name="Comma 2 7 3 3" xfId="10201" xr:uid="{00000000-0005-0000-0000-0000194E0000}"/>
    <cellStyle name="Comma 2 7 3 3 2" xfId="41104" xr:uid="{00000000-0005-0000-0000-00001A4E0000}"/>
    <cellStyle name="Comma 2 7 3 4" xfId="28142" xr:uid="{00000000-0005-0000-0000-00001B4E0000}"/>
    <cellStyle name="Comma 2 7 3 4 2" xfId="41102" xr:uid="{00000000-0005-0000-0000-00001C4E0000}"/>
    <cellStyle name="Comma 2 7 3 5" xfId="25052" xr:uid="{00000000-0005-0000-0000-00001D4E0000}"/>
    <cellStyle name="Comma 2 7 3 6" xfId="37068" xr:uid="{00000000-0005-0000-0000-00001E4E0000}"/>
    <cellStyle name="Comma 2 7 4" xfId="10202" xr:uid="{00000000-0005-0000-0000-00001F4E0000}"/>
    <cellStyle name="Comma 2 7 4 2" xfId="10203" xr:uid="{00000000-0005-0000-0000-0000204E0000}"/>
    <cellStyle name="Comma 2 7 4 2 2" xfId="41106" xr:uid="{00000000-0005-0000-0000-0000214E0000}"/>
    <cellStyle name="Comma 2 7 4 3" xfId="10204" xr:uid="{00000000-0005-0000-0000-0000224E0000}"/>
    <cellStyle name="Comma 2 7 4 3 2" xfId="41107" xr:uid="{00000000-0005-0000-0000-0000234E0000}"/>
    <cellStyle name="Comma 2 7 4 4" xfId="28143" xr:uid="{00000000-0005-0000-0000-0000244E0000}"/>
    <cellStyle name="Comma 2 7 4 5" xfId="41105" xr:uid="{00000000-0005-0000-0000-0000254E0000}"/>
    <cellStyle name="Comma 2 7 5" xfId="10205" xr:uid="{00000000-0005-0000-0000-0000264E0000}"/>
    <cellStyle name="Comma 2 7 5 2" xfId="10206" xr:uid="{00000000-0005-0000-0000-0000274E0000}"/>
    <cellStyle name="Comma 2 7 5 2 2" xfId="41109" xr:uid="{00000000-0005-0000-0000-0000284E0000}"/>
    <cellStyle name="Comma 2 7 5 3" xfId="10207" xr:uid="{00000000-0005-0000-0000-0000294E0000}"/>
    <cellStyle name="Comma 2 7 5 3 2" xfId="41110" xr:uid="{00000000-0005-0000-0000-00002A4E0000}"/>
    <cellStyle name="Comma 2 7 5 4" xfId="41108" xr:uid="{00000000-0005-0000-0000-00002B4E0000}"/>
    <cellStyle name="Comma 2 7 6" xfId="10208" xr:uid="{00000000-0005-0000-0000-00002C4E0000}"/>
    <cellStyle name="Comma 2 7 6 2" xfId="10209" xr:uid="{00000000-0005-0000-0000-00002D4E0000}"/>
    <cellStyle name="Comma 2 7 6 2 2" xfId="41112" xr:uid="{00000000-0005-0000-0000-00002E4E0000}"/>
    <cellStyle name="Comma 2 7 6 3" xfId="10210" xr:uid="{00000000-0005-0000-0000-00002F4E0000}"/>
    <cellStyle name="Comma 2 7 6 3 2" xfId="41113" xr:uid="{00000000-0005-0000-0000-0000304E0000}"/>
    <cellStyle name="Comma 2 7 6 4" xfId="41111" xr:uid="{00000000-0005-0000-0000-0000314E0000}"/>
    <cellStyle name="Comma 2 7 7" xfId="10211" xr:uid="{00000000-0005-0000-0000-0000324E0000}"/>
    <cellStyle name="Comma 2 7 7 2" xfId="10212" xr:uid="{00000000-0005-0000-0000-0000334E0000}"/>
    <cellStyle name="Comma 2 7 7 2 2" xfId="41115" xr:uid="{00000000-0005-0000-0000-0000344E0000}"/>
    <cellStyle name="Comma 2 7 7 3" xfId="10213" xr:uid="{00000000-0005-0000-0000-0000354E0000}"/>
    <cellStyle name="Comma 2 7 7 3 2" xfId="41116" xr:uid="{00000000-0005-0000-0000-0000364E0000}"/>
    <cellStyle name="Comma 2 7 7 4" xfId="41114" xr:uid="{00000000-0005-0000-0000-0000374E0000}"/>
    <cellStyle name="Comma 2 7 8" xfId="10214" xr:uid="{00000000-0005-0000-0000-0000384E0000}"/>
    <cellStyle name="Comma 2 7 8 2" xfId="41117" xr:uid="{00000000-0005-0000-0000-0000394E0000}"/>
    <cellStyle name="Comma 2 7 9" xfId="10215" xr:uid="{00000000-0005-0000-0000-00003A4E0000}"/>
    <cellStyle name="Comma 2 7 9 2" xfId="41118" xr:uid="{00000000-0005-0000-0000-00003B4E0000}"/>
    <cellStyle name="Comma 2 7_BOQ for System Furniture - R1 (5)" xfId="10216" xr:uid="{00000000-0005-0000-0000-00003C4E0000}"/>
    <cellStyle name="Comma 2 8" xfId="683" xr:uid="{00000000-0005-0000-0000-00003D4E0000}"/>
    <cellStyle name="Comma 2 8 10" xfId="36548" xr:uid="{00000000-0005-0000-0000-00003E4E0000}"/>
    <cellStyle name="Comma 2 8 11" xfId="23666" xr:uid="{00000000-0005-0000-0000-00003F4E0000}"/>
    <cellStyle name="Comma 2 8 2" xfId="684" xr:uid="{00000000-0005-0000-0000-0000404E0000}"/>
    <cellStyle name="Comma 2 8 2 10" xfId="36549" xr:uid="{00000000-0005-0000-0000-0000414E0000}"/>
    <cellStyle name="Comma 2 8 2 11" xfId="29401" xr:uid="{00000000-0005-0000-0000-0000424E0000}"/>
    <cellStyle name="Comma 2 8 2 2" xfId="10218" xr:uid="{00000000-0005-0000-0000-0000434E0000}"/>
    <cellStyle name="Comma 2 8 2 2 2" xfId="10219" xr:uid="{00000000-0005-0000-0000-0000444E0000}"/>
    <cellStyle name="Comma 2 8 2 2 3" xfId="28144" xr:uid="{00000000-0005-0000-0000-0000454E0000}"/>
    <cellStyle name="Comma 2 8 2 2 3 2" xfId="41120" xr:uid="{00000000-0005-0000-0000-0000464E0000}"/>
    <cellStyle name="Comma 2 8 2 2 4" xfId="25055" xr:uid="{00000000-0005-0000-0000-0000474E0000}"/>
    <cellStyle name="Comma 2 8 2 2 5" xfId="37071" xr:uid="{00000000-0005-0000-0000-0000484E0000}"/>
    <cellStyle name="Comma 2 8 2 3" xfId="10220" xr:uid="{00000000-0005-0000-0000-0000494E0000}"/>
    <cellStyle name="Comma 2 8 2 3 2" xfId="28145" xr:uid="{00000000-0005-0000-0000-00004A4E0000}"/>
    <cellStyle name="Comma 2 8 2 3 3" xfId="41121" xr:uid="{00000000-0005-0000-0000-00004B4E0000}"/>
    <cellStyle name="Comma 2 8 2 4" xfId="10221" xr:uid="{00000000-0005-0000-0000-00004C4E0000}"/>
    <cellStyle name="Comma 2 8 2 5" xfId="10217" xr:uid="{00000000-0005-0000-0000-00004D4E0000}"/>
    <cellStyle name="Comma 2 8 2 5 2" xfId="41119" xr:uid="{00000000-0005-0000-0000-00004E4E0000}"/>
    <cellStyle name="Comma 2 8 2 6" xfId="33872" xr:uid="{00000000-0005-0000-0000-00004F4E0000}"/>
    <cellStyle name="Comma 2 8 2 6 2" xfId="43870" xr:uid="{00000000-0005-0000-0000-0000504E0000}"/>
    <cellStyle name="Comma 2 8 2 7" xfId="25816" xr:uid="{00000000-0005-0000-0000-0000514E0000}"/>
    <cellStyle name="Comma 2 8 2 7 2" xfId="37809" xr:uid="{00000000-0005-0000-0000-0000524E0000}"/>
    <cellStyle name="Comma 2 8 2 8" xfId="35787" xr:uid="{00000000-0005-0000-0000-0000534E0000}"/>
    <cellStyle name="Comma 2 8 2 8 2" xfId="45053" xr:uid="{00000000-0005-0000-0000-0000544E0000}"/>
    <cellStyle name="Comma 2 8 2 9" xfId="24575" xr:uid="{00000000-0005-0000-0000-0000554E0000}"/>
    <cellStyle name="Comma 2 8 3" xfId="10222" xr:uid="{00000000-0005-0000-0000-0000564E0000}"/>
    <cellStyle name="Comma 2 8 3 2" xfId="10223" xr:uid="{00000000-0005-0000-0000-0000574E0000}"/>
    <cellStyle name="Comma 2 8 3 2 2" xfId="41123" xr:uid="{00000000-0005-0000-0000-0000584E0000}"/>
    <cellStyle name="Comma 2 8 3 3" xfId="10224" xr:uid="{00000000-0005-0000-0000-0000594E0000}"/>
    <cellStyle name="Comma 2 8 3 3 2" xfId="41124" xr:uid="{00000000-0005-0000-0000-00005A4E0000}"/>
    <cellStyle name="Comma 2 8 3 4" xfId="28146" xr:uid="{00000000-0005-0000-0000-00005B4E0000}"/>
    <cellStyle name="Comma 2 8 3 4 2" xfId="41122" xr:uid="{00000000-0005-0000-0000-00005C4E0000}"/>
    <cellStyle name="Comma 2 8 3 5" xfId="25054" xr:uid="{00000000-0005-0000-0000-00005D4E0000}"/>
    <cellStyle name="Comma 2 8 3 6" xfId="37070" xr:uid="{00000000-0005-0000-0000-00005E4E0000}"/>
    <cellStyle name="Comma 2 8 4" xfId="10225" xr:uid="{00000000-0005-0000-0000-00005F4E0000}"/>
    <cellStyle name="Comma 2 8 4 2" xfId="10226" xr:uid="{00000000-0005-0000-0000-0000604E0000}"/>
    <cellStyle name="Comma 2 8 4 3" xfId="21892" xr:uid="{00000000-0005-0000-0000-0000614E0000}"/>
    <cellStyle name="Comma 2 8 4 4" xfId="41125" xr:uid="{00000000-0005-0000-0000-0000624E0000}"/>
    <cellStyle name="Comma 2 8 5" xfId="10227" xr:uid="{00000000-0005-0000-0000-0000634E0000}"/>
    <cellStyle name="Comma 2 8 5 2" xfId="41126" xr:uid="{00000000-0005-0000-0000-0000644E0000}"/>
    <cellStyle name="Comma 2 8 6" xfId="10228" xr:uid="{00000000-0005-0000-0000-0000654E0000}"/>
    <cellStyle name="Comma 2 8 7" xfId="33871" xr:uid="{00000000-0005-0000-0000-0000664E0000}"/>
    <cellStyle name="Comma 2 8 7 2" xfId="43869" xr:uid="{00000000-0005-0000-0000-0000674E0000}"/>
    <cellStyle name="Comma 2 8 8" xfId="25815" xr:uid="{00000000-0005-0000-0000-0000684E0000}"/>
    <cellStyle name="Comma 2 8 8 2" xfId="37808" xr:uid="{00000000-0005-0000-0000-0000694E0000}"/>
    <cellStyle name="Comma 2 8 9" xfId="24574" xr:uid="{00000000-0005-0000-0000-00006A4E0000}"/>
    <cellStyle name="Comma 2 9" xfId="685" xr:uid="{00000000-0005-0000-0000-00006B4E0000}"/>
    <cellStyle name="Comma 2 9 2" xfId="10230" xr:uid="{00000000-0005-0000-0000-00006C4E0000}"/>
    <cellStyle name="Comma 2 9 2 2" xfId="10231" xr:uid="{00000000-0005-0000-0000-00006D4E0000}"/>
    <cellStyle name="Comma 2 9 2 2 2" xfId="10232" xr:uid="{00000000-0005-0000-0000-00006E4E0000}"/>
    <cellStyle name="Comma 2 9 2 3" xfId="10233" xr:uid="{00000000-0005-0000-0000-00006F4E0000}"/>
    <cellStyle name="Comma 2 9 2 4" xfId="10234" xr:uid="{00000000-0005-0000-0000-0000704E0000}"/>
    <cellStyle name="Comma 2 9 2 5" xfId="35785" xr:uid="{00000000-0005-0000-0000-0000714E0000}"/>
    <cellStyle name="Comma 2 9 2 5 2" xfId="45051" xr:uid="{00000000-0005-0000-0000-0000724E0000}"/>
    <cellStyle name="Comma 2 9 2 6" xfId="41128" xr:uid="{00000000-0005-0000-0000-0000734E0000}"/>
    <cellStyle name="Comma 2 9 3" xfId="10235" xr:uid="{00000000-0005-0000-0000-0000744E0000}"/>
    <cellStyle name="Comma 2 9 3 2" xfId="10236" xr:uid="{00000000-0005-0000-0000-0000754E0000}"/>
    <cellStyle name="Comma 2 9 3 3" xfId="10237" xr:uid="{00000000-0005-0000-0000-0000764E0000}"/>
    <cellStyle name="Comma 2 9 4" xfId="10238" xr:uid="{00000000-0005-0000-0000-0000774E0000}"/>
    <cellStyle name="Comma 2 9 4 2" xfId="10239" xr:uid="{00000000-0005-0000-0000-0000784E0000}"/>
    <cellStyle name="Comma 2 9 5" xfId="10240" xr:uid="{00000000-0005-0000-0000-0000794E0000}"/>
    <cellStyle name="Comma 2 9 6" xfId="10241" xr:uid="{00000000-0005-0000-0000-00007A4E0000}"/>
    <cellStyle name="Comma 2 9 7" xfId="10229" xr:uid="{00000000-0005-0000-0000-00007B4E0000}"/>
    <cellStyle name="Comma 2 9 7 2" xfId="41127" xr:uid="{00000000-0005-0000-0000-00007C4E0000}"/>
    <cellStyle name="Comma 2 9 8" xfId="35786" xr:uid="{00000000-0005-0000-0000-00007D4E0000}"/>
    <cellStyle name="Comma 2 9 8 2" xfId="45052" xr:uid="{00000000-0005-0000-0000-00007E4E0000}"/>
    <cellStyle name="Comma 2 9 9" xfId="23669" xr:uid="{00000000-0005-0000-0000-00007F4E0000}"/>
    <cellStyle name="Comma 2_3.2 M&amp;P BOQ -Bosch Adugodi-17.08.2012" xfId="10242" xr:uid="{00000000-0005-0000-0000-0000804E0000}"/>
    <cellStyle name="Comma 20" xfId="261" xr:uid="{00000000-0005-0000-0000-0000814E0000}"/>
    <cellStyle name="Comma 20 10" xfId="29832" xr:uid="{00000000-0005-0000-0000-0000824E0000}"/>
    <cellStyle name="Comma 20 10 2" xfId="37810" xr:uid="{00000000-0005-0000-0000-0000834E0000}"/>
    <cellStyle name="Comma 20 10 3" xfId="25817" xr:uid="{00000000-0005-0000-0000-0000844E0000}"/>
    <cellStyle name="Comma 20 11" xfId="24576" xr:uid="{00000000-0005-0000-0000-0000854E0000}"/>
    <cellStyle name="Comma 20 12" xfId="36550" xr:uid="{00000000-0005-0000-0000-0000864E0000}"/>
    <cellStyle name="Comma 20 13" xfId="23668" xr:uid="{00000000-0005-0000-0000-0000874E0000}"/>
    <cellStyle name="Comma 20 14" xfId="22958" xr:uid="{00000000-0005-0000-0000-0000884E0000}"/>
    <cellStyle name="Comma 20 2" xfId="687" xr:uid="{00000000-0005-0000-0000-0000894E0000}"/>
    <cellStyle name="Comma 20 2 10" xfId="25818" xr:uid="{00000000-0005-0000-0000-00008A4E0000}"/>
    <cellStyle name="Comma 20 2 10 2" xfId="37811" xr:uid="{00000000-0005-0000-0000-00008B4E0000}"/>
    <cellStyle name="Comma 20 2 11" xfId="24577" xr:uid="{00000000-0005-0000-0000-00008C4E0000}"/>
    <cellStyle name="Comma 20 2 12" xfId="36551" xr:uid="{00000000-0005-0000-0000-00008D4E0000}"/>
    <cellStyle name="Comma 20 2 13" xfId="29400" xr:uid="{00000000-0005-0000-0000-00008E4E0000}"/>
    <cellStyle name="Comma 20 2 14" xfId="32131" xr:uid="{00000000-0005-0000-0000-00008F4E0000}"/>
    <cellStyle name="Comma 20 2 2" xfId="688" xr:uid="{00000000-0005-0000-0000-0000904E0000}"/>
    <cellStyle name="Comma 20 2 2 2" xfId="10244" xr:uid="{00000000-0005-0000-0000-0000914E0000}"/>
    <cellStyle name="Comma 20 2 2 2 2" xfId="30079" xr:uid="{00000000-0005-0000-0000-0000924E0000}"/>
    <cellStyle name="Comma 20 2 2 2 3" xfId="25058" xr:uid="{00000000-0005-0000-0000-0000934E0000}"/>
    <cellStyle name="Comma 20 2 2 2 4" xfId="37074" xr:uid="{00000000-0005-0000-0000-0000944E0000}"/>
    <cellStyle name="Comma 20 2 2 2 5" xfId="23976" xr:uid="{00000000-0005-0000-0000-0000954E0000}"/>
    <cellStyle name="Comma 20 2 2 3" xfId="10243" xr:uid="{00000000-0005-0000-0000-0000964E0000}"/>
    <cellStyle name="Comma 20 2 2 3 2" xfId="28147" xr:uid="{00000000-0005-0000-0000-0000974E0000}"/>
    <cellStyle name="Comma 20 2 2 3 3" xfId="41129" xr:uid="{00000000-0005-0000-0000-0000984E0000}"/>
    <cellStyle name="Comma 20 2 2 4" xfId="33874" xr:uid="{00000000-0005-0000-0000-0000994E0000}"/>
    <cellStyle name="Comma 20 2 2 4 2" xfId="43873" xr:uid="{00000000-0005-0000-0000-00009A4E0000}"/>
    <cellStyle name="Comma 20 2 2 5" xfId="25819" xr:uid="{00000000-0005-0000-0000-00009B4E0000}"/>
    <cellStyle name="Comma 20 2 2 5 2" xfId="37812" xr:uid="{00000000-0005-0000-0000-00009C4E0000}"/>
    <cellStyle name="Comma 20 2 2 6" xfId="24578" xr:uid="{00000000-0005-0000-0000-00009D4E0000}"/>
    <cellStyle name="Comma 20 2 2 7" xfId="36552" xr:uid="{00000000-0005-0000-0000-00009E4E0000}"/>
    <cellStyle name="Comma 20 2 2 8" xfId="30069" xr:uid="{00000000-0005-0000-0000-00009F4E0000}"/>
    <cellStyle name="Comma 20 2 2 9" xfId="32132" xr:uid="{00000000-0005-0000-0000-0000A04E0000}"/>
    <cellStyle name="Comma 20 2 3" xfId="10245" xr:uid="{00000000-0005-0000-0000-0000A14E0000}"/>
    <cellStyle name="Comma 20 2 3 2" xfId="21893" xr:uid="{00000000-0005-0000-0000-0000A24E0000}"/>
    <cellStyle name="Comma 20 2 3 2 2" xfId="41130" xr:uid="{00000000-0005-0000-0000-0000A34E0000}"/>
    <cellStyle name="Comma 20 2 3 3" xfId="25057" xr:uid="{00000000-0005-0000-0000-0000A44E0000}"/>
    <cellStyle name="Comma 20 2 3 4" xfId="37073" xr:uid="{00000000-0005-0000-0000-0000A54E0000}"/>
    <cellStyle name="Comma 20 2 3 5" xfId="23975" xr:uid="{00000000-0005-0000-0000-0000A64E0000}"/>
    <cellStyle name="Comma 20 2 3 6" xfId="22959" xr:uid="{00000000-0005-0000-0000-0000A74E0000}"/>
    <cellStyle name="Comma 20 2 4" xfId="10246" xr:uid="{00000000-0005-0000-0000-0000A84E0000}"/>
    <cellStyle name="Comma 20 2 4 2" xfId="30036" xr:uid="{00000000-0005-0000-0000-0000A94E0000}"/>
    <cellStyle name="Comma 20 2 4 3" xfId="41131" xr:uid="{00000000-0005-0000-0000-0000AA4E0000}"/>
    <cellStyle name="Comma 20 2 5" xfId="10247" xr:uid="{00000000-0005-0000-0000-0000AB4E0000}"/>
    <cellStyle name="Comma 20 2 5 2" xfId="41132" xr:uid="{00000000-0005-0000-0000-0000AC4E0000}"/>
    <cellStyle name="Comma 20 2 6" xfId="10248" xr:uid="{00000000-0005-0000-0000-0000AD4E0000}"/>
    <cellStyle name="Comma 20 2 6 2" xfId="41133" xr:uid="{00000000-0005-0000-0000-0000AE4E0000}"/>
    <cellStyle name="Comma 20 2 7" xfId="10249" xr:uid="{00000000-0005-0000-0000-0000AF4E0000}"/>
    <cellStyle name="Comma 20 2 7 2" xfId="41134" xr:uid="{00000000-0005-0000-0000-0000B04E0000}"/>
    <cellStyle name="Comma 20 2 8" xfId="10250" xr:uid="{00000000-0005-0000-0000-0000B14E0000}"/>
    <cellStyle name="Comma 20 2 8 2" xfId="41135" xr:uid="{00000000-0005-0000-0000-0000B24E0000}"/>
    <cellStyle name="Comma 20 2 9" xfId="33873" xr:uid="{00000000-0005-0000-0000-0000B34E0000}"/>
    <cellStyle name="Comma 20 2 9 2" xfId="43872" xr:uid="{00000000-0005-0000-0000-0000B44E0000}"/>
    <cellStyle name="Comma 20 3" xfId="689" xr:uid="{00000000-0005-0000-0000-0000B54E0000}"/>
    <cellStyle name="Comma 20 3 2" xfId="690" xr:uid="{00000000-0005-0000-0000-0000B64E0000}"/>
    <cellStyle name="Comma 20 3 2 2" xfId="10251" xr:uid="{00000000-0005-0000-0000-0000B74E0000}"/>
    <cellStyle name="Comma 20 3 2 2 2" xfId="28148" xr:uid="{00000000-0005-0000-0000-0000B84E0000}"/>
    <cellStyle name="Comma 20 3 2 2 2 2" xfId="41136" xr:uid="{00000000-0005-0000-0000-0000B94E0000}"/>
    <cellStyle name="Comma 20 3 2 2 3" xfId="25060" xr:uid="{00000000-0005-0000-0000-0000BA4E0000}"/>
    <cellStyle name="Comma 20 3 2 2 4" xfId="37076" xr:uid="{00000000-0005-0000-0000-0000BB4E0000}"/>
    <cellStyle name="Comma 20 3 2 3" xfId="24236" xr:uid="{00000000-0005-0000-0000-0000BC4E0000}"/>
    <cellStyle name="Comma 20 3 2 3 2" xfId="33876" xr:uid="{00000000-0005-0000-0000-0000BD4E0000}"/>
    <cellStyle name="Comma 20 3 2 3 3" xfId="43875" xr:uid="{00000000-0005-0000-0000-0000BE4E0000}"/>
    <cellStyle name="Comma 20 3 2 4" xfId="25821" xr:uid="{00000000-0005-0000-0000-0000BF4E0000}"/>
    <cellStyle name="Comma 20 3 2 4 2" xfId="37814" xr:uid="{00000000-0005-0000-0000-0000C04E0000}"/>
    <cellStyle name="Comma 20 3 2 5" xfId="24580" xr:uid="{00000000-0005-0000-0000-0000C14E0000}"/>
    <cellStyle name="Comma 20 3 2 6" xfId="36554" xr:uid="{00000000-0005-0000-0000-0000C24E0000}"/>
    <cellStyle name="Comma 20 3 3" xfId="10252" xr:uid="{00000000-0005-0000-0000-0000C34E0000}"/>
    <cellStyle name="Comma 20 3 3 2" xfId="21894" xr:uid="{00000000-0005-0000-0000-0000C44E0000}"/>
    <cellStyle name="Comma 20 3 3 2 2" xfId="41137" xr:uid="{00000000-0005-0000-0000-0000C54E0000}"/>
    <cellStyle name="Comma 20 3 3 3" xfId="25059" xr:uid="{00000000-0005-0000-0000-0000C64E0000}"/>
    <cellStyle name="Comma 20 3 3 4" xfId="37075" xr:uid="{00000000-0005-0000-0000-0000C74E0000}"/>
    <cellStyle name="Comma 20 3 4" xfId="24235" xr:uid="{00000000-0005-0000-0000-0000C84E0000}"/>
    <cellStyle name="Comma 20 3 4 2" xfId="33875" xr:uid="{00000000-0005-0000-0000-0000C94E0000}"/>
    <cellStyle name="Comma 20 3 4 3" xfId="43874" xr:uid="{00000000-0005-0000-0000-0000CA4E0000}"/>
    <cellStyle name="Comma 20 3 5" xfId="25820" xr:uid="{00000000-0005-0000-0000-0000CB4E0000}"/>
    <cellStyle name="Comma 20 3 5 2" xfId="37813" xr:uid="{00000000-0005-0000-0000-0000CC4E0000}"/>
    <cellStyle name="Comma 20 3 6" xfId="24579" xr:uid="{00000000-0005-0000-0000-0000CD4E0000}"/>
    <cellStyle name="Comma 20 3 7" xfId="36553" xr:uid="{00000000-0005-0000-0000-0000CE4E0000}"/>
    <cellStyle name="Comma 20 4" xfId="10253" xr:uid="{00000000-0005-0000-0000-0000CF4E0000}"/>
    <cellStyle name="Comma 20 4 2" xfId="10254" xr:uid="{00000000-0005-0000-0000-0000D04E0000}"/>
    <cellStyle name="Comma 20 4 3" xfId="28149" xr:uid="{00000000-0005-0000-0000-0000D14E0000}"/>
    <cellStyle name="Comma 20 4 3 2" xfId="41138" xr:uid="{00000000-0005-0000-0000-0000D24E0000}"/>
    <cellStyle name="Comma 20 4 4" xfId="34327" xr:uid="{00000000-0005-0000-0000-0000D34E0000}"/>
    <cellStyle name="Comma 20 4 4 2" xfId="44368" xr:uid="{00000000-0005-0000-0000-0000D44E0000}"/>
    <cellStyle name="Comma 20 4 5" xfId="26294" xr:uid="{00000000-0005-0000-0000-0000D54E0000}"/>
    <cellStyle name="Comma 20 4 5 2" xfId="38277" xr:uid="{00000000-0005-0000-0000-0000D64E0000}"/>
    <cellStyle name="Comma 20 4 6" xfId="25056" xr:uid="{00000000-0005-0000-0000-0000D74E0000}"/>
    <cellStyle name="Comma 20 4 7" xfId="37072" xr:uid="{00000000-0005-0000-0000-0000D84E0000}"/>
    <cellStyle name="Comma 20 5" xfId="10255" xr:uid="{00000000-0005-0000-0000-0000D94E0000}"/>
    <cellStyle name="Comma 20 5 2" xfId="28150" xr:uid="{00000000-0005-0000-0000-0000DA4E0000}"/>
    <cellStyle name="Comma 20 5 2 2" xfId="41139" xr:uid="{00000000-0005-0000-0000-0000DB4E0000}"/>
    <cellStyle name="Comma 20 5 3" xfId="35784" xr:uid="{00000000-0005-0000-0000-0000DC4E0000}"/>
    <cellStyle name="Comma 20 5 3 2" xfId="45050" xr:uid="{00000000-0005-0000-0000-0000DD4E0000}"/>
    <cellStyle name="Comma 20 5 4" xfId="25537" xr:uid="{00000000-0005-0000-0000-0000DE4E0000}"/>
    <cellStyle name="Comma 20 5 5" xfId="37543" xr:uid="{00000000-0005-0000-0000-0000DF4E0000}"/>
    <cellStyle name="Comma 20 6" xfId="10256" xr:uid="{00000000-0005-0000-0000-0000E04E0000}"/>
    <cellStyle name="Comma 20 6 2" xfId="35783" xr:uid="{00000000-0005-0000-0000-0000E14E0000}"/>
    <cellStyle name="Comma 20 6 2 2" xfId="45049" xr:uid="{00000000-0005-0000-0000-0000E24E0000}"/>
    <cellStyle name="Comma 20 6 3" xfId="41140" xr:uid="{00000000-0005-0000-0000-0000E34E0000}"/>
    <cellStyle name="Comma 20 7" xfId="10257" xr:uid="{00000000-0005-0000-0000-0000E44E0000}"/>
    <cellStyle name="Comma 20 7 2" xfId="34477" xr:uid="{00000000-0005-0000-0000-0000E54E0000}"/>
    <cellStyle name="Comma 20 7 2 2" xfId="44521" xr:uid="{00000000-0005-0000-0000-0000E64E0000}"/>
    <cellStyle name="Comma 20 7 3" xfId="41141" xr:uid="{00000000-0005-0000-0000-0000E74E0000}"/>
    <cellStyle name="Comma 20 8" xfId="10258" xr:uid="{00000000-0005-0000-0000-0000E84E0000}"/>
    <cellStyle name="Comma 20 8 2" xfId="36363" xr:uid="{00000000-0005-0000-0000-0000E94E0000}"/>
    <cellStyle name="Comma 20 8 2 2" xfId="45581" xr:uid="{00000000-0005-0000-0000-0000EA4E0000}"/>
    <cellStyle name="Comma 20 8 3" xfId="41142" xr:uid="{00000000-0005-0000-0000-0000EB4E0000}"/>
    <cellStyle name="Comma 20 9" xfId="686" xr:uid="{00000000-0005-0000-0000-0000EC4E0000}"/>
    <cellStyle name="Comma 20 9 2" xfId="43871" xr:uid="{00000000-0005-0000-0000-0000ED4E0000}"/>
    <cellStyle name="Comma 21" xfId="691" xr:uid="{00000000-0005-0000-0000-0000EE4E0000}"/>
    <cellStyle name="Comma 21 10" xfId="25822" xr:uid="{00000000-0005-0000-0000-0000EF4E0000}"/>
    <cellStyle name="Comma 21 10 2" xfId="37815" xr:uid="{00000000-0005-0000-0000-0000F04E0000}"/>
    <cellStyle name="Comma 21 11" xfId="24581" xr:uid="{00000000-0005-0000-0000-0000F14E0000}"/>
    <cellStyle name="Comma 21 12" xfId="36555" xr:uid="{00000000-0005-0000-0000-0000F24E0000}"/>
    <cellStyle name="Comma 21 13" xfId="23671" xr:uid="{00000000-0005-0000-0000-0000F34E0000}"/>
    <cellStyle name="Comma 21 14" xfId="22960" xr:uid="{00000000-0005-0000-0000-0000F44E0000}"/>
    <cellStyle name="Comma 21 2" xfId="692" xr:uid="{00000000-0005-0000-0000-0000F54E0000}"/>
    <cellStyle name="Comma 21 2 10" xfId="25823" xr:uid="{00000000-0005-0000-0000-0000F64E0000}"/>
    <cellStyle name="Comma 21 2 10 2" xfId="37816" xr:uid="{00000000-0005-0000-0000-0000F74E0000}"/>
    <cellStyle name="Comma 21 2 11" xfId="24582" xr:uid="{00000000-0005-0000-0000-0000F84E0000}"/>
    <cellStyle name="Comma 21 2 12" xfId="36556" xr:uid="{00000000-0005-0000-0000-0000F94E0000}"/>
    <cellStyle name="Comma 21 2 13" xfId="23672" xr:uid="{00000000-0005-0000-0000-0000FA4E0000}"/>
    <cellStyle name="Comma 21 2 14" xfId="32127" xr:uid="{00000000-0005-0000-0000-0000FB4E0000}"/>
    <cellStyle name="Comma 21 2 2" xfId="693" xr:uid="{00000000-0005-0000-0000-0000FC4E0000}"/>
    <cellStyle name="Comma 21 2 2 2" xfId="10260" xr:uid="{00000000-0005-0000-0000-0000FD4E0000}"/>
    <cellStyle name="Comma 21 2 2 2 2" xfId="28152" xr:uid="{00000000-0005-0000-0000-0000FE4E0000}"/>
    <cellStyle name="Comma 21 2 2 2 3" xfId="25063" xr:uid="{00000000-0005-0000-0000-0000FF4E0000}"/>
    <cellStyle name="Comma 21 2 2 2 4" xfId="37079" xr:uid="{00000000-0005-0000-0000-0000004F0000}"/>
    <cellStyle name="Comma 21 2 2 2 5" xfId="23977" xr:uid="{00000000-0005-0000-0000-0000014F0000}"/>
    <cellStyle name="Comma 21 2 2 3" xfId="10259" xr:uid="{00000000-0005-0000-0000-0000024F0000}"/>
    <cellStyle name="Comma 21 2 2 3 2" xfId="28151" xr:uid="{00000000-0005-0000-0000-0000034F0000}"/>
    <cellStyle name="Comma 21 2 2 3 3" xfId="41143" xr:uid="{00000000-0005-0000-0000-0000044F0000}"/>
    <cellStyle name="Comma 21 2 2 4" xfId="33879" xr:uid="{00000000-0005-0000-0000-0000054F0000}"/>
    <cellStyle name="Comma 21 2 2 4 2" xfId="43878" xr:uid="{00000000-0005-0000-0000-0000064F0000}"/>
    <cellStyle name="Comma 21 2 2 5" xfId="25824" xr:uid="{00000000-0005-0000-0000-0000074F0000}"/>
    <cellStyle name="Comma 21 2 2 5 2" xfId="37817" xr:uid="{00000000-0005-0000-0000-0000084F0000}"/>
    <cellStyle name="Comma 21 2 2 6" xfId="24583" xr:uid="{00000000-0005-0000-0000-0000094F0000}"/>
    <cellStyle name="Comma 21 2 2 7" xfId="36557" xr:uid="{00000000-0005-0000-0000-00000A4F0000}"/>
    <cellStyle name="Comma 21 2 2 8" xfId="23675" xr:uid="{00000000-0005-0000-0000-00000B4F0000}"/>
    <cellStyle name="Comma 21 2 2 9" xfId="32130" xr:uid="{00000000-0005-0000-0000-00000C4F0000}"/>
    <cellStyle name="Comma 21 2 3" xfId="10261" xr:uid="{00000000-0005-0000-0000-00000D4F0000}"/>
    <cellStyle name="Comma 21 2 3 2" xfId="28153" xr:uid="{00000000-0005-0000-0000-00000E4F0000}"/>
    <cellStyle name="Comma 21 2 3 2 2" xfId="41144" xr:uid="{00000000-0005-0000-0000-00000F4F0000}"/>
    <cellStyle name="Comma 21 2 3 3" xfId="25062" xr:uid="{00000000-0005-0000-0000-0000104F0000}"/>
    <cellStyle name="Comma 21 2 3 4" xfId="37078" xr:uid="{00000000-0005-0000-0000-0000114F0000}"/>
    <cellStyle name="Comma 21 2 4" xfId="10262" xr:uid="{00000000-0005-0000-0000-0000124F0000}"/>
    <cellStyle name="Comma 21 2 4 2" xfId="28154" xr:uid="{00000000-0005-0000-0000-0000134F0000}"/>
    <cellStyle name="Comma 21 2 4 3" xfId="41145" xr:uid="{00000000-0005-0000-0000-0000144F0000}"/>
    <cellStyle name="Comma 21 2 5" xfId="10263" xr:uid="{00000000-0005-0000-0000-0000154F0000}"/>
    <cellStyle name="Comma 21 2 5 2" xfId="41146" xr:uid="{00000000-0005-0000-0000-0000164F0000}"/>
    <cellStyle name="Comma 21 2 6" xfId="10264" xr:uid="{00000000-0005-0000-0000-0000174F0000}"/>
    <cellStyle name="Comma 21 2 6 2" xfId="41147" xr:uid="{00000000-0005-0000-0000-0000184F0000}"/>
    <cellStyle name="Comma 21 2 7" xfId="10265" xr:uid="{00000000-0005-0000-0000-0000194F0000}"/>
    <cellStyle name="Comma 21 2 7 2" xfId="41148" xr:uid="{00000000-0005-0000-0000-00001A4F0000}"/>
    <cellStyle name="Comma 21 2 8" xfId="10266" xr:uid="{00000000-0005-0000-0000-00001B4F0000}"/>
    <cellStyle name="Comma 21 2 8 2" xfId="41149" xr:uid="{00000000-0005-0000-0000-00001C4F0000}"/>
    <cellStyle name="Comma 21 2 9" xfId="33878" xr:uid="{00000000-0005-0000-0000-00001D4F0000}"/>
    <cellStyle name="Comma 21 2 9 2" xfId="43877" xr:uid="{00000000-0005-0000-0000-00001E4F0000}"/>
    <cellStyle name="Comma 21 3" xfId="694" xr:uid="{00000000-0005-0000-0000-00001F4F0000}"/>
    <cellStyle name="Comma 21 3 2" xfId="695" xr:uid="{00000000-0005-0000-0000-0000204F0000}"/>
    <cellStyle name="Comma 21 3 2 2" xfId="10267" xr:uid="{00000000-0005-0000-0000-0000214F0000}"/>
    <cellStyle name="Comma 21 3 2 2 2" xfId="28155" xr:uid="{00000000-0005-0000-0000-0000224F0000}"/>
    <cellStyle name="Comma 21 3 2 2 2 2" xfId="41150" xr:uid="{00000000-0005-0000-0000-0000234F0000}"/>
    <cellStyle name="Comma 21 3 2 2 3" xfId="25065" xr:uid="{00000000-0005-0000-0000-0000244F0000}"/>
    <cellStyle name="Comma 21 3 2 2 4" xfId="37081" xr:uid="{00000000-0005-0000-0000-0000254F0000}"/>
    <cellStyle name="Comma 21 3 2 3" xfId="24238" xr:uid="{00000000-0005-0000-0000-0000264F0000}"/>
    <cellStyle name="Comma 21 3 2 3 2" xfId="33881" xr:uid="{00000000-0005-0000-0000-0000274F0000}"/>
    <cellStyle name="Comma 21 3 2 3 3" xfId="43880" xr:uid="{00000000-0005-0000-0000-0000284F0000}"/>
    <cellStyle name="Comma 21 3 2 4" xfId="25826" xr:uid="{00000000-0005-0000-0000-0000294F0000}"/>
    <cellStyle name="Comma 21 3 2 4 2" xfId="37819" xr:uid="{00000000-0005-0000-0000-00002A4F0000}"/>
    <cellStyle name="Comma 21 3 2 5" xfId="24585" xr:uid="{00000000-0005-0000-0000-00002B4F0000}"/>
    <cellStyle name="Comma 21 3 2 6" xfId="36559" xr:uid="{00000000-0005-0000-0000-00002C4F0000}"/>
    <cellStyle name="Comma 21 3 2 7" xfId="23674" xr:uid="{00000000-0005-0000-0000-00002D4F0000}"/>
    <cellStyle name="Comma 21 3 2 8" xfId="32129" xr:uid="{00000000-0005-0000-0000-00002E4F0000}"/>
    <cellStyle name="Comma 21 3 3" xfId="10268" xr:uid="{00000000-0005-0000-0000-00002F4F0000}"/>
    <cellStyle name="Comma 21 3 3 2" xfId="28156" xr:uid="{00000000-0005-0000-0000-0000304F0000}"/>
    <cellStyle name="Comma 21 3 3 2 2" xfId="41151" xr:uid="{00000000-0005-0000-0000-0000314F0000}"/>
    <cellStyle name="Comma 21 3 3 3" xfId="25064" xr:uid="{00000000-0005-0000-0000-0000324F0000}"/>
    <cellStyle name="Comma 21 3 3 4" xfId="37080" xr:uid="{00000000-0005-0000-0000-0000334F0000}"/>
    <cellStyle name="Comma 21 3 4" xfId="24237" xr:uid="{00000000-0005-0000-0000-0000344F0000}"/>
    <cellStyle name="Comma 21 3 4 2" xfId="33880" xr:uid="{00000000-0005-0000-0000-0000354F0000}"/>
    <cellStyle name="Comma 21 3 4 3" xfId="43879" xr:uid="{00000000-0005-0000-0000-0000364F0000}"/>
    <cellStyle name="Comma 21 3 5" xfId="25825" xr:uid="{00000000-0005-0000-0000-0000374F0000}"/>
    <cellStyle name="Comma 21 3 5 2" xfId="37818" xr:uid="{00000000-0005-0000-0000-0000384F0000}"/>
    <cellStyle name="Comma 21 3 6" xfId="24584" xr:uid="{00000000-0005-0000-0000-0000394F0000}"/>
    <cellStyle name="Comma 21 3 7" xfId="36558" xr:uid="{00000000-0005-0000-0000-00003A4F0000}"/>
    <cellStyle name="Comma 21 3 8" xfId="23673" xr:uid="{00000000-0005-0000-0000-00003B4F0000}"/>
    <cellStyle name="Comma 21 3 9" xfId="22961" xr:uid="{00000000-0005-0000-0000-00003C4F0000}"/>
    <cellStyle name="Comma 21 4" xfId="10269" xr:uid="{00000000-0005-0000-0000-00003D4F0000}"/>
    <cellStyle name="Comma 21 4 2" xfId="10270" xr:uid="{00000000-0005-0000-0000-00003E4F0000}"/>
    <cellStyle name="Comma 21 4 3" xfId="28157" xr:uid="{00000000-0005-0000-0000-00003F4F0000}"/>
    <cellStyle name="Comma 21 4 3 2" xfId="41152" xr:uid="{00000000-0005-0000-0000-0000404F0000}"/>
    <cellStyle name="Comma 21 4 4" xfId="25061" xr:uid="{00000000-0005-0000-0000-0000414F0000}"/>
    <cellStyle name="Comma 21 4 5" xfId="37077" xr:uid="{00000000-0005-0000-0000-0000424F0000}"/>
    <cellStyle name="Comma 21 5" xfId="10271" xr:uid="{00000000-0005-0000-0000-0000434F0000}"/>
    <cellStyle name="Comma 21 5 2" xfId="35782" xr:uid="{00000000-0005-0000-0000-0000444F0000}"/>
    <cellStyle name="Comma 21 5 2 2" xfId="45048" xr:uid="{00000000-0005-0000-0000-0000454F0000}"/>
    <cellStyle name="Comma 21 5 3" xfId="28158" xr:uid="{00000000-0005-0000-0000-0000464F0000}"/>
    <cellStyle name="Comma 21 5 4" xfId="41153" xr:uid="{00000000-0005-0000-0000-0000474F0000}"/>
    <cellStyle name="Comma 21 6" xfId="10272" xr:uid="{00000000-0005-0000-0000-0000484F0000}"/>
    <cellStyle name="Comma 21 6 2" xfId="35781" xr:uid="{00000000-0005-0000-0000-0000494F0000}"/>
    <cellStyle name="Comma 21 6 2 2" xfId="45047" xr:uid="{00000000-0005-0000-0000-00004A4F0000}"/>
    <cellStyle name="Comma 21 6 3" xfId="41154" xr:uid="{00000000-0005-0000-0000-00004B4F0000}"/>
    <cellStyle name="Comma 21 7" xfId="10273" xr:uid="{00000000-0005-0000-0000-00004C4F0000}"/>
    <cellStyle name="Comma 21 7 2" xfId="36382" xr:uid="{00000000-0005-0000-0000-00004D4F0000}"/>
    <cellStyle name="Comma 21 7 2 2" xfId="45594" xr:uid="{00000000-0005-0000-0000-00004E4F0000}"/>
    <cellStyle name="Comma 21 7 3" xfId="41155" xr:uid="{00000000-0005-0000-0000-00004F4F0000}"/>
    <cellStyle name="Comma 21 8" xfId="10274" xr:uid="{00000000-0005-0000-0000-0000504F0000}"/>
    <cellStyle name="Comma 21 8 2" xfId="35780" xr:uid="{00000000-0005-0000-0000-0000514F0000}"/>
    <cellStyle name="Comma 21 8 2 2" xfId="45046" xr:uid="{00000000-0005-0000-0000-0000524F0000}"/>
    <cellStyle name="Comma 21 8 3" xfId="41156" xr:uid="{00000000-0005-0000-0000-0000534F0000}"/>
    <cellStyle name="Comma 21 9" xfId="33877" xr:uid="{00000000-0005-0000-0000-0000544F0000}"/>
    <cellStyle name="Comma 21 9 2" xfId="43876" xr:uid="{00000000-0005-0000-0000-0000554F0000}"/>
    <cellStyle name="Comma 22" xfId="696" xr:uid="{00000000-0005-0000-0000-0000564F0000}"/>
    <cellStyle name="Comma 22 10" xfId="25827" xr:uid="{00000000-0005-0000-0000-0000574F0000}"/>
    <cellStyle name="Comma 22 10 2" xfId="37820" xr:uid="{00000000-0005-0000-0000-0000584F0000}"/>
    <cellStyle name="Comma 22 11" xfId="24586" xr:uid="{00000000-0005-0000-0000-0000594F0000}"/>
    <cellStyle name="Comma 22 12" xfId="36560" xr:uid="{00000000-0005-0000-0000-00005A4F0000}"/>
    <cellStyle name="Comma 22 13" xfId="29402" xr:uid="{00000000-0005-0000-0000-00005B4F0000}"/>
    <cellStyle name="Comma 22 14" xfId="22962" xr:uid="{00000000-0005-0000-0000-00005C4F0000}"/>
    <cellStyle name="Comma 22 2" xfId="697" xr:uid="{00000000-0005-0000-0000-00005D4F0000}"/>
    <cellStyle name="Comma 22 2 10" xfId="25828" xr:uid="{00000000-0005-0000-0000-00005E4F0000}"/>
    <cellStyle name="Comma 22 2 10 2" xfId="37821" xr:uid="{00000000-0005-0000-0000-00005F4F0000}"/>
    <cellStyle name="Comma 22 2 11" xfId="24587" xr:uid="{00000000-0005-0000-0000-0000604F0000}"/>
    <cellStyle name="Comma 22 2 12" xfId="36561" xr:uid="{00000000-0005-0000-0000-0000614F0000}"/>
    <cellStyle name="Comma 22 2 13" xfId="29403" xr:uid="{00000000-0005-0000-0000-0000624F0000}"/>
    <cellStyle name="Comma 22 2 14" xfId="32128" xr:uid="{00000000-0005-0000-0000-0000634F0000}"/>
    <cellStyle name="Comma 22 2 2" xfId="698" xr:uid="{00000000-0005-0000-0000-0000644F0000}"/>
    <cellStyle name="Comma 22 2 2 2" xfId="10276" xr:uid="{00000000-0005-0000-0000-0000654F0000}"/>
    <cellStyle name="Comma 22 2 2 2 2" xfId="10277" xr:uid="{00000000-0005-0000-0000-0000664F0000}"/>
    <cellStyle name="Comma 22 2 2 2 3" xfId="28159" xr:uid="{00000000-0005-0000-0000-0000674F0000}"/>
    <cellStyle name="Comma 22 2 2 2 4" xfId="25068" xr:uid="{00000000-0005-0000-0000-0000684F0000}"/>
    <cellStyle name="Comma 22 2 2 2 5" xfId="37084" xr:uid="{00000000-0005-0000-0000-0000694F0000}"/>
    <cellStyle name="Comma 22 2 2 2 6" xfId="23978" xr:uid="{00000000-0005-0000-0000-00006A4F0000}"/>
    <cellStyle name="Comma 22 2 2 3" xfId="10278" xr:uid="{00000000-0005-0000-0000-00006B4F0000}"/>
    <cellStyle name="Comma 22 2 2 3 2" xfId="28160" xr:uid="{00000000-0005-0000-0000-00006C4F0000}"/>
    <cellStyle name="Comma 22 2 2 3 3" xfId="24239" xr:uid="{00000000-0005-0000-0000-00006D4F0000}"/>
    <cellStyle name="Comma 22 2 2 4" xfId="10279" xr:uid="{00000000-0005-0000-0000-00006E4F0000}"/>
    <cellStyle name="Comma 22 2 2 5" xfId="10275" xr:uid="{00000000-0005-0000-0000-00006F4F0000}"/>
    <cellStyle name="Comma 22 2 2 5 2" xfId="41157" xr:uid="{00000000-0005-0000-0000-0000704F0000}"/>
    <cellStyle name="Comma 22 2 2 6" xfId="33884" xr:uid="{00000000-0005-0000-0000-0000714F0000}"/>
    <cellStyle name="Comma 22 2 2 6 2" xfId="43883" xr:uid="{00000000-0005-0000-0000-0000724F0000}"/>
    <cellStyle name="Comma 22 2 2 7" xfId="25829" xr:uid="{00000000-0005-0000-0000-0000734F0000}"/>
    <cellStyle name="Comma 22 2 2 7 2" xfId="37822" xr:uid="{00000000-0005-0000-0000-0000744F0000}"/>
    <cellStyle name="Comma 22 2 2 8" xfId="24588" xr:uid="{00000000-0005-0000-0000-0000754F0000}"/>
    <cellStyle name="Comma 22 2 2 9" xfId="36562" xr:uid="{00000000-0005-0000-0000-0000764F0000}"/>
    <cellStyle name="Comma 22 2 3" xfId="10280" xr:uid="{00000000-0005-0000-0000-0000774F0000}"/>
    <cellStyle name="Comma 22 2 3 2" xfId="10281" xr:uid="{00000000-0005-0000-0000-0000784F0000}"/>
    <cellStyle name="Comma 22 2 3 3" xfId="28161" xr:uid="{00000000-0005-0000-0000-0000794F0000}"/>
    <cellStyle name="Comma 22 2 3 3 2" xfId="41158" xr:uid="{00000000-0005-0000-0000-00007A4F0000}"/>
    <cellStyle name="Comma 22 2 3 4" xfId="25067" xr:uid="{00000000-0005-0000-0000-00007B4F0000}"/>
    <cellStyle name="Comma 22 2 3 5" xfId="37083" xr:uid="{00000000-0005-0000-0000-00007C4F0000}"/>
    <cellStyle name="Comma 22 2 4" xfId="10282" xr:uid="{00000000-0005-0000-0000-00007D4F0000}"/>
    <cellStyle name="Comma 22 2 4 2" xfId="28162" xr:uid="{00000000-0005-0000-0000-00007E4F0000}"/>
    <cellStyle name="Comma 22 2 4 3" xfId="41159" xr:uid="{00000000-0005-0000-0000-00007F4F0000}"/>
    <cellStyle name="Comma 22 2 5" xfId="10283" xr:uid="{00000000-0005-0000-0000-0000804F0000}"/>
    <cellStyle name="Comma 22 2 5 2" xfId="41160" xr:uid="{00000000-0005-0000-0000-0000814F0000}"/>
    <cellStyle name="Comma 22 2 6" xfId="10284" xr:uid="{00000000-0005-0000-0000-0000824F0000}"/>
    <cellStyle name="Comma 22 2 6 2" xfId="41161" xr:uid="{00000000-0005-0000-0000-0000834F0000}"/>
    <cellStyle name="Comma 22 2 7" xfId="10285" xr:uid="{00000000-0005-0000-0000-0000844F0000}"/>
    <cellStyle name="Comma 22 2 7 2" xfId="41162" xr:uid="{00000000-0005-0000-0000-0000854F0000}"/>
    <cellStyle name="Comma 22 2 8" xfId="10286" xr:uid="{00000000-0005-0000-0000-0000864F0000}"/>
    <cellStyle name="Comma 22 2 8 2" xfId="41163" xr:uid="{00000000-0005-0000-0000-0000874F0000}"/>
    <cellStyle name="Comma 22 2 9" xfId="33883" xr:uid="{00000000-0005-0000-0000-0000884F0000}"/>
    <cellStyle name="Comma 22 2 9 2" xfId="43882" xr:uid="{00000000-0005-0000-0000-0000894F0000}"/>
    <cellStyle name="Comma 22 3" xfId="699" xr:uid="{00000000-0005-0000-0000-00008A4F0000}"/>
    <cellStyle name="Comma 22 3 10" xfId="22963" xr:uid="{00000000-0005-0000-0000-00008B4F0000}"/>
    <cellStyle name="Comma 22 3 2" xfId="700" xr:uid="{00000000-0005-0000-0000-00008C4F0000}"/>
    <cellStyle name="Comma 22 3 2 10" xfId="23677" xr:uid="{00000000-0005-0000-0000-00008D4F0000}"/>
    <cellStyle name="Comma 22 3 2 11" xfId="22964" xr:uid="{00000000-0005-0000-0000-00008E4F0000}"/>
    <cellStyle name="Comma 22 3 2 2" xfId="10288" xr:uid="{00000000-0005-0000-0000-00008F4F0000}"/>
    <cellStyle name="Comma 22 3 2 2 2" xfId="10289" xr:uid="{00000000-0005-0000-0000-0000904F0000}"/>
    <cellStyle name="Comma 22 3 2 2 3" xfId="28163" xr:uid="{00000000-0005-0000-0000-0000914F0000}"/>
    <cellStyle name="Comma 22 3 2 2 4" xfId="25070" xr:uid="{00000000-0005-0000-0000-0000924F0000}"/>
    <cellStyle name="Comma 22 3 2 2 5" xfId="37086" xr:uid="{00000000-0005-0000-0000-0000934F0000}"/>
    <cellStyle name="Comma 22 3 2 2 6" xfId="23979" xr:uid="{00000000-0005-0000-0000-0000944F0000}"/>
    <cellStyle name="Comma 22 3 2 3" xfId="10290" xr:uid="{00000000-0005-0000-0000-0000954F0000}"/>
    <cellStyle name="Comma 22 3 2 3 2" xfId="10291" xr:uid="{00000000-0005-0000-0000-0000964F0000}"/>
    <cellStyle name="Comma 22 3 2 3 3" xfId="28164" xr:uid="{00000000-0005-0000-0000-0000974F0000}"/>
    <cellStyle name="Comma 22 3 2 3 4" xfId="24241" xr:uid="{00000000-0005-0000-0000-0000984F0000}"/>
    <cellStyle name="Comma 22 3 2 4" xfId="10292" xr:uid="{00000000-0005-0000-0000-0000994F0000}"/>
    <cellStyle name="Comma 22 3 2 5" xfId="10287" xr:uid="{00000000-0005-0000-0000-00009A4F0000}"/>
    <cellStyle name="Comma 22 3 2 5 2" xfId="41164" xr:uid="{00000000-0005-0000-0000-00009B4F0000}"/>
    <cellStyle name="Comma 22 3 2 6" xfId="33886" xr:uid="{00000000-0005-0000-0000-00009C4F0000}"/>
    <cellStyle name="Comma 22 3 2 6 2" xfId="43885" xr:uid="{00000000-0005-0000-0000-00009D4F0000}"/>
    <cellStyle name="Comma 22 3 2 7" xfId="25831" xr:uid="{00000000-0005-0000-0000-00009E4F0000}"/>
    <cellStyle name="Comma 22 3 2 7 2" xfId="37824" xr:uid="{00000000-0005-0000-0000-00009F4F0000}"/>
    <cellStyle name="Comma 22 3 2 8" xfId="24590" xr:uid="{00000000-0005-0000-0000-0000A04F0000}"/>
    <cellStyle name="Comma 22 3 2 9" xfId="36564" xr:uid="{00000000-0005-0000-0000-0000A14F0000}"/>
    <cellStyle name="Comma 22 3 3" xfId="10293" xr:uid="{00000000-0005-0000-0000-0000A24F0000}"/>
    <cellStyle name="Comma 22 3 3 2" xfId="10294" xr:uid="{00000000-0005-0000-0000-0000A34F0000}"/>
    <cellStyle name="Comma 22 3 3 3" xfId="28165" xr:uid="{00000000-0005-0000-0000-0000A44F0000}"/>
    <cellStyle name="Comma 22 3 3 3 2" xfId="41165" xr:uid="{00000000-0005-0000-0000-0000A54F0000}"/>
    <cellStyle name="Comma 22 3 3 4" xfId="25069" xr:uid="{00000000-0005-0000-0000-0000A64F0000}"/>
    <cellStyle name="Comma 22 3 3 5" xfId="37085" xr:uid="{00000000-0005-0000-0000-0000A74F0000}"/>
    <cellStyle name="Comma 22 3 4" xfId="10295" xr:uid="{00000000-0005-0000-0000-0000A84F0000}"/>
    <cellStyle name="Comma 22 3 4 2" xfId="28166" xr:uid="{00000000-0005-0000-0000-0000A94F0000}"/>
    <cellStyle name="Comma 22 3 4 3" xfId="24240" xr:uid="{00000000-0005-0000-0000-0000AA4F0000}"/>
    <cellStyle name="Comma 22 3 5" xfId="33885" xr:uid="{00000000-0005-0000-0000-0000AB4F0000}"/>
    <cellStyle name="Comma 22 3 5 2" xfId="43884" xr:uid="{00000000-0005-0000-0000-0000AC4F0000}"/>
    <cellStyle name="Comma 22 3 6" xfId="25830" xr:uid="{00000000-0005-0000-0000-0000AD4F0000}"/>
    <cellStyle name="Comma 22 3 6 2" xfId="37823" xr:uid="{00000000-0005-0000-0000-0000AE4F0000}"/>
    <cellStyle name="Comma 22 3 7" xfId="24589" xr:uid="{00000000-0005-0000-0000-0000AF4F0000}"/>
    <cellStyle name="Comma 22 3 8" xfId="36563" xr:uid="{00000000-0005-0000-0000-0000B04F0000}"/>
    <cellStyle name="Comma 22 3 9" xfId="23676" xr:uid="{00000000-0005-0000-0000-0000B14F0000}"/>
    <cellStyle name="Comma 22 4" xfId="10296" xr:uid="{00000000-0005-0000-0000-0000B24F0000}"/>
    <cellStyle name="Comma 22 4 2" xfId="10297" xr:uid="{00000000-0005-0000-0000-0000B34F0000}"/>
    <cellStyle name="Comma 22 4 2 2" xfId="10298" xr:uid="{00000000-0005-0000-0000-0000B44F0000}"/>
    <cellStyle name="Comma 22 4 3" xfId="10299" xr:uid="{00000000-0005-0000-0000-0000B54F0000}"/>
    <cellStyle name="Comma 22 4 4" xfId="28167" xr:uid="{00000000-0005-0000-0000-0000B64F0000}"/>
    <cellStyle name="Comma 22 4 4 2" xfId="41166" xr:uid="{00000000-0005-0000-0000-0000B74F0000}"/>
    <cellStyle name="Comma 22 4 5" xfId="25066" xr:uid="{00000000-0005-0000-0000-0000B84F0000}"/>
    <cellStyle name="Comma 22 4 6" xfId="37082" xr:uid="{00000000-0005-0000-0000-0000B94F0000}"/>
    <cellStyle name="Comma 22 5" xfId="10300" xr:uid="{00000000-0005-0000-0000-0000BA4F0000}"/>
    <cellStyle name="Comma 22 5 2" xfId="10301" xr:uid="{00000000-0005-0000-0000-0000BB4F0000}"/>
    <cellStyle name="Comma 22 5 3" xfId="35779" xr:uid="{00000000-0005-0000-0000-0000BC4F0000}"/>
    <cellStyle name="Comma 22 5 3 2" xfId="45045" xr:uid="{00000000-0005-0000-0000-0000BD4F0000}"/>
    <cellStyle name="Comma 22 5 4" xfId="28168" xr:uid="{00000000-0005-0000-0000-0000BE4F0000}"/>
    <cellStyle name="Comma 22 5 5" xfId="41167" xr:uid="{00000000-0005-0000-0000-0000BF4F0000}"/>
    <cellStyle name="Comma 22 6" xfId="10302" xr:uid="{00000000-0005-0000-0000-0000C04F0000}"/>
    <cellStyle name="Comma 22 6 2" xfId="10303" xr:uid="{00000000-0005-0000-0000-0000C14F0000}"/>
    <cellStyle name="Comma 22 6 3" xfId="35778" xr:uid="{00000000-0005-0000-0000-0000C24F0000}"/>
    <cellStyle name="Comma 22 6 3 2" xfId="45044" xr:uid="{00000000-0005-0000-0000-0000C34F0000}"/>
    <cellStyle name="Comma 22 6 4" xfId="41168" xr:uid="{00000000-0005-0000-0000-0000C44F0000}"/>
    <cellStyle name="Comma 22 7" xfId="10304" xr:uid="{00000000-0005-0000-0000-0000C54F0000}"/>
    <cellStyle name="Comma 22 7 2" xfId="35777" xr:uid="{00000000-0005-0000-0000-0000C64F0000}"/>
    <cellStyle name="Comma 22 7 2 2" xfId="45043" xr:uid="{00000000-0005-0000-0000-0000C74F0000}"/>
    <cellStyle name="Comma 22 7 3" xfId="41169" xr:uid="{00000000-0005-0000-0000-0000C84F0000}"/>
    <cellStyle name="Comma 22 8" xfId="10305" xr:uid="{00000000-0005-0000-0000-0000C94F0000}"/>
    <cellStyle name="Comma 22 8 2" xfId="35776" xr:uid="{00000000-0005-0000-0000-0000CA4F0000}"/>
    <cellStyle name="Comma 22 8 2 2" xfId="45042" xr:uid="{00000000-0005-0000-0000-0000CB4F0000}"/>
    <cellStyle name="Comma 22 8 3" xfId="41170" xr:uid="{00000000-0005-0000-0000-0000CC4F0000}"/>
    <cellStyle name="Comma 22 9" xfId="33882" xr:uid="{00000000-0005-0000-0000-0000CD4F0000}"/>
    <cellStyle name="Comma 22 9 2" xfId="43881" xr:uid="{00000000-0005-0000-0000-0000CE4F0000}"/>
    <cellStyle name="Comma 22_BOQ for System Furniture - R1 (5)" xfId="10306" xr:uid="{00000000-0005-0000-0000-0000CF4F0000}"/>
    <cellStyle name="Comma 23" xfId="13" xr:uid="{00000000-0005-0000-0000-0000D04F0000}"/>
    <cellStyle name="Comma 23 10" xfId="345" xr:uid="{00000000-0005-0000-0000-0000D14F0000}"/>
    <cellStyle name="Comma 23 10 2" xfId="43667" xr:uid="{00000000-0005-0000-0000-0000D24F0000}"/>
    <cellStyle name="Comma 23 11" xfId="25582" xr:uid="{00000000-0005-0000-0000-0000D34F0000}"/>
    <cellStyle name="Comma 23 11 2" xfId="37591" xr:uid="{00000000-0005-0000-0000-0000D44F0000}"/>
    <cellStyle name="Comma 23 12" xfId="24444" xr:uid="{00000000-0005-0000-0000-0000D54F0000}"/>
    <cellStyle name="Comma 23 13" xfId="36399" xr:uid="{00000000-0005-0000-0000-0000D64F0000}"/>
    <cellStyle name="Comma 23 14" xfId="23531" xr:uid="{00000000-0005-0000-0000-0000D74F0000}"/>
    <cellStyle name="Comma 23 2" xfId="61" xr:uid="{00000000-0005-0000-0000-0000D84F0000}"/>
    <cellStyle name="Comma 23 2 10" xfId="25667" xr:uid="{00000000-0005-0000-0000-0000D94F0000}"/>
    <cellStyle name="Comma 23 2 10 2" xfId="37666" xr:uid="{00000000-0005-0000-0000-0000DA4F0000}"/>
    <cellStyle name="Comma 23 2 11" xfId="24453" xr:uid="{00000000-0005-0000-0000-0000DB4F0000}"/>
    <cellStyle name="Comma 23 2 12" xfId="36413" xr:uid="{00000000-0005-0000-0000-0000DC4F0000}"/>
    <cellStyle name="Comma 23 2 13" xfId="23544" xr:uid="{00000000-0005-0000-0000-0000DD4F0000}"/>
    <cellStyle name="Comma 23 2 2" xfId="213" xr:uid="{00000000-0005-0000-0000-0000DE4F0000}"/>
    <cellStyle name="Comma 23 2 2 10" xfId="32126" xr:uid="{00000000-0005-0000-0000-0000DF4F0000}"/>
    <cellStyle name="Comma 23 2 2 2" xfId="10309" xr:uid="{00000000-0005-0000-0000-0000E04F0000}"/>
    <cellStyle name="Comma 23 2 2 2 2" xfId="28169" xr:uid="{00000000-0005-0000-0000-0000E14F0000}"/>
    <cellStyle name="Comma 23 2 2 2 2 2" xfId="41173" xr:uid="{00000000-0005-0000-0000-0000E24F0000}"/>
    <cellStyle name="Comma 23 2 2 2 3" xfId="34282" xr:uid="{00000000-0005-0000-0000-0000E34F0000}"/>
    <cellStyle name="Comma 23 2 2 2 3 2" xfId="44321" xr:uid="{00000000-0005-0000-0000-0000E44F0000}"/>
    <cellStyle name="Comma 23 2 2 2 4" xfId="26250" xr:uid="{00000000-0005-0000-0000-0000E54F0000}"/>
    <cellStyle name="Comma 23 2 2 2 4 2" xfId="38231" xr:uid="{00000000-0005-0000-0000-0000E64F0000}"/>
    <cellStyle name="Comma 23 2 2 2 5" xfId="25073" xr:uid="{00000000-0005-0000-0000-0000E74F0000}"/>
    <cellStyle name="Comma 23 2 2 2 6" xfId="37089" xr:uid="{00000000-0005-0000-0000-0000E84F0000}"/>
    <cellStyle name="Comma 23 2 2 2 7" xfId="23981" xr:uid="{00000000-0005-0000-0000-0000E94F0000}"/>
    <cellStyle name="Comma 23 2 2 3" xfId="10310" xr:uid="{00000000-0005-0000-0000-0000EA4F0000}"/>
    <cellStyle name="Comma 23 2 2 3 2" xfId="28170" xr:uid="{00000000-0005-0000-0000-0000EB4F0000}"/>
    <cellStyle name="Comma 23 2 2 3 2 2" xfId="41174" xr:uid="{00000000-0005-0000-0000-0000EC4F0000}"/>
    <cellStyle name="Comma 23 2 2 3 3" xfId="25494" xr:uid="{00000000-0005-0000-0000-0000ED4F0000}"/>
    <cellStyle name="Comma 23 2 2 3 4" xfId="37497" xr:uid="{00000000-0005-0000-0000-0000EE4F0000}"/>
    <cellStyle name="Comma 23 2 2 3 5" xfId="24243" xr:uid="{00000000-0005-0000-0000-0000EF4F0000}"/>
    <cellStyle name="Comma 23 2 2 4" xfId="10308" xr:uid="{00000000-0005-0000-0000-0000F04F0000}"/>
    <cellStyle name="Comma 23 2 2 4 2" xfId="41172" xr:uid="{00000000-0005-0000-0000-0000F14F0000}"/>
    <cellStyle name="Comma 23 2 2 5" xfId="703" xr:uid="{00000000-0005-0000-0000-0000F24F0000}"/>
    <cellStyle name="Comma 23 2 2 5 2" xfId="43888" xr:uid="{00000000-0005-0000-0000-0000F34F0000}"/>
    <cellStyle name="Comma 23 2 2 6" xfId="30009" xr:uid="{00000000-0005-0000-0000-0000F44F0000}"/>
    <cellStyle name="Comma 23 2 2 6 2" xfId="37827" xr:uid="{00000000-0005-0000-0000-0000F54F0000}"/>
    <cellStyle name="Comma 23 2 2 6 3" xfId="25834" xr:uid="{00000000-0005-0000-0000-0000F64F0000}"/>
    <cellStyle name="Comma 23 2 2 7" xfId="24593" xr:uid="{00000000-0005-0000-0000-0000F74F0000}"/>
    <cellStyle name="Comma 23 2 2 8" xfId="36567" xr:uid="{00000000-0005-0000-0000-0000F84F0000}"/>
    <cellStyle name="Comma 23 2 2 9" xfId="23678" xr:uid="{00000000-0005-0000-0000-0000F94F0000}"/>
    <cellStyle name="Comma 23 2 3" xfId="279" xr:uid="{00000000-0005-0000-0000-0000FA4F0000}"/>
    <cellStyle name="Comma 23 2 3 2" xfId="10312" xr:uid="{00000000-0005-0000-0000-0000FB4F0000}"/>
    <cellStyle name="Comma 23 2 3 2 2" xfId="28171" xr:uid="{00000000-0005-0000-0000-0000FC4F0000}"/>
    <cellStyle name="Comma 23 2 3 2 2 2" xfId="41176" xr:uid="{00000000-0005-0000-0000-0000FD4F0000}"/>
    <cellStyle name="Comma 23 2 3 2 3" xfId="34342" xr:uid="{00000000-0005-0000-0000-0000FE4F0000}"/>
    <cellStyle name="Comma 23 2 3 2 3 2" xfId="44384" xr:uid="{00000000-0005-0000-0000-0000FF4F0000}"/>
    <cellStyle name="Comma 23 2 3 2 4" xfId="26309" xr:uid="{00000000-0005-0000-0000-000000500000}"/>
    <cellStyle name="Comma 23 2 3 2 4 2" xfId="38293" xr:uid="{00000000-0005-0000-0000-000001500000}"/>
    <cellStyle name="Comma 23 2 3 2 5" xfId="25072" xr:uid="{00000000-0005-0000-0000-000002500000}"/>
    <cellStyle name="Comma 23 2 3 2 6" xfId="37088" xr:uid="{00000000-0005-0000-0000-000003500000}"/>
    <cellStyle name="Comma 23 2 3 2 7" xfId="23980" xr:uid="{00000000-0005-0000-0000-000004500000}"/>
    <cellStyle name="Comma 23 2 3 3" xfId="10313" xr:uid="{00000000-0005-0000-0000-000005500000}"/>
    <cellStyle name="Comma 23 2 3 3 2" xfId="28172" xr:uid="{00000000-0005-0000-0000-000006500000}"/>
    <cellStyle name="Comma 23 2 3 3 2 2" xfId="41177" xr:uid="{00000000-0005-0000-0000-000007500000}"/>
    <cellStyle name="Comma 23 2 3 3 3" xfId="25553" xr:uid="{00000000-0005-0000-0000-000008500000}"/>
    <cellStyle name="Comma 23 2 3 3 4" xfId="37559" xr:uid="{00000000-0005-0000-0000-000009500000}"/>
    <cellStyle name="Comma 23 2 3 3 5" xfId="24242" xr:uid="{00000000-0005-0000-0000-00000A500000}"/>
    <cellStyle name="Comma 23 2 3 4" xfId="10311" xr:uid="{00000000-0005-0000-0000-00000B500000}"/>
    <cellStyle name="Comma 23 2 3 4 2" xfId="41175" xr:uid="{00000000-0005-0000-0000-00000C500000}"/>
    <cellStyle name="Comma 23 2 3 5" xfId="702" xr:uid="{00000000-0005-0000-0000-00000D500000}"/>
    <cellStyle name="Comma 23 2 3 5 2" xfId="43887" xr:uid="{00000000-0005-0000-0000-00000E500000}"/>
    <cellStyle name="Comma 23 2 3 6" xfId="29825" xr:uid="{00000000-0005-0000-0000-00000F500000}"/>
    <cellStyle name="Comma 23 2 3 6 2" xfId="37826" xr:uid="{00000000-0005-0000-0000-000010500000}"/>
    <cellStyle name="Comma 23 2 3 6 3" xfId="25833" xr:uid="{00000000-0005-0000-0000-000011500000}"/>
    <cellStyle name="Comma 23 2 3 7" xfId="24592" xr:uid="{00000000-0005-0000-0000-000012500000}"/>
    <cellStyle name="Comma 23 2 3 8" xfId="36566" xr:uid="{00000000-0005-0000-0000-000013500000}"/>
    <cellStyle name="Comma 23 2 4" xfId="10314" xr:uid="{00000000-0005-0000-0000-000014500000}"/>
    <cellStyle name="Comma 23 2 4 2" xfId="28173" xr:uid="{00000000-0005-0000-0000-000015500000}"/>
    <cellStyle name="Comma 23 2 4 2 2" xfId="41178" xr:uid="{00000000-0005-0000-0000-000016500000}"/>
    <cellStyle name="Comma 23 2 4 3" xfId="34215" xr:uid="{00000000-0005-0000-0000-000017500000}"/>
    <cellStyle name="Comma 23 2 4 3 2" xfId="44253" xr:uid="{00000000-0005-0000-0000-000018500000}"/>
    <cellStyle name="Comma 23 2 4 4" xfId="26182" xr:uid="{00000000-0005-0000-0000-000019500000}"/>
    <cellStyle name="Comma 23 2 4 4 2" xfId="38169" xr:uid="{00000000-0005-0000-0000-00001A500000}"/>
    <cellStyle name="Comma 23 2 4 5" xfId="24926" xr:uid="{00000000-0005-0000-0000-00001B500000}"/>
    <cellStyle name="Comma 23 2 4 6" xfId="36942" xr:uid="{00000000-0005-0000-0000-00001C500000}"/>
    <cellStyle name="Comma 23 2 4 7" xfId="23917" xr:uid="{00000000-0005-0000-0000-00001D500000}"/>
    <cellStyle name="Comma 23 2 5" xfId="10315" xr:uid="{00000000-0005-0000-0000-00001E500000}"/>
    <cellStyle name="Comma 23 2 5 2" xfId="28174" xr:uid="{00000000-0005-0000-0000-00001F500000}"/>
    <cellStyle name="Comma 23 2 5 2 2" xfId="41179" xr:uid="{00000000-0005-0000-0000-000020500000}"/>
    <cellStyle name="Comma 23 2 5 3" xfId="25413" xr:uid="{00000000-0005-0000-0000-000021500000}"/>
    <cellStyle name="Comma 23 2 5 4" xfId="37436" xr:uid="{00000000-0005-0000-0000-000022500000}"/>
    <cellStyle name="Comma 23 2 5 5" xfId="24186" xr:uid="{00000000-0005-0000-0000-000023500000}"/>
    <cellStyle name="Comma 23 2 6" xfId="10316" xr:uid="{00000000-0005-0000-0000-000024500000}"/>
    <cellStyle name="Comma 23 2 6 2" xfId="41180" xr:uid="{00000000-0005-0000-0000-000025500000}"/>
    <cellStyle name="Comma 23 2 7" xfId="10317" xr:uid="{00000000-0005-0000-0000-000026500000}"/>
    <cellStyle name="Comma 23 2 7 2" xfId="41181" xr:uid="{00000000-0005-0000-0000-000027500000}"/>
    <cellStyle name="Comma 23 2 8" xfId="10318" xr:uid="{00000000-0005-0000-0000-000028500000}"/>
    <cellStyle name="Comma 23 2 8 2" xfId="41182" xr:uid="{00000000-0005-0000-0000-000029500000}"/>
    <cellStyle name="Comma 23 2 9" xfId="371" xr:uid="{00000000-0005-0000-0000-00002A500000}"/>
    <cellStyle name="Comma 23 2 9 2" xfId="43726" xr:uid="{00000000-0005-0000-0000-00002B500000}"/>
    <cellStyle name="Comma 23 3" xfId="196" xr:uid="{00000000-0005-0000-0000-00002C500000}"/>
    <cellStyle name="Comma 23 3 10" xfId="29404" xr:uid="{00000000-0005-0000-0000-00002D500000}"/>
    <cellStyle name="Comma 23 3 11" xfId="22965" xr:uid="{00000000-0005-0000-0000-00002E500000}"/>
    <cellStyle name="Comma 23 3 2" xfId="705" xr:uid="{00000000-0005-0000-0000-00002F500000}"/>
    <cellStyle name="Comma 23 3 2 2" xfId="10320" xr:uid="{00000000-0005-0000-0000-000030500000}"/>
    <cellStyle name="Comma 23 3 2 2 2" xfId="28176" xr:uid="{00000000-0005-0000-0000-000031500000}"/>
    <cellStyle name="Comma 23 3 2 2 2 2" xfId="41184" xr:uid="{00000000-0005-0000-0000-000032500000}"/>
    <cellStyle name="Comma 23 3 2 2 3" xfId="25075" xr:uid="{00000000-0005-0000-0000-000033500000}"/>
    <cellStyle name="Comma 23 3 2 2 4" xfId="37091" xr:uid="{00000000-0005-0000-0000-000034500000}"/>
    <cellStyle name="Comma 23 3 2 2 5" xfId="23983" xr:uid="{00000000-0005-0000-0000-000035500000}"/>
    <cellStyle name="Comma 23 3 2 3" xfId="24245" xr:uid="{00000000-0005-0000-0000-000036500000}"/>
    <cellStyle name="Comma 23 3 2 3 2" xfId="33888" xr:uid="{00000000-0005-0000-0000-000037500000}"/>
    <cellStyle name="Comma 23 3 2 3 3" xfId="43890" xr:uid="{00000000-0005-0000-0000-000038500000}"/>
    <cellStyle name="Comma 23 3 2 4" xfId="25836" xr:uid="{00000000-0005-0000-0000-000039500000}"/>
    <cellStyle name="Comma 23 3 2 4 2" xfId="37829" xr:uid="{00000000-0005-0000-0000-00003A500000}"/>
    <cellStyle name="Comma 23 3 2 5" xfId="24595" xr:uid="{00000000-0005-0000-0000-00003B500000}"/>
    <cellStyle name="Comma 23 3 2 6" xfId="36569" xr:uid="{00000000-0005-0000-0000-00003C500000}"/>
    <cellStyle name="Comma 23 3 2 7" xfId="23679" xr:uid="{00000000-0005-0000-0000-00003D500000}"/>
    <cellStyle name="Comma 23 3 2 8" xfId="32125" xr:uid="{00000000-0005-0000-0000-00003E500000}"/>
    <cellStyle name="Comma 23 3 3" xfId="10321" xr:uid="{00000000-0005-0000-0000-00003F500000}"/>
    <cellStyle name="Comma 23 3 3 2" xfId="28183" xr:uid="{00000000-0005-0000-0000-000040500000}"/>
    <cellStyle name="Comma 23 3 3 2 2" xfId="41185" xr:uid="{00000000-0005-0000-0000-000041500000}"/>
    <cellStyle name="Comma 23 3 3 3" xfId="34267" xr:uid="{00000000-0005-0000-0000-000042500000}"/>
    <cellStyle name="Comma 23 3 3 3 2" xfId="44305" xr:uid="{00000000-0005-0000-0000-000043500000}"/>
    <cellStyle name="Comma 23 3 3 4" xfId="26235" xr:uid="{00000000-0005-0000-0000-000044500000}"/>
    <cellStyle name="Comma 23 3 3 4 2" xfId="38216" xr:uid="{00000000-0005-0000-0000-000045500000}"/>
    <cellStyle name="Comma 23 3 3 5" xfId="25074" xr:uid="{00000000-0005-0000-0000-000046500000}"/>
    <cellStyle name="Comma 23 3 3 6" xfId="37090" xr:uid="{00000000-0005-0000-0000-000047500000}"/>
    <cellStyle name="Comma 23 3 3 7" xfId="23982" xr:uid="{00000000-0005-0000-0000-000048500000}"/>
    <cellStyle name="Comma 23 3 4" xfId="10319" xr:uid="{00000000-0005-0000-0000-000049500000}"/>
    <cellStyle name="Comma 23 3 4 2" xfId="28175" xr:uid="{00000000-0005-0000-0000-00004A500000}"/>
    <cellStyle name="Comma 23 3 4 2 2" xfId="41183" xr:uid="{00000000-0005-0000-0000-00004B500000}"/>
    <cellStyle name="Comma 23 3 4 3" xfId="25480" xr:uid="{00000000-0005-0000-0000-00004C500000}"/>
    <cellStyle name="Comma 23 3 4 4" xfId="37481" xr:uid="{00000000-0005-0000-0000-00004D500000}"/>
    <cellStyle name="Comma 23 3 4 5" xfId="24244" xr:uid="{00000000-0005-0000-0000-00004E500000}"/>
    <cellStyle name="Comma 23 3 5" xfId="704" xr:uid="{00000000-0005-0000-0000-00004F500000}"/>
    <cellStyle name="Comma 23 3 5 2" xfId="43889" xr:uid="{00000000-0005-0000-0000-000050500000}"/>
    <cellStyle name="Comma 23 3 6" xfId="25835" xr:uid="{00000000-0005-0000-0000-000051500000}"/>
    <cellStyle name="Comma 23 3 6 2" xfId="37828" xr:uid="{00000000-0005-0000-0000-000052500000}"/>
    <cellStyle name="Comma 23 3 7" xfId="35775" xr:uid="{00000000-0005-0000-0000-000053500000}"/>
    <cellStyle name="Comma 23 3 7 2" xfId="45041" xr:uid="{00000000-0005-0000-0000-000054500000}"/>
    <cellStyle name="Comma 23 3 8" xfId="24594" xr:uid="{00000000-0005-0000-0000-000055500000}"/>
    <cellStyle name="Comma 23 3 9" xfId="36568" xr:uid="{00000000-0005-0000-0000-000056500000}"/>
    <cellStyle name="Comma 23 4" xfId="265" xr:uid="{00000000-0005-0000-0000-000057500000}"/>
    <cellStyle name="Comma 23 4 2" xfId="707" xr:uid="{00000000-0005-0000-0000-000058500000}"/>
    <cellStyle name="Comma 23 4 2 2" xfId="10322" xr:uid="{00000000-0005-0000-0000-000059500000}"/>
    <cellStyle name="Comma 23 4 2 2 2" xfId="28177" xr:uid="{00000000-0005-0000-0000-00005A500000}"/>
    <cellStyle name="Comma 23 4 2 2 2 2" xfId="41186" xr:uid="{00000000-0005-0000-0000-00005B500000}"/>
    <cellStyle name="Comma 23 4 2 2 3" xfId="25077" xr:uid="{00000000-0005-0000-0000-00005C500000}"/>
    <cellStyle name="Comma 23 4 2 2 4" xfId="37093" xr:uid="{00000000-0005-0000-0000-00005D500000}"/>
    <cellStyle name="Comma 23 4 2 2 5" xfId="21739" xr:uid="{00000000-0005-0000-0000-00005E500000}"/>
    <cellStyle name="Comma 23 4 2 3" xfId="24247" xr:uid="{00000000-0005-0000-0000-00005F500000}"/>
    <cellStyle name="Comma 23 4 2 3 2" xfId="33890" xr:uid="{00000000-0005-0000-0000-000060500000}"/>
    <cellStyle name="Comma 23 4 2 3 3" xfId="43892" xr:uid="{00000000-0005-0000-0000-000061500000}"/>
    <cellStyle name="Comma 23 4 2 4" xfId="25838" xr:uid="{00000000-0005-0000-0000-000062500000}"/>
    <cellStyle name="Comma 23 4 2 4 2" xfId="37831" xr:uid="{00000000-0005-0000-0000-000063500000}"/>
    <cellStyle name="Comma 23 4 2 5" xfId="24597" xr:uid="{00000000-0005-0000-0000-000064500000}"/>
    <cellStyle name="Comma 23 4 2 6" xfId="36571" xr:uid="{00000000-0005-0000-0000-000065500000}"/>
    <cellStyle name="Comma 23 4 3" xfId="706" xr:uid="{00000000-0005-0000-0000-000066500000}"/>
    <cellStyle name="Comma 23 4 3 2" xfId="34329" xr:uid="{00000000-0005-0000-0000-000067500000}"/>
    <cellStyle name="Comma 23 4 3 2 2" xfId="44370" xr:uid="{00000000-0005-0000-0000-000068500000}"/>
    <cellStyle name="Comma 23 4 3 3" xfId="26296" xr:uid="{00000000-0005-0000-0000-000069500000}"/>
    <cellStyle name="Comma 23 4 3 3 2" xfId="38279" xr:uid="{00000000-0005-0000-0000-00006A500000}"/>
    <cellStyle name="Comma 23 4 3 4" xfId="25076" xr:uid="{00000000-0005-0000-0000-00006B500000}"/>
    <cellStyle name="Comma 23 4 3 5" xfId="37092" xr:uid="{00000000-0005-0000-0000-00006C500000}"/>
    <cellStyle name="Comma 23 4 4" xfId="29828" xr:uid="{00000000-0005-0000-0000-00006D500000}"/>
    <cellStyle name="Comma 23 4 4 2" xfId="33889" xr:uid="{00000000-0005-0000-0000-00006E500000}"/>
    <cellStyle name="Comma 23 4 4 2 2" xfId="43891" xr:uid="{00000000-0005-0000-0000-00006F500000}"/>
    <cellStyle name="Comma 23 4 4 3" xfId="25540" xr:uid="{00000000-0005-0000-0000-000070500000}"/>
    <cellStyle name="Comma 23 4 4 4" xfId="37545" xr:uid="{00000000-0005-0000-0000-000071500000}"/>
    <cellStyle name="Comma 23 4 4 5" xfId="24246" xr:uid="{00000000-0005-0000-0000-000072500000}"/>
    <cellStyle name="Comma 23 4 5" xfId="25837" xr:uid="{00000000-0005-0000-0000-000073500000}"/>
    <cellStyle name="Comma 23 4 5 2" xfId="37830" xr:uid="{00000000-0005-0000-0000-000074500000}"/>
    <cellStyle name="Comma 23 4 6" xfId="24596" xr:uid="{00000000-0005-0000-0000-000075500000}"/>
    <cellStyle name="Comma 23 4 7" xfId="36570" xr:uid="{00000000-0005-0000-0000-000076500000}"/>
    <cellStyle name="Comma 23 4 8" xfId="23680" xr:uid="{00000000-0005-0000-0000-000077500000}"/>
    <cellStyle name="Comma 23 4 9" xfId="32124" xr:uid="{00000000-0005-0000-0000-000078500000}"/>
    <cellStyle name="Comma 23 5" xfId="708" xr:uid="{00000000-0005-0000-0000-000079500000}"/>
    <cellStyle name="Comma 23 5 2" xfId="10324" xr:uid="{00000000-0005-0000-0000-00007A500000}"/>
    <cellStyle name="Comma 23 5 2 2" xfId="28179" xr:uid="{00000000-0005-0000-0000-00007B500000}"/>
    <cellStyle name="Comma 23 5 2 2 2" xfId="41188" xr:uid="{00000000-0005-0000-0000-00007C500000}"/>
    <cellStyle name="Comma 23 5 2 3" xfId="25078" xr:uid="{00000000-0005-0000-0000-00007D500000}"/>
    <cellStyle name="Comma 23 5 2 4" xfId="37094" xr:uid="{00000000-0005-0000-0000-00007E500000}"/>
    <cellStyle name="Comma 23 5 2 5" xfId="21740" xr:uid="{00000000-0005-0000-0000-00007F500000}"/>
    <cellStyle name="Comma 23 5 3" xfId="10323" xr:uid="{00000000-0005-0000-0000-000080500000}"/>
    <cellStyle name="Comma 23 5 3 2" xfId="28178" xr:uid="{00000000-0005-0000-0000-000081500000}"/>
    <cellStyle name="Comma 23 5 3 3" xfId="41187" xr:uid="{00000000-0005-0000-0000-000082500000}"/>
    <cellStyle name="Comma 23 5 3 4" xfId="24260" xr:uid="{00000000-0005-0000-0000-000083500000}"/>
    <cellStyle name="Comma 23 5 4" xfId="33891" xr:uid="{00000000-0005-0000-0000-000084500000}"/>
    <cellStyle name="Comma 23 5 4 2" xfId="43893" xr:uid="{00000000-0005-0000-0000-000085500000}"/>
    <cellStyle name="Comma 23 5 5" xfId="25839" xr:uid="{00000000-0005-0000-0000-000086500000}"/>
    <cellStyle name="Comma 23 5 5 2" xfId="37832" xr:uid="{00000000-0005-0000-0000-000087500000}"/>
    <cellStyle name="Comma 23 5 6" xfId="35774" xr:uid="{00000000-0005-0000-0000-000088500000}"/>
    <cellStyle name="Comma 23 5 6 2" xfId="45040" xr:uid="{00000000-0005-0000-0000-000089500000}"/>
    <cellStyle name="Comma 23 5 7" xfId="24598" xr:uid="{00000000-0005-0000-0000-00008A500000}"/>
    <cellStyle name="Comma 23 5 8" xfId="36572" xr:uid="{00000000-0005-0000-0000-00008B500000}"/>
    <cellStyle name="Comma 23 6" xfId="701" xr:uid="{00000000-0005-0000-0000-00008C500000}"/>
    <cellStyle name="Comma 23 6 2" xfId="10325" xr:uid="{00000000-0005-0000-0000-00008D500000}"/>
    <cellStyle name="Comma 23 6 2 2" xfId="28180" xr:uid="{00000000-0005-0000-0000-00008E500000}"/>
    <cellStyle name="Comma 23 6 2 2 2" xfId="41189" xr:uid="{00000000-0005-0000-0000-00008F500000}"/>
    <cellStyle name="Comma 23 6 2 3" xfId="25071" xr:uid="{00000000-0005-0000-0000-000090500000}"/>
    <cellStyle name="Comma 23 6 2 4" xfId="37087" xr:uid="{00000000-0005-0000-0000-000091500000}"/>
    <cellStyle name="Comma 23 6 2 5" xfId="21738" xr:uid="{00000000-0005-0000-0000-000092500000}"/>
    <cellStyle name="Comma 23 6 3" xfId="29426" xr:uid="{00000000-0005-0000-0000-000093500000}"/>
    <cellStyle name="Comma 23 6 3 2" xfId="33887" xr:uid="{00000000-0005-0000-0000-000094500000}"/>
    <cellStyle name="Comma 23 6 3 3" xfId="43886" xr:uid="{00000000-0005-0000-0000-000095500000}"/>
    <cellStyle name="Comma 23 6 4" xfId="25832" xr:uid="{00000000-0005-0000-0000-000096500000}"/>
    <cellStyle name="Comma 23 6 4 2" xfId="37825" xr:uid="{00000000-0005-0000-0000-000097500000}"/>
    <cellStyle name="Comma 23 6 5" xfId="35773" xr:uid="{00000000-0005-0000-0000-000098500000}"/>
    <cellStyle name="Comma 23 6 5 2" xfId="45039" xr:uid="{00000000-0005-0000-0000-000099500000}"/>
    <cellStyle name="Comma 23 6 6" xfId="24591" xr:uid="{00000000-0005-0000-0000-00009A500000}"/>
    <cellStyle name="Comma 23 6 7" xfId="36565" xr:uid="{00000000-0005-0000-0000-00009B500000}"/>
    <cellStyle name="Comma 23 7" xfId="10326" xr:uid="{00000000-0005-0000-0000-00009C500000}"/>
    <cellStyle name="Comma 23 7 2" xfId="28181" xr:uid="{00000000-0005-0000-0000-00009D500000}"/>
    <cellStyle name="Comma 23 7 2 2" xfId="41190" xr:uid="{00000000-0005-0000-0000-00009E500000}"/>
    <cellStyle name="Comma 23 7 3" xfId="33748" xr:uid="{00000000-0005-0000-0000-00009F500000}"/>
    <cellStyle name="Comma 23 7 3 2" xfId="43713" xr:uid="{00000000-0005-0000-0000-0000A0500000}"/>
    <cellStyle name="Comma 23 7 4" xfId="25645" xr:uid="{00000000-0005-0000-0000-0000A1500000}"/>
    <cellStyle name="Comma 23 7 4 2" xfId="37655" xr:uid="{00000000-0005-0000-0000-0000A2500000}"/>
    <cellStyle name="Comma 23 7 5" xfId="35772" xr:uid="{00000000-0005-0000-0000-0000A3500000}"/>
    <cellStyle name="Comma 23 7 5 2" xfId="45038" xr:uid="{00000000-0005-0000-0000-0000A4500000}"/>
    <cellStyle name="Comma 23 7 6" xfId="24912" xr:uid="{00000000-0005-0000-0000-0000A5500000}"/>
    <cellStyle name="Comma 23 7 7" xfId="36928" xr:uid="{00000000-0005-0000-0000-0000A6500000}"/>
    <cellStyle name="Comma 23 7 8" xfId="23910" xr:uid="{00000000-0005-0000-0000-0000A7500000}"/>
    <cellStyle name="Comma 23 8" xfId="10327" xr:uid="{00000000-0005-0000-0000-0000A8500000}"/>
    <cellStyle name="Comma 23 8 2" xfId="28182" xr:uid="{00000000-0005-0000-0000-0000A9500000}"/>
    <cellStyle name="Comma 23 8 2 2" xfId="41191" xr:uid="{00000000-0005-0000-0000-0000AA500000}"/>
    <cellStyle name="Comma 23 8 3" xfId="34201" xr:uid="{00000000-0005-0000-0000-0000AB500000}"/>
    <cellStyle name="Comma 23 8 3 2" xfId="44239" xr:uid="{00000000-0005-0000-0000-0000AC500000}"/>
    <cellStyle name="Comma 23 8 4" xfId="26169" xr:uid="{00000000-0005-0000-0000-0000AD500000}"/>
    <cellStyle name="Comma 23 8 4 2" xfId="38155" xr:uid="{00000000-0005-0000-0000-0000AE500000}"/>
    <cellStyle name="Comma 23 8 5" xfId="35771" xr:uid="{00000000-0005-0000-0000-0000AF500000}"/>
    <cellStyle name="Comma 23 8 5 2" xfId="45037" xr:uid="{00000000-0005-0000-0000-0000B0500000}"/>
    <cellStyle name="Comma 23 8 6" xfId="25400" xr:uid="{00000000-0005-0000-0000-0000B1500000}"/>
    <cellStyle name="Comma 23 8 7" xfId="37422" xr:uid="{00000000-0005-0000-0000-0000B2500000}"/>
    <cellStyle name="Comma 23 8 8" xfId="24178" xr:uid="{00000000-0005-0000-0000-0000B3500000}"/>
    <cellStyle name="Comma 23 9" xfId="10307" xr:uid="{00000000-0005-0000-0000-0000B4500000}"/>
    <cellStyle name="Comma 23 9 2" xfId="41171" xr:uid="{00000000-0005-0000-0000-0000B5500000}"/>
    <cellStyle name="Comma 24" xfId="709" xr:uid="{00000000-0005-0000-0000-0000B6500000}"/>
    <cellStyle name="Comma 24 10" xfId="33892" xr:uid="{00000000-0005-0000-0000-0000B7500000}"/>
    <cellStyle name="Comma 24 10 2" xfId="43894" xr:uid="{00000000-0005-0000-0000-0000B8500000}"/>
    <cellStyle name="Comma 24 11" xfId="25840" xr:uid="{00000000-0005-0000-0000-0000B9500000}"/>
    <cellStyle name="Comma 24 11 2" xfId="37833" xr:uid="{00000000-0005-0000-0000-0000BA500000}"/>
    <cellStyle name="Comma 24 12" xfId="24599" xr:uid="{00000000-0005-0000-0000-0000BB500000}"/>
    <cellStyle name="Comma 24 13" xfId="36573" xr:uid="{00000000-0005-0000-0000-0000BC500000}"/>
    <cellStyle name="Comma 24 14" xfId="23681" xr:uid="{00000000-0005-0000-0000-0000BD500000}"/>
    <cellStyle name="Comma 24 15" xfId="22966" xr:uid="{00000000-0005-0000-0000-0000BE500000}"/>
    <cellStyle name="Comma 24 2" xfId="710" xr:uid="{00000000-0005-0000-0000-0000BF500000}"/>
    <cellStyle name="Comma 24 2 10" xfId="25841" xr:uid="{00000000-0005-0000-0000-0000C0500000}"/>
    <cellStyle name="Comma 24 2 10 2" xfId="37834" xr:uid="{00000000-0005-0000-0000-0000C1500000}"/>
    <cellStyle name="Comma 24 2 11" xfId="24600" xr:uid="{00000000-0005-0000-0000-0000C2500000}"/>
    <cellStyle name="Comma 24 2 12" xfId="36574" xr:uid="{00000000-0005-0000-0000-0000C3500000}"/>
    <cellStyle name="Comma 24 2 13" xfId="23682" xr:uid="{00000000-0005-0000-0000-0000C4500000}"/>
    <cellStyle name="Comma 24 2 2" xfId="711" xr:uid="{00000000-0005-0000-0000-0000C5500000}"/>
    <cellStyle name="Comma 24 2 2 10" xfId="24601" xr:uid="{00000000-0005-0000-0000-0000C6500000}"/>
    <cellStyle name="Comma 24 2 2 11" xfId="36575" xr:uid="{00000000-0005-0000-0000-0000C7500000}"/>
    <cellStyle name="Comma 24 2 2 12" xfId="23683" xr:uid="{00000000-0005-0000-0000-0000C8500000}"/>
    <cellStyle name="Comma 24 2 2 2" xfId="10330" xr:uid="{00000000-0005-0000-0000-0000C9500000}"/>
    <cellStyle name="Comma 24 2 2 2 2" xfId="10331" xr:uid="{00000000-0005-0000-0000-0000CA500000}"/>
    <cellStyle name="Comma 24 2 2 2 2 2" xfId="10332" xr:uid="{00000000-0005-0000-0000-0000CB500000}"/>
    <cellStyle name="Comma 24 2 2 2 2 2 2" xfId="41196" xr:uid="{00000000-0005-0000-0000-0000CC500000}"/>
    <cellStyle name="Comma 24 2 2 2 2 3" xfId="10333" xr:uid="{00000000-0005-0000-0000-0000CD500000}"/>
    <cellStyle name="Comma 24 2 2 2 2 3 2" xfId="41197" xr:uid="{00000000-0005-0000-0000-0000CE500000}"/>
    <cellStyle name="Comma 24 2 2 2 2 4" xfId="41195" xr:uid="{00000000-0005-0000-0000-0000CF500000}"/>
    <cellStyle name="Comma 24 2 2 2 3" xfId="10334" xr:uid="{00000000-0005-0000-0000-0000D0500000}"/>
    <cellStyle name="Comma 24 2 2 2 3 2" xfId="10335" xr:uid="{00000000-0005-0000-0000-0000D1500000}"/>
    <cellStyle name="Comma 24 2 2 2 3 2 2" xfId="41199" xr:uid="{00000000-0005-0000-0000-0000D2500000}"/>
    <cellStyle name="Comma 24 2 2 2 3 3" xfId="10336" xr:uid="{00000000-0005-0000-0000-0000D3500000}"/>
    <cellStyle name="Comma 24 2 2 2 3 3 2" xfId="41200" xr:uid="{00000000-0005-0000-0000-0000D4500000}"/>
    <cellStyle name="Comma 24 2 2 2 3 4" xfId="41198" xr:uid="{00000000-0005-0000-0000-0000D5500000}"/>
    <cellStyle name="Comma 24 2 2 2 4" xfId="10337" xr:uid="{00000000-0005-0000-0000-0000D6500000}"/>
    <cellStyle name="Comma 24 2 2 2 4 2" xfId="41201" xr:uid="{00000000-0005-0000-0000-0000D7500000}"/>
    <cellStyle name="Comma 24 2 2 2 5" xfId="10338" xr:uid="{00000000-0005-0000-0000-0000D8500000}"/>
    <cellStyle name="Comma 24 2 2 2 5 2" xfId="35770" xr:uid="{00000000-0005-0000-0000-0000D9500000}"/>
    <cellStyle name="Comma 24 2 2 2 5 2 2" xfId="45036" xr:uid="{00000000-0005-0000-0000-0000DA500000}"/>
    <cellStyle name="Comma 24 2 2 2 5 3" xfId="41202" xr:uid="{00000000-0005-0000-0000-0000DB500000}"/>
    <cellStyle name="Comma 24 2 2 2 6" xfId="28184" xr:uid="{00000000-0005-0000-0000-0000DC500000}"/>
    <cellStyle name="Comma 24 2 2 2 6 2" xfId="41194" xr:uid="{00000000-0005-0000-0000-0000DD500000}"/>
    <cellStyle name="Comma 24 2 2 2 7" xfId="25081" xr:uid="{00000000-0005-0000-0000-0000DE500000}"/>
    <cellStyle name="Comma 24 2 2 2 8" xfId="37097" xr:uid="{00000000-0005-0000-0000-0000DF500000}"/>
    <cellStyle name="Comma 24 2 2 2 9" xfId="23984" xr:uid="{00000000-0005-0000-0000-0000E0500000}"/>
    <cellStyle name="Comma 24 2 2 3" xfId="10339" xr:uid="{00000000-0005-0000-0000-0000E1500000}"/>
    <cellStyle name="Comma 24 2 2 3 2" xfId="10340" xr:uid="{00000000-0005-0000-0000-0000E2500000}"/>
    <cellStyle name="Comma 24 2 2 3 2 2" xfId="41204" xr:uid="{00000000-0005-0000-0000-0000E3500000}"/>
    <cellStyle name="Comma 24 2 2 3 3" xfId="10341" xr:uid="{00000000-0005-0000-0000-0000E4500000}"/>
    <cellStyle name="Comma 24 2 2 3 3 2" xfId="41205" xr:uid="{00000000-0005-0000-0000-0000E5500000}"/>
    <cellStyle name="Comma 24 2 2 3 4" xfId="28185" xr:uid="{00000000-0005-0000-0000-0000E6500000}"/>
    <cellStyle name="Comma 24 2 2 3 5" xfId="41203" xr:uid="{00000000-0005-0000-0000-0000E7500000}"/>
    <cellStyle name="Comma 24 2 2 3 6" xfId="24248" xr:uid="{00000000-0005-0000-0000-0000E8500000}"/>
    <cellStyle name="Comma 24 2 2 4" xfId="10342" xr:uid="{00000000-0005-0000-0000-0000E9500000}"/>
    <cellStyle name="Comma 24 2 2 4 2" xfId="10343" xr:uid="{00000000-0005-0000-0000-0000EA500000}"/>
    <cellStyle name="Comma 24 2 2 4 2 2" xfId="41207" xr:uid="{00000000-0005-0000-0000-0000EB500000}"/>
    <cellStyle name="Comma 24 2 2 4 3" xfId="41206" xr:uid="{00000000-0005-0000-0000-0000EC500000}"/>
    <cellStyle name="Comma 24 2 2 5" xfId="10344" xr:uid="{00000000-0005-0000-0000-0000ED500000}"/>
    <cellStyle name="Comma 24 2 2 5 2" xfId="41208" xr:uid="{00000000-0005-0000-0000-0000EE500000}"/>
    <cellStyle name="Comma 24 2 2 6" xfId="10345" xr:uid="{00000000-0005-0000-0000-0000EF500000}"/>
    <cellStyle name="Comma 24 2 2 6 2" xfId="36362" xr:uid="{00000000-0005-0000-0000-0000F0500000}"/>
    <cellStyle name="Comma 24 2 2 6 2 2" xfId="45580" xr:uid="{00000000-0005-0000-0000-0000F1500000}"/>
    <cellStyle name="Comma 24 2 2 6 3" xfId="41209" xr:uid="{00000000-0005-0000-0000-0000F2500000}"/>
    <cellStyle name="Comma 24 2 2 7" xfId="10329" xr:uid="{00000000-0005-0000-0000-0000F3500000}"/>
    <cellStyle name="Comma 24 2 2 7 2" xfId="41193" xr:uid="{00000000-0005-0000-0000-0000F4500000}"/>
    <cellStyle name="Comma 24 2 2 8" xfId="33894" xr:uid="{00000000-0005-0000-0000-0000F5500000}"/>
    <cellStyle name="Comma 24 2 2 8 2" xfId="43896" xr:uid="{00000000-0005-0000-0000-0000F6500000}"/>
    <cellStyle name="Comma 24 2 2 9" xfId="25842" xr:uid="{00000000-0005-0000-0000-0000F7500000}"/>
    <cellStyle name="Comma 24 2 2 9 2" xfId="37835" xr:uid="{00000000-0005-0000-0000-0000F8500000}"/>
    <cellStyle name="Comma 24 2 3" xfId="10346" xr:uid="{00000000-0005-0000-0000-0000F9500000}"/>
    <cellStyle name="Comma 24 2 3 2" xfId="10347" xr:uid="{00000000-0005-0000-0000-0000FA500000}"/>
    <cellStyle name="Comma 24 2 3 2 2" xfId="10348" xr:uid="{00000000-0005-0000-0000-0000FB500000}"/>
    <cellStyle name="Comma 24 2 3 2 2 2" xfId="41212" xr:uid="{00000000-0005-0000-0000-0000FC500000}"/>
    <cellStyle name="Comma 24 2 3 2 3" xfId="10349" xr:uid="{00000000-0005-0000-0000-0000FD500000}"/>
    <cellStyle name="Comma 24 2 3 2 3 2" xfId="41213" xr:uid="{00000000-0005-0000-0000-0000FE500000}"/>
    <cellStyle name="Comma 24 2 3 2 4" xfId="41211" xr:uid="{00000000-0005-0000-0000-0000FF500000}"/>
    <cellStyle name="Comma 24 2 3 3" xfId="10350" xr:uid="{00000000-0005-0000-0000-000000510000}"/>
    <cellStyle name="Comma 24 2 3 3 2" xfId="10351" xr:uid="{00000000-0005-0000-0000-000001510000}"/>
    <cellStyle name="Comma 24 2 3 3 2 2" xfId="41215" xr:uid="{00000000-0005-0000-0000-000002510000}"/>
    <cellStyle name="Comma 24 2 3 3 3" xfId="10352" xr:uid="{00000000-0005-0000-0000-000003510000}"/>
    <cellStyle name="Comma 24 2 3 3 3 2" xfId="41216" xr:uid="{00000000-0005-0000-0000-000004510000}"/>
    <cellStyle name="Comma 24 2 3 3 4" xfId="41214" xr:uid="{00000000-0005-0000-0000-000005510000}"/>
    <cellStyle name="Comma 24 2 3 4" xfId="10353" xr:uid="{00000000-0005-0000-0000-000006510000}"/>
    <cellStyle name="Comma 24 2 3 4 2" xfId="41217" xr:uid="{00000000-0005-0000-0000-000007510000}"/>
    <cellStyle name="Comma 24 2 3 5" xfId="10354" xr:uid="{00000000-0005-0000-0000-000008510000}"/>
    <cellStyle name="Comma 24 2 3 5 2" xfId="41218" xr:uid="{00000000-0005-0000-0000-000009510000}"/>
    <cellStyle name="Comma 24 2 3 6" xfId="10355" xr:uid="{00000000-0005-0000-0000-00000A510000}"/>
    <cellStyle name="Comma 24 2 3 6 2" xfId="35769" xr:uid="{00000000-0005-0000-0000-00000B510000}"/>
    <cellStyle name="Comma 24 2 3 6 2 2" xfId="45035" xr:uid="{00000000-0005-0000-0000-00000C510000}"/>
    <cellStyle name="Comma 24 2 3 6 3" xfId="41219" xr:uid="{00000000-0005-0000-0000-00000D510000}"/>
    <cellStyle name="Comma 24 2 3 7" xfId="28186" xr:uid="{00000000-0005-0000-0000-00000E510000}"/>
    <cellStyle name="Comma 24 2 3 7 2" xfId="41210" xr:uid="{00000000-0005-0000-0000-00000F510000}"/>
    <cellStyle name="Comma 24 2 3 8" xfId="25080" xr:uid="{00000000-0005-0000-0000-000010510000}"/>
    <cellStyle name="Comma 24 2 3 9" xfId="37096" xr:uid="{00000000-0005-0000-0000-000011510000}"/>
    <cellStyle name="Comma 24 2 4" xfId="10356" xr:uid="{00000000-0005-0000-0000-000012510000}"/>
    <cellStyle name="Comma 24 2 4 2" xfId="10357" xr:uid="{00000000-0005-0000-0000-000013510000}"/>
    <cellStyle name="Comma 24 2 4 2 2" xfId="10358" xr:uid="{00000000-0005-0000-0000-000014510000}"/>
    <cellStyle name="Comma 24 2 4 2 2 2" xfId="41222" xr:uid="{00000000-0005-0000-0000-000015510000}"/>
    <cellStyle name="Comma 24 2 4 2 3" xfId="41221" xr:uid="{00000000-0005-0000-0000-000016510000}"/>
    <cellStyle name="Comma 24 2 4 3" xfId="10359" xr:uid="{00000000-0005-0000-0000-000017510000}"/>
    <cellStyle name="Comma 24 2 4 3 2" xfId="35768" xr:uid="{00000000-0005-0000-0000-000018510000}"/>
    <cellStyle name="Comma 24 2 4 3 2 2" xfId="45034" xr:uid="{00000000-0005-0000-0000-000019510000}"/>
    <cellStyle name="Comma 24 2 4 3 3" xfId="41223" xr:uid="{00000000-0005-0000-0000-00001A510000}"/>
    <cellStyle name="Comma 24 2 4 4" xfId="28187" xr:uid="{00000000-0005-0000-0000-00001B510000}"/>
    <cellStyle name="Comma 24 2 4 5" xfId="41220" xr:uid="{00000000-0005-0000-0000-00001C510000}"/>
    <cellStyle name="Comma 24 2 5" xfId="10360" xr:uid="{00000000-0005-0000-0000-00001D510000}"/>
    <cellStyle name="Comma 24 2 5 2" xfId="10361" xr:uid="{00000000-0005-0000-0000-00001E510000}"/>
    <cellStyle name="Comma 24 2 5 2 2" xfId="41225" xr:uid="{00000000-0005-0000-0000-00001F510000}"/>
    <cellStyle name="Comma 24 2 5 3" xfId="41224" xr:uid="{00000000-0005-0000-0000-000020510000}"/>
    <cellStyle name="Comma 24 2 6" xfId="10362" xr:uid="{00000000-0005-0000-0000-000021510000}"/>
    <cellStyle name="Comma 24 2 6 2" xfId="10363" xr:uid="{00000000-0005-0000-0000-000022510000}"/>
    <cellStyle name="Comma 24 2 6 2 2" xfId="41227" xr:uid="{00000000-0005-0000-0000-000023510000}"/>
    <cellStyle name="Comma 24 2 6 3" xfId="41226" xr:uid="{00000000-0005-0000-0000-000024510000}"/>
    <cellStyle name="Comma 24 2 7" xfId="10364" xr:uid="{00000000-0005-0000-0000-000025510000}"/>
    <cellStyle name="Comma 24 2 7 2" xfId="41228" xr:uid="{00000000-0005-0000-0000-000026510000}"/>
    <cellStyle name="Comma 24 2 8" xfId="10365" xr:uid="{00000000-0005-0000-0000-000027510000}"/>
    <cellStyle name="Comma 24 2 8 2" xfId="41229" xr:uid="{00000000-0005-0000-0000-000028510000}"/>
    <cellStyle name="Comma 24 2 9" xfId="33893" xr:uid="{00000000-0005-0000-0000-000029510000}"/>
    <cellStyle name="Comma 24 2 9 2" xfId="43895" xr:uid="{00000000-0005-0000-0000-00002A510000}"/>
    <cellStyle name="Comma 24 3" xfId="712" xr:uid="{00000000-0005-0000-0000-00002B510000}"/>
    <cellStyle name="Comma 24 3 10" xfId="36576" xr:uid="{00000000-0005-0000-0000-00002C510000}"/>
    <cellStyle name="Comma 24 3 2" xfId="713" xr:uid="{00000000-0005-0000-0000-00002D510000}"/>
    <cellStyle name="Comma 24 3 2 2" xfId="10367" xr:uid="{00000000-0005-0000-0000-00002E510000}"/>
    <cellStyle name="Comma 24 3 2 2 2" xfId="28188" xr:uid="{00000000-0005-0000-0000-00002F510000}"/>
    <cellStyle name="Comma 24 3 2 2 2 2" xfId="41231" xr:uid="{00000000-0005-0000-0000-000030510000}"/>
    <cellStyle name="Comma 24 3 2 2 3" xfId="25083" xr:uid="{00000000-0005-0000-0000-000031510000}"/>
    <cellStyle name="Comma 24 3 2 2 4" xfId="37099" xr:uid="{00000000-0005-0000-0000-000032510000}"/>
    <cellStyle name="Comma 24 3 2 2 5" xfId="21741" xr:uid="{00000000-0005-0000-0000-000033510000}"/>
    <cellStyle name="Comma 24 3 2 3" xfId="10368" xr:uid="{00000000-0005-0000-0000-000034510000}"/>
    <cellStyle name="Comma 24 3 2 3 2" xfId="28189" xr:uid="{00000000-0005-0000-0000-000035510000}"/>
    <cellStyle name="Comma 24 3 2 3 3" xfId="41232" xr:uid="{00000000-0005-0000-0000-000036510000}"/>
    <cellStyle name="Comma 24 3 2 3 4" xfId="24250" xr:uid="{00000000-0005-0000-0000-000037510000}"/>
    <cellStyle name="Comma 24 3 2 4" xfId="10366" xr:uid="{00000000-0005-0000-0000-000038510000}"/>
    <cellStyle name="Comma 24 3 2 4 2" xfId="41230" xr:uid="{00000000-0005-0000-0000-000039510000}"/>
    <cellStyle name="Comma 24 3 2 5" xfId="33896" xr:uid="{00000000-0005-0000-0000-00003A510000}"/>
    <cellStyle name="Comma 24 3 2 5 2" xfId="43898" xr:uid="{00000000-0005-0000-0000-00003B510000}"/>
    <cellStyle name="Comma 24 3 2 6" xfId="25843" xr:uid="{00000000-0005-0000-0000-00003C510000}"/>
    <cellStyle name="Comma 24 3 2 6 2" xfId="37837" xr:uid="{00000000-0005-0000-0000-00003D510000}"/>
    <cellStyle name="Comma 24 3 2 7" xfId="24603" xr:uid="{00000000-0005-0000-0000-00003E510000}"/>
    <cellStyle name="Comma 24 3 2 8" xfId="36577" xr:uid="{00000000-0005-0000-0000-00003F510000}"/>
    <cellStyle name="Comma 24 3 3" xfId="10369" xr:uid="{00000000-0005-0000-0000-000040510000}"/>
    <cellStyle name="Comma 24 3 3 2" xfId="10370" xr:uid="{00000000-0005-0000-0000-000041510000}"/>
    <cellStyle name="Comma 24 3 3 2 2" xfId="41233" xr:uid="{00000000-0005-0000-0000-000042510000}"/>
    <cellStyle name="Comma 24 3 3 3" xfId="10371" xr:uid="{00000000-0005-0000-0000-000043510000}"/>
    <cellStyle name="Comma 24 3 3 3 2" xfId="41234" xr:uid="{00000000-0005-0000-0000-000044510000}"/>
    <cellStyle name="Comma 24 3 3 4" xfId="28190" xr:uid="{00000000-0005-0000-0000-000045510000}"/>
    <cellStyle name="Comma 24 3 3 5" xfId="25082" xr:uid="{00000000-0005-0000-0000-000046510000}"/>
    <cellStyle name="Comma 24 3 3 6" xfId="37098" xr:uid="{00000000-0005-0000-0000-000047510000}"/>
    <cellStyle name="Comma 24 3 3 7" xfId="23985" xr:uid="{00000000-0005-0000-0000-000048510000}"/>
    <cellStyle name="Comma 24 3 4" xfId="10372" xr:uid="{00000000-0005-0000-0000-000049510000}"/>
    <cellStyle name="Comma 24 3 4 2" xfId="28191" xr:uid="{00000000-0005-0000-0000-00004A510000}"/>
    <cellStyle name="Comma 24 3 4 3" xfId="41235" xr:uid="{00000000-0005-0000-0000-00004B510000}"/>
    <cellStyle name="Comma 24 3 4 4" xfId="24249" xr:uid="{00000000-0005-0000-0000-00004C510000}"/>
    <cellStyle name="Comma 24 3 5" xfId="10373" xr:uid="{00000000-0005-0000-0000-00004D510000}"/>
    <cellStyle name="Comma 24 3 5 2" xfId="41236" xr:uid="{00000000-0005-0000-0000-00004E510000}"/>
    <cellStyle name="Comma 24 3 6" xfId="10374" xr:uid="{00000000-0005-0000-0000-00004F510000}"/>
    <cellStyle name="Comma 24 3 6 2" xfId="36385" xr:uid="{00000000-0005-0000-0000-000050510000}"/>
    <cellStyle name="Comma 24 3 6 2 2" xfId="45596" xr:uid="{00000000-0005-0000-0000-000051510000}"/>
    <cellStyle name="Comma 24 3 6 3" xfId="41237" xr:uid="{00000000-0005-0000-0000-000052510000}"/>
    <cellStyle name="Comma 24 3 7" xfId="33895" xr:uid="{00000000-0005-0000-0000-000053510000}"/>
    <cellStyle name="Comma 24 3 7 2" xfId="43897" xr:uid="{00000000-0005-0000-0000-000054510000}"/>
    <cellStyle name="Comma 24 3 8" xfId="21772" xr:uid="{00000000-0005-0000-0000-000055510000}"/>
    <cellStyle name="Comma 24 3 8 2" xfId="37836" xr:uid="{00000000-0005-0000-0000-000056510000}"/>
    <cellStyle name="Comma 24 3 9" xfId="24602" xr:uid="{00000000-0005-0000-0000-000057510000}"/>
    <cellStyle name="Comma 24 4" xfId="10375" xr:uid="{00000000-0005-0000-0000-000058510000}"/>
    <cellStyle name="Comma 24 4 2" xfId="10376" xr:uid="{00000000-0005-0000-0000-000059510000}"/>
    <cellStyle name="Comma 24 4 2 2" xfId="41239" xr:uid="{00000000-0005-0000-0000-00005A510000}"/>
    <cellStyle name="Comma 24 4 3" xfId="10377" xr:uid="{00000000-0005-0000-0000-00005B510000}"/>
    <cellStyle name="Comma 24 4 4" xfId="28192" xr:uid="{00000000-0005-0000-0000-00005C510000}"/>
    <cellStyle name="Comma 24 4 4 2" xfId="41238" xr:uid="{00000000-0005-0000-0000-00005D510000}"/>
    <cellStyle name="Comma 24 4 5" xfId="25079" xr:uid="{00000000-0005-0000-0000-00005E510000}"/>
    <cellStyle name="Comma 24 4 6" xfId="37095" xr:uid="{00000000-0005-0000-0000-00005F510000}"/>
    <cellStyle name="Comma 24 5" xfId="10378" xr:uid="{00000000-0005-0000-0000-000060510000}"/>
    <cellStyle name="Comma 24 5 2" xfId="10379" xr:uid="{00000000-0005-0000-0000-000061510000}"/>
    <cellStyle name="Comma 24 5 2 2" xfId="41241" xr:uid="{00000000-0005-0000-0000-000062510000}"/>
    <cellStyle name="Comma 24 5 3" xfId="36315" xr:uid="{00000000-0005-0000-0000-000063510000}"/>
    <cellStyle name="Comma 24 5 3 2" xfId="45541" xr:uid="{00000000-0005-0000-0000-000064510000}"/>
    <cellStyle name="Comma 24 5 4" xfId="28193" xr:uid="{00000000-0005-0000-0000-000065510000}"/>
    <cellStyle name="Comma 24 5 5" xfId="41240" xr:uid="{00000000-0005-0000-0000-000066510000}"/>
    <cellStyle name="Comma 24 6" xfId="10380" xr:uid="{00000000-0005-0000-0000-000067510000}"/>
    <cellStyle name="Comma 24 6 2" xfId="10381" xr:uid="{00000000-0005-0000-0000-000068510000}"/>
    <cellStyle name="Comma 24 6 3" xfId="35767" xr:uid="{00000000-0005-0000-0000-000069510000}"/>
    <cellStyle name="Comma 24 6 3 2" xfId="45033" xr:uid="{00000000-0005-0000-0000-00006A510000}"/>
    <cellStyle name="Comma 24 6 4" xfId="41242" xr:uid="{00000000-0005-0000-0000-00006B510000}"/>
    <cellStyle name="Comma 24 7" xfId="10382" xr:uid="{00000000-0005-0000-0000-00006C510000}"/>
    <cellStyle name="Comma 24 7 2" xfId="35766" xr:uid="{00000000-0005-0000-0000-00006D510000}"/>
    <cellStyle name="Comma 24 7 2 2" xfId="45032" xr:uid="{00000000-0005-0000-0000-00006E510000}"/>
    <cellStyle name="Comma 24 7 3" xfId="41243" xr:uid="{00000000-0005-0000-0000-00006F510000}"/>
    <cellStyle name="Comma 24 8" xfId="10383" xr:uid="{00000000-0005-0000-0000-000070510000}"/>
    <cellStyle name="Comma 24 8 2" xfId="35765" xr:uid="{00000000-0005-0000-0000-000071510000}"/>
    <cellStyle name="Comma 24 8 2 2" xfId="45031" xr:uid="{00000000-0005-0000-0000-000072510000}"/>
    <cellStyle name="Comma 24 8 3" xfId="41244" xr:uid="{00000000-0005-0000-0000-000073510000}"/>
    <cellStyle name="Comma 24 9" xfId="10328" xr:uid="{00000000-0005-0000-0000-000074510000}"/>
    <cellStyle name="Comma 24 9 2" xfId="41192" xr:uid="{00000000-0005-0000-0000-000075510000}"/>
    <cellStyle name="Comma 24_BOQ for System Furniture - R1 (5)" xfId="10384" xr:uid="{00000000-0005-0000-0000-000076510000}"/>
    <cellStyle name="Comma 25" xfId="714" xr:uid="{00000000-0005-0000-0000-000077510000}"/>
    <cellStyle name="Comma 25 10" xfId="10385" xr:uid="{00000000-0005-0000-0000-000078510000}"/>
    <cellStyle name="Comma 25 10 2" xfId="41245" xr:uid="{00000000-0005-0000-0000-000079510000}"/>
    <cellStyle name="Comma 25 11" xfId="33897" xr:uid="{00000000-0005-0000-0000-00007A510000}"/>
    <cellStyle name="Comma 25 11 2" xfId="43899" xr:uid="{00000000-0005-0000-0000-00007B510000}"/>
    <cellStyle name="Comma 25 12" xfId="25844" xr:uid="{00000000-0005-0000-0000-00007C510000}"/>
    <cellStyle name="Comma 25 12 2" xfId="37838" xr:uid="{00000000-0005-0000-0000-00007D510000}"/>
    <cellStyle name="Comma 25 13" xfId="24604" xr:uid="{00000000-0005-0000-0000-00007E510000}"/>
    <cellStyle name="Comma 25 14" xfId="36578" xr:uid="{00000000-0005-0000-0000-00007F510000}"/>
    <cellStyle name="Comma 25 15" xfId="23684" xr:uid="{00000000-0005-0000-0000-000080510000}"/>
    <cellStyle name="Comma 25 16" xfId="22967" xr:uid="{00000000-0005-0000-0000-000081510000}"/>
    <cellStyle name="Comma 25 2" xfId="715" xr:uid="{00000000-0005-0000-0000-000082510000}"/>
    <cellStyle name="Comma 25 2 10" xfId="25845" xr:uid="{00000000-0005-0000-0000-000083510000}"/>
    <cellStyle name="Comma 25 2 10 2" xfId="37839" xr:uid="{00000000-0005-0000-0000-000084510000}"/>
    <cellStyle name="Comma 25 2 11" xfId="24605" xr:uid="{00000000-0005-0000-0000-000085510000}"/>
    <cellStyle name="Comma 25 2 12" xfId="36579" xr:uid="{00000000-0005-0000-0000-000086510000}"/>
    <cellStyle name="Comma 25 2 13" xfId="23685" xr:uid="{00000000-0005-0000-0000-000087510000}"/>
    <cellStyle name="Comma 25 2 2" xfId="716" xr:uid="{00000000-0005-0000-0000-000088510000}"/>
    <cellStyle name="Comma 25 2 2 10" xfId="24606" xr:uid="{00000000-0005-0000-0000-000089510000}"/>
    <cellStyle name="Comma 25 2 2 11" xfId="36580" xr:uid="{00000000-0005-0000-0000-00008A510000}"/>
    <cellStyle name="Comma 25 2 2 12" xfId="23686" xr:uid="{00000000-0005-0000-0000-00008B510000}"/>
    <cellStyle name="Comma 25 2 2 2" xfId="10387" xr:uid="{00000000-0005-0000-0000-00008C510000}"/>
    <cellStyle name="Comma 25 2 2 2 2" xfId="10388" xr:uid="{00000000-0005-0000-0000-00008D510000}"/>
    <cellStyle name="Comma 25 2 2 2 2 2" xfId="41248" xr:uid="{00000000-0005-0000-0000-00008E510000}"/>
    <cellStyle name="Comma 25 2 2 2 3" xfId="10389" xr:uid="{00000000-0005-0000-0000-00008F510000}"/>
    <cellStyle name="Comma 25 2 2 2 3 2" xfId="41249" xr:uid="{00000000-0005-0000-0000-000090510000}"/>
    <cellStyle name="Comma 25 2 2 2 4" xfId="28194" xr:uid="{00000000-0005-0000-0000-000091510000}"/>
    <cellStyle name="Comma 25 2 2 2 4 2" xfId="41247" xr:uid="{00000000-0005-0000-0000-000092510000}"/>
    <cellStyle name="Comma 25 2 2 2 5" xfId="25086" xr:uid="{00000000-0005-0000-0000-000093510000}"/>
    <cellStyle name="Comma 25 2 2 2 6" xfId="37102" xr:uid="{00000000-0005-0000-0000-000094510000}"/>
    <cellStyle name="Comma 25 2 2 2 7" xfId="30056" xr:uid="{00000000-0005-0000-0000-000095510000}"/>
    <cellStyle name="Comma 25 2 2 3" xfId="10390" xr:uid="{00000000-0005-0000-0000-000096510000}"/>
    <cellStyle name="Comma 25 2 2 3 2" xfId="10391" xr:uid="{00000000-0005-0000-0000-000097510000}"/>
    <cellStyle name="Comma 25 2 2 3 2 2" xfId="41251" xr:uid="{00000000-0005-0000-0000-000098510000}"/>
    <cellStyle name="Comma 25 2 2 3 3" xfId="29822" xr:uid="{00000000-0005-0000-0000-000099510000}"/>
    <cellStyle name="Comma 25 2 2 3 4" xfId="41250" xr:uid="{00000000-0005-0000-0000-00009A510000}"/>
    <cellStyle name="Comma 25 2 2 3 5" xfId="24251" xr:uid="{00000000-0005-0000-0000-00009B510000}"/>
    <cellStyle name="Comma 25 2 2 4" xfId="10392" xr:uid="{00000000-0005-0000-0000-00009C510000}"/>
    <cellStyle name="Comma 25 2 2 4 2" xfId="41252" xr:uid="{00000000-0005-0000-0000-00009D510000}"/>
    <cellStyle name="Comma 25 2 2 5" xfId="10393" xr:uid="{00000000-0005-0000-0000-00009E510000}"/>
    <cellStyle name="Comma 25 2 2 5 2" xfId="41253" xr:uid="{00000000-0005-0000-0000-00009F510000}"/>
    <cellStyle name="Comma 25 2 2 6" xfId="10394" xr:uid="{00000000-0005-0000-0000-0000A0510000}"/>
    <cellStyle name="Comma 25 2 2 6 2" xfId="34476" xr:uid="{00000000-0005-0000-0000-0000A1510000}"/>
    <cellStyle name="Comma 25 2 2 6 2 2" xfId="44520" xr:uid="{00000000-0005-0000-0000-0000A2510000}"/>
    <cellStyle name="Comma 25 2 2 6 3" xfId="41254" xr:uid="{00000000-0005-0000-0000-0000A3510000}"/>
    <cellStyle name="Comma 25 2 2 7" xfId="10386" xr:uid="{00000000-0005-0000-0000-0000A4510000}"/>
    <cellStyle name="Comma 25 2 2 7 2" xfId="41246" xr:uid="{00000000-0005-0000-0000-0000A5510000}"/>
    <cellStyle name="Comma 25 2 2 8" xfId="33899" xr:uid="{00000000-0005-0000-0000-0000A6510000}"/>
    <cellStyle name="Comma 25 2 2 8 2" xfId="43901" xr:uid="{00000000-0005-0000-0000-0000A7510000}"/>
    <cellStyle name="Comma 25 2 2 9" xfId="25846" xr:uid="{00000000-0005-0000-0000-0000A8510000}"/>
    <cellStyle name="Comma 25 2 2 9 2" xfId="37840" xr:uid="{00000000-0005-0000-0000-0000A9510000}"/>
    <cellStyle name="Comma 25 2 3" xfId="10395" xr:uid="{00000000-0005-0000-0000-0000AA510000}"/>
    <cellStyle name="Comma 25 2 3 2" xfId="10396" xr:uid="{00000000-0005-0000-0000-0000AB510000}"/>
    <cellStyle name="Comma 25 2 3 2 2" xfId="10397" xr:uid="{00000000-0005-0000-0000-0000AC510000}"/>
    <cellStyle name="Comma 25 2 3 2 2 2" xfId="41257" xr:uid="{00000000-0005-0000-0000-0000AD510000}"/>
    <cellStyle name="Comma 25 2 3 2 3" xfId="41256" xr:uid="{00000000-0005-0000-0000-0000AE510000}"/>
    <cellStyle name="Comma 25 2 3 3" xfId="10398" xr:uid="{00000000-0005-0000-0000-0000AF510000}"/>
    <cellStyle name="Comma 25 2 3 3 2" xfId="36361" xr:uid="{00000000-0005-0000-0000-0000B0510000}"/>
    <cellStyle name="Comma 25 2 3 3 2 2" xfId="45579" xr:uid="{00000000-0005-0000-0000-0000B1510000}"/>
    <cellStyle name="Comma 25 2 3 3 3" xfId="41258" xr:uid="{00000000-0005-0000-0000-0000B2510000}"/>
    <cellStyle name="Comma 25 2 3 4" xfId="28195" xr:uid="{00000000-0005-0000-0000-0000B3510000}"/>
    <cellStyle name="Comma 25 2 3 4 2" xfId="41255" xr:uid="{00000000-0005-0000-0000-0000B4510000}"/>
    <cellStyle name="Comma 25 2 3 5" xfId="25085" xr:uid="{00000000-0005-0000-0000-0000B5510000}"/>
    <cellStyle name="Comma 25 2 3 6" xfId="37101" xr:uid="{00000000-0005-0000-0000-0000B6510000}"/>
    <cellStyle name="Comma 25 2 4" xfId="10399" xr:uid="{00000000-0005-0000-0000-0000B7510000}"/>
    <cellStyle name="Comma 25 2 4 2" xfId="10400" xr:uid="{00000000-0005-0000-0000-0000B8510000}"/>
    <cellStyle name="Comma 25 2 4 2 2" xfId="41260" xr:uid="{00000000-0005-0000-0000-0000B9510000}"/>
    <cellStyle name="Comma 25 2 4 3" xfId="28196" xr:uid="{00000000-0005-0000-0000-0000BA510000}"/>
    <cellStyle name="Comma 25 2 4 4" xfId="41259" xr:uid="{00000000-0005-0000-0000-0000BB510000}"/>
    <cellStyle name="Comma 25 2 5" xfId="10401" xr:uid="{00000000-0005-0000-0000-0000BC510000}"/>
    <cellStyle name="Comma 25 2 5 2" xfId="10402" xr:uid="{00000000-0005-0000-0000-0000BD510000}"/>
    <cellStyle name="Comma 25 2 5 2 2" xfId="41262" xr:uid="{00000000-0005-0000-0000-0000BE510000}"/>
    <cellStyle name="Comma 25 2 5 3" xfId="41261" xr:uid="{00000000-0005-0000-0000-0000BF510000}"/>
    <cellStyle name="Comma 25 2 6" xfId="10403" xr:uid="{00000000-0005-0000-0000-0000C0510000}"/>
    <cellStyle name="Comma 25 2 6 2" xfId="41263" xr:uid="{00000000-0005-0000-0000-0000C1510000}"/>
    <cellStyle name="Comma 25 2 7" xfId="10404" xr:uid="{00000000-0005-0000-0000-0000C2510000}"/>
    <cellStyle name="Comma 25 2 7 2" xfId="41264" xr:uid="{00000000-0005-0000-0000-0000C3510000}"/>
    <cellStyle name="Comma 25 2 8" xfId="10405" xr:uid="{00000000-0005-0000-0000-0000C4510000}"/>
    <cellStyle name="Comma 25 2 8 2" xfId="41265" xr:uid="{00000000-0005-0000-0000-0000C5510000}"/>
    <cellStyle name="Comma 25 2 9" xfId="33898" xr:uid="{00000000-0005-0000-0000-0000C6510000}"/>
    <cellStyle name="Comma 25 2 9 2" xfId="43900" xr:uid="{00000000-0005-0000-0000-0000C7510000}"/>
    <cellStyle name="Comma 25 3" xfId="717" xr:uid="{00000000-0005-0000-0000-0000C8510000}"/>
    <cellStyle name="Comma 25 3 10" xfId="36581" xr:uid="{00000000-0005-0000-0000-0000C9510000}"/>
    <cellStyle name="Comma 25 3 2" xfId="718" xr:uid="{00000000-0005-0000-0000-0000CA510000}"/>
    <cellStyle name="Comma 25 3 2 10" xfId="24608" xr:uid="{00000000-0005-0000-0000-0000CB510000}"/>
    <cellStyle name="Comma 25 3 2 11" xfId="36582" xr:uid="{00000000-0005-0000-0000-0000CC510000}"/>
    <cellStyle name="Comma 25 3 2 2" xfId="10407" xr:uid="{00000000-0005-0000-0000-0000CD510000}"/>
    <cellStyle name="Comma 25 3 2 2 2" xfId="10408" xr:uid="{00000000-0005-0000-0000-0000CE510000}"/>
    <cellStyle name="Comma 25 3 2 2 2 2" xfId="10409" xr:uid="{00000000-0005-0000-0000-0000CF510000}"/>
    <cellStyle name="Comma 25 3 2 2 2 2 2" xfId="41269" xr:uid="{00000000-0005-0000-0000-0000D0510000}"/>
    <cellStyle name="Comma 25 3 2 2 2 3" xfId="41268" xr:uid="{00000000-0005-0000-0000-0000D1510000}"/>
    <cellStyle name="Comma 25 3 2 2 3" xfId="10410" xr:uid="{00000000-0005-0000-0000-0000D2510000}"/>
    <cellStyle name="Comma 25 3 2 2 3 2" xfId="10411" xr:uid="{00000000-0005-0000-0000-0000D3510000}"/>
    <cellStyle name="Comma 25 3 2 2 3 2 2" xfId="41271" xr:uid="{00000000-0005-0000-0000-0000D4510000}"/>
    <cellStyle name="Comma 25 3 2 2 3 3" xfId="41270" xr:uid="{00000000-0005-0000-0000-0000D5510000}"/>
    <cellStyle name="Comma 25 3 2 2 4" xfId="10412" xr:uid="{00000000-0005-0000-0000-0000D6510000}"/>
    <cellStyle name="Comma 25 3 2 2 4 2" xfId="41272" xr:uid="{00000000-0005-0000-0000-0000D7510000}"/>
    <cellStyle name="Comma 25 3 2 2 5" xfId="10413" xr:uid="{00000000-0005-0000-0000-0000D8510000}"/>
    <cellStyle name="Comma 25 3 2 2 5 2" xfId="41273" xr:uid="{00000000-0005-0000-0000-0000D9510000}"/>
    <cellStyle name="Comma 25 3 2 2 6" xfId="28197" xr:uid="{00000000-0005-0000-0000-0000DA510000}"/>
    <cellStyle name="Comma 25 3 2 2 6 2" xfId="41267" xr:uid="{00000000-0005-0000-0000-0000DB510000}"/>
    <cellStyle name="Comma 25 3 2 2 7" xfId="25088" xr:uid="{00000000-0005-0000-0000-0000DC510000}"/>
    <cellStyle name="Comma 25 3 2 2 8" xfId="37104" xr:uid="{00000000-0005-0000-0000-0000DD510000}"/>
    <cellStyle name="Comma 25 3 2 2 9" xfId="30080" xr:uid="{00000000-0005-0000-0000-0000DE510000}"/>
    <cellStyle name="Comma 25 3 2 3" xfId="10414" xr:uid="{00000000-0005-0000-0000-0000DF510000}"/>
    <cellStyle name="Comma 25 3 2 3 2" xfId="10415" xr:uid="{00000000-0005-0000-0000-0000E0510000}"/>
    <cellStyle name="Comma 25 3 2 3 2 2" xfId="41275" xr:uid="{00000000-0005-0000-0000-0000E1510000}"/>
    <cellStyle name="Comma 25 3 2 3 3" xfId="10416" xr:uid="{00000000-0005-0000-0000-0000E2510000}"/>
    <cellStyle name="Comma 25 3 2 3 3 2" xfId="41276" xr:uid="{00000000-0005-0000-0000-0000E3510000}"/>
    <cellStyle name="Comma 25 3 2 3 4" xfId="28198" xr:uid="{00000000-0005-0000-0000-0000E4510000}"/>
    <cellStyle name="Comma 25 3 2 3 5" xfId="41274" xr:uid="{00000000-0005-0000-0000-0000E5510000}"/>
    <cellStyle name="Comma 25 3 2 3 6" xfId="24253" xr:uid="{00000000-0005-0000-0000-0000E6510000}"/>
    <cellStyle name="Comma 25 3 2 4" xfId="10417" xr:uid="{00000000-0005-0000-0000-0000E7510000}"/>
    <cellStyle name="Comma 25 3 2 4 2" xfId="10418" xr:uid="{00000000-0005-0000-0000-0000E8510000}"/>
    <cellStyle name="Comma 25 3 2 4 2 2" xfId="41278" xr:uid="{00000000-0005-0000-0000-0000E9510000}"/>
    <cellStyle name="Comma 25 3 2 4 3" xfId="41277" xr:uid="{00000000-0005-0000-0000-0000EA510000}"/>
    <cellStyle name="Comma 25 3 2 5" xfId="10419" xr:uid="{00000000-0005-0000-0000-0000EB510000}"/>
    <cellStyle name="Comma 25 3 2 5 2" xfId="10420" xr:uid="{00000000-0005-0000-0000-0000EC510000}"/>
    <cellStyle name="Comma 25 3 2 5 2 2" xfId="41280" xr:uid="{00000000-0005-0000-0000-0000ED510000}"/>
    <cellStyle name="Comma 25 3 2 5 3" xfId="41279" xr:uid="{00000000-0005-0000-0000-0000EE510000}"/>
    <cellStyle name="Comma 25 3 2 6" xfId="10421" xr:uid="{00000000-0005-0000-0000-0000EF510000}"/>
    <cellStyle name="Comma 25 3 2 6 2" xfId="41281" xr:uid="{00000000-0005-0000-0000-0000F0510000}"/>
    <cellStyle name="Comma 25 3 2 7" xfId="10406" xr:uid="{00000000-0005-0000-0000-0000F1510000}"/>
    <cellStyle name="Comma 25 3 2 7 2" xfId="41266" xr:uid="{00000000-0005-0000-0000-0000F2510000}"/>
    <cellStyle name="Comma 25 3 2 8" xfId="33901" xr:uid="{00000000-0005-0000-0000-0000F3510000}"/>
    <cellStyle name="Comma 25 3 2 8 2" xfId="43903" xr:uid="{00000000-0005-0000-0000-0000F4510000}"/>
    <cellStyle name="Comma 25 3 2 9" xfId="25848" xr:uid="{00000000-0005-0000-0000-0000F5510000}"/>
    <cellStyle name="Comma 25 3 2 9 2" xfId="37842" xr:uid="{00000000-0005-0000-0000-0000F6510000}"/>
    <cellStyle name="Comma 25 3 3" xfId="10422" xr:uid="{00000000-0005-0000-0000-0000F7510000}"/>
    <cellStyle name="Comma 25 3 3 2" xfId="10423" xr:uid="{00000000-0005-0000-0000-0000F8510000}"/>
    <cellStyle name="Comma 25 3 3 2 2" xfId="10424" xr:uid="{00000000-0005-0000-0000-0000F9510000}"/>
    <cellStyle name="Comma 25 3 3 2 2 2" xfId="41284" xr:uid="{00000000-0005-0000-0000-0000FA510000}"/>
    <cellStyle name="Comma 25 3 3 2 3" xfId="41283" xr:uid="{00000000-0005-0000-0000-0000FB510000}"/>
    <cellStyle name="Comma 25 3 3 3" xfId="10425" xr:uid="{00000000-0005-0000-0000-0000FC510000}"/>
    <cellStyle name="Comma 25 3 3 3 2" xfId="41285" xr:uid="{00000000-0005-0000-0000-0000FD510000}"/>
    <cellStyle name="Comma 25 3 3 4" xfId="28199" xr:uid="{00000000-0005-0000-0000-0000FE510000}"/>
    <cellStyle name="Comma 25 3 3 4 2" xfId="41282" xr:uid="{00000000-0005-0000-0000-0000FF510000}"/>
    <cellStyle name="Comma 25 3 3 5" xfId="25087" xr:uid="{00000000-0005-0000-0000-000000520000}"/>
    <cellStyle name="Comma 25 3 3 6" xfId="37103" xr:uid="{00000000-0005-0000-0000-000001520000}"/>
    <cellStyle name="Comma 25 3 4" xfId="10426" xr:uid="{00000000-0005-0000-0000-000002520000}"/>
    <cellStyle name="Comma 25 3 4 2" xfId="10427" xr:uid="{00000000-0005-0000-0000-000003520000}"/>
    <cellStyle name="Comma 25 3 4 2 2" xfId="41287" xr:uid="{00000000-0005-0000-0000-000004520000}"/>
    <cellStyle name="Comma 25 3 4 3" xfId="28200" xr:uid="{00000000-0005-0000-0000-000005520000}"/>
    <cellStyle name="Comma 25 3 4 4" xfId="41286" xr:uid="{00000000-0005-0000-0000-000006520000}"/>
    <cellStyle name="Comma 25 3 4 5" xfId="24252" xr:uid="{00000000-0005-0000-0000-000007520000}"/>
    <cellStyle name="Comma 25 3 5" xfId="10428" xr:uid="{00000000-0005-0000-0000-000008520000}"/>
    <cellStyle name="Comma 25 3 5 2" xfId="41288" xr:uid="{00000000-0005-0000-0000-000009520000}"/>
    <cellStyle name="Comma 25 3 6" xfId="10429" xr:uid="{00000000-0005-0000-0000-00000A520000}"/>
    <cellStyle name="Comma 25 3 6 2" xfId="41289" xr:uid="{00000000-0005-0000-0000-00000B520000}"/>
    <cellStyle name="Comma 25 3 7" xfId="33900" xr:uid="{00000000-0005-0000-0000-00000C520000}"/>
    <cellStyle name="Comma 25 3 7 2" xfId="43902" xr:uid="{00000000-0005-0000-0000-00000D520000}"/>
    <cellStyle name="Comma 25 3 8" xfId="25847" xr:uid="{00000000-0005-0000-0000-00000E520000}"/>
    <cellStyle name="Comma 25 3 8 2" xfId="37841" xr:uid="{00000000-0005-0000-0000-00000F520000}"/>
    <cellStyle name="Comma 25 3 9" xfId="24607" xr:uid="{00000000-0005-0000-0000-000010520000}"/>
    <cellStyle name="Comma 25 4" xfId="10430" xr:uid="{00000000-0005-0000-0000-000011520000}"/>
    <cellStyle name="Comma 25 4 2" xfId="10431" xr:uid="{00000000-0005-0000-0000-000012520000}"/>
    <cellStyle name="Comma 25 4 2 2" xfId="10432" xr:uid="{00000000-0005-0000-0000-000013520000}"/>
    <cellStyle name="Comma 25 4 2 2 2" xfId="41292" xr:uid="{00000000-0005-0000-0000-000014520000}"/>
    <cellStyle name="Comma 25 4 2 3" xfId="10433" xr:uid="{00000000-0005-0000-0000-000015520000}"/>
    <cellStyle name="Comma 25 4 2 3 2" xfId="41293" xr:uid="{00000000-0005-0000-0000-000016520000}"/>
    <cellStyle name="Comma 25 4 2 4" xfId="41291" xr:uid="{00000000-0005-0000-0000-000017520000}"/>
    <cellStyle name="Comma 25 4 3" xfId="10434" xr:uid="{00000000-0005-0000-0000-000018520000}"/>
    <cellStyle name="Comma 25 4 3 2" xfId="10435" xr:uid="{00000000-0005-0000-0000-000019520000}"/>
    <cellStyle name="Comma 25 4 3 2 2" xfId="41295" xr:uid="{00000000-0005-0000-0000-00001A520000}"/>
    <cellStyle name="Comma 25 4 3 3" xfId="41294" xr:uid="{00000000-0005-0000-0000-00001B520000}"/>
    <cellStyle name="Comma 25 4 4" xfId="10436" xr:uid="{00000000-0005-0000-0000-00001C520000}"/>
    <cellStyle name="Comma 25 4 4 2" xfId="41296" xr:uid="{00000000-0005-0000-0000-00001D520000}"/>
    <cellStyle name="Comma 25 4 5" xfId="10437" xr:uid="{00000000-0005-0000-0000-00001E520000}"/>
    <cellStyle name="Comma 25 4 5 2" xfId="41297" xr:uid="{00000000-0005-0000-0000-00001F520000}"/>
    <cellStyle name="Comma 25 4 6" xfId="10438" xr:uid="{00000000-0005-0000-0000-000020520000}"/>
    <cellStyle name="Comma 25 4 6 2" xfId="36360" xr:uid="{00000000-0005-0000-0000-000021520000}"/>
    <cellStyle name="Comma 25 4 6 2 2" xfId="45578" xr:uid="{00000000-0005-0000-0000-000022520000}"/>
    <cellStyle name="Comma 25 4 6 3" xfId="41298" xr:uid="{00000000-0005-0000-0000-000023520000}"/>
    <cellStyle name="Comma 25 4 7" xfId="28201" xr:uid="{00000000-0005-0000-0000-000024520000}"/>
    <cellStyle name="Comma 25 4 7 2" xfId="41290" xr:uid="{00000000-0005-0000-0000-000025520000}"/>
    <cellStyle name="Comma 25 4 8" xfId="25084" xr:uid="{00000000-0005-0000-0000-000026520000}"/>
    <cellStyle name="Comma 25 4 9" xfId="37100" xr:uid="{00000000-0005-0000-0000-000027520000}"/>
    <cellStyle name="Comma 25 5" xfId="10439" xr:uid="{00000000-0005-0000-0000-000028520000}"/>
    <cellStyle name="Comma 25 5 2" xfId="10440" xr:uid="{00000000-0005-0000-0000-000029520000}"/>
    <cellStyle name="Comma 25 5 2 2" xfId="10441" xr:uid="{00000000-0005-0000-0000-00002A520000}"/>
    <cellStyle name="Comma 25 5 2 2 2" xfId="41301" xr:uid="{00000000-0005-0000-0000-00002B520000}"/>
    <cellStyle name="Comma 25 5 2 3" xfId="41300" xr:uid="{00000000-0005-0000-0000-00002C520000}"/>
    <cellStyle name="Comma 25 5 3" xfId="10442" xr:uid="{00000000-0005-0000-0000-00002D520000}"/>
    <cellStyle name="Comma 25 5 3 2" xfId="41302" xr:uid="{00000000-0005-0000-0000-00002E520000}"/>
    <cellStyle name="Comma 25 5 4" xfId="25679" xr:uid="{00000000-0005-0000-0000-00002F520000}"/>
    <cellStyle name="Comma 25 5 4 2" xfId="37674" xr:uid="{00000000-0005-0000-0000-000030520000}"/>
    <cellStyle name="Comma 25 5 5" xfId="28202" xr:uid="{00000000-0005-0000-0000-000031520000}"/>
    <cellStyle name="Comma 25 5 6" xfId="41299" xr:uid="{00000000-0005-0000-0000-000032520000}"/>
    <cellStyle name="Comma 25 6" xfId="10443" xr:uid="{00000000-0005-0000-0000-000033520000}"/>
    <cellStyle name="Comma 25 6 2" xfId="10444" xr:uid="{00000000-0005-0000-0000-000034520000}"/>
    <cellStyle name="Comma 25 6 2 2" xfId="41304" xr:uid="{00000000-0005-0000-0000-000035520000}"/>
    <cellStyle name="Comma 25 6 3" xfId="10445" xr:uid="{00000000-0005-0000-0000-000036520000}"/>
    <cellStyle name="Comma 25 6 3 2" xfId="41305" xr:uid="{00000000-0005-0000-0000-000037520000}"/>
    <cellStyle name="Comma 25 6 4" xfId="35764" xr:uid="{00000000-0005-0000-0000-000038520000}"/>
    <cellStyle name="Comma 25 6 4 2" xfId="45030" xr:uid="{00000000-0005-0000-0000-000039520000}"/>
    <cellStyle name="Comma 25 6 5" xfId="41303" xr:uid="{00000000-0005-0000-0000-00003A520000}"/>
    <cellStyle name="Comma 25 7" xfId="10446" xr:uid="{00000000-0005-0000-0000-00003B520000}"/>
    <cellStyle name="Comma 25 7 2" xfId="10447" xr:uid="{00000000-0005-0000-0000-00003C520000}"/>
    <cellStyle name="Comma 25 7 2 2" xfId="41307" xr:uid="{00000000-0005-0000-0000-00003D520000}"/>
    <cellStyle name="Comma 25 7 3" xfId="10448" xr:uid="{00000000-0005-0000-0000-00003E520000}"/>
    <cellStyle name="Comma 25 7 3 2" xfId="41308" xr:uid="{00000000-0005-0000-0000-00003F520000}"/>
    <cellStyle name="Comma 25 7 4" xfId="35763" xr:uid="{00000000-0005-0000-0000-000040520000}"/>
    <cellStyle name="Comma 25 7 4 2" xfId="45029" xr:uid="{00000000-0005-0000-0000-000041520000}"/>
    <cellStyle name="Comma 25 7 5" xfId="41306" xr:uid="{00000000-0005-0000-0000-000042520000}"/>
    <cellStyle name="Comma 25 8" xfId="10449" xr:uid="{00000000-0005-0000-0000-000043520000}"/>
    <cellStyle name="Comma 25 8 2" xfId="36359" xr:uid="{00000000-0005-0000-0000-000044520000}"/>
    <cellStyle name="Comma 25 8 2 2" xfId="45577" xr:uid="{00000000-0005-0000-0000-000045520000}"/>
    <cellStyle name="Comma 25 8 3" xfId="41309" xr:uid="{00000000-0005-0000-0000-000046520000}"/>
    <cellStyle name="Comma 25 9" xfId="10450" xr:uid="{00000000-0005-0000-0000-000047520000}"/>
    <cellStyle name="Comma 25 9 2" xfId="41310" xr:uid="{00000000-0005-0000-0000-000048520000}"/>
    <cellStyle name="Comma 26" xfId="719" xr:uid="{00000000-0005-0000-0000-000049520000}"/>
    <cellStyle name="Comma 26 10" xfId="10451" xr:uid="{00000000-0005-0000-0000-00004A520000}"/>
    <cellStyle name="Comma 26 10 2" xfId="41311" xr:uid="{00000000-0005-0000-0000-00004B520000}"/>
    <cellStyle name="Comma 26 11" xfId="33902" xr:uid="{00000000-0005-0000-0000-00004C520000}"/>
    <cellStyle name="Comma 26 11 2" xfId="43904" xr:uid="{00000000-0005-0000-0000-00004D520000}"/>
    <cellStyle name="Comma 26 12" xfId="25849" xr:uid="{00000000-0005-0000-0000-00004E520000}"/>
    <cellStyle name="Comma 26 12 2" xfId="37843" xr:uid="{00000000-0005-0000-0000-00004F520000}"/>
    <cellStyle name="Comma 26 13" xfId="24609" xr:uid="{00000000-0005-0000-0000-000050520000}"/>
    <cellStyle name="Comma 26 14" xfId="36583" xr:uid="{00000000-0005-0000-0000-000051520000}"/>
    <cellStyle name="Comma 26 15" xfId="23687" xr:uid="{00000000-0005-0000-0000-000052520000}"/>
    <cellStyle name="Comma 26 16" xfId="22984" xr:uid="{00000000-0005-0000-0000-000053520000}"/>
    <cellStyle name="Comma 26 2" xfId="720" xr:uid="{00000000-0005-0000-0000-000054520000}"/>
    <cellStyle name="Comma 26 2 10" xfId="25850" xr:uid="{00000000-0005-0000-0000-000055520000}"/>
    <cellStyle name="Comma 26 2 10 2" xfId="37844" xr:uid="{00000000-0005-0000-0000-000056520000}"/>
    <cellStyle name="Comma 26 2 11" xfId="24610" xr:uid="{00000000-0005-0000-0000-000057520000}"/>
    <cellStyle name="Comma 26 2 12" xfId="36584" xr:uid="{00000000-0005-0000-0000-000058520000}"/>
    <cellStyle name="Comma 26 2 13" xfId="23688" xr:uid="{00000000-0005-0000-0000-000059520000}"/>
    <cellStyle name="Comma 26 2 2" xfId="721" xr:uid="{00000000-0005-0000-0000-00005A520000}"/>
    <cellStyle name="Comma 26 2 2 10" xfId="36585" xr:uid="{00000000-0005-0000-0000-00005B520000}"/>
    <cellStyle name="Comma 26 2 2 11" xfId="23689" xr:uid="{00000000-0005-0000-0000-00005C520000}"/>
    <cellStyle name="Comma 26 2 2 2" xfId="10453" xr:uid="{00000000-0005-0000-0000-00005D520000}"/>
    <cellStyle name="Comma 26 2 2 2 2" xfId="10454" xr:uid="{00000000-0005-0000-0000-00005E520000}"/>
    <cellStyle name="Comma 26 2 2 2 2 2" xfId="41314" xr:uid="{00000000-0005-0000-0000-00005F520000}"/>
    <cellStyle name="Comma 26 2 2 2 3" xfId="10455" xr:uid="{00000000-0005-0000-0000-000060520000}"/>
    <cellStyle name="Comma 26 2 2 2 3 2" xfId="41315" xr:uid="{00000000-0005-0000-0000-000061520000}"/>
    <cellStyle name="Comma 26 2 2 2 4" xfId="28203" xr:uid="{00000000-0005-0000-0000-000062520000}"/>
    <cellStyle name="Comma 26 2 2 2 4 2" xfId="41313" xr:uid="{00000000-0005-0000-0000-000063520000}"/>
    <cellStyle name="Comma 26 2 2 2 5" xfId="25091" xr:uid="{00000000-0005-0000-0000-000064520000}"/>
    <cellStyle name="Comma 26 2 2 2 6" xfId="37107" xr:uid="{00000000-0005-0000-0000-000065520000}"/>
    <cellStyle name="Comma 26 2 2 2 7" xfId="23986" xr:uid="{00000000-0005-0000-0000-000066520000}"/>
    <cellStyle name="Comma 26 2 2 2 8" xfId="32123" xr:uid="{00000000-0005-0000-0000-000067520000}"/>
    <cellStyle name="Comma 26 2 2 3" xfId="10456" xr:uid="{00000000-0005-0000-0000-000068520000}"/>
    <cellStyle name="Comma 26 2 2 3 2" xfId="10457" xr:uid="{00000000-0005-0000-0000-000069520000}"/>
    <cellStyle name="Comma 26 2 2 3 2 2" xfId="41317" xr:uid="{00000000-0005-0000-0000-00006A520000}"/>
    <cellStyle name="Comma 26 2 2 3 3" xfId="10458" xr:uid="{00000000-0005-0000-0000-00006B520000}"/>
    <cellStyle name="Comma 26 2 2 3 3 2" xfId="41318" xr:uid="{00000000-0005-0000-0000-00006C520000}"/>
    <cellStyle name="Comma 26 2 2 3 4" xfId="28204" xr:uid="{00000000-0005-0000-0000-00006D520000}"/>
    <cellStyle name="Comma 26 2 2 3 5" xfId="41316" xr:uid="{00000000-0005-0000-0000-00006E520000}"/>
    <cellStyle name="Comma 26 2 2 3 6" xfId="24254" xr:uid="{00000000-0005-0000-0000-00006F520000}"/>
    <cellStyle name="Comma 26 2 2 4" xfId="10459" xr:uid="{00000000-0005-0000-0000-000070520000}"/>
    <cellStyle name="Comma 26 2 2 4 2" xfId="41319" xr:uid="{00000000-0005-0000-0000-000071520000}"/>
    <cellStyle name="Comma 26 2 2 5" xfId="10460" xr:uid="{00000000-0005-0000-0000-000072520000}"/>
    <cellStyle name="Comma 26 2 2 5 2" xfId="41320" xr:uid="{00000000-0005-0000-0000-000073520000}"/>
    <cellStyle name="Comma 26 2 2 6" xfId="10452" xr:uid="{00000000-0005-0000-0000-000074520000}"/>
    <cellStyle name="Comma 26 2 2 6 2" xfId="41312" xr:uid="{00000000-0005-0000-0000-000075520000}"/>
    <cellStyle name="Comma 26 2 2 7" xfId="33904" xr:uid="{00000000-0005-0000-0000-000076520000}"/>
    <cellStyle name="Comma 26 2 2 7 2" xfId="43906" xr:uid="{00000000-0005-0000-0000-000077520000}"/>
    <cellStyle name="Comma 26 2 2 8" xfId="25851" xr:uid="{00000000-0005-0000-0000-000078520000}"/>
    <cellStyle name="Comma 26 2 2 8 2" xfId="37845" xr:uid="{00000000-0005-0000-0000-000079520000}"/>
    <cellStyle name="Comma 26 2 2 9" xfId="24611" xr:uid="{00000000-0005-0000-0000-00007A520000}"/>
    <cellStyle name="Comma 26 2 3" xfId="10461" xr:uid="{00000000-0005-0000-0000-00007B520000}"/>
    <cellStyle name="Comma 26 2 3 2" xfId="10462" xr:uid="{00000000-0005-0000-0000-00007C520000}"/>
    <cellStyle name="Comma 26 2 3 2 2" xfId="10463" xr:uid="{00000000-0005-0000-0000-00007D520000}"/>
    <cellStyle name="Comma 26 2 3 2 2 2" xfId="41323" xr:uid="{00000000-0005-0000-0000-00007E520000}"/>
    <cellStyle name="Comma 26 2 3 2 3" xfId="41322" xr:uid="{00000000-0005-0000-0000-00007F520000}"/>
    <cellStyle name="Comma 26 2 3 3" xfId="10464" xr:uid="{00000000-0005-0000-0000-000080520000}"/>
    <cellStyle name="Comma 26 2 3 3 2" xfId="41324" xr:uid="{00000000-0005-0000-0000-000081520000}"/>
    <cellStyle name="Comma 26 2 3 4" xfId="28205" xr:uid="{00000000-0005-0000-0000-000082520000}"/>
    <cellStyle name="Comma 26 2 3 4 2" xfId="41321" xr:uid="{00000000-0005-0000-0000-000083520000}"/>
    <cellStyle name="Comma 26 2 3 5" xfId="25090" xr:uid="{00000000-0005-0000-0000-000084520000}"/>
    <cellStyle name="Comma 26 2 3 6" xfId="37106" xr:uid="{00000000-0005-0000-0000-000085520000}"/>
    <cellStyle name="Comma 26 2 4" xfId="10465" xr:uid="{00000000-0005-0000-0000-000086520000}"/>
    <cellStyle name="Comma 26 2 4 2" xfId="10466" xr:uid="{00000000-0005-0000-0000-000087520000}"/>
    <cellStyle name="Comma 26 2 4 2 2" xfId="41326" xr:uid="{00000000-0005-0000-0000-000088520000}"/>
    <cellStyle name="Comma 26 2 4 3" xfId="28206" xr:uid="{00000000-0005-0000-0000-000089520000}"/>
    <cellStyle name="Comma 26 2 4 4" xfId="41325" xr:uid="{00000000-0005-0000-0000-00008A520000}"/>
    <cellStyle name="Comma 26 2 5" xfId="10467" xr:uid="{00000000-0005-0000-0000-00008B520000}"/>
    <cellStyle name="Comma 26 2 5 2" xfId="10468" xr:uid="{00000000-0005-0000-0000-00008C520000}"/>
    <cellStyle name="Comma 26 2 5 2 2" xfId="41328" xr:uid="{00000000-0005-0000-0000-00008D520000}"/>
    <cellStyle name="Comma 26 2 5 3" xfId="41327" xr:uid="{00000000-0005-0000-0000-00008E520000}"/>
    <cellStyle name="Comma 26 2 6" xfId="10469" xr:uid="{00000000-0005-0000-0000-00008F520000}"/>
    <cellStyle name="Comma 26 2 6 2" xfId="41329" xr:uid="{00000000-0005-0000-0000-000090520000}"/>
    <cellStyle name="Comma 26 2 7" xfId="10470" xr:uid="{00000000-0005-0000-0000-000091520000}"/>
    <cellStyle name="Comma 26 2 7 2" xfId="41330" xr:uid="{00000000-0005-0000-0000-000092520000}"/>
    <cellStyle name="Comma 26 2 8" xfId="10471" xr:uid="{00000000-0005-0000-0000-000093520000}"/>
    <cellStyle name="Comma 26 2 8 2" xfId="41331" xr:uid="{00000000-0005-0000-0000-000094520000}"/>
    <cellStyle name="Comma 26 2 9" xfId="33903" xr:uid="{00000000-0005-0000-0000-000095520000}"/>
    <cellStyle name="Comma 26 2 9 2" xfId="43905" xr:uid="{00000000-0005-0000-0000-000096520000}"/>
    <cellStyle name="Comma 26 3" xfId="722" xr:uid="{00000000-0005-0000-0000-000097520000}"/>
    <cellStyle name="Comma 26 3 10" xfId="36586" xr:uid="{00000000-0005-0000-0000-000098520000}"/>
    <cellStyle name="Comma 26 3 2" xfId="723" xr:uid="{00000000-0005-0000-0000-000099520000}"/>
    <cellStyle name="Comma 26 3 2 2" xfId="10473" xr:uid="{00000000-0005-0000-0000-00009A520000}"/>
    <cellStyle name="Comma 26 3 2 2 2" xfId="10474" xr:uid="{00000000-0005-0000-0000-00009B520000}"/>
    <cellStyle name="Comma 26 3 2 2 2 2" xfId="41334" xr:uid="{00000000-0005-0000-0000-00009C520000}"/>
    <cellStyle name="Comma 26 3 2 2 3" xfId="10475" xr:uid="{00000000-0005-0000-0000-00009D520000}"/>
    <cellStyle name="Comma 26 3 2 2 3 2" xfId="41335" xr:uid="{00000000-0005-0000-0000-00009E520000}"/>
    <cellStyle name="Comma 26 3 2 2 4" xfId="30064" xr:uid="{00000000-0005-0000-0000-00009F520000}"/>
    <cellStyle name="Comma 26 3 2 2 4 2" xfId="41333" xr:uid="{00000000-0005-0000-0000-0000A0520000}"/>
    <cellStyle name="Comma 26 3 2 2 5" xfId="25093" xr:uid="{00000000-0005-0000-0000-0000A1520000}"/>
    <cellStyle name="Comma 26 3 2 2 6" xfId="37109" xr:uid="{00000000-0005-0000-0000-0000A2520000}"/>
    <cellStyle name="Comma 26 3 2 2 7" xfId="21742" xr:uid="{00000000-0005-0000-0000-0000A3520000}"/>
    <cellStyle name="Comma 26 3 2 3" xfId="10476" xr:uid="{00000000-0005-0000-0000-0000A4520000}"/>
    <cellStyle name="Comma 26 3 2 3 2" xfId="10477" xr:uid="{00000000-0005-0000-0000-0000A5520000}"/>
    <cellStyle name="Comma 26 3 2 3 2 2" xfId="41337" xr:uid="{00000000-0005-0000-0000-0000A6520000}"/>
    <cellStyle name="Comma 26 3 2 3 3" xfId="10478" xr:uid="{00000000-0005-0000-0000-0000A7520000}"/>
    <cellStyle name="Comma 26 3 2 3 3 2" xfId="41338" xr:uid="{00000000-0005-0000-0000-0000A8520000}"/>
    <cellStyle name="Comma 26 3 2 3 4" xfId="28207" xr:uid="{00000000-0005-0000-0000-0000A9520000}"/>
    <cellStyle name="Comma 26 3 2 3 5" xfId="41336" xr:uid="{00000000-0005-0000-0000-0000AA520000}"/>
    <cellStyle name="Comma 26 3 2 3 6" xfId="24256" xr:uid="{00000000-0005-0000-0000-0000AB520000}"/>
    <cellStyle name="Comma 26 3 2 4" xfId="10479" xr:uid="{00000000-0005-0000-0000-0000AC520000}"/>
    <cellStyle name="Comma 26 3 2 4 2" xfId="41339" xr:uid="{00000000-0005-0000-0000-0000AD520000}"/>
    <cellStyle name="Comma 26 3 2 5" xfId="10472" xr:uid="{00000000-0005-0000-0000-0000AE520000}"/>
    <cellStyle name="Comma 26 3 2 5 2" xfId="41332" xr:uid="{00000000-0005-0000-0000-0000AF520000}"/>
    <cellStyle name="Comma 26 3 2 6" xfId="33906" xr:uid="{00000000-0005-0000-0000-0000B0520000}"/>
    <cellStyle name="Comma 26 3 2 6 2" xfId="43908" xr:uid="{00000000-0005-0000-0000-0000B1520000}"/>
    <cellStyle name="Comma 26 3 2 7" xfId="25853" xr:uid="{00000000-0005-0000-0000-0000B2520000}"/>
    <cellStyle name="Comma 26 3 2 7 2" xfId="37847" xr:uid="{00000000-0005-0000-0000-0000B3520000}"/>
    <cellStyle name="Comma 26 3 2 8" xfId="24613" xr:uid="{00000000-0005-0000-0000-0000B4520000}"/>
    <cellStyle name="Comma 26 3 2 9" xfId="36587" xr:uid="{00000000-0005-0000-0000-0000B5520000}"/>
    <cellStyle name="Comma 26 3 3" xfId="10480" xr:uid="{00000000-0005-0000-0000-0000B6520000}"/>
    <cellStyle name="Comma 26 3 3 2" xfId="10481" xr:uid="{00000000-0005-0000-0000-0000B7520000}"/>
    <cellStyle name="Comma 26 3 3 2 2" xfId="10482" xr:uid="{00000000-0005-0000-0000-0000B8520000}"/>
    <cellStyle name="Comma 26 3 3 2 2 2" xfId="41342" xr:uid="{00000000-0005-0000-0000-0000B9520000}"/>
    <cellStyle name="Comma 26 3 3 2 3" xfId="41341" xr:uid="{00000000-0005-0000-0000-0000BA520000}"/>
    <cellStyle name="Comma 26 3 3 3" xfId="10483" xr:uid="{00000000-0005-0000-0000-0000BB520000}"/>
    <cellStyle name="Comma 26 3 3 3 2" xfId="41343" xr:uid="{00000000-0005-0000-0000-0000BC520000}"/>
    <cellStyle name="Comma 26 3 3 4" xfId="28208" xr:uid="{00000000-0005-0000-0000-0000BD520000}"/>
    <cellStyle name="Comma 26 3 3 4 2" xfId="41340" xr:uid="{00000000-0005-0000-0000-0000BE520000}"/>
    <cellStyle name="Comma 26 3 3 5" xfId="25092" xr:uid="{00000000-0005-0000-0000-0000BF520000}"/>
    <cellStyle name="Comma 26 3 3 6" xfId="37108" xr:uid="{00000000-0005-0000-0000-0000C0520000}"/>
    <cellStyle name="Comma 26 3 3 7" xfId="23987" xr:uid="{00000000-0005-0000-0000-0000C1520000}"/>
    <cellStyle name="Comma 26 3 4" xfId="10484" xr:uid="{00000000-0005-0000-0000-0000C2520000}"/>
    <cellStyle name="Comma 26 3 4 2" xfId="10485" xr:uid="{00000000-0005-0000-0000-0000C3520000}"/>
    <cellStyle name="Comma 26 3 4 2 2" xfId="41345" xr:uid="{00000000-0005-0000-0000-0000C4520000}"/>
    <cellStyle name="Comma 26 3 4 3" xfId="28209" xr:uid="{00000000-0005-0000-0000-0000C5520000}"/>
    <cellStyle name="Comma 26 3 4 4" xfId="41344" xr:uid="{00000000-0005-0000-0000-0000C6520000}"/>
    <cellStyle name="Comma 26 3 4 5" xfId="24255" xr:uid="{00000000-0005-0000-0000-0000C7520000}"/>
    <cellStyle name="Comma 26 3 5" xfId="10486" xr:uid="{00000000-0005-0000-0000-0000C8520000}"/>
    <cellStyle name="Comma 26 3 5 2" xfId="41346" xr:uid="{00000000-0005-0000-0000-0000C9520000}"/>
    <cellStyle name="Comma 26 3 6" xfId="10487" xr:uid="{00000000-0005-0000-0000-0000CA520000}"/>
    <cellStyle name="Comma 26 3 6 2" xfId="41347" xr:uid="{00000000-0005-0000-0000-0000CB520000}"/>
    <cellStyle name="Comma 26 3 7" xfId="33905" xr:uid="{00000000-0005-0000-0000-0000CC520000}"/>
    <cellStyle name="Comma 26 3 7 2" xfId="43907" xr:uid="{00000000-0005-0000-0000-0000CD520000}"/>
    <cellStyle name="Comma 26 3 8" xfId="25852" xr:uid="{00000000-0005-0000-0000-0000CE520000}"/>
    <cellStyle name="Comma 26 3 8 2" xfId="37846" xr:uid="{00000000-0005-0000-0000-0000CF520000}"/>
    <cellStyle name="Comma 26 3 9" xfId="24612" xr:uid="{00000000-0005-0000-0000-0000D0520000}"/>
    <cellStyle name="Comma 26 4" xfId="10488" xr:uid="{00000000-0005-0000-0000-0000D1520000}"/>
    <cellStyle name="Comma 26 4 2" xfId="10489" xr:uid="{00000000-0005-0000-0000-0000D2520000}"/>
    <cellStyle name="Comma 26 4 2 2" xfId="10490" xr:uid="{00000000-0005-0000-0000-0000D3520000}"/>
    <cellStyle name="Comma 26 4 2 2 2" xfId="41350" xr:uid="{00000000-0005-0000-0000-0000D4520000}"/>
    <cellStyle name="Comma 26 4 2 3" xfId="10491" xr:uid="{00000000-0005-0000-0000-0000D5520000}"/>
    <cellStyle name="Comma 26 4 2 3 2" xfId="41351" xr:uid="{00000000-0005-0000-0000-0000D6520000}"/>
    <cellStyle name="Comma 26 4 2 4" xfId="41349" xr:uid="{00000000-0005-0000-0000-0000D7520000}"/>
    <cellStyle name="Comma 26 4 3" xfId="10492" xr:uid="{00000000-0005-0000-0000-0000D8520000}"/>
    <cellStyle name="Comma 26 4 3 2" xfId="10493" xr:uid="{00000000-0005-0000-0000-0000D9520000}"/>
    <cellStyle name="Comma 26 4 3 3" xfId="41352" xr:uid="{00000000-0005-0000-0000-0000DA520000}"/>
    <cellStyle name="Comma 26 4 4" xfId="10494" xr:uid="{00000000-0005-0000-0000-0000DB520000}"/>
    <cellStyle name="Comma 26 4 4 2" xfId="10495" xr:uid="{00000000-0005-0000-0000-0000DC520000}"/>
    <cellStyle name="Comma 26 4 4 2 2" xfId="41354" xr:uid="{00000000-0005-0000-0000-0000DD520000}"/>
    <cellStyle name="Comma 26 4 4 3" xfId="41353" xr:uid="{00000000-0005-0000-0000-0000DE520000}"/>
    <cellStyle name="Comma 26 4 5" xfId="10496" xr:uid="{00000000-0005-0000-0000-0000DF520000}"/>
    <cellStyle name="Comma 26 4 5 2" xfId="41355" xr:uid="{00000000-0005-0000-0000-0000E0520000}"/>
    <cellStyle name="Comma 26 4 6" xfId="10497" xr:uid="{00000000-0005-0000-0000-0000E1520000}"/>
    <cellStyle name="Comma 26 4 6 2" xfId="35762" xr:uid="{00000000-0005-0000-0000-0000E2520000}"/>
    <cellStyle name="Comma 26 4 6 2 2" xfId="45028" xr:uid="{00000000-0005-0000-0000-0000E3520000}"/>
    <cellStyle name="Comma 26 4 6 3" xfId="41356" xr:uid="{00000000-0005-0000-0000-0000E4520000}"/>
    <cellStyle name="Comma 26 4 7" xfId="28210" xr:uid="{00000000-0005-0000-0000-0000E5520000}"/>
    <cellStyle name="Comma 26 4 7 2" xfId="41348" xr:uid="{00000000-0005-0000-0000-0000E6520000}"/>
    <cellStyle name="Comma 26 4 8" xfId="25089" xr:uid="{00000000-0005-0000-0000-0000E7520000}"/>
    <cellStyle name="Comma 26 4 9" xfId="37105" xr:uid="{00000000-0005-0000-0000-0000E8520000}"/>
    <cellStyle name="Comma 26 5" xfId="10498" xr:uid="{00000000-0005-0000-0000-0000E9520000}"/>
    <cellStyle name="Comma 26 5 2" xfId="10499" xr:uid="{00000000-0005-0000-0000-0000EA520000}"/>
    <cellStyle name="Comma 26 5 2 2" xfId="10500" xr:uid="{00000000-0005-0000-0000-0000EB520000}"/>
    <cellStyle name="Comma 26 5 2 2 2" xfId="41359" xr:uid="{00000000-0005-0000-0000-0000EC520000}"/>
    <cellStyle name="Comma 26 5 2 3" xfId="41358" xr:uid="{00000000-0005-0000-0000-0000ED520000}"/>
    <cellStyle name="Comma 26 5 3" xfId="10501" xr:uid="{00000000-0005-0000-0000-0000EE520000}"/>
    <cellStyle name="Comma 26 5 3 2" xfId="35760" xr:uid="{00000000-0005-0000-0000-0000EF520000}"/>
    <cellStyle name="Comma 26 5 3 2 2" xfId="45026" xr:uid="{00000000-0005-0000-0000-0000F0520000}"/>
    <cellStyle name="Comma 26 5 3 3" xfId="41360" xr:uid="{00000000-0005-0000-0000-0000F1520000}"/>
    <cellStyle name="Comma 26 5 4" xfId="35761" xr:uid="{00000000-0005-0000-0000-0000F2520000}"/>
    <cellStyle name="Comma 26 5 4 2" xfId="45027" xr:uid="{00000000-0005-0000-0000-0000F3520000}"/>
    <cellStyle name="Comma 26 5 5" xfId="28211" xr:uid="{00000000-0005-0000-0000-0000F4520000}"/>
    <cellStyle name="Comma 26 5 6" xfId="41357" xr:uid="{00000000-0005-0000-0000-0000F5520000}"/>
    <cellStyle name="Comma 26 6" xfId="10502" xr:uid="{00000000-0005-0000-0000-0000F6520000}"/>
    <cellStyle name="Comma 26 6 2" xfId="10503" xr:uid="{00000000-0005-0000-0000-0000F7520000}"/>
    <cellStyle name="Comma 26 6 2 2" xfId="41362" xr:uid="{00000000-0005-0000-0000-0000F8520000}"/>
    <cellStyle name="Comma 26 6 3" xfId="36357" xr:uid="{00000000-0005-0000-0000-0000F9520000}"/>
    <cellStyle name="Comma 26 6 3 2" xfId="45575" xr:uid="{00000000-0005-0000-0000-0000FA520000}"/>
    <cellStyle name="Comma 26 6 4" xfId="41361" xr:uid="{00000000-0005-0000-0000-0000FB520000}"/>
    <cellStyle name="Comma 26 7" xfId="10504" xr:uid="{00000000-0005-0000-0000-0000FC520000}"/>
    <cellStyle name="Comma 26 7 2" xfId="10505" xr:uid="{00000000-0005-0000-0000-0000FD520000}"/>
    <cellStyle name="Comma 26 7 2 2" xfId="41364" xr:uid="{00000000-0005-0000-0000-0000FE520000}"/>
    <cellStyle name="Comma 26 7 3" xfId="10506" xr:uid="{00000000-0005-0000-0000-0000FF520000}"/>
    <cellStyle name="Comma 26 7 3 2" xfId="41365" xr:uid="{00000000-0005-0000-0000-000000530000}"/>
    <cellStyle name="Comma 26 7 4" xfId="36358" xr:uid="{00000000-0005-0000-0000-000001530000}"/>
    <cellStyle name="Comma 26 7 4 2" xfId="45576" xr:uid="{00000000-0005-0000-0000-000002530000}"/>
    <cellStyle name="Comma 26 7 5" xfId="41363" xr:uid="{00000000-0005-0000-0000-000003530000}"/>
    <cellStyle name="Comma 26 8" xfId="10507" xr:uid="{00000000-0005-0000-0000-000004530000}"/>
    <cellStyle name="Comma 26 8 2" xfId="25685" xr:uid="{00000000-0005-0000-0000-000005530000}"/>
    <cellStyle name="Comma 26 8 2 2" xfId="37680" xr:uid="{00000000-0005-0000-0000-000006530000}"/>
    <cellStyle name="Comma 26 8 3" xfId="41366" xr:uid="{00000000-0005-0000-0000-000007530000}"/>
    <cellStyle name="Comma 26 9" xfId="10508" xr:uid="{00000000-0005-0000-0000-000008530000}"/>
    <cellStyle name="Comma 26 9 2" xfId="36356" xr:uid="{00000000-0005-0000-0000-000009530000}"/>
    <cellStyle name="Comma 26 9 2 2" xfId="45574" xr:uid="{00000000-0005-0000-0000-00000A530000}"/>
    <cellStyle name="Comma 26 9 3" xfId="41367" xr:uid="{00000000-0005-0000-0000-00000B530000}"/>
    <cellStyle name="Comma 27" xfId="724" xr:uid="{00000000-0005-0000-0000-00000C530000}"/>
    <cellStyle name="Comma 27 10" xfId="33907" xr:uid="{00000000-0005-0000-0000-00000D530000}"/>
    <cellStyle name="Comma 27 10 2" xfId="43909" xr:uid="{00000000-0005-0000-0000-00000E530000}"/>
    <cellStyle name="Comma 27 11" xfId="25854" xr:uid="{00000000-0005-0000-0000-00000F530000}"/>
    <cellStyle name="Comma 27 11 2" xfId="37848" xr:uid="{00000000-0005-0000-0000-000010530000}"/>
    <cellStyle name="Comma 27 12" xfId="30081" xr:uid="{00000000-0005-0000-0000-000011530000}"/>
    <cellStyle name="Comma 27 13" xfId="36588" xr:uid="{00000000-0005-0000-0000-000012530000}"/>
    <cellStyle name="Comma 27 14" xfId="23690" xr:uid="{00000000-0005-0000-0000-000013530000}"/>
    <cellStyle name="Comma 27 15" xfId="22968" xr:uid="{00000000-0005-0000-0000-000014530000}"/>
    <cellStyle name="Comma 27 2" xfId="725" xr:uid="{00000000-0005-0000-0000-000015530000}"/>
    <cellStyle name="Comma 27 2 10" xfId="394" xr:uid="{00000000-0005-0000-0000-000016530000}"/>
    <cellStyle name="Comma 27 2 10 2" xfId="37849" xr:uid="{00000000-0005-0000-0000-000017530000}"/>
    <cellStyle name="Comma 27 2 11" xfId="24614" xr:uid="{00000000-0005-0000-0000-000018530000}"/>
    <cellStyle name="Comma 27 2 12" xfId="36589" xr:uid="{00000000-0005-0000-0000-000019530000}"/>
    <cellStyle name="Comma 27 2 13" xfId="23691" xr:uid="{00000000-0005-0000-0000-00001A530000}"/>
    <cellStyle name="Comma 27 2 2" xfId="726" xr:uid="{00000000-0005-0000-0000-00001B530000}"/>
    <cellStyle name="Comma 27 2 2 10" xfId="23692" xr:uid="{00000000-0005-0000-0000-00001C530000}"/>
    <cellStyle name="Comma 27 2 2 2" xfId="10511" xr:uid="{00000000-0005-0000-0000-00001D530000}"/>
    <cellStyle name="Comma 27 2 2 2 2" xfId="10512" xr:uid="{00000000-0005-0000-0000-00001E530000}"/>
    <cellStyle name="Comma 27 2 2 2 2 2" xfId="41371" xr:uid="{00000000-0005-0000-0000-00001F530000}"/>
    <cellStyle name="Comma 27 2 2 2 3" xfId="10513" xr:uid="{00000000-0005-0000-0000-000020530000}"/>
    <cellStyle name="Comma 27 2 2 2 3 2" xfId="41372" xr:uid="{00000000-0005-0000-0000-000021530000}"/>
    <cellStyle name="Comma 27 2 2 2 4" xfId="28212" xr:uid="{00000000-0005-0000-0000-000022530000}"/>
    <cellStyle name="Comma 27 2 2 2 4 2" xfId="41370" xr:uid="{00000000-0005-0000-0000-000023530000}"/>
    <cellStyle name="Comma 27 2 2 2 5" xfId="25096" xr:uid="{00000000-0005-0000-0000-000024530000}"/>
    <cellStyle name="Comma 27 2 2 2 6" xfId="37112" xr:uid="{00000000-0005-0000-0000-000025530000}"/>
    <cellStyle name="Comma 27 2 2 2 7" xfId="23988" xr:uid="{00000000-0005-0000-0000-000026530000}"/>
    <cellStyle name="Comma 27 2 2 3" xfId="10514" xr:uid="{00000000-0005-0000-0000-000027530000}"/>
    <cellStyle name="Comma 27 2 2 3 2" xfId="10515" xr:uid="{00000000-0005-0000-0000-000028530000}"/>
    <cellStyle name="Comma 27 2 2 3 2 2" xfId="41374" xr:uid="{00000000-0005-0000-0000-000029530000}"/>
    <cellStyle name="Comma 27 2 2 3 3" xfId="10516" xr:uid="{00000000-0005-0000-0000-00002A530000}"/>
    <cellStyle name="Comma 27 2 2 3 3 2" xfId="41375" xr:uid="{00000000-0005-0000-0000-00002B530000}"/>
    <cellStyle name="Comma 27 2 2 3 4" xfId="28218" xr:uid="{00000000-0005-0000-0000-00002C530000}"/>
    <cellStyle name="Comma 27 2 2 3 5" xfId="41373" xr:uid="{00000000-0005-0000-0000-00002D530000}"/>
    <cellStyle name="Comma 27 2 2 3 6" xfId="24257" xr:uid="{00000000-0005-0000-0000-00002E530000}"/>
    <cellStyle name="Comma 27 2 2 4" xfId="10517" xr:uid="{00000000-0005-0000-0000-00002F530000}"/>
    <cellStyle name="Comma 27 2 2 4 2" xfId="41376" xr:uid="{00000000-0005-0000-0000-000030530000}"/>
    <cellStyle name="Comma 27 2 2 5" xfId="10510" xr:uid="{00000000-0005-0000-0000-000031530000}"/>
    <cellStyle name="Comma 27 2 2 5 2" xfId="41369" xr:uid="{00000000-0005-0000-0000-000032530000}"/>
    <cellStyle name="Comma 27 2 2 6" xfId="33909" xr:uid="{00000000-0005-0000-0000-000033530000}"/>
    <cellStyle name="Comma 27 2 2 6 2" xfId="43911" xr:uid="{00000000-0005-0000-0000-000034530000}"/>
    <cellStyle name="Comma 27 2 2 7" xfId="25855" xr:uid="{00000000-0005-0000-0000-000035530000}"/>
    <cellStyle name="Comma 27 2 2 7 2" xfId="37850" xr:uid="{00000000-0005-0000-0000-000036530000}"/>
    <cellStyle name="Comma 27 2 2 8" xfId="24615" xr:uid="{00000000-0005-0000-0000-000037530000}"/>
    <cellStyle name="Comma 27 2 2 9" xfId="36590" xr:uid="{00000000-0005-0000-0000-000038530000}"/>
    <cellStyle name="Comma 27 2 3" xfId="10518" xr:uid="{00000000-0005-0000-0000-000039530000}"/>
    <cellStyle name="Comma 27 2 3 2" xfId="10519" xr:uid="{00000000-0005-0000-0000-00003A530000}"/>
    <cellStyle name="Comma 27 2 3 2 2" xfId="10520" xr:uid="{00000000-0005-0000-0000-00003B530000}"/>
    <cellStyle name="Comma 27 2 3 2 2 2" xfId="41379" xr:uid="{00000000-0005-0000-0000-00003C530000}"/>
    <cellStyle name="Comma 27 2 3 2 3" xfId="41378" xr:uid="{00000000-0005-0000-0000-00003D530000}"/>
    <cellStyle name="Comma 27 2 3 3" xfId="10521" xr:uid="{00000000-0005-0000-0000-00003E530000}"/>
    <cellStyle name="Comma 27 2 3 3 2" xfId="41380" xr:uid="{00000000-0005-0000-0000-00003F530000}"/>
    <cellStyle name="Comma 27 2 3 4" xfId="28213" xr:uid="{00000000-0005-0000-0000-000040530000}"/>
    <cellStyle name="Comma 27 2 3 4 2" xfId="41377" xr:uid="{00000000-0005-0000-0000-000041530000}"/>
    <cellStyle name="Comma 27 2 3 5" xfId="25095" xr:uid="{00000000-0005-0000-0000-000042530000}"/>
    <cellStyle name="Comma 27 2 3 6" xfId="37111" xr:uid="{00000000-0005-0000-0000-000043530000}"/>
    <cellStyle name="Comma 27 2 4" xfId="10522" xr:uid="{00000000-0005-0000-0000-000044530000}"/>
    <cellStyle name="Comma 27 2 4 2" xfId="10523" xr:uid="{00000000-0005-0000-0000-000045530000}"/>
    <cellStyle name="Comma 27 2 4 2 2" xfId="41382" xr:uid="{00000000-0005-0000-0000-000046530000}"/>
    <cellStyle name="Comma 27 2 4 3" xfId="28214" xr:uid="{00000000-0005-0000-0000-000047530000}"/>
    <cellStyle name="Comma 27 2 4 4" xfId="41381" xr:uid="{00000000-0005-0000-0000-000048530000}"/>
    <cellStyle name="Comma 27 2 5" xfId="10524" xr:uid="{00000000-0005-0000-0000-000049530000}"/>
    <cellStyle name="Comma 27 2 5 2" xfId="41383" xr:uid="{00000000-0005-0000-0000-00004A530000}"/>
    <cellStyle name="Comma 27 2 6" xfId="10525" xr:uid="{00000000-0005-0000-0000-00004B530000}"/>
    <cellStyle name="Comma 27 2 6 2" xfId="41384" xr:uid="{00000000-0005-0000-0000-00004C530000}"/>
    <cellStyle name="Comma 27 2 7" xfId="10526" xr:uid="{00000000-0005-0000-0000-00004D530000}"/>
    <cellStyle name="Comma 27 2 7 2" xfId="41385" xr:uid="{00000000-0005-0000-0000-00004E530000}"/>
    <cellStyle name="Comma 27 2 8" xfId="10527" xr:uid="{00000000-0005-0000-0000-00004F530000}"/>
    <cellStyle name="Comma 27 2 8 2" xfId="41386" xr:uid="{00000000-0005-0000-0000-000050530000}"/>
    <cellStyle name="Comma 27 2 9" xfId="33908" xr:uid="{00000000-0005-0000-0000-000051530000}"/>
    <cellStyle name="Comma 27 2 9 2" xfId="43910" xr:uid="{00000000-0005-0000-0000-000052530000}"/>
    <cellStyle name="Comma 27 3" xfId="727" xr:uid="{00000000-0005-0000-0000-000053530000}"/>
    <cellStyle name="Comma 27 3 2" xfId="728" xr:uid="{00000000-0005-0000-0000-000054530000}"/>
    <cellStyle name="Comma 27 3 2 2" xfId="10529" xr:uid="{00000000-0005-0000-0000-000055530000}"/>
    <cellStyle name="Comma 27 3 2 2 2" xfId="28215" xr:uid="{00000000-0005-0000-0000-000056530000}"/>
    <cellStyle name="Comma 27 3 2 2 2 2" xfId="41388" xr:uid="{00000000-0005-0000-0000-000057530000}"/>
    <cellStyle name="Comma 27 3 2 2 3" xfId="25098" xr:uid="{00000000-0005-0000-0000-000058530000}"/>
    <cellStyle name="Comma 27 3 2 2 4" xfId="37114" xr:uid="{00000000-0005-0000-0000-000059530000}"/>
    <cellStyle name="Comma 27 3 2 2 5" xfId="23990" xr:uid="{00000000-0005-0000-0000-00005A530000}"/>
    <cellStyle name="Comma 27 3 2 3" xfId="10530" xr:uid="{00000000-0005-0000-0000-00005B530000}"/>
    <cellStyle name="Comma 27 3 2 3 2" xfId="28216" xr:uid="{00000000-0005-0000-0000-00005C530000}"/>
    <cellStyle name="Comma 27 3 2 3 3" xfId="41389" xr:uid="{00000000-0005-0000-0000-00005D530000}"/>
    <cellStyle name="Comma 27 3 2 3 4" xfId="24259" xr:uid="{00000000-0005-0000-0000-00005E530000}"/>
    <cellStyle name="Comma 27 3 2 4" xfId="10528" xr:uid="{00000000-0005-0000-0000-00005F530000}"/>
    <cellStyle name="Comma 27 3 2 4 2" xfId="41387" xr:uid="{00000000-0005-0000-0000-000060530000}"/>
    <cellStyle name="Comma 27 3 2 5" xfId="33911" xr:uid="{00000000-0005-0000-0000-000061530000}"/>
    <cellStyle name="Comma 27 3 2 5 2" xfId="43913" xr:uid="{00000000-0005-0000-0000-000062530000}"/>
    <cellStyle name="Comma 27 3 2 6" xfId="25857" xr:uid="{00000000-0005-0000-0000-000063530000}"/>
    <cellStyle name="Comma 27 3 2 6 2" xfId="37852" xr:uid="{00000000-0005-0000-0000-000064530000}"/>
    <cellStyle name="Comma 27 3 2 7" xfId="24617" xr:uid="{00000000-0005-0000-0000-000065530000}"/>
    <cellStyle name="Comma 27 3 2 8" xfId="36592" xr:uid="{00000000-0005-0000-0000-000066530000}"/>
    <cellStyle name="Comma 27 3 3" xfId="10531" xr:uid="{00000000-0005-0000-0000-000067530000}"/>
    <cellStyle name="Comma 27 3 3 2" xfId="10532" xr:uid="{00000000-0005-0000-0000-000068530000}"/>
    <cellStyle name="Comma 27 3 3 2 2" xfId="41391" xr:uid="{00000000-0005-0000-0000-000069530000}"/>
    <cellStyle name="Comma 27 3 3 3" xfId="10533" xr:uid="{00000000-0005-0000-0000-00006A530000}"/>
    <cellStyle name="Comma 27 3 3 3 2" xfId="41392" xr:uid="{00000000-0005-0000-0000-00006B530000}"/>
    <cellStyle name="Comma 27 3 3 4" xfId="28217" xr:uid="{00000000-0005-0000-0000-00006C530000}"/>
    <cellStyle name="Comma 27 3 3 4 2" xfId="41390" xr:uid="{00000000-0005-0000-0000-00006D530000}"/>
    <cellStyle name="Comma 27 3 3 5" xfId="25097" xr:uid="{00000000-0005-0000-0000-00006E530000}"/>
    <cellStyle name="Comma 27 3 3 6" xfId="37113" xr:uid="{00000000-0005-0000-0000-00006F530000}"/>
    <cellStyle name="Comma 27 3 3 7" xfId="23989" xr:uid="{00000000-0005-0000-0000-000070530000}"/>
    <cellStyle name="Comma 27 3 4" xfId="10534" xr:uid="{00000000-0005-0000-0000-000071530000}"/>
    <cellStyle name="Comma 27 3 4 2" xfId="30040" xr:uid="{00000000-0005-0000-0000-000072530000}"/>
    <cellStyle name="Comma 27 3 4 3" xfId="41393" xr:uid="{00000000-0005-0000-0000-000073530000}"/>
    <cellStyle name="Comma 27 3 4 4" xfId="24258" xr:uid="{00000000-0005-0000-0000-000074530000}"/>
    <cellStyle name="Comma 27 3 5" xfId="10535" xr:uid="{00000000-0005-0000-0000-000075530000}"/>
    <cellStyle name="Comma 27 3 5 2" xfId="41394" xr:uid="{00000000-0005-0000-0000-000076530000}"/>
    <cellStyle name="Comma 27 3 6" xfId="33910" xr:uid="{00000000-0005-0000-0000-000077530000}"/>
    <cellStyle name="Comma 27 3 6 2" xfId="43912" xr:uid="{00000000-0005-0000-0000-000078530000}"/>
    <cellStyle name="Comma 27 3 7" xfId="21773" xr:uid="{00000000-0005-0000-0000-000079530000}"/>
    <cellStyle name="Comma 27 3 7 2" xfId="37851" xr:uid="{00000000-0005-0000-0000-00007A530000}"/>
    <cellStyle name="Comma 27 3 8" xfId="24616" xr:uid="{00000000-0005-0000-0000-00007B530000}"/>
    <cellStyle name="Comma 27 3 9" xfId="36591" xr:uid="{00000000-0005-0000-0000-00007C530000}"/>
    <cellStyle name="Comma 27 4" xfId="10536" xr:uid="{00000000-0005-0000-0000-00007D530000}"/>
    <cellStyle name="Comma 27 4 2" xfId="10537" xr:uid="{00000000-0005-0000-0000-00007E530000}"/>
    <cellStyle name="Comma 27 4 2 2" xfId="10538" xr:uid="{00000000-0005-0000-0000-00007F530000}"/>
    <cellStyle name="Comma 27 4 2 2 2" xfId="41397" xr:uid="{00000000-0005-0000-0000-000080530000}"/>
    <cellStyle name="Comma 27 4 2 3" xfId="41396" xr:uid="{00000000-0005-0000-0000-000081530000}"/>
    <cellStyle name="Comma 27 4 3" xfId="10539" xr:uid="{00000000-0005-0000-0000-000082530000}"/>
    <cellStyle name="Comma 27 4 3 2" xfId="41398" xr:uid="{00000000-0005-0000-0000-000083530000}"/>
    <cellStyle name="Comma 27 4 4" xfId="28219" xr:uid="{00000000-0005-0000-0000-000084530000}"/>
    <cellStyle name="Comma 27 4 4 2" xfId="41395" xr:uid="{00000000-0005-0000-0000-000085530000}"/>
    <cellStyle name="Comma 27 4 5" xfId="25094" xr:uid="{00000000-0005-0000-0000-000086530000}"/>
    <cellStyle name="Comma 27 4 6" xfId="37110" xr:uid="{00000000-0005-0000-0000-000087530000}"/>
    <cellStyle name="Comma 27 5" xfId="10540" xr:uid="{00000000-0005-0000-0000-000088530000}"/>
    <cellStyle name="Comma 27 5 2" xfId="10541" xr:uid="{00000000-0005-0000-0000-000089530000}"/>
    <cellStyle name="Comma 27 5 2 2" xfId="41400" xr:uid="{00000000-0005-0000-0000-00008A530000}"/>
    <cellStyle name="Comma 27 5 3" xfId="35759" xr:uid="{00000000-0005-0000-0000-00008B530000}"/>
    <cellStyle name="Comma 27 5 3 2" xfId="45025" xr:uid="{00000000-0005-0000-0000-00008C530000}"/>
    <cellStyle name="Comma 27 5 4" xfId="28220" xr:uid="{00000000-0005-0000-0000-00008D530000}"/>
    <cellStyle name="Comma 27 5 5" xfId="41399" xr:uid="{00000000-0005-0000-0000-00008E530000}"/>
    <cellStyle name="Comma 27 6" xfId="10542" xr:uid="{00000000-0005-0000-0000-00008F530000}"/>
    <cellStyle name="Comma 27 6 2" xfId="10543" xr:uid="{00000000-0005-0000-0000-000090530000}"/>
    <cellStyle name="Comma 27 6 2 2" xfId="41402" xr:uid="{00000000-0005-0000-0000-000091530000}"/>
    <cellStyle name="Comma 27 6 3" xfId="10544" xr:uid="{00000000-0005-0000-0000-000092530000}"/>
    <cellStyle name="Comma 27 6 3 2" xfId="41403" xr:uid="{00000000-0005-0000-0000-000093530000}"/>
    <cellStyle name="Comma 27 6 4" xfId="35758" xr:uid="{00000000-0005-0000-0000-000094530000}"/>
    <cellStyle name="Comma 27 6 4 2" xfId="45024" xr:uid="{00000000-0005-0000-0000-000095530000}"/>
    <cellStyle name="Comma 27 6 5" xfId="41401" xr:uid="{00000000-0005-0000-0000-000096530000}"/>
    <cellStyle name="Comma 27 7" xfId="10545" xr:uid="{00000000-0005-0000-0000-000097530000}"/>
    <cellStyle name="Comma 27 7 2" xfId="35756" xr:uid="{00000000-0005-0000-0000-000098530000}"/>
    <cellStyle name="Comma 27 7 2 2" xfId="45022" xr:uid="{00000000-0005-0000-0000-000099530000}"/>
    <cellStyle name="Comma 27 7 3" xfId="41404" xr:uid="{00000000-0005-0000-0000-00009A530000}"/>
    <cellStyle name="Comma 27 8" xfId="10546" xr:uid="{00000000-0005-0000-0000-00009B530000}"/>
    <cellStyle name="Comma 27 8 2" xfId="35757" xr:uid="{00000000-0005-0000-0000-00009C530000}"/>
    <cellStyle name="Comma 27 8 2 2" xfId="45023" xr:uid="{00000000-0005-0000-0000-00009D530000}"/>
    <cellStyle name="Comma 27 8 3" xfId="41405" xr:uid="{00000000-0005-0000-0000-00009E530000}"/>
    <cellStyle name="Comma 27 9" xfId="10509" xr:uid="{00000000-0005-0000-0000-00009F530000}"/>
    <cellStyle name="Comma 27 9 2" xfId="41368" xr:uid="{00000000-0005-0000-0000-0000A0530000}"/>
    <cellStyle name="Comma 28" xfId="729" xr:uid="{00000000-0005-0000-0000-0000A1530000}"/>
    <cellStyle name="Comma 28 10" xfId="10547" xr:uid="{00000000-0005-0000-0000-0000A2530000}"/>
    <cellStyle name="Comma 28 10 2" xfId="41406" xr:uid="{00000000-0005-0000-0000-0000A3530000}"/>
    <cellStyle name="Comma 28 11" xfId="33912" xr:uid="{00000000-0005-0000-0000-0000A4530000}"/>
    <cellStyle name="Comma 28 11 2" xfId="43914" xr:uid="{00000000-0005-0000-0000-0000A5530000}"/>
    <cellStyle name="Comma 28 12" xfId="25858" xr:uid="{00000000-0005-0000-0000-0000A6530000}"/>
    <cellStyle name="Comma 28 12 2" xfId="37853" xr:uid="{00000000-0005-0000-0000-0000A7530000}"/>
    <cellStyle name="Comma 28 13" xfId="24618" xr:uid="{00000000-0005-0000-0000-0000A8530000}"/>
    <cellStyle name="Comma 28 14" xfId="36593" xr:uid="{00000000-0005-0000-0000-0000A9530000}"/>
    <cellStyle name="Comma 28 15" xfId="23693" xr:uid="{00000000-0005-0000-0000-0000AA530000}"/>
    <cellStyle name="Comma 28 16" xfId="32121" xr:uid="{00000000-0005-0000-0000-0000AB530000}"/>
    <cellStyle name="Comma 28 2" xfId="730" xr:uid="{00000000-0005-0000-0000-0000AC530000}"/>
    <cellStyle name="Comma 28 2 10" xfId="25859" xr:uid="{00000000-0005-0000-0000-0000AD530000}"/>
    <cellStyle name="Comma 28 2 10 2" xfId="37854" xr:uid="{00000000-0005-0000-0000-0000AE530000}"/>
    <cellStyle name="Comma 28 2 11" xfId="24619" xr:uid="{00000000-0005-0000-0000-0000AF530000}"/>
    <cellStyle name="Comma 28 2 12" xfId="36594" xr:uid="{00000000-0005-0000-0000-0000B0530000}"/>
    <cellStyle name="Comma 28 2 13" xfId="23694" xr:uid="{00000000-0005-0000-0000-0000B1530000}"/>
    <cellStyle name="Comma 28 2 2" xfId="731" xr:uid="{00000000-0005-0000-0000-0000B2530000}"/>
    <cellStyle name="Comma 28 2 2 10" xfId="36595" xr:uid="{00000000-0005-0000-0000-0000B3530000}"/>
    <cellStyle name="Comma 28 2 2 11" xfId="23695" xr:uid="{00000000-0005-0000-0000-0000B4530000}"/>
    <cellStyle name="Comma 28 2 2 2" xfId="10549" xr:uid="{00000000-0005-0000-0000-0000B5530000}"/>
    <cellStyle name="Comma 28 2 2 2 2" xfId="10550" xr:uid="{00000000-0005-0000-0000-0000B6530000}"/>
    <cellStyle name="Comma 28 2 2 2 2 2" xfId="41409" xr:uid="{00000000-0005-0000-0000-0000B7530000}"/>
    <cellStyle name="Comma 28 2 2 2 3" xfId="10551" xr:uid="{00000000-0005-0000-0000-0000B8530000}"/>
    <cellStyle name="Comma 28 2 2 2 3 2" xfId="41410" xr:uid="{00000000-0005-0000-0000-0000B9530000}"/>
    <cellStyle name="Comma 28 2 2 2 4" xfId="28221" xr:uid="{00000000-0005-0000-0000-0000BA530000}"/>
    <cellStyle name="Comma 28 2 2 2 4 2" xfId="41408" xr:uid="{00000000-0005-0000-0000-0000BB530000}"/>
    <cellStyle name="Comma 28 2 2 2 5" xfId="25101" xr:uid="{00000000-0005-0000-0000-0000BC530000}"/>
    <cellStyle name="Comma 28 2 2 2 6" xfId="37117" xr:uid="{00000000-0005-0000-0000-0000BD530000}"/>
    <cellStyle name="Comma 28 2 2 2 7" xfId="23991" xr:uid="{00000000-0005-0000-0000-0000BE530000}"/>
    <cellStyle name="Comma 28 2 2 3" xfId="10552" xr:uid="{00000000-0005-0000-0000-0000BF530000}"/>
    <cellStyle name="Comma 28 2 2 3 2" xfId="10553" xr:uid="{00000000-0005-0000-0000-0000C0530000}"/>
    <cellStyle name="Comma 28 2 2 3 2 2" xfId="41412" xr:uid="{00000000-0005-0000-0000-0000C1530000}"/>
    <cellStyle name="Comma 28 2 2 3 3" xfId="10554" xr:uid="{00000000-0005-0000-0000-0000C2530000}"/>
    <cellStyle name="Comma 28 2 2 3 3 2" xfId="41413" xr:uid="{00000000-0005-0000-0000-0000C3530000}"/>
    <cellStyle name="Comma 28 2 2 3 4" xfId="28222" xr:uid="{00000000-0005-0000-0000-0000C4530000}"/>
    <cellStyle name="Comma 28 2 2 3 5" xfId="41411" xr:uid="{00000000-0005-0000-0000-0000C5530000}"/>
    <cellStyle name="Comma 28 2 2 3 6" xfId="29427" xr:uid="{00000000-0005-0000-0000-0000C6530000}"/>
    <cellStyle name="Comma 28 2 2 4" xfId="10555" xr:uid="{00000000-0005-0000-0000-0000C7530000}"/>
    <cellStyle name="Comma 28 2 2 4 2" xfId="41414" xr:uid="{00000000-0005-0000-0000-0000C8530000}"/>
    <cellStyle name="Comma 28 2 2 5" xfId="10556" xr:uid="{00000000-0005-0000-0000-0000C9530000}"/>
    <cellStyle name="Comma 28 2 2 5 2" xfId="41415" xr:uid="{00000000-0005-0000-0000-0000CA530000}"/>
    <cellStyle name="Comma 28 2 2 6" xfId="10548" xr:uid="{00000000-0005-0000-0000-0000CB530000}"/>
    <cellStyle name="Comma 28 2 2 6 2" xfId="41407" xr:uid="{00000000-0005-0000-0000-0000CC530000}"/>
    <cellStyle name="Comma 28 2 2 7" xfId="33914" xr:uid="{00000000-0005-0000-0000-0000CD530000}"/>
    <cellStyle name="Comma 28 2 2 7 2" xfId="43916" xr:uid="{00000000-0005-0000-0000-0000CE530000}"/>
    <cellStyle name="Comma 28 2 2 8" xfId="25860" xr:uid="{00000000-0005-0000-0000-0000CF530000}"/>
    <cellStyle name="Comma 28 2 2 8 2" xfId="37855" xr:uid="{00000000-0005-0000-0000-0000D0530000}"/>
    <cellStyle name="Comma 28 2 2 9" xfId="24620" xr:uid="{00000000-0005-0000-0000-0000D1530000}"/>
    <cellStyle name="Comma 28 2 3" xfId="10557" xr:uid="{00000000-0005-0000-0000-0000D2530000}"/>
    <cellStyle name="Comma 28 2 3 2" xfId="10558" xr:uid="{00000000-0005-0000-0000-0000D3530000}"/>
    <cellStyle name="Comma 28 2 3 2 2" xfId="10559" xr:uid="{00000000-0005-0000-0000-0000D4530000}"/>
    <cellStyle name="Comma 28 2 3 2 2 2" xfId="41418" xr:uid="{00000000-0005-0000-0000-0000D5530000}"/>
    <cellStyle name="Comma 28 2 3 2 3" xfId="41417" xr:uid="{00000000-0005-0000-0000-0000D6530000}"/>
    <cellStyle name="Comma 28 2 3 3" xfId="10560" xr:uid="{00000000-0005-0000-0000-0000D7530000}"/>
    <cellStyle name="Comma 28 2 3 3 2" xfId="41419" xr:uid="{00000000-0005-0000-0000-0000D8530000}"/>
    <cellStyle name="Comma 28 2 3 4" xfId="28223" xr:uid="{00000000-0005-0000-0000-0000D9530000}"/>
    <cellStyle name="Comma 28 2 3 4 2" xfId="41416" xr:uid="{00000000-0005-0000-0000-0000DA530000}"/>
    <cellStyle name="Comma 28 2 3 5" xfId="25100" xr:uid="{00000000-0005-0000-0000-0000DB530000}"/>
    <cellStyle name="Comma 28 2 3 6" xfId="37116" xr:uid="{00000000-0005-0000-0000-0000DC530000}"/>
    <cellStyle name="Comma 28 2 4" xfId="10561" xr:uid="{00000000-0005-0000-0000-0000DD530000}"/>
    <cellStyle name="Comma 28 2 4 2" xfId="10562" xr:uid="{00000000-0005-0000-0000-0000DE530000}"/>
    <cellStyle name="Comma 28 2 4 2 2" xfId="10563" xr:uid="{00000000-0005-0000-0000-0000DF530000}"/>
    <cellStyle name="Comma 28 2 4 2 2 2" xfId="41422" xr:uid="{00000000-0005-0000-0000-0000E0530000}"/>
    <cellStyle name="Comma 28 2 4 2 3" xfId="41421" xr:uid="{00000000-0005-0000-0000-0000E1530000}"/>
    <cellStyle name="Comma 28 2 4 3" xfId="10564" xr:uid="{00000000-0005-0000-0000-0000E2530000}"/>
    <cellStyle name="Comma 28 2 4 3 2" xfId="41423" xr:uid="{00000000-0005-0000-0000-0000E3530000}"/>
    <cellStyle name="Comma 28 2 4 4" xfId="28224" xr:uid="{00000000-0005-0000-0000-0000E4530000}"/>
    <cellStyle name="Comma 28 2 4 5" xfId="41420" xr:uid="{00000000-0005-0000-0000-0000E5530000}"/>
    <cellStyle name="Comma 28 2 5" xfId="10565" xr:uid="{00000000-0005-0000-0000-0000E6530000}"/>
    <cellStyle name="Comma 28 2 5 2" xfId="10566" xr:uid="{00000000-0005-0000-0000-0000E7530000}"/>
    <cellStyle name="Comma 28 2 5 2 2" xfId="10567" xr:uid="{00000000-0005-0000-0000-0000E8530000}"/>
    <cellStyle name="Comma 28 2 5 2 2 2" xfId="41426" xr:uid="{00000000-0005-0000-0000-0000E9530000}"/>
    <cellStyle name="Comma 28 2 5 2 3" xfId="41425" xr:uid="{00000000-0005-0000-0000-0000EA530000}"/>
    <cellStyle name="Comma 28 2 5 3" xfId="10568" xr:uid="{00000000-0005-0000-0000-0000EB530000}"/>
    <cellStyle name="Comma 28 2 5 3 2" xfId="41427" xr:uid="{00000000-0005-0000-0000-0000EC530000}"/>
    <cellStyle name="Comma 28 2 5 4" xfId="41424" xr:uid="{00000000-0005-0000-0000-0000ED530000}"/>
    <cellStyle name="Comma 28 2 6" xfId="10569" xr:uid="{00000000-0005-0000-0000-0000EE530000}"/>
    <cellStyle name="Comma 28 2 6 2" xfId="10570" xr:uid="{00000000-0005-0000-0000-0000EF530000}"/>
    <cellStyle name="Comma 28 2 6 2 2" xfId="41429" xr:uid="{00000000-0005-0000-0000-0000F0530000}"/>
    <cellStyle name="Comma 28 2 6 3" xfId="41428" xr:uid="{00000000-0005-0000-0000-0000F1530000}"/>
    <cellStyle name="Comma 28 2 7" xfId="10571" xr:uid="{00000000-0005-0000-0000-0000F2530000}"/>
    <cellStyle name="Comma 28 2 7 2" xfId="10572" xr:uid="{00000000-0005-0000-0000-0000F3530000}"/>
    <cellStyle name="Comma 28 2 7 2 2" xfId="41431" xr:uid="{00000000-0005-0000-0000-0000F4530000}"/>
    <cellStyle name="Comma 28 2 7 3" xfId="41430" xr:uid="{00000000-0005-0000-0000-0000F5530000}"/>
    <cellStyle name="Comma 28 2 8" xfId="10573" xr:uid="{00000000-0005-0000-0000-0000F6530000}"/>
    <cellStyle name="Comma 28 2 8 2" xfId="41432" xr:uid="{00000000-0005-0000-0000-0000F7530000}"/>
    <cellStyle name="Comma 28 2 9" xfId="33913" xr:uid="{00000000-0005-0000-0000-0000F8530000}"/>
    <cellStyle name="Comma 28 2 9 2" xfId="43915" xr:uid="{00000000-0005-0000-0000-0000F9530000}"/>
    <cellStyle name="Comma 28 3" xfId="732" xr:uid="{00000000-0005-0000-0000-0000FA530000}"/>
    <cellStyle name="Comma 28 3 10" xfId="36596" xr:uid="{00000000-0005-0000-0000-0000FB530000}"/>
    <cellStyle name="Comma 28 3 2" xfId="733" xr:uid="{00000000-0005-0000-0000-0000FC530000}"/>
    <cellStyle name="Comma 28 3 2 2" xfId="10575" xr:uid="{00000000-0005-0000-0000-0000FD530000}"/>
    <cellStyle name="Comma 28 3 2 2 2" xfId="10576" xr:uid="{00000000-0005-0000-0000-0000FE530000}"/>
    <cellStyle name="Comma 28 3 2 2 2 2" xfId="41435" xr:uid="{00000000-0005-0000-0000-0000FF530000}"/>
    <cellStyle name="Comma 28 3 2 2 3" xfId="10577" xr:uid="{00000000-0005-0000-0000-000000540000}"/>
    <cellStyle name="Comma 28 3 2 2 3 2" xfId="41436" xr:uid="{00000000-0005-0000-0000-000001540000}"/>
    <cellStyle name="Comma 28 3 2 2 4" xfId="28225" xr:uid="{00000000-0005-0000-0000-000002540000}"/>
    <cellStyle name="Comma 28 3 2 2 4 2" xfId="41434" xr:uid="{00000000-0005-0000-0000-000003540000}"/>
    <cellStyle name="Comma 28 3 2 2 5" xfId="25103" xr:uid="{00000000-0005-0000-0000-000004540000}"/>
    <cellStyle name="Comma 28 3 2 2 6" xfId="37119" xr:uid="{00000000-0005-0000-0000-000005540000}"/>
    <cellStyle name="Comma 28 3 2 2 7" xfId="29419" xr:uid="{00000000-0005-0000-0000-000006540000}"/>
    <cellStyle name="Comma 28 3 2 3" xfId="10578" xr:uid="{00000000-0005-0000-0000-000007540000}"/>
    <cellStyle name="Comma 28 3 2 3 2" xfId="10579" xr:uid="{00000000-0005-0000-0000-000008540000}"/>
    <cellStyle name="Comma 28 3 2 3 2 2" xfId="41438" xr:uid="{00000000-0005-0000-0000-000009540000}"/>
    <cellStyle name="Comma 28 3 2 3 3" xfId="10580" xr:uid="{00000000-0005-0000-0000-00000A540000}"/>
    <cellStyle name="Comma 28 3 2 3 3 2" xfId="41439" xr:uid="{00000000-0005-0000-0000-00000B540000}"/>
    <cellStyle name="Comma 28 3 2 3 4" xfId="28226" xr:uid="{00000000-0005-0000-0000-00000C540000}"/>
    <cellStyle name="Comma 28 3 2 3 5" xfId="41437" xr:uid="{00000000-0005-0000-0000-00000D540000}"/>
    <cellStyle name="Comma 28 3 2 3 6" xfId="24262" xr:uid="{00000000-0005-0000-0000-00000E540000}"/>
    <cellStyle name="Comma 28 3 2 4" xfId="10581" xr:uid="{00000000-0005-0000-0000-00000F540000}"/>
    <cellStyle name="Comma 28 3 2 4 2" xfId="41440" xr:uid="{00000000-0005-0000-0000-000010540000}"/>
    <cellStyle name="Comma 28 3 2 5" xfId="10574" xr:uid="{00000000-0005-0000-0000-000011540000}"/>
    <cellStyle name="Comma 28 3 2 5 2" xfId="41433" xr:uid="{00000000-0005-0000-0000-000012540000}"/>
    <cellStyle name="Comma 28 3 2 6" xfId="33916" xr:uid="{00000000-0005-0000-0000-000013540000}"/>
    <cellStyle name="Comma 28 3 2 6 2" xfId="43918" xr:uid="{00000000-0005-0000-0000-000014540000}"/>
    <cellStyle name="Comma 28 3 2 7" xfId="25862" xr:uid="{00000000-0005-0000-0000-000015540000}"/>
    <cellStyle name="Comma 28 3 2 7 2" xfId="37857" xr:uid="{00000000-0005-0000-0000-000016540000}"/>
    <cellStyle name="Comma 28 3 2 8" xfId="24622" xr:uid="{00000000-0005-0000-0000-000017540000}"/>
    <cellStyle name="Comma 28 3 2 9" xfId="36597" xr:uid="{00000000-0005-0000-0000-000018540000}"/>
    <cellStyle name="Comma 28 3 3" xfId="10582" xr:uid="{00000000-0005-0000-0000-000019540000}"/>
    <cellStyle name="Comma 28 3 3 2" xfId="10583" xr:uid="{00000000-0005-0000-0000-00001A540000}"/>
    <cellStyle name="Comma 28 3 3 2 2" xfId="10584" xr:uid="{00000000-0005-0000-0000-00001B540000}"/>
    <cellStyle name="Comma 28 3 3 2 2 2" xfId="41443" xr:uid="{00000000-0005-0000-0000-00001C540000}"/>
    <cellStyle name="Comma 28 3 3 2 3" xfId="41442" xr:uid="{00000000-0005-0000-0000-00001D540000}"/>
    <cellStyle name="Comma 28 3 3 3" xfId="10585" xr:uid="{00000000-0005-0000-0000-00001E540000}"/>
    <cellStyle name="Comma 28 3 3 3 2" xfId="41444" xr:uid="{00000000-0005-0000-0000-00001F540000}"/>
    <cellStyle name="Comma 28 3 3 4" xfId="29826" xr:uid="{00000000-0005-0000-0000-000020540000}"/>
    <cellStyle name="Comma 28 3 3 4 2" xfId="41441" xr:uid="{00000000-0005-0000-0000-000021540000}"/>
    <cellStyle name="Comma 28 3 3 5" xfId="25102" xr:uid="{00000000-0005-0000-0000-000022540000}"/>
    <cellStyle name="Comma 28 3 3 6" xfId="37118" xr:uid="{00000000-0005-0000-0000-000023540000}"/>
    <cellStyle name="Comma 28 3 4" xfId="10586" xr:uid="{00000000-0005-0000-0000-000024540000}"/>
    <cellStyle name="Comma 28 3 4 2" xfId="10587" xr:uid="{00000000-0005-0000-0000-000025540000}"/>
    <cellStyle name="Comma 28 3 4 2 2" xfId="41446" xr:uid="{00000000-0005-0000-0000-000026540000}"/>
    <cellStyle name="Comma 28 3 4 3" xfId="28227" xr:uid="{00000000-0005-0000-0000-000027540000}"/>
    <cellStyle name="Comma 28 3 4 4" xfId="41445" xr:uid="{00000000-0005-0000-0000-000028540000}"/>
    <cellStyle name="Comma 28 3 4 5" xfId="24261" xr:uid="{00000000-0005-0000-0000-000029540000}"/>
    <cellStyle name="Comma 28 3 5" xfId="10588" xr:uid="{00000000-0005-0000-0000-00002A540000}"/>
    <cellStyle name="Comma 28 3 5 2" xfId="41447" xr:uid="{00000000-0005-0000-0000-00002B540000}"/>
    <cellStyle name="Comma 28 3 6" xfId="10589" xr:uid="{00000000-0005-0000-0000-00002C540000}"/>
    <cellStyle name="Comma 28 3 6 2" xfId="41448" xr:uid="{00000000-0005-0000-0000-00002D540000}"/>
    <cellStyle name="Comma 28 3 7" xfId="33915" xr:uid="{00000000-0005-0000-0000-00002E540000}"/>
    <cellStyle name="Comma 28 3 7 2" xfId="43917" xr:uid="{00000000-0005-0000-0000-00002F540000}"/>
    <cellStyle name="Comma 28 3 8" xfId="25861" xr:uid="{00000000-0005-0000-0000-000030540000}"/>
    <cellStyle name="Comma 28 3 8 2" xfId="37856" xr:uid="{00000000-0005-0000-0000-000031540000}"/>
    <cellStyle name="Comma 28 3 9" xfId="24621" xr:uid="{00000000-0005-0000-0000-000032540000}"/>
    <cellStyle name="Comma 28 4" xfId="10590" xr:uid="{00000000-0005-0000-0000-000033540000}"/>
    <cellStyle name="Comma 28 4 2" xfId="10591" xr:uid="{00000000-0005-0000-0000-000034540000}"/>
    <cellStyle name="Comma 28 4 2 2" xfId="10592" xr:uid="{00000000-0005-0000-0000-000035540000}"/>
    <cellStyle name="Comma 28 4 2 2 2" xfId="41450" xr:uid="{00000000-0005-0000-0000-000036540000}"/>
    <cellStyle name="Comma 28 4 2 3" xfId="10593" xr:uid="{00000000-0005-0000-0000-000037540000}"/>
    <cellStyle name="Comma 28 4 2 3 2" xfId="41451" xr:uid="{00000000-0005-0000-0000-000038540000}"/>
    <cellStyle name="Comma 28 4 3" xfId="10594" xr:uid="{00000000-0005-0000-0000-000039540000}"/>
    <cellStyle name="Comma 28 4 4" xfId="10595" xr:uid="{00000000-0005-0000-0000-00003A540000}"/>
    <cellStyle name="Comma 28 4 4 2" xfId="41452" xr:uid="{00000000-0005-0000-0000-00003B540000}"/>
    <cellStyle name="Comma 28 4 5" xfId="10596" xr:uid="{00000000-0005-0000-0000-00003C540000}"/>
    <cellStyle name="Comma 28 4 6" xfId="28228" xr:uid="{00000000-0005-0000-0000-00003D540000}"/>
    <cellStyle name="Comma 28 4 6 2" xfId="41449" xr:uid="{00000000-0005-0000-0000-00003E540000}"/>
    <cellStyle name="Comma 28 4 7" xfId="25099" xr:uid="{00000000-0005-0000-0000-00003F540000}"/>
    <cellStyle name="Comma 28 4 8" xfId="37115" xr:uid="{00000000-0005-0000-0000-000040540000}"/>
    <cellStyle name="Comma 28 5" xfId="10597" xr:uid="{00000000-0005-0000-0000-000041540000}"/>
    <cellStyle name="Comma 28 5 2" xfId="10598" xr:uid="{00000000-0005-0000-0000-000042540000}"/>
    <cellStyle name="Comma 28 5 2 2" xfId="10599" xr:uid="{00000000-0005-0000-0000-000043540000}"/>
    <cellStyle name="Comma 28 5 2 2 2" xfId="41455" xr:uid="{00000000-0005-0000-0000-000044540000}"/>
    <cellStyle name="Comma 28 5 2 3" xfId="10600" xr:uid="{00000000-0005-0000-0000-000045540000}"/>
    <cellStyle name="Comma 28 5 2 3 2" xfId="41456" xr:uid="{00000000-0005-0000-0000-000046540000}"/>
    <cellStyle name="Comma 28 5 2 4" xfId="41454" xr:uid="{00000000-0005-0000-0000-000047540000}"/>
    <cellStyle name="Comma 28 5 3" xfId="10601" xr:uid="{00000000-0005-0000-0000-000048540000}"/>
    <cellStyle name="Comma 28 5 3 2" xfId="10602" xr:uid="{00000000-0005-0000-0000-000049540000}"/>
    <cellStyle name="Comma 28 5 3 2 2" xfId="41458" xr:uid="{00000000-0005-0000-0000-00004A540000}"/>
    <cellStyle name="Comma 28 5 3 3" xfId="10603" xr:uid="{00000000-0005-0000-0000-00004B540000}"/>
    <cellStyle name="Comma 28 5 3 3 2" xfId="41459" xr:uid="{00000000-0005-0000-0000-00004C540000}"/>
    <cellStyle name="Comma 28 5 3 4" xfId="41457" xr:uid="{00000000-0005-0000-0000-00004D540000}"/>
    <cellStyle name="Comma 28 5 4" xfId="10604" xr:uid="{00000000-0005-0000-0000-00004E540000}"/>
    <cellStyle name="Comma 28 5 4 2" xfId="41460" xr:uid="{00000000-0005-0000-0000-00004F540000}"/>
    <cellStyle name="Comma 28 5 5" xfId="10605" xr:uid="{00000000-0005-0000-0000-000050540000}"/>
    <cellStyle name="Comma 28 5 5 2" xfId="41461" xr:uid="{00000000-0005-0000-0000-000051540000}"/>
    <cellStyle name="Comma 28 5 6" xfId="35755" xr:uid="{00000000-0005-0000-0000-000052540000}"/>
    <cellStyle name="Comma 28 5 6 2" xfId="45021" xr:uid="{00000000-0005-0000-0000-000053540000}"/>
    <cellStyle name="Comma 28 5 7" xfId="28229" xr:uid="{00000000-0005-0000-0000-000054540000}"/>
    <cellStyle name="Comma 28 5 8" xfId="41453" xr:uid="{00000000-0005-0000-0000-000055540000}"/>
    <cellStyle name="Comma 28 6" xfId="10606" xr:uid="{00000000-0005-0000-0000-000056540000}"/>
    <cellStyle name="Comma 28 6 2" xfId="10607" xr:uid="{00000000-0005-0000-0000-000057540000}"/>
    <cellStyle name="Comma 28 6 2 2" xfId="10608" xr:uid="{00000000-0005-0000-0000-000058540000}"/>
    <cellStyle name="Comma 28 6 2 2 2" xfId="41464" xr:uid="{00000000-0005-0000-0000-000059540000}"/>
    <cellStyle name="Comma 28 6 2 3" xfId="41463" xr:uid="{00000000-0005-0000-0000-00005A540000}"/>
    <cellStyle name="Comma 28 6 3" xfId="10609" xr:uid="{00000000-0005-0000-0000-00005B540000}"/>
    <cellStyle name="Comma 28 6 3 2" xfId="41465" xr:uid="{00000000-0005-0000-0000-00005C540000}"/>
    <cellStyle name="Comma 28 6 4" xfId="10610" xr:uid="{00000000-0005-0000-0000-00005D540000}"/>
    <cellStyle name="Comma 28 6 4 2" xfId="41466" xr:uid="{00000000-0005-0000-0000-00005E540000}"/>
    <cellStyle name="Comma 28 6 5" xfId="35754" xr:uid="{00000000-0005-0000-0000-00005F540000}"/>
    <cellStyle name="Comma 28 6 5 2" xfId="45020" xr:uid="{00000000-0005-0000-0000-000060540000}"/>
    <cellStyle name="Comma 28 6 6" xfId="41462" xr:uid="{00000000-0005-0000-0000-000061540000}"/>
    <cellStyle name="Comma 28 7" xfId="10611" xr:uid="{00000000-0005-0000-0000-000062540000}"/>
    <cellStyle name="Comma 28 7 2" xfId="10612" xr:uid="{00000000-0005-0000-0000-000063540000}"/>
    <cellStyle name="Comma 28 7 2 2" xfId="41468" xr:uid="{00000000-0005-0000-0000-000064540000}"/>
    <cellStyle name="Comma 28 7 3" xfId="35753" xr:uid="{00000000-0005-0000-0000-000065540000}"/>
    <cellStyle name="Comma 28 7 3 2" xfId="45019" xr:uid="{00000000-0005-0000-0000-000066540000}"/>
    <cellStyle name="Comma 28 7 4" xfId="41467" xr:uid="{00000000-0005-0000-0000-000067540000}"/>
    <cellStyle name="Comma 28 8" xfId="10613" xr:uid="{00000000-0005-0000-0000-000068540000}"/>
    <cellStyle name="Comma 28 8 2" xfId="10614" xr:uid="{00000000-0005-0000-0000-000069540000}"/>
    <cellStyle name="Comma 28 8 2 2" xfId="41470" xr:uid="{00000000-0005-0000-0000-00006A540000}"/>
    <cellStyle name="Comma 28 8 3" xfId="35752" xr:uid="{00000000-0005-0000-0000-00006B540000}"/>
    <cellStyle name="Comma 28 8 3 2" xfId="45018" xr:uid="{00000000-0005-0000-0000-00006C540000}"/>
    <cellStyle name="Comma 28 8 4" xfId="41469" xr:uid="{00000000-0005-0000-0000-00006D540000}"/>
    <cellStyle name="Comma 28 9" xfId="10615" xr:uid="{00000000-0005-0000-0000-00006E540000}"/>
    <cellStyle name="Comma 28 9 2" xfId="41471" xr:uid="{00000000-0005-0000-0000-00006F540000}"/>
    <cellStyle name="Comma 29" xfId="734" xr:uid="{00000000-0005-0000-0000-000070540000}"/>
    <cellStyle name="Comma 29 10" xfId="33917" xr:uid="{00000000-0005-0000-0000-000071540000}"/>
    <cellStyle name="Comma 29 10 2" xfId="43919" xr:uid="{00000000-0005-0000-0000-000072540000}"/>
    <cellStyle name="Comma 29 11" xfId="25863" xr:uid="{00000000-0005-0000-0000-000073540000}"/>
    <cellStyle name="Comma 29 11 2" xfId="37858" xr:uid="{00000000-0005-0000-0000-000074540000}"/>
    <cellStyle name="Comma 29 12" xfId="24623" xr:uid="{00000000-0005-0000-0000-000075540000}"/>
    <cellStyle name="Comma 29 13" xfId="36598" xr:uid="{00000000-0005-0000-0000-000076540000}"/>
    <cellStyle name="Comma 29 14" xfId="23696" xr:uid="{00000000-0005-0000-0000-000077540000}"/>
    <cellStyle name="Comma 29 15" xfId="32122" xr:uid="{00000000-0005-0000-0000-000078540000}"/>
    <cellStyle name="Comma 29 2" xfId="735" xr:uid="{00000000-0005-0000-0000-000079540000}"/>
    <cellStyle name="Comma 29 2 10" xfId="25864" xr:uid="{00000000-0005-0000-0000-00007A540000}"/>
    <cellStyle name="Comma 29 2 10 2" xfId="37859" xr:uid="{00000000-0005-0000-0000-00007B540000}"/>
    <cellStyle name="Comma 29 2 11" xfId="24624" xr:uid="{00000000-0005-0000-0000-00007C540000}"/>
    <cellStyle name="Comma 29 2 12" xfId="36599" xr:uid="{00000000-0005-0000-0000-00007D540000}"/>
    <cellStyle name="Comma 29 2 13" xfId="23697" xr:uid="{00000000-0005-0000-0000-00007E540000}"/>
    <cellStyle name="Comma 29 2 2" xfId="736" xr:uid="{00000000-0005-0000-0000-00007F540000}"/>
    <cellStyle name="Comma 29 2 2 10" xfId="23698" xr:uid="{00000000-0005-0000-0000-000080540000}"/>
    <cellStyle name="Comma 29 2 2 2" xfId="10618" xr:uid="{00000000-0005-0000-0000-000081540000}"/>
    <cellStyle name="Comma 29 2 2 2 2" xfId="10619" xr:uid="{00000000-0005-0000-0000-000082540000}"/>
    <cellStyle name="Comma 29 2 2 2 2 2" xfId="41475" xr:uid="{00000000-0005-0000-0000-000083540000}"/>
    <cellStyle name="Comma 29 2 2 2 3" xfId="10620" xr:uid="{00000000-0005-0000-0000-000084540000}"/>
    <cellStyle name="Comma 29 2 2 2 3 2" xfId="41476" xr:uid="{00000000-0005-0000-0000-000085540000}"/>
    <cellStyle name="Comma 29 2 2 2 4" xfId="28230" xr:uid="{00000000-0005-0000-0000-000086540000}"/>
    <cellStyle name="Comma 29 2 2 2 4 2" xfId="41474" xr:uid="{00000000-0005-0000-0000-000087540000}"/>
    <cellStyle name="Comma 29 2 2 2 5" xfId="25106" xr:uid="{00000000-0005-0000-0000-000088540000}"/>
    <cellStyle name="Comma 29 2 2 2 6" xfId="37122" xr:uid="{00000000-0005-0000-0000-000089540000}"/>
    <cellStyle name="Comma 29 2 2 2 7" xfId="23992" xr:uid="{00000000-0005-0000-0000-00008A540000}"/>
    <cellStyle name="Comma 29 2 2 3" xfId="10621" xr:uid="{00000000-0005-0000-0000-00008B540000}"/>
    <cellStyle name="Comma 29 2 2 3 2" xfId="10622" xr:uid="{00000000-0005-0000-0000-00008C540000}"/>
    <cellStyle name="Comma 29 2 2 3 2 2" xfId="41478" xr:uid="{00000000-0005-0000-0000-00008D540000}"/>
    <cellStyle name="Comma 29 2 2 3 3" xfId="10623" xr:uid="{00000000-0005-0000-0000-00008E540000}"/>
    <cellStyle name="Comma 29 2 2 3 3 2" xfId="41479" xr:uid="{00000000-0005-0000-0000-00008F540000}"/>
    <cellStyle name="Comma 29 2 2 3 4" xfId="28231" xr:uid="{00000000-0005-0000-0000-000090540000}"/>
    <cellStyle name="Comma 29 2 2 3 5" xfId="41477" xr:uid="{00000000-0005-0000-0000-000091540000}"/>
    <cellStyle name="Comma 29 2 2 3 6" xfId="24263" xr:uid="{00000000-0005-0000-0000-000092540000}"/>
    <cellStyle name="Comma 29 2 2 4" xfId="10624" xr:uid="{00000000-0005-0000-0000-000093540000}"/>
    <cellStyle name="Comma 29 2 2 4 2" xfId="41480" xr:uid="{00000000-0005-0000-0000-000094540000}"/>
    <cellStyle name="Comma 29 2 2 5" xfId="10617" xr:uid="{00000000-0005-0000-0000-000095540000}"/>
    <cellStyle name="Comma 29 2 2 5 2" xfId="41473" xr:uid="{00000000-0005-0000-0000-000096540000}"/>
    <cellStyle name="Comma 29 2 2 6" xfId="33919" xr:uid="{00000000-0005-0000-0000-000097540000}"/>
    <cellStyle name="Comma 29 2 2 6 2" xfId="43921" xr:uid="{00000000-0005-0000-0000-000098540000}"/>
    <cellStyle name="Comma 29 2 2 7" xfId="25865" xr:uid="{00000000-0005-0000-0000-000099540000}"/>
    <cellStyle name="Comma 29 2 2 7 2" xfId="37860" xr:uid="{00000000-0005-0000-0000-00009A540000}"/>
    <cellStyle name="Comma 29 2 2 8" xfId="24625" xr:uid="{00000000-0005-0000-0000-00009B540000}"/>
    <cellStyle name="Comma 29 2 2 9" xfId="36600" xr:uid="{00000000-0005-0000-0000-00009C540000}"/>
    <cellStyle name="Comma 29 2 3" xfId="10625" xr:uid="{00000000-0005-0000-0000-00009D540000}"/>
    <cellStyle name="Comma 29 2 3 2" xfId="10626" xr:uid="{00000000-0005-0000-0000-00009E540000}"/>
    <cellStyle name="Comma 29 2 3 2 2" xfId="10627" xr:uid="{00000000-0005-0000-0000-00009F540000}"/>
    <cellStyle name="Comma 29 2 3 2 2 2" xfId="41483" xr:uid="{00000000-0005-0000-0000-0000A0540000}"/>
    <cellStyle name="Comma 29 2 3 2 3" xfId="41482" xr:uid="{00000000-0005-0000-0000-0000A1540000}"/>
    <cellStyle name="Comma 29 2 3 3" xfId="10628" xr:uid="{00000000-0005-0000-0000-0000A2540000}"/>
    <cellStyle name="Comma 29 2 3 3 2" xfId="41484" xr:uid="{00000000-0005-0000-0000-0000A3540000}"/>
    <cellStyle name="Comma 29 2 3 4" xfId="28232" xr:uid="{00000000-0005-0000-0000-0000A4540000}"/>
    <cellStyle name="Comma 29 2 3 4 2" xfId="41481" xr:uid="{00000000-0005-0000-0000-0000A5540000}"/>
    <cellStyle name="Comma 29 2 3 5" xfId="25105" xr:uid="{00000000-0005-0000-0000-0000A6540000}"/>
    <cellStyle name="Comma 29 2 3 6" xfId="37121" xr:uid="{00000000-0005-0000-0000-0000A7540000}"/>
    <cellStyle name="Comma 29 2 4" xfId="10629" xr:uid="{00000000-0005-0000-0000-0000A8540000}"/>
    <cellStyle name="Comma 29 2 4 2" xfId="10630" xr:uid="{00000000-0005-0000-0000-0000A9540000}"/>
    <cellStyle name="Comma 29 2 4 2 2" xfId="41486" xr:uid="{00000000-0005-0000-0000-0000AA540000}"/>
    <cellStyle name="Comma 29 2 4 3" xfId="28233" xr:uid="{00000000-0005-0000-0000-0000AB540000}"/>
    <cellStyle name="Comma 29 2 4 4" xfId="41485" xr:uid="{00000000-0005-0000-0000-0000AC540000}"/>
    <cellStyle name="Comma 29 2 5" xfId="10631" xr:uid="{00000000-0005-0000-0000-0000AD540000}"/>
    <cellStyle name="Comma 29 2 5 2" xfId="41487" xr:uid="{00000000-0005-0000-0000-0000AE540000}"/>
    <cellStyle name="Comma 29 2 6" xfId="10632" xr:uid="{00000000-0005-0000-0000-0000AF540000}"/>
    <cellStyle name="Comma 29 2 6 2" xfId="41488" xr:uid="{00000000-0005-0000-0000-0000B0540000}"/>
    <cellStyle name="Comma 29 2 7" xfId="10633" xr:uid="{00000000-0005-0000-0000-0000B1540000}"/>
    <cellStyle name="Comma 29 2 7 2" xfId="41489" xr:uid="{00000000-0005-0000-0000-0000B2540000}"/>
    <cellStyle name="Comma 29 2 8" xfId="10634" xr:uid="{00000000-0005-0000-0000-0000B3540000}"/>
    <cellStyle name="Comma 29 2 8 2" xfId="41490" xr:uid="{00000000-0005-0000-0000-0000B4540000}"/>
    <cellStyle name="Comma 29 2 9" xfId="33918" xr:uid="{00000000-0005-0000-0000-0000B5540000}"/>
    <cellStyle name="Comma 29 2 9 2" xfId="43920" xr:uid="{00000000-0005-0000-0000-0000B6540000}"/>
    <cellStyle name="Comma 29 3" xfId="737" xr:uid="{00000000-0005-0000-0000-0000B7540000}"/>
    <cellStyle name="Comma 29 3 2" xfId="738" xr:uid="{00000000-0005-0000-0000-0000B8540000}"/>
    <cellStyle name="Comma 29 3 2 2" xfId="10636" xr:uid="{00000000-0005-0000-0000-0000B9540000}"/>
    <cellStyle name="Comma 29 3 2 2 2" xfId="28234" xr:uid="{00000000-0005-0000-0000-0000BA540000}"/>
    <cellStyle name="Comma 29 3 2 2 3" xfId="25108" xr:uid="{00000000-0005-0000-0000-0000BB540000}"/>
    <cellStyle name="Comma 29 3 2 2 4" xfId="37124" xr:uid="{00000000-0005-0000-0000-0000BC540000}"/>
    <cellStyle name="Comma 29 3 2 2 5" xfId="23994" xr:uid="{00000000-0005-0000-0000-0000BD540000}"/>
    <cellStyle name="Comma 29 3 2 3" xfId="10637" xr:uid="{00000000-0005-0000-0000-0000BE540000}"/>
    <cellStyle name="Comma 29 3 2 3 2" xfId="28235" xr:uid="{00000000-0005-0000-0000-0000BF540000}"/>
    <cellStyle name="Comma 29 3 2 3 3" xfId="24277" xr:uid="{00000000-0005-0000-0000-0000C0540000}"/>
    <cellStyle name="Comma 29 3 2 4" xfId="10638" xr:uid="{00000000-0005-0000-0000-0000C1540000}"/>
    <cellStyle name="Comma 29 3 2 4 2" xfId="41491" xr:uid="{00000000-0005-0000-0000-0000C2540000}"/>
    <cellStyle name="Comma 29 3 2 5" xfId="10635" xr:uid="{00000000-0005-0000-0000-0000C3540000}"/>
    <cellStyle name="Comma 29 3 2 6" xfId="33921" xr:uid="{00000000-0005-0000-0000-0000C4540000}"/>
    <cellStyle name="Comma 29 3 2 6 2" xfId="43923" xr:uid="{00000000-0005-0000-0000-0000C5540000}"/>
    <cellStyle name="Comma 29 3 2 7" xfId="25867" xr:uid="{00000000-0005-0000-0000-0000C6540000}"/>
    <cellStyle name="Comma 29 3 2 7 2" xfId="37862" xr:uid="{00000000-0005-0000-0000-0000C7540000}"/>
    <cellStyle name="Comma 29 3 2 8" xfId="24627" xr:uid="{00000000-0005-0000-0000-0000C8540000}"/>
    <cellStyle name="Comma 29 3 2 9" xfId="36602" xr:uid="{00000000-0005-0000-0000-0000C9540000}"/>
    <cellStyle name="Comma 29 3 3" xfId="10639" xr:uid="{00000000-0005-0000-0000-0000CA540000}"/>
    <cellStyle name="Comma 29 3 3 2" xfId="10640" xr:uid="{00000000-0005-0000-0000-0000CB540000}"/>
    <cellStyle name="Comma 29 3 3 2 2" xfId="41493" xr:uid="{00000000-0005-0000-0000-0000CC540000}"/>
    <cellStyle name="Comma 29 3 3 3" xfId="10641" xr:uid="{00000000-0005-0000-0000-0000CD540000}"/>
    <cellStyle name="Comma 29 3 3 4" xfId="28236" xr:uid="{00000000-0005-0000-0000-0000CE540000}"/>
    <cellStyle name="Comma 29 3 3 4 2" xfId="41492" xr:uid="{00000000-0005-0000-0000-0000CF540000}"/>
    <cellStyle name="Comma 29 3 3 5" xfId="25107" xr:uid="{00000000-0005-0000-0000-0000D0540000}"/>
    <cellStyle name="Comma 29 3 3 6" xfId="37123" xr:uid="{00000000-0005-0000-0000-0000D1540000}"/>
    <cellStyle name="Comma 29 3 3 7" xfId="23993" xr:uid="{00000000-0005-0000-0000-0000D2540000}"/>
    <cellStyle name="Comma 29 3 4" xfId="10642" xr:uid="{00000000-0005-0000-0000-0000D3540000}"/>
    <cellStyle name="Comma 29 3 4 2" xfId="28237" xr:uid="{00000000-0005-0000-0000-0000D4540000}"/>
    <cellStyle name="Comma 29 3 4 3" xfId="41494" xr:uid="{00000000-0005-0000-0000-0000D5540000}"/>
    <cellStyle name="Comma 29 3 4 4" xfId="24264" xr:uid="{00000000-0005-0000-0000-0000D6540000}"/>
    <cellStyle name="Comma 29 3 5" xfId="10643" xr:uid="{00000000-0005-0000-0000-0000D7540000}"/>
    <cellStyle name="Comma 29 3 5 2" xfId="41495" xr:uid="{00000000-0005-0000-0000-0000D8540000}"/>
    <cellStyle name="Comma 29 3 6" xfId="33920" xr:uid="{00000000-0005-0000-0000-0000D9540000}"/>
    <cellStyle name="Comma 29 3 6 2" xfId="43922" xr:uid="{00000000-0005-0000-0000-0000DA540000}"/>
    <cellStyle name="Comma 29 3 7" xfId="25866" xr:uid="{00000000-0005-0000-0000-0000DB540000}"/>
    <cellStyle name="Comma 29 3 7 2" xfId="37861" xr:uid="{00000000-0005-0000-0000-0000DC540000}"/>
    <cellStyle name="Comma 29 3 8" xfId="24626" xr:uid="{00000000-0005-0000-0000-0000DD540000}"/>
    <cellStyle name="Comma 29 3 9" xfId="36601" xr:uid="{00000000-0005-0000-0000-0000DE540000}"/>
    <cellStyle name="Comma 29 4" xfId="10644" xr:uid="{00000000-0005-0000-0000-0000DF540000}"/>
    <cellStyle name="Comma 29 4 2" xfId="10645" xr:uid="{00000000-0005-0000-0000-0000E0540000}"/>
    <cellStyle name="Comma 29 4 2 2" xfId="10646" xr:uid="{00000000-0005-0000-0000-0000E1540000}"/>
    <cellStyle name="Comma 29 4 2 3" xfId="41497" xr:uid="{00000000-0005-0000-0000-0000E2540000}"/>
    <cellStyle name="Comma 29 4 3" xfId="10647" xr:uid="{00000000-0005-0000-0000-0000E3540000}"/>
    <cellStyle name="Comma 29 4 4" xfId="28238" xr:uid="{00000000-0005-0000-0000-0000E4540000}"/>
    <cellStyle name="Comma 29 4 4 2" xfId="41496" xr:uid="{00000000-0005-0000-0000-0000E5540000}"/>
    <cellStyle name="Comma 29 4 5" xfId="25104" xr:uid="{00000000-0005-0000-0000-0000E6540000}"/>
    <cellStyle name="Comma 29 4 6" xfId="37120" xr:uid="{00000000-0005-0000-0000-0000E7540000}"/>
    <cellStyle name="Comma 29 5" xfId="10648" xr:uid="{00000000-0005-0000-0000-0000E8540000}"/>
    <cellStyle name="Comma 29 5 2" xfId="10649" xr:uid="{00000000-0005-0000-0000-0000E9540000}"/>
    <cellStyle name="Comma 29 5 2 2" xfId="10650" xr:uid="{00000000-0005-0000-0000-0000EA540000}"/>
    <cellStyle name="Comma 29 5 2 2 2" xfId="41500" xr:uid="{00000000-0005-0000-0000-0000EB540000}"/>
    <cellStyle name="Comma 29 5 2 3" xfId="41499" xr:uid="{00000000-0005-0000-0000-0000EC540000}"/>
    <cellStyle name="Comma 29 5 3" xfId="10651" xr:uid="{00000000-0005-0000-0000-0000ED540000}"/>
    <cellStyle name="Comma 29 5 3 2" xfId="41501" xr:uid="{00000000-0005-0000-0000-0000EE540000}"/>
    <cellStyle name="Comma 29 5 4" xfId="35751" xr:uid="{00000000-0005-0000-0000-0000EF540000}"/>
    <cellStyle name="Comma 29 5 4 2" xfId="45017" xr:uid="{00000000-0005-0000-0000-0000F0540000}"/>
    <cellStyle name="Comma 29 5 5" xfId="28239" xr:uid="{00000000-0005-0000-0000-0000F1540000}"/>
    <cellStyle name="Comma 29 5 6" xfId="41498" xr:uid="{00000000-0005-0000-0000-0000F2540000}"/>
    <cellStyle name="Comma 29 6" xfId="10652" xr:uid="{00000000-0005-0000-0000-0000F3540000}"/>
    <cellStyle name="Comma 29 6 2" xfId="10653" xr:uid="{00000000-0005-0000-0000-0000F4540000}"/>
    <cellStyle name="Comma 29 6 2 2" xfId="41503" xr:uid="{00000000-0005-0000-0000-0000F5540000}"/>
    <cellStyle name="Comma 29 6 3" xfId="10654" xr:uid="{00000000-0005-0000-0000-0000F6540000}"/>
    <cellStyle name="Comma 29 6 4" xfId="36355" xr:uid="{00000000-0005-0000-0000-0000F7540000}"/>
    <cellStyle name="Comma 29 6 4 2" xfId="45573" xr:uid="{00000000-0005-0000-0000-0000F8540000}"/>
    <cellStyle name="Comma 29 6 5" xfId="41502" xr:uid="{00000000-0005-0000-0000-0000F9540000}"/>
    <cellStyle name="Comma 29 7" xfId="10655" xr:uid="{00000000-0005-0000-0000-0000FA540000}"/>
    <cellStyle name="Comma 29 7 2" xfId="10656" xr:uid="{00000000-0005-0000-0000-0000FB540000}"/>
    <cellStyle name="Comma 29 7 2 2" xfId="41505" xr:uid="{00000000-0005-0000-0000-0000FC540000}"/>
    <cellStyle name="Comma 29 7 3" xfId="35750" xr:uid="{00000000-0005-0000-0000-0000FD540000}"/>
    <cellStyle name="Comma 29 7 3 2" xfId="45016" xr:uid="{00000000-0005-0000-0000-0000FE540000}"/>
    <cellStyle name="Comma 29 7 4" xfId="41504" xr:uid="{00000000-0005-0000-0000-0000FF540000}"/>
    <cellStyle name="Comma 29 8" xfId="10657" xr:uid="{00000000-0005-0000-0000-000000550000}"/>
    <cellStyle name="Comma 29 8 2" xfId="25686" xr:uid="{00000000-0005-0000-0000-000001550000}"/>
    <cellStyle name="Comma 29 8 2 2" xfId="37681" xr:uid="{00000000-0005-0000-0000-000002550000}"/>
    <cellStyle name="Comma 29 8 3" xfId="41506" xr:uid="{00000000-0005-0000-0000-000003550000}"/>
    <cellStyle name="Comma 29 9" xfId="10616" xr:uid="{00000000-0005-0000-0000-000004550000}"/>
    <cellStyle name="Comma 29 9 2" xfId="41472" xr:uid="{00000000-0005-0000-0000-000005550000}"/>
    <cellStyle name="Comma 3" xfId="62" xr:uid="{00000000-0005-0000-0000-000006550000}"/>
    <cellStyle name="Comma 3 10" xfId="10658" xr:uid="{00000000-0005-0000-0000-000007550000}"/>
    <cellStyle name="Comma 3 10 2" xfId="10659" xr:uid="{00000000-0005-0000-0000-000008550000}"/>
    <cellStyle name="Comma 3 10 2 2" xfId="10660" xr:uid="{00000000-0005-0000-0000-000009550000}"/>
    <cellStyle name="Comma 3 10 2 3" xfId="41508" xr:uid="{00000000-0005-0000-0000-00000A550000}"/>
    <cellStyle name="Comma 3 10 3" xfId="10661" xr:uid="{00000000-0005-0000-0000-00000B550000}"/>
    <cellStyle name="Comma 3 10 3 2" xfId="10662" xr:uid="{00000000-0005-0000-0000-00000C550000}"/>
    <cellStyle name="Comma 3 10 3 2 2" xfId="10663" xr:uid="{00000000-0005-0000-0000-00000D550000}"/>
    <cellStyle name="Comma 3 10 3 2 2 2" xfId="41511" xr:uid="{00000000-0005-0000-0000-00000E550000}"/>
    <cellStyle name="Comma 3 10 3 2 3" xfId="10664" xr:uid="{00000000-0005-0000-0000-00000F550000}"/>
    <cellStyle name="Comma 3 10 3 2 3 2" xfId="41512" xr:uid="{00000000-0005-0000-0000-000010550000}"/>
    <cellStyle name="Comma 3 10 3 2 4" xfId="41510" xr:uid="{00000000-0005-0000-0000-000011550000}"/>
    <cellStyle name="Comma 3 10 3 3" xfId="41509" xr:uid="{00000000-0005-0000-0000-000012550000}"/>
    <cellStyle name="Comma 3 10 4" xfId="10665" xr:uid="{00000000-0005-0000-0000-000013550000}"/>
    <cellStyle name="Comma 3 10 4 2" xfId="41513" xr:uid="{00000000-0005-0000-0000-000014550000}"/>
    <cellStyle name="Comma 3 10 5" xfId="10666" xr:uid="{00000000-0005-0000-0000-000015550000}"/>
    <cellStyle name="Comma 3 10 5 2" xfId="10667" xr:uid="{00000000-0005-0000-0000-000016550000}"/>
    <cellStyle name="Comma 3 10 5 2 2" xfId="10668" xr:uid="{00000000-0005-0000-0000-000017550000}"/>
    <cellStyle name="Comma 3 10 5 2 2 2" xfId="10669" xr:uid="{00000000-0005-0000-0000-000018550000}"/>
    <cellStyle name="Comma 3 10 5 2 2 2 2" xfId="41517" xr:uid="{00000000-0005-0000-0000-000019550000}"/>
    <cellStyle name="Comma 3 10 5 2 2 3" xfId="10670" xr:uid="{00000000-0005-0000-0000-00001A550000}"/>
    <cellStyle name="Comma 3 10 5 2 2 3 2" xfId="41518" xr:uid="{00000000-0005-0000-0000-00001B550000}"/>
    <cellStyle name="Comma 3 10 5 2 2 4" xfId="41516" xr:uid="{00000000-0005-0000-0000-00001C550000}"/>
    <cellStyle name="Comma 3 10 5 2 3" xfId="41515" xr:uid="{00000000-0005-0000-0000-00001D550000}"/>
    <cellStyle name="Comma 3 10 5 3" xfId="10671" xr:uid="{00000000-0005-0000-0000-00001E550000}"/>
    <cellStyle name="Comma 3 10 5 3 2" xfId="41519" xr:uid="{00000000-0005-0000-0000-00001F550000}"/>
    <cellStyle name="Comma 3 10 5 4" xfId="41514" xr:uid="{00000000-0005-0000-0000-000020550000}"/>
    <cellStyle name="Comma 3 10 6" xfId="35749" xr:uid="{00000000-0005-0000-0000-000021550000}"/>
    <cellStyle name="Comma 3 10 6 2" xfId="45015" xr:uid="{00000000-0005-0000-0000-000022550000}"/>
    <cellStyle name="Comma 3 10 7" xfId="41507" xr:uid="{00000000-0005-0000-0000-000023550000}"/>
    <cellStyle name="Comma 3 11" xfId="10672" xr:uid="{00000000-0005-0000-0000-000024550000}"/>
    <cellStyle name="Comma 3 11 2" xfId="10673" xr:uid="{00000000-0005-0000-0000-000025550000}"/>
    <cellStyle name="Comma 3 11 2 2" xfId="41521" xr:uid="{00000000-0005-0000-0000-000026550000}"/>
    <cellStyle name="Comma 3 11 3" xfId="35748" xr:uid="{00000000-0005-0000-0000-000027550000}"/>
    <cellStyle name="Comma 3 11 3 2" xfId="45014" xr:uid="{00000000-0005-0000-0000-000028550000}"/>
    <cellStyle name="Comma 3 11 4" xfId="41520" xr:uid="{00000000-0005-0000-0000-000029550000}"/>
    <cellStyle name="Comma 3 12" xfId="10674" xr:uid="{00000000-0005-0000-0000-00002A550000}"/>
    <cellStyle name="Comma 3 12 2" xfId="10675" xr:uid="{00000000-0005-0000-0000-00002B550000}"/>
    <cellStyle name="Comma 3 12 3" xfId="35747" xr:uid="{00000000-0005-0000-0000-00002C550000}"/>
    <cellStyle name="Comma 3 12 3 2" xfId="45013" xr:uid="{00000000-0005-0000-0000-00002D550000}"/>
    <cellStyle name="Comma 3 12 4" xfId="41522" xr:uid="{00000000-0005-0000-0000-00002E550000}"/>
    <cellStyle name="Comma 3 13" xfId="10676" xr:uid="{00000000-0005-0000-0000-00002F550000}"/>
    <cellStyle name="Comma 3 13 2" xfId="10677" xr:uid="{00000000-0005-0000-0000-000030550000}"/>
    <cellStyle name="Comma 3 13 3" xfId="35746" xr:uid="{00000000-0005-0000-0000-000031550000}"/>
    <cellStyle name="Comma 3 13 3 2" xfId="45012" xr:uid="{00000000-0005-0000-0000-000032550000}"/>
    <cellStyle name="Comma 3 13 4" xfId="41523" xr:uid="{00000000-0005-0000-0000-000033550000}"/>
    <cellStyle name="Comma 3 14" xfId="10678" xr:uid="{00000000-0005-0000-0000-000034550000}"/>
    <cellStyle name="Comma 3 14 2" xfId="10679" xr:uid="{00000000-0005-0000-0000-000035550000}"/>
    <cellStyle name="Comma 3 14 3" xfId="36319" xr:uid="{00000000-0005-0000-0000-000036550000}"/>
    <cellStyle name="Comma 3 14 3 2" xfId="45545" xr:uid="{00000000-0005-0000-0000-000037550000}"/>
    <cellStyle name="Comma 3 14 4" xfId="41524" xr:uid="{00000000-0005-0000-0000-000038550000}"/>
    <cellStyle name="Comma 3 15" xfId="10680" xr:uid="{00000000-0005-0000-0000-000039550000}"/>
    <cellStyle name="Comma 3 15 2" xfId="10681" xr:uid="{00000000-0005-0000-0000-00003A550000}"/>
    <cellStyle name="Comma 3 15 3" xfId="35745" xr:uid="{00000000-0005-0000-0000-00003B550000}"/>
    <cellStyle name="Comma 3 15 3 2" xfId="45011" xr:uid="{00000000-0005-0000-0000-00003C550000}"/>
    <cellStyle name="Comma 3 15 4" xfId="41525" xr:uid="{00000000-0005-0000-0000-00003D550000}"/>
    <cellStyle name="Comma 3 16" xfId="10682" xr:uid="{00000000-0005-0000-0000-00003E550000}"/>
    <cellStyle name="Comma 3 16 2" xfId="10683" xr:uid="{00000000-0005-0000-0000-00003F550000}"/>
    <cellStyle name="Comma 3 16 3" xfId="41526" xr:uid="{00000000-0005-0000-0000-000040550000}"/>
    <cellStyle name="Comma 3 17" xfId="10684" xr:uid="{00000000-0005-0000-0000-000041550000}"/>
    <cellStyle name="Comma 3 17 2" xfId="10685" xr:uid="{00000000-0005-0000-0000-000042550000}"/>
    <cellStyle name="Comma 3 17 3" xfId="41527" xr:uid="{00000000-0005-0000-0000-000043550000}"/>
    <cellStyle name="Comma 3 18" xfId="10686" xr:uid="{00000000-0005-0000-0000-000044550000}"/>
    <cellStyle name="Comma 3 18 2" xfId="10687" xr:uid="{00000000-0005-0000-0000-000045550000}"/>
    <cellStyle name="Comma 3 18 3" xfId="35743" xr:uid="{00000000-0005-0000-0000-000046550000}"/>
    <cellStyle name="Comma 3 18 3 2" xfId="45009" xr:uid="{00000000-0005-0000-0000-000047550000}"/>
    <cellStyle name="Comma 3 18 4" xfId="41528" xr:uid="{00000000-0005-0000-0000-000048550000}"/>
    <cellStyle name="Comma 3 19" xfId="10688" xr:uid="{00000000-0005-0000-0000-000049550000}"/>
    <cellStyle name="Comma 3 19 2" xfId="10689" xr:uid="{00000000-0005-0000-0000-00004A550000}"/>
    <cellStyle name="Comma 3 19 3" xfId="35744" xr:uid="{00000000-0005-0000-0000-00004B550000}"/>
    <cellStyle name="Comma 3 19 3 2" xfId="45010" xr:uid="{00000000-0005-0000-0000-00004C550000}"/>
    <cellStyle name="Comma 3 19 4" xfId="41529" xr:uid="{00000000-0005-0000-0000-00004D550000}"/>
    <cellStyle name="Comma 3 2" xfId="63" xr:uid="{00000000-0005-0000-0000-00004E550000}"/>
    <cellStyle name="Comma 3 2 10" xfId="739" xr:uid="{00000000-0005-0000-0000-00004F550000}"/>
    <cellStyle name="Comma 3 2 10 2" xfId="10691" xr:uid="{00000000-0005-0000-0000-000050550000}"/>
    <cellStyle name="Comma 3 2 10 2 2" xfId="28240" xr:uid="{00000000-0005-0000-0000-000051550000}"/>
    <cellStyle name="Comma 3 2 10 2 3" xfId="25109" xr:uid="{00000000-0005-0000-0000-000052550000}"/>
    <cellStyle name="Comma 3 2 10 2 4" xfId="37125" xr:uid="{00000000-0005-0000-0000-000053550000}"/>
    <cellStyle name="Comma 3 2 10 2 5" xfId="23995" xr:uid="{00000000-0005-0000-0000-000054550000}"/>
    <cellStyle name="Comma 3 2 10 3" xfId="24265" xr:uid="{00000000-0005-0000-0000-000055550000}"/>
    <cellStyle name="Comma 3 2 10 3 2" xfId="33922" xr:uid="{00000000-0005-0000-0000-000056550000}"/>
    <cellStyle name="Comma 3 2 10 3 3" xfId="43924" xr:uid="{00000000-0005-0000-0000-000057550000}"/>
    <cellStyle name="Comma 3 2 10 4" xfId="25868" xr:uid="{00000000-0005-0000-0000-000058550000}"/>
    <cellStyle name="Comma 3 2 10 4 2" xfId="37863" xr:uid="{00000000-0005-0000-0000-000059550000}"/>
    <cellStyle name="Comma 3 2 10 5" xfId="24628" xr:uid="{00000000-0005-0000-0000-00005A550000}"/>
    <cellStyle name="Comma 3 2 10 6" xfId="36603" xr:uid="{00000000-0005-0000-0000-00005B550000}"/>
    <cellStyle name="Comma 3 2 11" xfId="10692" xr:uid="{00000000-0005-0000-0000-00005C550000}"/>
    <cellStyle name="Comma 3 2 11 2" xfId="10693" xr:uid="{00000000-0005-0000-0000-00005D550000}"/>
    <cellStyle name="Comma 3 2 11 3" xfId="34217" xr:uid="{00000000-0005-0000-0000-00005E550000}"/>
    <cellStyle name="Comma 3 2 11 3 2" xfId="44255" xr:uid="{00000000-0005-0000-0000-00005F550000}"/>
    <cellStyle name="Comma 3 2 11 4" xfId="26184" xr:uid="{00000000-0005-0000-0000-000060550000}"/>
    <cellStyle name="Comma 3 2 11 4 2" xfId="38171" xr:uid="{00000000-0005-0000-0000-000061550000}"/>
    <cellStyle name="Comma 3 2 11 5" xfId="24928" xr:uid="{00000000-0005-0000-0000-000062550000}"/>
    <cellStyle name="Comma 3 2 11 6" xfId="36944" xr:uid="{00000000-0005-0000-0000-000063550000}"/>
    <cellStyle name="Comma 3 2 12" xfId="10694" xr:uid="{00000000-0005-0000-0000-000064550000}"/>
    <cellStyle name="Comma 3 2 12 2" xfId="10695" xr:uid="{00000000-0005-0000-0000-000065550000}"/>
    <cellStyle name="Comma 3 2 12 3" xfId="28241" xr:uid="{00000000-0005-0000-0000-000066550000}"/>
    <cellStyle name="Comma 3 2 12 3 2" xfId="41531" xr:uid="{00000000-0005-0000-0000-000067550000}"/>
    <cellStyle name="Comma 3 2 12 4" xfId="25415" xr:uid="{00000000-0005-0000-0000-000068550000}"/>
    <cellStyle name="Comma 3 2 12 5" xfId="37438" xr:uid="{00000000-0005-0000-0000-000069550000}"/>
    <cellStyle name="Comma 3 2 13" xfId="10696" xr:uid="{00000000-0005-0000-0000-00006A550000}"/>
    <cellStyle name="Comma 3 2 13 2" xfId="10697" xr:uid="{00000000-0005-0000-0000-00006B550000}"/>
    <cellStyle name="Comma 3 2 13 3" xfId="35742" xr:uid="{00000000-0005-0000-0000-00006C550000}"/>
    <cellStyle name="Comma 3 2 13 3 2" xfId="45008" xr:uid="{00000000-0005-0000-0000-00006D550000}"/>
    <cellStyle name="Comma 3 2 13 4" xfId="41532" xr:uid="{00000000-0005-0000-0000-00006E550000}"/>
    <cellStyle name="Comma 3 2 14" xfId="10698" xr:uid="{00000000-0005-0000-0000-00006F550000}"/>
    <cellStyle name="Comma 3 2 14 2" xfId="10699" xr:uid="{00000000-0005-0000-0000-000070550000}"/>
    <cellStyle name="Comma 3 2 14 3" xfId="36389" xr:uid="{00000000-0005-0000-0000-000071550000}"/>
    <cellStyle name="Comma 3 2 14 3 2" xfId="45599" xr:uid="{00000000-0005-0000-0000-000072550000}"/>
    <cellStyle name="Comma 3 2 14 4" xfId="41533" xr:uid="{00000000-0005-0000-0000-000073550000}"/>
    <cellStyle name="Comma 3 2 15" xfId="10700" xr:uid="{00000000-0005-0000-0000-000074550000}"/>
    <cellStyle name="Comma 3 2 15 2" xfId="10701" xr:uid="{00000000-0005-0000-0000-000075550000}"/>
    <cellStyle name="Comma 3 2 15 3" xfId="35741" xr:uid="{00000000-0005-0000-0000-000076550000}"/>
    <cellStyle name="Comma 3 2 15 3 2" xfId="45007" xr:uid="{00000000-0005-0000-0000-000077550000}"/>
    <cellStyle name="Comma 3 2 15 4" xfId="41534" xr:uid="{00000000-0005-0000-0000-000078550000}"/>
    <cellStyle name="Comma 3 2 16" xfId="10702" xr:uid="{00000000-0005-0000-0000-000079550000}"/>
    <cellStyle name="Comma 3 2 16 2" xfId="10703" xr:uid="{00000000-0005-0000-0000-00007A550000}"/>
    <cellStyle name="Comma 3 2 16 3" xfId="34532" xr:uid="{00000000-0005-0000-0000-00007B550000}"/>
    <cellStyle name="Comma 3 2 16 3 2" xfId="44567" xr:uid="{00000000-0005-0000-0000-00007C550000}"/>
    <cellStyle name="Comma 3 2 16 4" xfId="41535" xr:uid="{00000000-0005-0000-0000-00007D550000}"/>
    <cellStyle name="Comma 3 2 17" xfId="10704" xr:uid="{00000000-0005-0000-0000-00007E550000}"/>
    <cellStyle name="Comma 3 2 18" xfId="10705" xr:uid="{00000000-0005-0000-0000-00007F550000}"/>
    <cellStyle name="Comma 3 2 18 2" xfId="41536" xr:uid="{00000000-0005-0000-0000-000080550000}"/>
    <cellStyle name="Comma 3 2 19" xfId="10706" xr:uid="{00000000-0005-0000-0000-000081550000}"/>
    <cellStyle name="Comma 3 2 19 2" xfId="41537" xr:uid="{00000000-0005-0000-0000-000082550000}"/>
    <cellStyle name="Comma 3 2 2" xfId="144" xr:uid="{00000000-0005-0000-0000-000083550000}"/>
    <cellStyle name="Comma 3 2 2 10" xfId="10708" xr:uid="{00000000-0005-0000-0000-000084550000}"/>
    <cellStyle name="Comma 3 2 2 10 2" xfId="10709" xr:uid="{00000000-0005-0000-0000-000085550000}"/>
    <cellStyle name="Comma 3 2 2 11" xfId="10710" xr:uid="{00000000-0005-0000-0000-000086550000}"/>
    <cellStyle name="Comma 3 2 2 11 2" xfId="10711" xr:uid="{00000000-0005-0000-0000-000087550000}"/>
    <cellStyle name="Comma 3 2 2 11 3" xfId="41539" xr:uid="{00000000-0005-0000-0000-000088550000}"/>
    <cellStyle name="Comma 3 2 2 12" xfId="10712" xr:uid="{00000000-0005-0000-0000-000089550000}"/>
    <cellStyle name="Comma 3 2 2 12 2" xfId="10713" xr:uid="{00000000-0005-0000-0000-00008A550000}"/>
    <cellStyle name="Comma 3 2 2 12 3" xfId="41540" xr:uid="{00000000-0005-0000-0000-00008B550000}"/>
    <cellStyle name="Comma 3 2 2 13" xfId="10714" xr:uid="{00000000-0005-0000-0000-00008C550000}"/>
    <cellStyle name="Comma 3 2 2 13 2" xfId="41541" xr:uid="{00000000-0005-0000-0000-00008D550000}"/>
    <cellStyle name="Comma 3 2 2 14" xfId="10707" xr:uid="{00000000-0005-0000-0000-00008E550000}"/>
    <cellStyle name="Comma 3 2 2 14 2" xfId="41538" xr:uid="{00000000-0005-0000-0000-00008F550000}"/>
    <cellStyle name="Comma 3 2 2 15" xfId="740" xr:uid="{00000000-0005-0000-0000-000090550000}"/>
    <cellStyle name="Comma 3 2 2 15 2" xfId="43925" xr:uid="{00000000-0005-0000-0000-000091550000}"/>
    <cellStyle name="Comma 3 2 2 16" xfId="25869" xr:uid="{00000000-0005-0000-0000-000092550000}"/>
    <cellStyle name="Comma 3 2 2 16 2" xfId="37864" xr:uid="{00000000-0005-0000-0000-000093550000}"/>
    <cellStyle name="Comma 3 2 2 17" xfId="29437" xr:uid="{00000000-0005-0000-0000-000094550000}"/>
    <cellStyle name="Comma 3 2 2 18" xfId="36604" xr:uid="{00000000-0005-0000-0000-000095550000}"/>
    <cellStyle name="Comma 3 2 2 19" xfId="23699" xr:uid="{00000000-0005-0000-0000-000096550000}"/>
    <cellStyle name="Comma 3 2 2 2" xfId="741" xr:uid="{00000000-0005-0000-0000-000097550000}"/>
    <cellStyle name="Comma 3 2 2 2 10" xfId="25870" xr:uid="{00000000-0005-0000-0000-000098550000}"/>
    <cellStyle name="Comma 3 2 2 2 10 2" xfId="37865" xr:uid="{00000000-0005-0000-0000-000099550000}"/>
    <cellStyle name="Comma 3 2 2 2 11" xfId="24629" xr:uid="{00000000-0005-0000-0000-00009A550000}"/>
    <cellStyle name="Comma 3 2 2 2 12" xfId="36605" xr:uid="{00000000-0005-0000-0000-00009B550000}"/>
    <cellStyle name="Comma 3 2 2 2 13" xfId="23700" xr:uid="{00000000-0005-0000-0000-00009C550000}"/>
    <cellStyle name="Comma 3 2 2 2 2" xfId="742" xr:uid="{00000000-0005-0000-0000-00009D550000}"/>
    <cellStyle name="Comma 3 2 2 2 2 10" xfId="25871" xr:uid="{00000000-0005-0000-0000-00009E550000}"/>
    <cellStyle name="Comma 3 2 2 2 2 10 2" xfId="37866" xr:uid="{00000000-0005-0000-0000-00009F550000}"/>
    <cellStyle name="Comma 3 2 2 2 2 11" xfId="24630" xr:uid="{00000000-0005-0000-0000-0000A0550000}"/>
    <cellStyle name="Comma 3 2 2 2 2 12" xfId="36606" xr:uid="{00000000-0005-0000-0000-0000A1550000}"/>
    <cellStyle name="Comma 3 2 2 2 2 13" xfId="23701" xr:uid="{00000000-0005-0000-0000-0000A2550000}"/>
    <cellStyle name="Comma 3 2 2 2 2 2" xfId="10716" xr:uid="{00000000-0005-0000-0000-0000A3550000}"/>
    <cellStyle name="Comma 3 2 2 2 2 2 2" xfId="10717" xr:uid="{00000000-0005-0000-0000-0000A4550000}"/>
    <cellStyle name="Comma 3 2 2 2 2 2 3" xfId="28242" xr:uid="{00000000-0005-0000-0000-0000A5550000}"/>
    <cellStyle name="Comma 3 2 2 2 2 2 3 2" xfId="41543" xr:uid="{00000000-0005-0000-0000-0000A6550000}"/>
    <cellStyle name="Comma 3 2 2 2 2 2 4" xfId="25112" xr:uid="{00000000-0005-0000-0000-0000A7550000}"/>
    <cellStyle name="Comma 3 2 2 2 2 2 5" xfId="37128" xr:uid="{00000000-0005-0000-0000-0000A8550000}"/>
    <cellStyle name="Comma 3 2 2 2 2 2 6" xfId="23997" xr:uid="{00000000-0005-0000-0000-0000A9550000}"/>
    <cellStyle name="Comma 3 2 2 2 2 3" xfId="10718" xr:uid="{00000000-0005-0000-0000-0000AA550000}"/>
    <cellStyle name="Comma 3 2 2 2 2 3 2" xfId="10719" xr:uid="{00000000-0005-0000-0000-0000AB550000}"/>
    <cellStyle name="Comma 3 2 2 2 2 3 3" xfId="28243" xr:uid="{00000000-0005-0000-0000-0000AC550000}"/>
    <cellStyle name="Comma 3 2 2 2 2 3 4" xfId="41544" xr:uid="{00000000-0005-0000-0000-0000AD550000}"/>
    <cellStyle name="Comma 3 2 2 2 2 3 5" xfId="24266" xr:uid="{00000000-0005-0000-0000-0000AE550000}"/>
    <cellStyle name="Comma 3 2 2 2 2 4" xfId="10720" xr:uid="{00000000-0005-0000-0000-0000AF550000}"/>
    <cellStyle name="Comma 3 2 2 2 2 4 2" xfId="10721" xr:uid="{00000000-0005-0000-0000-0000B0550000}"/>
    <cellStyle name="Comma 3 2 2 2 2 4 3" xfId="35740" xr:uid="{00000000-0005-0000-0000-0000B1550000}"/>
    <cellStyle name="Comma 3 2 2 2 2 4 3 2" xfId="45006" xr:uid="{00000000-0005-0000-0000-0000B2550000}"/>
    <cellStyle name="Comma 3 2 2 2 2 4 4" xfId="41545" xr:uid="{00000000-0005-0000-0000-0000B3550000}"/>
    <cellStyle name="Comma 3 2 2 2 2 5" xfId="10722" xr:uid="{00000000-0005-0000-0000-0000B4550000}"/>
    <cellStyle name="Comma 3 2 2 2 2 5 2" xfId="10723" xr:uid="{00000000-0005-0000-0000-0000B5550000}"/>
    <cellStyle name="Comma 3 2 2 2 2 5 3" xfId="35738" xr:uid="{00000000-0005-0000-0000-0000B6550000}"/>
    <cellStyle name="Comma 3 2 2 2 2 5 3 2" xfId="45004" xr:uid="{00000000-0005-0000-0000-0000B7550000}"/>
    <cellStyle name="Comma 3 2 2 2 2 5 4" xfId="41546" xr:uid="{00000000-0005-0000-0000-0000B8550000}"/>
    <cellStyle name="Comma 3 2 2 2 2 6" xfId="10724" xr:uid="{00000000-0005-0000-0000-0000B9550000}"/>
    <cellStyle name="Comma 3 2 2 2 2 6 2" xfId="10725" xr:uid="{00000000-0005-0000-0000-0000BA550000}"/>
    <cellStyle name="Comma 3 2 2 2 2 6 3" xfId="35739" xr:uid="{00000000-0005-0000-0000-0000BB550000}"/>
    <cellStyle name="Comma 3 2 2 2 2 6 3 2" xfId="45005" xr:uid="{00000000-0005-0000-0000-0000BC550000}"/>
    <cellStyle name="Comma 3 2 2 2 2 6 4" xfId="41547" xr:uid="{00000000-0005-0000-0000-0000BD550000}"/>
    <cellStyle name="Comma 3 2 2 2 2 7" xfId="10726" xr:uid="{00000000-0005-0000-0000-0000BE550000}"/>
    <cellStyle name="Comma 3 2 2 2 2 8" xfId="10715" xr:uid="{00000000-0005-0000-0000-0000BF550000}"/>
    <cellStyle name="Comma 3 2 2 2 2 8 2" xfId="41542" xr:uid="{00000000-0005-0000-0000-0000C0550000}"/>
    <cellStyle name="Comma 3 2 2 2 2 9" xfId="33924" xr:uid="{00000000-0005-0000-0000-0000C1550000}"/>
    <cellStyle name="Comma 3 2 2 2 2 9 2" xfId="43927" xr:uid="{00000000-0005-0000-0000-0000C2550000}"/>
    <cellStyle name="Comma 3 2 2 2 3" xfId="10727" xr:uid="{00000000-0005-0000-0000-0000C3550000}"/>
    <cellStyle name="Comma 3 2 2 2 3 2" xfId="10728" xr:uid="{00000000-0005-0000-0000-0000C4550000}"/>
    <cellStyle name="Comma 3 2 2 2 3 2 2" xfId="41549" xr:uid="{00000000-0005-0000-0000-0000C5550000}"/>
    <cellStyle name="Comma 3 2 2 2 3 3" xfId="10729" xr:uid="{00000000-0005-0000-0000-0000C6550000}"/>
    <cellStyle name="Comma 3 2 2 2 3 3 2" xfId="41550" xr:uid="{00000000-0005-0000-0000-0000C7550000}"/>
    <cellStyle name="Comma 3 2 2 2 3 4" xfId="28244" xr:uid="{00000000-0005-0000-0000-0000C8550000}"/>
    <cellStyle name="Comma 3 2 2 2 3 4 2" xfId="41548" xr:uid="{00000000-0005-0000-0000-0000C9550000}"/>
    <cellStyle name="Comma 3 2 2 2 3 5" xfId="25111" xr:uid="{00000000-0005-0000-0000-0000CA550000}"/>
    <cellStyle name="Comma 3 2 2 2 3 6" xfId="37127" xr:uid="{00000000-0005-0000-0000-0000CB550000}"/>
    <cellStyle name="Comma 3 2 2 2 3 7" xfId="23996" xr:uid="{00000000-0005-0000-0000-0000CC550000}"/>
    <cellStyle name="Comma 3 2 2 2 4" xfId="10730" xr:uid="{00000000-0005-0000-0000-0000CD550000}"/>
    <cellStyle name="Comma 3 2 2 2 4 2" xfId="10731" xr:uid="{00000000-0005-0000-0000-0000CE550000}"/>
    <cellStyle name="Comma 3 2 2 2 4 3" xfId="28245" xr:uid="{00000000-0005-0000-0000-0000CF550000}"/>
    <cellStyle name="Comma 3 2 2 2 4 4" xfId="41551" xr:uid="{00000000-0005-0000-0000-0000D0550000}"/>
    <cellStyle name="Comma 3 2 2 2 5" xfId="10732" xr:uid="{00000000-0005-0000-0000-0000D1550000}"/>
    <cellStyle name="Comma 3 2 2 2 5 2" xfId="10733" xr:uid="{00000000-0005-0000-0000-0000D2550000}"/>
    <cellStyle name="Comma 3 2 2 2 5 3" xfId="41552" xr:uid="{00000000-0005-0000-0000-0000D3550000}"/>
    <cellStyle name="Comma 3 2 2 2 6" xfId="10734" xr:uid="{00000000-0005-0000-0000-0000D4550000}"/>
    <cellStyle name="Comma 3 2 2 2 6 2" xfId="10735" xr:uid="{00000000-0005-0000-0000-0000D5550000}"/>
    <cellStyle name="Comma 3 2 2 2 6 3" xfId="41553" xr:uid="{00000000-0005-0000-0000-0000D6550000}"/>
    <cellStyle name="Comma 3 2 2 2 7" xfId="10736" xr:uid="{00000000-0005-0000-0000-0000D7550000}"/>
    <cellStyle name="Comma 3 2 2 2 7 2" xfId="41554" xr:uid="{00000000-0005-0000-0000-0000D8550000}"/>
    <cellStyle name="Comma 3 2 2 2 8" xfId="10737" xr:uid="{00000000-0005-0000-0000-0000D9550000}"/>
    <cellStyle name="Comma 3 2 2 2 8 2" xfId="41555" xr:uid="{00000000-0005-0000-0000-0000DA550000}"/>
    <cellStyle name="Comma 3 2 2 2 9" xfId="33923" xr:uid="{00000000-0005-0000-0000-0000DB550000}"/>
    <cellStyle name="Comma 3 2 2 2 9 2" xfId="43926" xr:uid="{00000000-0005-0000-0000-0000DC550000}"/>
    <cellStyle name="Comma 3 2 2 3" xfId="743" xr:uid="{00000000-0005-0000-0000-0000DD550000}"/>
    <cellStyle name="Comma 3 2 2 3 2" xfId="744" xr:uid="{00000000-0005-0000-0000-0000DE550000}"/>
    <cellStyle name="Comma 3 2 2 3 2 2" xfId="10739" xr:uid="{00000000-0005-0000-0000-0000DF550000}"/>
    <cellStyle name="Comma 3 2 2 3 2 2 2" xfId="28246" xr:uid="{00000000-0005-0000-0000-0000E0550000}"/>
    <cellStyle name="Comma 3 2 2 3 2 2 2 2" xfId="41557" xr:uid="{00000000-0005-0000-0000-0000E1550000}"/>
    <cellStyle name="Comma 3 2 2 3 2 2 3" xfId="25114" xr:uid="{00000000-0005-0000-0000-0000E2550000}"/>
    <cellStyle name="Comma 3 2 2 3 2 2 4" xfId="37130" xr:uid="{00000000-0005-0000-0000-0000E3550000}"/>
    <cellStyle name="Comma 3 2 2 3 2 2 5" xfId="23999" xr:uid="{00000000-0005-0000-0000-0000E4550000}"/>
    <cellStyle name="Comma 3 2 2 3 2 3" xfId="10740" xr:uid="{00000000-0005-0000-0000-0000E5550000}"/>
    <cellStyle name="Comma 3 2 2 3 2 3 2" xfId="28247" xr:uid="{00000000-0005-0000-0000-0000E6550000}"/>
    <cellStyle name="Comma 3 2 2 3 2 3 3" xfId="41558" xr:uid="{00000000-0005-0000-0000-0000E7550000}"/>
    <cellStyle name="Comma 3 2 2 3 2 3 4" xfId="24268" xr:uid="{00000000-0005-0000-0000-0000E8550000}"/>
    <cellStyle name="Comma 3 2 2 3 2 4" xfId="10738" xr:uid="{00000000-0005-0000-0000-0000E9550000}"/>
    <cellStyle name="Comma 3 2 2 3 2 4 2" xfId="41556" xr:uid="{00000000-0005-0000-0000-0000EA550000}"/>
    <cellStyle name="Comma 3 2 2 3 2 5" xfId="33926" xr:uid="{00000000-0005-0000-0000-0000EB550000}"/>
    <cellStyle name="Comma 3 2 2 3 2 5 2" xfId="43929" xr:uid="{00000000-0005-0000-0000-0000EC550000}"/>
    <cellStyle name="Comma 3 2 2 3 2 6" xfId="25873" xr:uid="{00000000-0005-0000-0000-0000ED550000}"/>
    <cellStyle name="Comma 3 2 2 3 2 6 2" xfId="37868" xr:uid="{00000000-0005-0000-0000-0000EE550000}"/>
    <cellStyle name="Comma 3 2 2 3 2 7" xfId="24632" xr:uid="{00000000-0005-0000-0000-0000EF550000}"/>
    <cellStyle name="Comma 3 2 2 3 2 8" xfId="36608" xr:uid="{00000000-0005-0000-0000-0000F0550000}"/>
    <cellStyle name="Comma 3 2 2 3 3" xfId="10741" xr:uid="{00000000-0005-0000-0000-0000F1550000}"/>
    <cellStyle name="Comma 3 2 2 3 3 2" xfId="28248" xr:uid="{00000000-0005-0000-0000-0000F2550000}"/>
    <cellStyle name="Comma 3 2 2 3 3 2 2" xfId="41559" xr:uid="{00000000-0005-0000-0000-0000F3550000}"/>
    <cellStyle name="Comma 3 2 2 3 3 3" xfId="25113" xr:uid="{00000000-0005-0000-0000-0000F4550000}"/>
    <cellStyle name="Comma 3 2 2 3 3 4" xfId="37129" xr:uid="{00000000-0005-0000-0000-0000F5550000}"/>
    <cellStyle name="Comma 3 2 2 3 3 5" xfId="23998" xr:uid="{00000000-0005-0000-0000-0000F6550000}"/>
    <cellStyle name="Comma 3 2 2 3 4" xfId="10742" xr:uid="{00000000-0005-0000-0000-0000F7550000}"/>
    <cellStyle name="Comma 3 2 2 3 4 2" xfId="28249" xr:uid="{00000000-0005-0000-0000-0000F8550000}"/>
    <cellStyle name="Comma 3 2 2 3 4 3" xfId="41560" xr:uid="{00000000-0005-0000-0000-0000F9550000}"/>
    <cellStyle name="Comma 3 2 2 3 4 4" xfId="24267" xr:uid="{00000000-0005-0000-0000-0000FA550000}"/>
    <cellStyle name="Comma 3 2 2 3 5" xfId="33925" xr:uid="{00000000-0005-0000-0000-0000FB550000}"/>
    <cellStyle name="Comma 3 2 2 3 5 2" xfId="43928" xr:uid="{00000000-0005-0000-0000-0000FC550000}"/>
    <cellStyle name="Comma 3 2 2 3 6" xfId="25872" xr:uid="{00000000-0005-0000-0000-0000FD550000}"/>
    <cellStyle name="Comma 3 2 2 3 6 2" xfId="37867" xr:uid="{00000000-0005-0000-0000-0000FE550000}"/>
    <cellStyle name="Comma 3 2 2 3 7" xfId="24631" xr:uid="{00000000-0005-0000-0000-0000FF550000}"/>
    <cellStyle name="Comma 3 2 2 3 8" xfId="36607" xr:uid="{00000000-0005-0000-0000-000000560000}"/>
    <cellStyle name="Comma 3 2 2 4" xfId="745" xr:uid="{00000000-0005-0000-0000-000001560000}"/>
    <cellStyle name="Comma 3 2 2 4 2" xfId="10743" xr:uid="{00000000-0005-0000-0000-000002560000}"/>
    <cellStyle name="Comma 3 2 2 4 2 2" xfId="28250" xr:uid="{00000000-0005-0000-0000-000003560000}"/>
    <cellStyle name="Comma 3 2 2 4 2 2 2" xfId="41561" xr:uid="{00000000-0005-0000-0000-000004560000}"/>
    <cellStyle name="Comma 3 2 2 4 2 3" xfId="25115" xr:uid="{00000000-0005-0000-0000-000005560000}"/>
    <cellStyle name="Comma 3 2 2 4 2 4" xfId="37131" xr:uid="{00000000-0005-0000-0000-000006560000}"/>
    <cellStyle name="Comma 3 2 2 4 2 5" xfId="24000" xr:uid="{00000000-0005-0000-0000-000007560000}"/>
    <cellStyle name="Comma 3 2 2 4 3" xfId="10744" xr:uid="{00000000-0005-0000-0000-000008560000}"/>
    <cellStyle name="Comma 3 2 2 4 3 2" xfId="28251" xr:uid="{00000000-0005-0000-0000-000009560000}"/>
    <cellStyle name="Comma 3 2 2 4 3 3" xfId="41562" xr:uid="{00000000-0005-0000-0000-00000A560000}"/>
    <cellStyle name="Comma 3 2 2 4 3 4" xfId="24269" xr:uid="{00000000-0005-0000-0000-00000B560000}"/>
    <cellStyle name="Comma 3 2 2 4 4" xfId="33927" xr:uid="{00000000-0005-0000-0000-00000C560000}"/>
    <cellStyle name="Comma 3 2 2 4 4 2" xfId="43930" xr:uid="{00000000-0005-0000-0000-00000D560000}"/>
    <cellStyle name="Comma 3 2 2 4 5" xfId="25856" xr:uid="{00000000-0005-0000-0000-00000E560000}"/>
    <cellStyle name="Comma 3 2 2 4 5 2" xfId="37869" xr:uid="{00000000-0005-0000-0000-00000F560000}"/>
    <cellStyle name="Comma 3 2 2 4 6" xfId="29438" xr:uid="{00000000-0005-0000-0000-000010560000}"/>
    <cellStyle name="Comma 3 2 2 4 7" xfId="36609" xr:uid="{00000000-0005-0000-0000-000011560000}"/>
    <cellStyle name="Comma 3 2 2 5" xfId="10745" xr:uid="{00000000-0005-0000-0000-000012560000}"/>
    <cellStyle name="Comma 3 2 2 5 2" xfId="10746" xr:uid="{00000000-0005-0000-0000-000013560000}"/>
    <cellStyle name="Comma 3 2 2 5 2 2" xfId="41564" xr:uid="{00000000-0005-0000-0000-000014560000}"/>
    <cellStyle name="Comma 3 2 2 5 3" xfId="10747" xr:uid="{00000000-0005-0000-0000-000015560000}"/>
    <cellStyle name="Comma 3 2 2 5 3 2" xfId="41565" xr:uid="{00000000-0005-0000-0000-000016560000}"/>
    <cellStyle name="Comma 3 2 2 5 4" xfId="28252" xr:uid="{00000000-0005-0000-0000-000017560000}"/>
    <cellStyle name="Comma 3 2 2 5 4 2" xfId="41563" xr:uid="{00000000-0005-0000-0000-000018560000}"/>
    <cellStyle name="Comma 3 2 2 5 5" xfId="26213" xr:uid="{00000000-0005-0000-0000-000019560000}"/>
    <cellStyle name="Comma 3 2 2 5 6" xfId="25110" xr:uid="{00000000-0005-0000-0000-00001A560000}"/>
    <cellStyle name="Comma 3 2 2 5 7" xfId="37126" xr:uid="{00000000-0005-0000-0000-00001B560000}"/>
    <cellStyle name="Comma 3 2 2 6" xfId="10748" xr:uid="{00000000-0005-0000-0000-00001C560000}"/>
    <cellStyle name="Comma 3 2 2 6 2" xfId="10749" xr:uid="{00000000-0005-0000-0000-00001D560000}"/>
    <cellStyle name="Comma 3 2 2 6 2 2" xfId="41567" xr:uid="{00000000-0005-0000-0000-00001E560000}"/>
    <cellStyle name="Comma 3 2 2 6 3" xfId="10750" xr:uid="{00000000-0005-0000-0000-00001F560000}"/>
    <cellStyle name="Comma 3 2 2 6 3 2" xfId="41568" xr:uid="{00000000-0005-0000-0000-000020560000}"/>
    <cellStyle name="Comma 3 2 2 6 4" xfId="28253" xr:uid="{00000000-0005-0000-0000-000021560000}"/>
    <cellStyle name="Comma 3 2 2 6 4 2" xfId="41566" xr:uid="{00000000-0005-0000-0000-000022560000}"/>
    <cellStyle name="Comma 3 2 2 6 5" xfId="35737" xr:uid="{00000000-0005-0000-0000-000023560000}"/>
    <cellStyle name="Comma 3 2 2 6 5 2" xfId="45003" xr:uid="{00000000-0005-0000-0000-000024560000}"/>
    <cellStyle name="Comma 3 2 2 6 6" xfId="25450" xr:uid="{00000000-0005-0000-0000-000025560000}"/>
    <cellStyle name="Comma 3 2 2 7" xfId="10751" xr:uid="{00000000-0005-0000-0000-000026560000}"/>
    <cellStyle name="Comma 3 2 2 7 2" xfId="10752" xr:uid="{00000000-0005-0000-0000-000027560000}"/>
    <cellStyle name="Comma 3 2 2 7 2 2" xfId="41570" xr:uid="{00000000-0005-0000-0000-000028560000}"/>
    <cellStyle name="Comma 3 2 2 7 3" xfId="10753" xr:uid="{00000000-0005-0000-0000-000029560000}"/>
    <cellStyle name="Comma 3 2 2 7 3 2" xfId="41571" xr:uid="{00000000-0005-0000-0000-00002A560000}"/>
    <cellStyle name="Comma 3 2 2 7 4" xfId="10754" xr:uid="{00000000-0005-0000-0000-00002B560000}"/>
    <cellStyle name="Comma 3 2 2 7 5" xfId="35736" xr:uid="{00000000-0005-0000-0000-00002C560000}"/>
    <cellStyle name="Comma 3 2 2 7 5 2" xfId="45002" xr:uid="{00000000-0005-0000-0000-00002D560000}"/>
    <cellStyle name="Comma 3 2 2 7 6" xfId="41569" xr:uid="{00000000-0005-0000-0000-00002E560000}"/>
    <cellStyle name="Comma 3 2 2 8" xfId="10755" xr:uid="{00000000-0005-0000-0000-00002F560000}"/>
    <cellStyle name="Comma 3 2 2 8 2" xfId="10756" xr:uid="{00000000-0005-0000-0000-000030560000}"/>
    <cellStyle name="Comma 3 2 2 8 2 2" xfId="41573" xr:uid="{00000000-0005-0000-0000-000031560000}"/>
    <cellStyle name="Comma 3 2 2 8 3" xfId="10757" xr:uid="{00000000-0005-0000-0000-000032560000}"/>
    <cellStyle name="Comma 3 2 2 8 3 2" xfId="41574" xr:uid="{00000000-0005-0000-0000-000033560000}"/>
    <cellStyle name="Comma 3 2 2 8 4" xfId="35735" xr:uid="{00000000-0005-0000-0000-000034560000}"/>
    <cellStyle name="Comma 3 2 2 8 4 2" xfId="45001" xr:uid="{00000000-0005-0000-0000-000035560000}"/>
    <cellStyle name="Comma 3 2 2 8 5" xfId="41572" xr:uid="{00000000-0005-0000-0000-000036560000}"/>
    <cellStyle name="Comma 3 2 2 9" xfId="10758" xr:uid="{00000000-0005-0000-0000-000037560000}"/>
    <cellStyle name="Comma 3 2 2 9 2" xfId="10759" xr:uid="{00000000-0005-0000-0000-000038560000}"/>
    <cellStyle name="Comma 3 2 2 9 2 2" xfId="41576" xr:uid="{00000000-0005-0000-0000-000039560000}"/>
    <cellStyle name="Comma 3 2 2 9 3" xfId="10760" xr:uid="{00000000-0005-0000-0000-00003A560000}"/>
    <cellStyle name="Comma 3 2 2 9 3 2" xfId="41577" xr:uid="{00000000-0005-0000-0000-00003B560000}"/>
    <cellStyle name="Comma 3 2 2 9 4" xfId="41575" xr:uid="{00000000-0005-0000-0000-00003C560000}"/>
    <cellStyle name="Comma 3 2 20" xfId="10690" xr:uid="{00000000-0005-0000-0000-00003D560000}"/>
    <cellStyle name="Comma 3 2 20 2" xfId="41530" xr:uid="{00000000-0005-0000-0000-00003E560000}"/>
    <cellStyle name="Comma 3 2 21" xfId="373" xr:uid="{00000000-0005-0000-0000-00003F560000}"/>
    <cellStyle name="Comma 3 2 21 2" xfId="43728" xr:uid="{00000000-0005-0000-0000-000040560000}"/>
    <cellStyle name="Comma 3 2 22" xfId="25669" xr:uid="{00000000-0005-0000-0000-000041560000}"/>
    <cellStyle name="Comma 3 2 22 2" xfId="37668" xr:uid="{00000000-0005-0000-0000-000042560000}"/>
    <cellStyle name="Comma 3 2 23" xfId="24455" xr:uid="{00000000-0005-0000-0000-000043560000}"/>
    <cellStyle name="Comma 3 2 24" xfId="36415" xr:uid="{00000000-0005-0000-0000-000044560000}"/>
    <cellStyle name="Comma 3 2 25" xfId="23546" xr:uid="{00000000-0005-0000-0000-000045560000}"/>
    <cellStyle name="Comma 3 2 3" xfId="215" xr:uid="{00000000-0005-0000-0000-000046560000}"/>
    <cellStyle name="Comma 3 2 3 10" xfId="10762" xr:uid="{00000000-0005-0000-0000-000047560000}"/>
    <cellStyle name="Comma 3 2 3 10 2" xfId="10763" xr:uid="{00000000-0005-0000-0000-000048560000}"/>
    <cellStyle name="Comma 3 2 3 10 3" xfId="35733" xr:uid="{00000000-0005-0000-0000-000049560000}"/>
    <cellStyle name="Comma 3 2 3 10 3 2" xfId="44999" xr:uid="{00000000-0005-0000-0000-00004A560000}"/>
    <cellStyle name="Comma 3 2 3 10 4" xfId="41579" xr:uid="{00000000-0005-0000-0000-00004B560000}"/>
    <cellStyle name="Comma 3 2 3 11" xfId="10764" xr:uid="{00000000-0005-0000-0000-00004C560000}"/>
    <cellStyle name="Comma 3 2 3 11 2" xfId="10765" xr:uid="{00000000-0005-0000-0000-00004D560000}"/>
    <cellStyle name="Comma 3 2 3 11 3" xfId="35734" xr:uid="{00000000-0005-0000-0000-00004E560000}"/>
    <cellStyle name="Comma 3 2 3 11 3 2" xfId="45000" xr:uid="{00000000-0005-0000-0000-00004F560000}"/>
    <cellStyle name="Comma 3 2 3 11 4" xfId="41580" xr:uid="{00000000-0005-0000-0000-000050560000}"/>
    <cellStyle name="Comma 3 2 3 12" xfId="10766" xr:uid="{00000000-0005-0000-0000-000051560000}"/>
    <cellStyle name="Comma 3 2 3 12 2" xfId="10767" xr:uid="{00000000-0005-0000-0000-000052560000}"/>
    <cellStyle name="Comma 3 2 3 12 3" xfId="36384" xr:uid="{00000000-0005-0000-0000-000053560000}"/>
    <cellStyle name="Comma 3 2 3 12 3 2" xfId="45595" xr:uid="{00000000-0005-0000-0000-000054560000}"/>
    <cellStyle name="Comma 3 2 3 12 4" xfId="41581" xr:uid="{00000000-0005-0000-0000-000055560000}"/>
    <cellStyle name="Comma 3 2 3 13" xfId="10768" xr:uid="{00000000-0005-0000-0000-000056560000}"/>
    <cellStyle name="Comma 3 2 3 14" xfId="10761" xr:uid="{00000000-0005-0000-0000-000057560000}"/>
    <cellStyle name="Comma 3 2 3 14 2" xfId="41578" xr:uid="{00000000-0005-0000-0000-000058560000}"/>
    <cellStyle name="Comma 3 2 3 15" xfId="746" xr:uid="{00000000-0005-0000-0000-000059560000}"/>
    <cellStyle name="Comma 3 2 3 15 2" xfId="43931" xr:uid="{00000000-0005-0000-0000-00005A560000}"/>
    <cellStyle name="Comma 3 2 3 16" xfId="25874" xr:uid="{00000000-0005-0000-0000-00005B560000}"/>
    <cellStyle name="Comma 3 2 3 16 2" xfId="37870" xr:uid="{00000000-0005-0000-0000-00005C560000}"/>
    <cellStyle name="Comma 3 2 3 17" xfId="29439" xr:uid="{00000000-0005-0000-0000-00005D560000}"/>
    <cellStyle name="Comma 3 2 3 18" xfId="36610" xr:uid="{00000000-0005-0000-0000-00005E560000}"/>
    <cellStyle name="Comma 3 2 3 19" xfId="23717" xr:uid="{00000000-0005-0000-0000-00005F560000}"/>
    <cellStyle name="Comma 3 2 3 2" xfId="747" xr:uid="{00000000-0005-0000-0000-000060560000}"/>
    <cellStyle name="Comma 3 2 3 2 10" xfId="33928" xr:uid="{00000000-0005-0000-0000-000061560000}"/>
    <cellStyle name="Comma 3 2 3 2 10 2" xfId="43932" xr:uid="{00000000-0005-0000-0000-000062560000}"/>
    <cellStyle name="Comma 3 2 3 2 11" xfId="25875" xr:uid="{00000000-0005-0000-0000-000063560000}"/>
    <cellStyle name="Comma 3 2 3 2 11 2" xfId="37871" xr:uid="{00000000-0005-0000-0000-000064560000}"/>
    <cellStyle name="Comma 3 2 3 2 12" xfId="29440" xr:uid="{00000000-0005-0000-0000-000065560000}"/>
    <cellStyle name="Comma 3 2 3 2 13" xfId="36611" xr:uid="{00000000-0005-0000-0000-000066560000}"/>
    <cellStyle name="Comma 3 2 3 2 14" xfId="21735" xr:uid="{00000000-0005-0000-0000-000067560000}"/>
    <cellStyle name="Comma 3 2 3 2 2" xfId="748" xr:uid="{00000000-0005-0000-0000-000068560000}"/>
    <cellStyle name="Comma 3 2 3 2 2 10" xfId="25876" xr:uid="{00000000-0005-0000-0000-000069560000}"/>
    <cellStyle name="Comma 3 2 3 2 2 10 2" xfId="37872" xr:uid="{00000000-0005-0000-0000-00006A560000}"/>
    <cellStyle name="Comma 3 2 3 2 2 11" xfId="29830" xr:uid="{00000000-0005-0000-0000-00006B560000}"/>
    <cellStyle name="Comma 3 2 3 2 2 12" xfId="36612" xr:uid="{00000000-0005-0000-0000-00006C560000}"/>
    <cellStyle name="Comma 3 2 3 2 2 13" xfId="23702" xr:uid="{00000000-0005-0000-0000-00006D560000}"/>
    <cellStyle name="Comma 3 2 3 2 2 2" xfId="749" xr:uid="{00000000-0005-0000-0000-00006E560000}"/>
    <cellStyle name="Comma 3 2 3 2 2 2 2" xfId="10771" xr:uid="{00000000-0005-0000-0000-00006F560000}"/>
    <cellStyle name="Comma 3 2 3 2 2 2 2 2" xfId="28255" xr:uid="{00000000-0005-0000-0000-000070560000}"/>
    <cellStyle name="Comma 3 2 3 2 2 2 2 3" xfId="25119" xr:uid="{00000000-0005-0000-0000-000071560000}"/>
    <cellStyle name="Comma 3 2 3 2 2 2 2 4" xfId="37135" xr:uid="{00000000-0005-0000-0000-000072560000}"/>
    <cellStyle name="Comma 3 2 3 2 2 2 2 5" xfId="24001" xr:uid="{00000000-0005-0000-0000-000073560000}"/>
    <cellStyle name="Comma 3 2 3 2 2 2 3" xfId="10770" xr:uid="{00000000-0005-0000-0000-000074560000}"/>
    <cellStyle name="Comma 3 2 3 2 2 2 3 2" xfId="28254" xr:uid="{00000000-0005-0000-0000-000075560000}"/>
    <cellStyle name="Comma 3 2 3 2 2 2 3 3" xfId="41583" xr:uid="{00000000-0005-0000-0000-000076560000}"/>
    <cellStyle name="Comma 3 2 3 2 2 2 4" xfId="33930" xr:uid="{00000000-0005-0000-0000-000077560000}"/>
    <cellStyle name="Comma 3 2 3 2 2 2 4 2" xfId="43934" xr:uid="{00000000-0005-0000-0000-000078560000}"/>
    <cellStyle name="Comma 3 2 3 2 2 2 5" xfId="25877" xr:uid="{00000000-0005-0000-0000-000079560000}"/>
    <cellStyle name="Comma 3 2 3 2 2 2 5 2" xfId="37873" xr:uid="{00000000-0005-0000-0000-00007A560000}"/>
    <cellStyle name="Comma 3 2 3 2 2 2 6" xfId="24633" xr:uid="{00000000-0005-0000-0000-00007B560000}"/>
    <cellStyle name="Comma 3 2 3 2 2 2 7" xfId="36613" xr:uid="{00000000-0005-0000-0000-00007C560000}"/>
    <cellStyle name="Comma 3 2 3 2 2 3" xfId="10772" xr:uid="{00000000-0005-0000-0000-00007D560000}"/>
    <cellStyle name="Comma 3 2 3 2 2 3 2" xfId="10773" xr:uid="{00000000-0005-0000-0000-00007E560000}"/>
    <cellStyle name="Comma 3 2 3 2 2 3 3" xfId="28256" xr:uid="{00000000-0005-0000-0000-00007F560000}"/>
    <cellStyle name="Comma 3 2 3 2 2 3 3 2" xfId="41584" xr:uid="{00000000-0005-0000-0000-000080560000}"/>
    <cellStyle name="Comma 3 2 3 2 2 3 4" xfId="25118" xr:uid="{00000000-0005-0000-0000-000081560000}"/>
    <cellStyle name="Comma 3 2 3 2 2 3 5" xfId="37134" xr:uid="{00000000-0005-0000-0000-000082560000}"/>
    <cellStyle name="Comma 3 2 3 2 2 4" xfId="10774" xr:uid="{00000000-0005-0000-0000-000083560000}"/>
    <cellStyle name="Comma 3 2 3 2 2 4 2" xfId="10775" xr:uid="{00000000-0005-0000-0000-000084560000}"/>
    <cellStyle name="Comma 3 2 3 2 2 4 3" xfId="28257" xr:uid="{00000000-0005-0000-0000-000085560000}"/>
    <cellStyle name="Comma 3 2 3 2 2 4 4" xfId="41585" xr:uid="{00000000-0005-0000-0000-000086560000}"/>
    <cellStyle name="Comma 3 2 3 2 2 5" xfId="10776" xr:uid="{00000000-0005-0000-0000-000087560000}"/>
    <cellStyle name="Comma 3 2 3 2 2 5 2" xfId="10777" xr:uid="{00000000-0005-0000-0000-000088560000}"/>
    <cellStyle name="Comma 3 2 3 2 2 5 3" xfId="41586" xr:uid="{00000000-0005-0000-0000-000089560000}"/>
    <cellStyle name="Comma 3 2 3 2 2 6" xfId="10778" xr:uid="{00000000-0005-0000-0000-00008A560000}"/>
    <cellStyle name="Comma 3 2 3 2 2 6 2" xfId="10779" xr:uid="{00000000-0005-0000-0000-00008B560000}"/>
    <cellStyle name="Comma 3 2 3 2 2 6 3" xfId="41587" xr:uid="{00000000-0005-0000-0000-00008C560000}"/>
    <cellStyle name="Comma 3 2 3 2 2 7" xfId="10780" xr:uid="{00000000-0005-0000-0000-00008D560000}"/>
    <cellStyle name="Comma 3 2 3 2 2 7 2" xfId="41588" xr:uid="{00000000-0005-0000-0000-00008E560000}"/>
    <cellStyle name="Comma 3 2 3 2 2 8" xfId="10781" xr:uid="{00000000-0005-0000-0000-00008F560000}"/>
    <cellStyle name="Comma 3 2 3 2 2 8 2" xfId="41589" xr:uid="{00000000-0005-0000-0000-000090560000}"/>
    <cellStyle name="Comma 3 2 3 2 2 9" xfId="33929" xr:uid="{00000000-0005-0000-0000-000091560000}"/>
    <cellStyle name="Comma 3 2 3 2 2 9 2" xfId="43933" xr:uid="{00000000-0005-0000-0000-000092560000}"/>
    <cellStyle name="Comma 3 2 3 2 3" xfId="750" xr:uid="{00000000-0005-0000-0000-000093560000}"/>
    <cellStyle name="Comma 3 2 3 2 3 2" xfId="751" xr:uid="{00000000-0005-0000-0000-000094560000}"/>
    <cellStyle name="Comma 3 2 3 2 3 2 2" xfId="10782" xr:uid="{00000000-0005-0000-0000-000095560000}"/>
    <cellStyle name="Comma 3 2 3 2 3 2 2 2" xfId="28258" xr:uid="{00000000-0005-0000-0000-000096560000}"/>
    <cellStyle name="Comma 3 2 3 2 3 2 2 2 2" xfId="41590" xr:uid="{00000000-0005-0000-0000-000097560000}"/>
    <cellStyle name="Comma 3 2 3 2 3 2 2 3" xfId="25121" xr:uid="{00000000-0005-0000-0000-000098560000}"/>
    <cellStyle name="Comma 3 2 3 2 3 2 2 4" xfId="37137" xr:uid="{00000000-0005-0000-0000-000099560000}"/>
    <cellStyle name="Comma 3 2 3 2 3 2 2 5" xfId="24003" xr:uid="{00000000-0005-0000-0000-00009A560000}"/>
    <cellStyle name="Comma 3 2 3 2 3 2 3" xfId="24271" xr:uid="{00000000-0005-0000-0000-00009B560000}"/>
    <cellStyle name="Comma 3 2 3 2 3 2 3 2" xfId="33932" xr:uid="{00000000-0005-0000-0000-00009C560000}"/>
    <cellStyle name="Comma 3 2 3 2 3 2 3 3" xfId="43936" xr:uid="{00000000-0005-0000-0000-00009D560000}"/>
    <cellStyle name="Comma 3 2 3 2 3 2 4" xfId="25879" xr:uid="{00000000-0005-0000-0000-00009E560000}"/>
    <cellStyle name="Comma 3 2 3 2 3 2 4 2" xfId="37875" xr:uid="{00000000-0005-0000-0000-00009F560000}"/>
    <cellStyle name="Comma 3 2 3 2 3 2 5" xfId="24635" xr:uid="{00000000-0005-0000-0000-0000A0560000}"/>
    <cellStyle name="Comma 3 2 3 2 3 2 6" xfId="36615" xr:uid="{00000000-0005-0000-0000-0000A1560000}"/>
    <cellStyle name="Comma 3 2 3 2 3 3" xfId="24002" xr:uid="{00000000-0005-0000-0000-0000A2560000}"/>
    <cellStyle name="Comma 3 2 3 2 3 3 2" xfId="33931" xr:uid="{00000000-0005-0000-0000-0000A3560000}"/>
    <cellStyle name="Comma 3 2 3 2 3 3 2 2" xfId="43935" xr:uid="{00000000-0005-0000-0000-0000A4560000}"/>
    <cellStyle name="Comma 3 2 3 2 3 3 3" xfId="25120" xr:uid="{00000000-0005-0000-0000-0000A5560000}"/>
    <cellStyle name="Comma 3 2 3 2 3 3 4" xfId="37136" xr:uid="{00000000-0005-0000-0000-0000A6560000}"/>
    <cellStyle name="Comma 3 2 3 2 3 4" xfId="24270" xr:uid="{00000000-0005-0000-0000-0000A7560000}"/>
    <cellStyle name="Comma 3 2 3 2 3 4 2" xfId="25878" xr:uid="{00000000-0005-0000-0000-0000A8560000}"/>
    <cellStyle name="Comma 3 2 3 2 3 4 3" xfId="37874" xr:uid="{00000000-0005-0000-0000-0000A9560000}"/>
    <cellStyle name="Comma 3 2 3 2 3 5" xfId="24634" xr:uid="{00000000-0005-0000-0000-0000AA560000}"/>
    <cellStyle name="Comma 3 2 3 2 3 6" xfId="36614" xr:uid="{00000000-0005-0000-0000-0000AB560000}"/>
    <cellStyle name="Comma 3 2 3 2 3 7" xfId="23703" xr:uid="{00000000-0005-0000-0000-0000AC560000}"/>
    <cellStyle name="Comma 3 2 3 2 3 8" xfId="32117" xr:uid="{00000000-0005-0000-0000-0000AD560000}"/>
    <cellStyle name="Comma 3 2 3 2 4" xfId="10783" xr:uid="{00000000-0005-0000-0000-0000AE560000}"/>
    <cellStyle name="Comma 3 2 3 2 4 2" xfId="10784" xr:uid="{00000000-0005-0000-0000-0000AF560000}"/>
    <cellStyle name="Comma 3 2 3 2 4 2 2" xfId="41592" xr:uid="{00000000-0005-0000-0000-0000B0560000}"/>
    <cellStyle name="Comma 3 2 3 2 4 3" xfId="28259" xr:uid="{00000000-0005-0000-0000-0000B1560000}"/>
    <cellStyle name="Comma 3 2 3 2 4 3 2" xfId="41591" xr:uid="{00000000-0005-0000-0000-0000B2560000}"/>
    <cellStyle name="Comma 3 2 3 2 4 4" xfId="25117" xr:uid="{00000000-0005-0000-0000-0000B3560000}"/>
    <cellStyle name="Comma 3 2 3 2 4 5" xfId="37133" xr:uid="{00000000-0005-0000-0000-0000B4560000}"/>
    <cellStyle name="Comma 3 2 3 2 5" xfId="10785" xr:uid="{00000000-0005-0000-0000-0000B5560000}"/>
    <cellStyle name="Comma 3 2 3 2 5 2" xfId="10786" xr:uid="{00000000-0005-0000-0000-0000B6560000}"/>
    <cellStyle name="Comma 3 2 3 2 5 3" xfId="35731" xr:uid="{00000000-0005-0000-0000-0000B7560000}"/>
    <cellStyle name="Comma 3 2 3 2 5 3 2" xfId="44997" xr:uid="{00000000-0005-0000-0000-0000B8560000}"/>
    <cellStyle name="Comma 3 2 3 2 5 4" xfId="28260" xr:uid="{00000000-0005-0000-0000-0000B9560000}"/>
    <cellStyle name="Comma 3 2 3 2 5 5" xfId="41593" xr:uid="{00000000-0005-0000-0000-0000BA560000}"/>
    <cellStyle name="Comma 3 2 3 2 6" xfId="10787" xr:uid="{00000000-0005-0000-0000-0000BB560000}"/>
    <cellStyle name="Comma 3 2 3 2 6 2" xfId="10788" xr:uid="{00000000-0005-0000-0000-0000BC560000}"/>
    <cellStyle name="Comma 3 2 3 2 6 3" xfId="35732" xr:uid="{00000000-0005-0000-0000-0000BD560000}"/>
    <cellStyle name="Comma 3 2 3 2 6 3 2" xfId="44998" xr:uid="{00000000-0005-0000-0000-0000BE560000}"/>
    <cellStyle name="Comma 3 2 3 2 6 4" xfId="41594" xr:uid="{00000000-0005-0000-0000-0000BF560000}"/>
    <cellStyle name="Comma 3 2 3 2 7" xfId="10789" xr:uid="{00000000-0005-0000-0000-0000C0560000}"/>
    <cellStyle name="Comma 3 2 3 2 7 2" xfId="36354" xr:uid="{00000000-0005-0000-0000-0000C1560000}"/>
    <cellStyle name="Comma 3 2 3 2 7 2 2" xfId="45572" xr:uid="{00000000-0005-0000-0000-0000C2560000}"/>
    <cellStyle name="Comma 3 2 3 2 7 3" xfId="41595" xr:uid="{00000000-0005-0000-0000-0000C3560000}"/>
    <cellStyle name="Comma 3 2 3 2 8" xfId="10790" xr:uid="{00000000-0005-0000-0000-0000C4560000}"/>
    <cellStyle name="Comma 3 2 3 2 8 2" xfId="35730" xr:uid="{00000000-0005-0000-0000-0000C5560000}"/>
    <cellStyle name="Comma 3 2 3 2 8 2 2" xfId="44996" xr:uid="{00000000-0005-0000-0000-0000C6560000}"/>
    <cellStyle name="Comma 3 2 3 2 8 3" xfId="41596" xr:uid="{00000000-0005-0000-0000-0000C7560000}"/>
    <cellStyle name="Comma 3 2 3 2 9" xfId="10769" xr:uid="{00000000-0005-0000-0000-0000C8560000}"/>
    <cellStyle name="Comma 3 2 3 2 9 2" xfId="41582" xr:uid="{00000000-0005-0000-0000-0000C9560000}"/>
    <cellStyle name="Comma 3 2 3 20" xfId="32120" xr:uid="{00000000-0005-0000-0000-0000CA560000}"/>
    <cellStyle name="Comma 3 2 3 3" xfId="752" xr:uid="{00000000-0005-0000-0000-0000CB560000}"/>
    <cellStyle name="Comma 3 2 3 3 10" xfId="25880" xr:uid="{00000000-0005-0000-0000-0000CC560000}"/>
    <cellStyle name="Comma 3 2 3 3 10 2" xfId="37876" xr:uid="{00000000-0005-0000-0000-0000CD560000}"/>
    <cellStyle name="Comma 3 2 3 3 11" xfId="24636" xr:uid="{00000000-0005-0000-0000-0000CE560000}"/>
    <cellStyle name="Comma 3 2 3 3 12" xfId="36616" xr:uid="{00000000-0005-0000-0000-0000CF560000}"/>
    <cellStyle name="Comma 3 2 3 3 13" xfId="23704" xr:uid="{00000000-0005-0000-0000-0000D0560000}"/>
    <cellStyle name="Comma 3 2 3 3 14" xfId="32118" xr:uid="{00000000-0005-0000-0000-0000D1560000}"/>
    <cellStyle name="Comma 3 2 3 3 2" xfId="753" xr:uid="{00000000-0005-0000-0000-0000D2560000}"/>
    <cellStyle name="Comma 3 2 3 3 2 2" xfId="10791" xr:uid="{00000000-0005-0000-0000-0000D3560000}"/>
    <cellStyle name="Comma 3 2 3 3 2 2 2" xfId="28261" xr:uid="{00000000-0005-0000-0000-0000D4560000}"/>
    <cellStyle name="Comma 3 2 3 3 2 2 2 2" xfId="41597" xr:uid="{00000000-0005-0000-0000-0000D5560000}"/>
    <cellStyle name="Comma 3 2 3 3 2 2 3" xfId="25123" xr:uid="{00000000-0005-0000-0000-0000D6560000}"/>
    <cellStyle name="Comma 3 2 3 3 2 2 4" xfId="37139" xr:uid="{00000000-0005-0000-0000-0000D7560000}"/>
    <cellStyle name="Comma 3 2 3 3 2 3" xfId="24272" xr:uid="{00000000-0005-0000-0000-0000D8560000}"/>
    <cellStyle name="Comma 3 2 3 3 2 3 2" xfId="33934" xr:uid="{00000000-0005-0000-0000-0000D9560000}"/>
    <cellStyle name="Comma 3 2 3 3 2 3 3" xfId="43938" xr:uid="{00000000-0005-0000-0000-0000DA560000}"/>
    <cellStyle name="Comma 3 2 3 3 2 4" xfId="25881" xr:uid="{00000000-0005-0000-0000-0000DB560000}"/>
    <cellStyle name="Comma 3 2 3 3 2 4 2" xfId="37877" xr:uid="{00000000-0005-0000-0000-0000DC560000}"/>
    <cellStyle name="Comma 3 2 3 3 2 5" xfId="24637" xr:uid="{00000000-0005-0000-0000-0000DD560000}"/>
    <cellStyle name="Comma 3 2 3 3 2 6" xfId="36617" xr:uid="{00000000-0005-0000-0000-0000DE560000}"/>
    <cellStyle name="Comma 3 2 3 3 3" xfId="10792" xr:uid="{00000000-0005-0000-0000-0000DF560000}"/>
    <cellStyle name="Comma 3 2 3 3 3 2" xfId="28262" xr:uid="{00000000-0005-0000-0000-0000E0560000}"/>
    <cellStyle name="Comma 3 2 3 3 3 2 2" xfId="41598" xr:uid="{00000000-0005-0000-0000-0000E1560000}"/>
    <cellStyle name="Comma 3 2 3 3 3 3" xfId="25122" xr:uid="{00000000-0005-0000-0000-0000E2560000}"/>
    <cellStyle name="Comma 3 2 3 3 3 4" xfId="37138" xr:uid="{00000000-0005-0000-0000-0000E3560000}"/>
    <cellStyle name="Comma 3 2 3 3 4" xfId="10793" xr:uid="{00000000-0005-0000-0000-0000E4560000}"/>
    <cellStyle name="Comma 3 2 3 3 4 2" xfId="28263" xr:uid="{00000000-0005-0000-0000-0000E5560000}"/>
    <cellStyle name="Comma 3 2 3 3 4 3" xfId="41599" xr:uid="{00000000-0005-0000-0000-0000E6560000}"/>
    <cellStyle name="Comma 3 2 3 3 5" xfId="10794" xr:uid="{00000000-0005-0000-0000-0000E7560000}"/>
    <cellStyle name="Comma 3 2 3 3 5 2" xfId="41600" xr:uid="{00000000-0005-0000-0000-0000E8560000}"/>
    <cellStyle name="Comma 3 2 3 3 6" xfId="10795" xr:uid="{00000000-0005-0000-0000-0000E9560000}"/>
    <cellStyle name="Comma 3 2 3 3 6 2" xfId="41601" xr:uid="{00000000-0005-0000-0000-0000EA560000}"/>
    <cellStyle name="Comma 3 2 3 3 7" xfId="10796" xr:uid="{00000000-0005-0000-0000-0000EB560000}"/>
    <cellStyle name="Comma 3 2 3 3 7 2" xfId="41602" xr:uid="{00000000-0005-0000-0000-0000EC560000}"/>
    <cellStyle name="Comma 3 2 3 3 8" xfId="10797" xr:uid="{00000000-0005-0000-0000-0000ED560000}"/>
    <cellStyle name="Comma 3 2 3 3 8 2" xfId="41603" xr:uid="{00000000-0005-0000-0000-0000EE560000}"/>
    <cellStyle name="Comma 3 2 3 3 9" xfId="33933" xr:uid="{00000000-0005-0000-0000-0000EF560000}"/>
    <cellStyle name="Comma 3 2 3 3 9 2" xfId="43937" xr:uid="{00000000-0005-0000-0000-0000F0560000}"/>
    <cellStyle name="Comma 3 2 3 4" xfId="754" xr:uid="{00000000-0005-0000-0000-0000F1560000}"/>
    <cellStyle name="Comma 3 2 3 4 2" xfId="755" xr:uid="{00000000-0005-0000-0000-0000F2560000}"/>
    <cellStyle name="Comma 3 2 3 4 2 2" xfId="10798" xr:uid="{00000000-0005-0000-0000-0000F3560000}"/>
    <cellStyle name="Comma 3 2 3 4 2 2 2" xfId="28264" xr:uid="{00000000-0005-0000-0000-0000F4560000}"/>
    <cellStyle name="Comma 3 2 3 4 2 2 2 2" xfId="41604" xr:uid="{00000000-0005-0000-0000-0000F5560000}"/>
    <cellStyle name="Comma 3 2 3 4 2 2 3" xfId="25125" xr:uid="{00000000-0005-0000-0000-0000F6560000}"/>
    <cellStyle name="Comma 3 2 3 4 2 2 4" xfId="37141" xr:uid="{00000000-0005-0000-0000-0000F7560000}"/>
    <cellStyle name="Comma 3 2 3 4 2 2 5" xfId="24023" xr:uid="{00000000-0005-0000-0000-0000F8560000}"/>
    <cellStyle name="Comma 3 2 3 4 2 3" xfId="24274" xr:uid="{00000000-0005-0000-0000-0000F9560000}"/>
    <cellStyle name="Comma 3 2 3 4 2 3 2" xfId="33936" xr:uid="{00000000-0005-0000-0000-0000FA560000}"/>
    <cellStyle name="Comma 3 2 3 4 2 3 3" xfId="43940" xr:uid="{00000000-0005-0000-0000-0000FB560000}"/>
    <cellStyle name="Comma 3 2 3 4 2 4" xfId="25883" xr:uid="{00000000-0005-0000-0000-0000FC560000}"/>
    <cellStyle name="Comma 3 2 3 4 2 4 2" xfId="37879" xr:uid="{00000000-0005-0000-0000-0000FD560000}"/>
    <cellStyle name="Comma 3 2 3 4 2 5" xfId="24639" xr:uid="{00000000-0005-0000-0000-0000FE560000}"/>
    <cellStyle name="Comma 3 2 3 4 2 6" xfId="36619" xr:uid="{00000000-0005-0000-0000-0000FF560000}"/>
    <cellStyle name="Comma 3 2 3 4 3" xfId="10799" xr:uid="{00000000-0005-0000-0000-000000570000}"/>
    <cellStyle name="Comma 3 2 3 4 3 2" xfId="28265" xr:uid="{00000000-0005-0000-0000-000001570000}"/>
    <cellStyle name="Comma 3 2 3 4 3 2 2" xfId="41605" xr:uid="{00000000-0005-0000-0000-000002570000}"/>
    <cellStyle name="Comma 3 2 3 4 3 3" xfId="25124" xr:uid="{00000000-0005-0000-0000-000003570000}"/>
    <cellStyle name="Comma 3 2 3 4 3 4" xfId="37140" xr:uid="{00000000-0005-0000-0000-000004570000}"/>
    <cellStyle name="Comma 3 2 3 4 3 5" xfId="24004" xr:uid="{00000000-0005-0000-0000-000005570000}"/>
    <cellStyle name="Comma 3 2 3 4 4" xfId="24273" xr:uid="{00000000-0005-0000-0000-000006570000}"/>
    <cellStyle name="Comma 3 2 3 4 4 2" xfId="33935" xr:uid="{00000000-0005-0000-0000-000007570000}"/>
    <cellStyle name="Comma 3 2 3 4 4 3" xfId="43939" xr:uid="{00000000-0005-0000-0000-000008570000}"/>
    <cellStyle name="Comma 3 2 3 4 5" xfId="25882" xr:uid="{00000000-0005-0000-0000-000009570000}"/>
    <cellStyle name="Comma 3 2 3 4 5 2" xfId="37878" xr:uid="{00000000-0005-0000-0000-00000A570000}"/>
    <cellStyle name="Comma 3 2 3 4 6" xfId="24638" xr:uid="{00000000-0005-0000-0000-00000B570000}"/>
    <cellStyle name="Comma 3 2 3 4 7" xfId="36618" xr:uid="{00000000-0005-0000-0000-00000C570000}"/>
    <cellStyle name="Comma 3 2 3 4 8" xfId="23705" xr:uid="{00000000-0005-0000-0000-00000D570000}"/>
    <cellStyle name="Comma 3 2 3 5" xfId="756" xr:uid="{00000000-0005-0000-0000-00000E570000}"/>
    <cellStyle name="Comma 3 2 3 5 2" xfId="10801" xr:uid="{00000000-0005-0000-0000-00000F570000}"/>
    <cellStyle name="Comma 3 2 3 5 2 2" xfId="28266" xr:uid="{00000000-0005-0000-0000-000010570000}"/>
    <cellStyle name="Comma 3 2 3 5 2 2 2" xfId="41607" xr:uid="{00000000-0005-0000-0000-000011570000}"/>
    <cellStyle name="Comma 3 2 3 5 2 3" xfId="25126" xr:uid="{00000000-0005-0000-0000-000012570000}"/>
    <cellStyle name="Comma 3 2 3 5 2 4" xfId="37142" xr:uid="{00000000-0005-0000-0000-000013570000}"/>
    <cellStyle name="Comma 3 2 3 5 2 5" xfId="24005" xr:uid="{00000000-0005-0000-0000-000014570000}"/>
    <cellStyle name="Comma 3 2 3 5 3" xfId="10802" xr:uid="{00000000-0005-0000-0000-000015570000}"/>
    <cellStyle name="Comma 3 2 3 5 3 2" xfId="28267" xr:uid="{00000000-0005-0000-0000-000016570000}"/>
    <cellStyle name="Comma 3 2 3 5 3 3" xfId="41608" xr:uid="{00000000-0005-0000-0000-000017570000}"/>
    <cellStyle name="Comma 3 2 3 5 4" xfId="10800" xr:uid="{00000000-0005-0000-0000-000018570000}"/>
    <cellStyle name="Comma 3 2 3 5 4 2" xfId="41606" xr:uid="{00000000-0005-0000-0000-000019570000}"/>
    <cellStyle name="Comma 3 2 3 5 5" xfId="33937" xr:uid="{00000000-0005-0000-0000-00001A570000}"/>
    <cellStyle name="Comma 3 2 3 5 5 2" xfId="43941" xr:uid="{00000000-0005-0000-0000-00001B570000}"/>
    <cellStyle name="Comma 3 2 3 5 6" xfId="25884" xr:uid="{00000000-0005-0000-0000-00001C570000}"/>
    <cellStyle name="Comma 3 2 3 5 6 2" xfId="37880" xr:uid="{00000000-0005-0000-0000-00001D570000}"/>
    <cellStyle name="Comma 3 2 3 5 7" xfId="35729" xr:uid="{00000000-0005-0000-0000-00001E570000}"/>
    <cellStyle name="Comma 3 2 3 5 7 2" xfId="44995" xr:uid="{00000000-0005-0000-0000-00001F570000}"/>
    <cellStyle name="Comma 3 2 3 5 8" xfId="24640" xr:uid="{00000000-0005-0000-0000-000020570000}"/>
    <cellStyle name="Comma 3 2 3 5 9" xfId="36620" xr:uid="{00000000-0005-0000-0000-000021570000}"/>
    <cellStyle name="Comma 3 2 3 6" xfId="10803" xr:uid="{00000000-0005-0000-0000-000022570000}"/>
    <cellStyle name="Comma 3 2 3 6 2" xfId="10804" xr:uid="{00000000-0005-0000-0000-000023570000}"/>
    <cellStyle name="Comma 3 2 3 6 3" xfId="28268" xr:uid="{00000000-0005-0000-0000-000024570000}"/>
    <cellStyle name="Comma 3 2 3 6 3 2" xfId="41609" xr:uid="{00000000-0005-0000-0000-000025570000}"/>
    <cellStyle name="Comma 3 2 3 6 4" xfId="34284" xr:uid="{00000000-0005-0000-0000-000026570000}"/>
    <cellStyle name="Comma 3 2 3 6 4 2" xfId="44323" xr:uid="{00000000-0005-0000-0000-000027570000}"/>
    <cellStyle name="Comma 3 2 3 6 5" xfId="26252" xr:uid="{00000000-0005-0000-0000-000028570000}"/>
    <cellStyle name="Comma 3 2 3 6 5 2" xfId="38233" xr:uid="{00000000-0005-0000-0000-000029570000}"/>
    <cellStyle name="Comma 3 2 3 6 6" xfId="25116" xr:uid="{00000000-0005-0000-0000-00002A570000}"/>
    <cellStyle name="Comma 3 2 3 6 7" xfId="37132" xr:uid="{00000000-0005-0000-0000-00002B570000}"/>
    <cellStyle name="Comma 3 2 3 7" xfId="10805" xr:uid="{00000000-0005-0000-0000-00002C570000}"/>
    <cellStyle name="Comma 3 2 3 7 2" xfId="10806" xr:uid="{00000000-0005-0000-0000-00002D570000}"/>
    <cellStyle name="Comma 3 2 3 7 3" xfId="28269" xr:uid="{00000000-0005-0000-0000-00002E570000}"/>
    <cellStyle name="Comma 3 2 3 7 3 2" xfId="41610" xr:uid="{00000000-0005-0000-0000-00002F570000}"/>
    <cellStyle name="Comma 3 2 3 7 4" xfId="25659" xr:uid="{00000000-0005-0000-0000-000030570000}"/>
    <cellStyle name="Comma 3 2 3 7 4 2" xfId="37661" xr:uid="{00000000-0005-0000-0000-000031570000}"/>
    <cellStyle name="Comma 3 2 3 7 5" xfId="25496" xr:uid="{00000000-0005-0000-0000-000032570000}"/>
    <cellStyle name="Comma 3 2 3 7 6" xfId="37499" xr:uid="{00000000-0005-0000-0000-000033570000}"/>
    <cellStyle name="Comma 3 2 3 8" xfId="10807" xr:uid="{00000000-0005-0000-0000-000034570000}"/>
    <cellStyle name="Comma 3 2 3 8 2" xfId="10808" xr:uid="{00000000-0005-0000-0000-000035570000}"/>
    <cellStyle name="Comma 3 2 3 8 3" xfId="35728" xr:uid="{00000000-0005-0000-0000-000036570000}"/>
    <cellStyle name="Comma 3 2 3 8 3 2" xfId="44994" xr:uid="{00000000-0005-0000-0000-000037570000}"/>
    <cellStyle name="Comma 3 2 3 8 4" xfId="41611" xr:uid="{00000000-0005-0000-0000-000038570000}"/>
    <cellStyle name="Comma 3 2 3 9" xfId="10809" xr:uid="{00000000-0005-0000-0000-000039570000}"/>
    <cellStyle name="Comma 3 2 3 9 2" xfId="10810" xr:uid="{00000000-0005-0000-0000-00003A570000}"/>
    <cellStyle name="Comma 3 2 3 9 3" xfId="35727" xr:uid="{00000000-0005-0000-0000-00003B570000}"/>
    <cellStyle name="Comma 3 2 3 9 3 2" xfId="44993" xr:uid="{00000000-0005-0000-0000-00003C570000}"/>
    <cellStyle name="Comma 3 2 3 9 4" xfId="41612" xr:uid="{00000000-0005-0000-0000-00003D570000}"/>
    <cellStyle name="Comma 3 2 4" xfId="281" xr:uid="{00000000-0005-0000-0000-00003E570000}"/>
    <cellStyle name="Comma 3 2 4 10" xfId="24641" xr:uid="{00000000-0005-0000-0000-00003F570000}"/>
    <cellStyle name="Comma 3 2 4 11" xfId="36621" xr:uid="{00000000-0005-0000-0000-000040570000}"/>
    <cellStyle name="Comma 3 2 4 12" xfId="23706" xr:uid="{00000000-0005-0000-0000-000041570000}"/>
    <cellStyle name="Comma 3 2 4 2" xfId="758" xr:uid="{00000000-0005-0000-0000-000042570000}"/>
    <cellStyle name="Comma 3 2 4 2 2" xfId="10813" xr:uid="{00000000-0005-0000-0000-000043570000}"/>
    <cellStyle name="Comma 3 2 4 2 2 2" xfId="28270" xr:uid="{00000000-0005-0000-0000-000044570000}"/>
    <cellStyle name="Comma 3 2 4 2 2 2 2" xfId="41615" xr:uid="{00000000-0005-0000-0000-000045570000}"/>
    <cellStyle name="Comma 3 2 4 2 2 3" xfId="25128" xr:uid="{00000000-0005-0000-0000-000046570000}"/>
    <cellStyle name="Comma 3 2 4 2 2 4" xfId="37144" xr:uid="{00000000-0005-0000-0000-000047570000}"/>
    <cellStyle name="Comma 3 2 4 2 3" xfId="10814" xr:uid="{00000000-0005-0000-0000-000048570000}"/>
    <cellStyle name="Comma 3 2 4 2 3 2" xfId="28271" xr:uid="{00000000-0005-0000-0000-000049570000}"/>
    <cellStyle name="Comma 3 2 4 2 3 3" xfId="41616" xr:uid="{00000000-0005-0000-0000-00004A570000}"/>
    <cellStyle name="Comma 3 2 4 2 3 4" xfId="24275" xr:uid="{00000000-0005-0000-0000-00004B570000}"/>
    <cellStyle name="Comma 3 2 4 2 4" xfId="10812" xr:uid="{00000000-0005-0000-0000-00004C570000}"/>
    <cellStyle name="Comma 3 2 4 2 4 2" xfId="41614" xr:uid="{00000000-0005-0000-0000-00004D570000}"/>
    <cellStyle name="Comma 3 2 4 2 5" xfId="33938" xr:uid="{00000000-0005-0000-0000-00004E570000}"/>
    <cellStyle name="Comma 3 2 4 2 5 2" xfId="43943" xr:uid="{00000000-0005-0000-0000-00004F570000}"/>
    <cellStyle name="Comma 3 2 4 2 6" xfId="25886" xr:uid="{00000000-0005-0000-0000-000050570000}"/>
    <cellStyle name="Comma 3 2 4 2 6 2" xfId="37882" xr:uid="{00000000-0005-0000-0000-000051570000}"/>
    <cellStyle name="Comma 3 2 4 2 7" xfId="29441" xr:uid="{00000000-0005-0000-0000-000052570000}"/>
    <cellStyle name="Comma 3 2 4 2 8" xfId="36622" xr:uid="{00000000-0005-0000-0000-000053570000}"/>
    <cellStyle name="Comma 3 2 4 2 9" xfId="23707" xr:uid="{00000000-0005-0000-0000-000054570000}"/>
    <cellStyle name="Comma 3 2 4 3" xfId="759" xr:uid="{00000000-0005-0000-0000-000055570000}"/>
    <cellStyle name="Comma 3 2 4 3 2" xfId="10816" xr:uid="{00000000-0005-0000-0000-000056570000}"/>
    <cellStyle name="Comma 3 2 4 3 2 2" xfId="28272" xr:uid="{00000000-0005-0000-0000-000057570000}"/>
    <cellStyle name="Comma 3 2 4 3 2 2 2" xfId="41618" xr:uid="{00000000-0005-0000-0000-000058570000}"/>
    <cellStyle name="Comma 3 2 4 3 2 3" xfId="25129" xr:uid="{00000000-0005-0000-0000-000059570000}"/>
    <cellStyle name="Comma 3 2 4 3 2 4" xfId="37145" xr:uid="{00000000-0005-0000-0000-00005A570000}"/>
    <cellStyle name="Comma 3 2 4 3 2 5" xfId="24006" xr:uid="{00000000-0005-0000-0000-00005B570000}"/>
    <cellStyle name="Comma 3 2 4 3 3" xfId="10817" xr:uid="{00000000-0005-0000-0000-00005C570000}"/>
    <cellStyle name="Comma 3 2 4 3 3 2" xfId="28273" xr:uid="{00000000-0005-0000-0000-00005D570000}"/>
    <cellStyle name="Comma 3 2 4 3 3 3" xfId="41619" xr:uid="{00000000-0005-0000-0000-00005E570000}"/>
    <cellStyle name="Comma 3 2 4 3 3 4" xfId="24276" xr:uid="{00000000-0005-0000-0000-00005F570000}"/>
    <cellStyle name="Comma 3 2 4 3 4" xfId="10815" xr:uid="{00000000-0005-0000-0000-000060570000}"/>
    <cellStyle name="Comma 3 2 4 3 4 2" xfId="41617" xr:uid="{00000000-0005-0000-0000-000061570000}"/>
    <cellStyle name="Comma 3 2 4 3 5" xfId="33939" xr:uid="{00000000-0005-0000-0000-000062570000}"/>
    <cellStyle name="Comma 3 2 4 3 5 2" xfId="43944" xr:uid="{00000000-0005-0000-0000-000063570000}"/>
    <cellStyle name="Comma 3 2 4 3 6" xfId="25887" xr:uid="{00000000-0005-0000-0000-000064570000}"/>
    <cellStyle name="Comma 3 2 4 3 6 2" xfId="37883" xr:uid="{00000000-0005-0000-0000-000065570000}"/>
    <cellStyle name="Comma 3 2 4 3 7" xfId="24642" xr:uid="{00000000-0005-0000-0000-000066570000}"/>
    <cellStyle name="Comma 3 2 4 3 8" xfId="36623" xr:uid="{00000000-0005-0000-0000-000067570000}"/>
    <cellStyle name="Comma 3 2 4 4" xfId="10818" xr:uid="{00000000-0005-0000-0000-000068570000}"/>
    <cellStyle name="Comma 3 2 4 4 2" xfId="10819" xr:uid="{00000000-0005-0000-0000-000069570000}"/>
    <cellStyle name="Comma 3 2 4 4 2 2" xfId="41621" xr:uid="{00000000-0005-0000-0000-00006A570000}"/>
    <cellStyle name="Comma 3 2 4 4 3" xfId="28274" xr:uid="{00000000-0005-0000-0000-00006B570000}"/>
    <cellStyle name="Comma 3 2 4 4 3 2" xfId="41620" xr:uid="{00000000-0005-0000-0000-00006C570000}"/>
    <cellStyle name="Comma 3 2 4 4 4" xfId="34344" xr:uid="{00000000-0005-0000-0000-00006D570000}"/>
    <cellStyle name="Comma 3 2 4 4 4 2" xfId="44386" xr:uid="{00000000-0005-0000-0000-00006E570000}"/>
    <cellStyle name="Comma 3 2 4 4 5" xfId="26311" xr:uid="{00000000-0005-0000-0000-00006F570000}"/>
    <cellStyle name="Comma 3 2 4 4 5 2" xfId="38295" xr:uid="{00000000-0005-0000-0000-000070570000}"/>
    <cellStyle name="Comma 3 2 4 4 6" xfId="25127" xr:uid="{00000000-0005-0000-0000-000071570000}"/>
    <cellStyle name="Comma 3 2 4 4 7" xfId="37143" xr:uid="{00000000-0005-0000-0000-000072570000}"/>
    <cellStyle name="Comma 3 2 4 5" xfId="10820" xr:uid="{00000000-0005-0000-0000-000073570000}"/>
    <cellStyle name="Comma 3 2 4 5 2" xfId="28275" xr:uid="{00000000-0005-0000-0000-000074570000}"/>
    <cellStyle name="Comma 3 2 4 5 2 2" xfId="41622" xr:uid="{00000000-0005-0000-0000-000075570000}"/>
    <cellStyle name="Comma 3 2 4 5 3" xfId="25555" xr:uid="{00000000-0005-0000-0000-000076570000}"/>
    <cellStyle name="Comma 3 2 4 5 4" xfId="37561" xr:uid="{00000000-0005-0000-0000-000077570000}"/>
    <cellStyle name="Comma 3 2 4 6" xfId="10821" xr:uid="{00000000-0005-0000-0000-000078570000}"/>
    <cellStyle name="Comma 3 2 4 6 2" xfId="35726" xr:uid="{00000000-0005-0000-0000-000079570000}"/>
    <cellStyle name="Comma 3 2 4 6 2 2" xfId="44992" xr:uid="{00000000-0005-0000-0000-00007A570000}"/>
    <cellStyle name="Comma 3 2 4 6 3" xfId="41623" xr:uid="{00000000-0005-0000-0000-00007B570000}"/>
    <cellStyle name="Comma 3 2 4 7" xfId="10811" xr:uid="{00000000-0005-0000-0000-00007C570000}"/>
    <cellStyle name="Comma 3 2 4 7 2" xfId="41613" xr:uid="{00000000-0005-0000-0000-00007D570000}"/>
    <cellStyle name="Comma 3 2 4 8" xfId="757" xr:uid="{00000000-0005-0000-0000-00007E570000}"/>
    <cellStyle name="Comma 3 2 4 8 2" xfId="43942" xr:uid="{00000000-0005-0000-0000-00007F570000}"/>
    <cellStyle name="Comma 3 2 4 9" xfId="25885" xr:uid="{00000000-0005-0000-0000-000080570000}"/>
    <cellStyle name="Comma 3 2 4 9 2" xfId="37881" xr:uid="{00000000-0005-0000-0000-000081570000}"/>
    <cellStyle name="Comma 3 2 5" xfId="760" xr:uid="{00000000-0005-0000-0000-000082570000}"/>
    <cellStyle name="Comma 3 2 5 10" xfId="25888" xr:uid="{00000000-0005-0000-0000-000083570000}"/>
    <cellStyle name="Comma 3 2 5 10 2" xfId="37884" xr:uid="{00000000-0005-0000-0000-000084570000}"/>
    <cellStyle name="Comma 3 2 5 11" xfId="24643" xr:uid="{00000000-0005-0000-0000-000085570000}"/>
    <cellStyle name="Comma 3 2 5 12" xfId="36624" xr:uid="{00000000-0005-0000-0000-000086570000}"/>
    <cellStyle name="Comma 3 2 5 13" xfId="23709" xr:uid="{00000000-0005-0000-0000-000087570000}"/>
    <cellStyle name="Comma 3 2 5 14" xfId="22969" xr:uid="{00000000-0005-0000-0000-000088570000}"/>
    <cellStyle name="Comma 3 2 5 2" xfId="761" xr:uid="{00000000-0005-0000-0000-000089570000}"/>
    <cellStyle name="Comma 3 2 5 2 2" xfId="10823" xr:uid="{00000000-0005-0000-0000-00008A570000}"/>
    <cellStyle name="Comma 3 2 5 2 2 2" xfId="28277" xr:uid="{00000000-0005-0000-0000-00008B570000}"/>
    <cellStyle name="Comma 3 2 5 2 2 2 2" xfId="41625" xr:uid="{00000000-0005-0000-0000-00008C570000}"/>
    <cellStyle name="Comma 3 2 5 2 2 3" xfId="25131" xr:uid="{00000000-0005-0000-0000-00008D570000}"/>
    <cellStyle name="Comma 3 2 5 2 2 4" xfId="37147" xr:uid="{00000000-0005-0000-0000-00008E570000}"/>
    <cellStyle name="Comma 3 2 5 2 2 5" xfId="24007" xr:uid="{00000000-0005-0000-0000-00008F570000}"/>
    <cellStyle name="Comma 3 2 5 2 3" xfId="10822" xr:uid="{00000000-0005-0000-0000-000090570000}"/>
    <cellStyle name="Comma 3 2 5 2 3 2" xfId="28276" xr:uid="{00000000-0005-0000-0000-000091570000}"/>
    <cellStyle name="Comma 3 2 5 2 3 3" xfId="41624" xr:uid="{00000000-0005-0000-0000-000092570000}"/>
    <cellStyle name="Comma 3 2 5 2 4" xfId="33941" xr:uid="{00000000-0005-0000-0000-000093570000}"/>
    <cellStyle name="Comma 3 2 5 2 4 2" xfId="43946" xr:uid="{00000000-0005-0000-0000-000094570000}"/>
    <cellStyle name="Comma 3 2 5 2 5" xfId="25889" xr:uid="{00000000-0005-0000-0000-000095570000}"/>
    <cellStyle name="Comma 3 2 5 2 5 2" xfId="37885" xr:uid="{00000000-0005-0000-0000-000096570000}"/>
    <cellStyle name="Comma 3 2 5 2 6" xfId="24644" xr:uid="{00000000-0005-0000-0000-000097570000}"/>
    <cellStyle name="Comma 3 2 5 2 7" xfId="36625" xr:uid="{00000000-0005-0000-0000-000098570000}"/>
    <cellStyle name="Comma 3 2 5 3" xfId="10824" xr:uid="{00000000-0005-0000-0000-000099570000}"/>
    <cellStyle name="Comma 3 2 5 3 2" xfId="28278" xr:uid="{00000000-0005-0000-0000-00009A570000}"/>
    <cellStyle name="Comma 3 2 5 3 2 2" xfId="41626" xr:uid="{00000000-0005-0000-0000-00009B570000}"/>
    <cellStyle name="Comma 3 2 5 3 3" xfId="25130" xr:uid="{00000000-0005-0000-0000-00009C570000}"/>
    <cellStyle name="Comma 3 2 5 3 4" xfId="37146" xr:uid="{00000000-0005-0000-0000-00009D570000}"/>
    <cellStyle name="Comma 3 2 5 4" xfId="10825" xr:uid="{00000000-0005-0000-0000-00009E570000}"/>
    <cellStyle name="Comma 3 2 5 4 2" xfId="28279" xr:uid="{00000000-0005-0000-0000-00009F570000}"/>
    <cellStyle name="Comma 3 2 5 4 3" xfId="41627" xr:uid="{00000000-0005-0000-0000-0000A0570000}"/>
    <cellStyle name="Comma 3 2 5 5" xfId="10826" xr:uid="{00000000-0005-0000-0000-0000A1570000}"/>
    <cellStyle name="Comma 3 2 5 5 2" xfId="41628" xr:uid="{00000000-0005-0000-0000-0000A2570000}"/>
    <cellStyle name="Comma 3 2 5 6" xfId="10827" xr:uid="{00000000-0005-0000-0000-0000A3570000}"/>
    <cellStyle name="Comma 3 2 5 6 2" xfId="41629" xr:uid="{00000000-0005-0000-0000-0000A4570000}"/>
    <cellStyle name="Comma 3 2 5 7" xfId="10828" xr:uid="{00000000-0005-0000-0000-0000A5570000}"/>
    <cellStyle name="Comma 3 2 5 7 2" xfId="41630" xr:uid="{00000000-0005-0000-0000-0000A6570000}"/>
    <cellStyle name="Comma 3 2 5 8" xfId="10829" xr:uid="{00000000-0005-0000-0000-0000A7570000}"/>
    <cellStyle name="Comma 3 2 5 8 2" xfId="41631" xr:uid="{00000000-0005-0000-0000-0000A8570000}"/>
    <cellStyle name="Comma 3 2 5 9" xfId="33940" xr:uid="{00000000-0005-0000-0000-0000A9570000}"/>
    <cellStyle name="Comma 3 2 5 9 2" xfId="43945" xr:uid="{00000000-0005-0000-0000-0000AA570000}"/>
    <cellStyle name="Comma 3 2 6" xfId="762" xr:uid="{00000000-0005-0000-0000-0000AB570000}"/>
    <cellStyle name="Comma 3 2 6 2" xfId="763" xr:uid="{00000000-0005-0000-0000-0000AC570000}"/>
    <cellStyle name="Comma 3 2 6 2 2" xfId="10830" xr:uid="{00000000-0005-0000-0000-0000AD570000}"/>
    <cellStyle name="Comma 3 2 6 2 2 2" xfId="28280" xr:uid="{00000000-0005-0000-0000-0000AE570000}"/>
    <cellStyle name="Comma 3 2 6 2 2 2 2" xfId="41632" xr:uid="{00000000-0005-0000-0000-0000AF570000}"/>
    <cellStyle name="Comma 3 2 6 2 2 3" xfId="25133" xr:uid="{00000000-0005-0000-0000-0000B0570000}"/>
    <cellStyle name="Comma 3 2 6 2 2 4" xfId="37149" xr:uid="{00000000-0005-0000-0000-0000B1570000}"/>
    <cellStyle name="Comma 3 2 6 2 2 5" xfId="24009" xr:uid="{00000000-0005-0000-0000-0000B2570000}"/>
    <cellStyle name="Comma 3 2 6 2 3" xfId="24278" xr:uid="{00000000-0005-0000-0000-0000B3570000}"/>
    <cellStyle name="Comma 3 2 6 2 3 2" xfId="33943" xr:uid="{00000000-0005-0000-0000-0000B4570000}"/>
    <cellStyle name="Comma 3 2 6 2 3 3" xfId="43948" xr:uid="{00000000-0005-0000-0000-0000B5570000}"/>
    <cellStyle name="Comma 3 2 6 2 4" xfId="25891" xr:uid="{00000000-0005-0000-0000-0000B6570000}"/>
    <cellStyle name="Comma 3 2 6 2 4 2" xfId="37887" xr:uid="{00000000-0005-0000-0000-0000B7570000}"/>
    <cellStyle name="Comma 3 2 6 2 5" xfId="24646" xr:uid="{00000000-0005-0000-0000-0000B8570000}"/>
    <cellStyle name="Comma 3 2 6 2 6" xfId="36627" xr:uid="{00000000-0005-0000-0000-0000B9570000}"/>
    <cellStyle name="Comma 3 2 6 3" xfId="24008" xr:uid="{00000000-0005-0000-0000-0000BA570000}"/>
    <cellStyle name="Comma 3 2 6 3 2" xfId="33942" xr:uid="{00000000-0005-0000-0000-0000BB570000}"/>
    <cellStyle name="Comma 3 2 6 3 2 2" xfId="43947" xr:uid="{00000000-0005-0000-0000-0000BC570000}"/>
    <cellStyle name="Comma 3 2 6 3 3" xfId="25132" xr:uid="{00000000-0005-0000-0000-0000BD570000}"/>
    <cellStyle name="Comma 3 2 6 3 4" xfId="37148" xr:uid="{00000000-0005-0000-0000-0000BE570000}"/>
    <cellStyle name="Comma 3 2 6 4" xfId="24439" xr:uid="{00000000-0005-0000-0000-0000BF570000}"/>
    <cellStyle name="Comma 3 2 6 4 2" xfId="25890" xr:uid="{00000000-0005-0000-0000-0000C0570000}"/>
    <cellStyle name="Comma 3 2 6 4 3" xfId="37886" xr:uid="{00000000-0005-0000-0000-0000C1570000}"/>
    <cellStyle name="Comma 3 2 6 5" xfId="24645" xr:uid="{00000000-0005-0000-0000-0000C2570000}"/>
    <cellStyle name="Comma 3 2 6 6" xfId="36626" xr:uid="{00000000-0005-0000-0000-0000C3570000}"/>
    <cellStyle name="Comma 3 2 6 7" xfId="23708" xr:uid="{00000000-0005-0000-0000-0000C4570000}"/>
    <cellStyle name="Comma 3 2 6 8" xfId="32119" xr:uid="{00000000-0005-0000-0000-0000C5570000}"/>
    <cellStyle name="Comma 3 2 7" xfId="764" xr:uid="{00000000-0005-0000-0000-0000C6570000}"/>
    <cellStyle name="Comma 3 2 7 2" xfId="765" xr:uid="{00000000-0005-0000-0000-0000C7570000}"/>
    <cellStyle name="Comma 3 2 7 2 2" xfId="10831" xr:uid="{00000000-0005-0000-0000-0000C8570000}"/>
    <cellStyle name="Comma 3 2 7 2 2 2" xfId="28281" xr:uid="{00000000-0005-0000-0000-0000C9570000}"/>
    <cellStyle name="Comma 3 2 7 2 2 3" xfId="25135" xr:uid="{00000000-0005-0000-0000-0000CA570000}"/>
    <cellStyle name="Comma 3 2 7 2 2 4" xfId="37151" xr:uid="{00000000-0005-0000-0000-0000CB570000}"/>
    <cellStyle name="Comma 3 2 7 2 2 5" xfId="24011" xr:uid="{00000000-0005-0000-0000-0000CC570000}"/>
    <cellStyle name="Comma 3 2 7 2 3" xfId="24280" xr:uid="{00000000-0005-0000-0000-0000CD570000}"/>
    <cellStyle name="Comma 3 2 7 2 3 2" xfId="33945" xr:uid="{00000000-0005-0000-0000-0000CE570000}"/>
    <cellStyle name="Comma 3 2 7 2 3 3" xfId="43950" xr:uid="{00000000-0005-0000-0000-0000CF570000}"/>
    <cellStyle name="Comma 3 2 7 2 4" xfId="25893" xr:uid="{00000000-0005-0000-0000-0000D0570000}"/>
    <cellStyle name="Comma 3 2 7 2 4 2" xfId="37889" xr:uid="{00000000-0005-0000-0000-0000D1570000}"/>
    <cellStyle name="Comma 3 2 7 2 5" xfId="24648" xr:uid="{00000000-0005-0000-0000-0000D2570000}"/>
    <cellStyle name="Comma 3 2 7 2 6" xfId="36629" xr:uid="{00000000-0005-0000-0000-0000D3570000}"/>
    <cellStyle name="Comma 3 2 7 3" xfId="24010" xr:uid="{00000000-0005-0000-0000-0000D4570000}"/>
    <cellStyle name="Comma 3 2 7 3 2" xfId="33944" xr:uid="{00000000-0005-0000-0000-0000D5570000}"/>
    <cellStyle name="Comma 3 2 7 3 2 2" xfId="43949" xr:uid="{00000000-0005-0000-0000-0000D6570000}"/>
    <cellStyle name="Comma 3 2 7 3 3" xfId="25134" xr:uid="{00000000-0005-0000-0000-0000D7570000}"/>
    <cellStyle name="Comma 3 2 7 3 4" xfId="37150" xr:uid="{00000000-0005-0000-0000-0000D8570000}"/>
    <cellStyle name="Comma 3 2 7 4" xfId="24279" xr:uid="{00000000-0005-0000-0000-0000D9570000}"/>
    <cellStyle name="Comma 3 2 7 4 2" xfId="25892" xr:uid="{00000000-0005-0000-0000-0000DA570000}"/>
    <cellStyle name="Comma 3 2 7 4 3" xfId="37888" xr:uid="{00000000-0005-0000-0000-0000DB570000}"/>
    <cellStyle name="Comma 3 2 7 5" xfId="24647" xr:uid="{00000000-0005-0000-0000-0000DC570000}"/>
    <cellStyle name="Comma 3 2 7 6" xfId="36628" xr:uid="{00000000-0005-0000-0000-0000DD570000}"/>
    <cellStyle name="Comma 3 2 8" xfId="766" xr:uid="{00000000-0005-0000-0000-0000DE570000}"/>
    <cellStyle name="Comma 3 2 8 2" xfId="10832" xr:uid="{00000000-0005-0000-0000-0000DF570000}"/>
    <cellStyle name="Comma 3 2 8 2 2" xfId="28282" xr:uid="{00000000-0005-0000-0000-0000E0570000}"/>
    <cellStyle name="Comma 3 2 8 2 3" xfId="25136" xr:uid="{00000000-0005-0000-0000-0000E1570000}"/>
    <cellStyle name="Comma 3 2 8 2 4" xfId="37152" xr:uid="{00000000-0005-0000-0000-0000E2570000}"/>
    <cellStyle name="Comma 3 2 8 2 5" xfId="24012" xr:uid="{00000000-0005-0000-0000-0000E3570000}"/>
    <cellStyle name="Comma 3 2 8 3" xfId="24281" xr:uid="{00000000-0005-0000-0000-0000E4570000}"/>
    <cellStyle name="Comma 3 2 8 3 2" xfId="33946" xr:uid="{00000000-0005-0000-0000-0000E5570000}"/>
    <cellStyle name="Comma 3 2 8 3 3" xfId="43951" xr:uid="{00000000-0005-0000-0000-0000E6570000}"/>
    <cellStyle name="Comma 3 2 8 4" xfId="25894" xr:uid="{00000000-0005-0000-0000-0000E7570000}"/>
    <cellStyle name="Comma 3 2 8 4 2" xfId="37890" xr:uid="{00000000-0005-0000-0000-0000E8570000}"/>
    <cellStyle name="Comma 3 2 8 5" xfId="24649" xr:uid="{00000000-0005-0000-0000-0000E9570000}"/>
    <cellStyle name="Comma 3 2 8 6" xfId="36630" xr:uid="{00000000-0005-0000-0000-0000EA570000}"/>
    <cellStyle name="Comma 3 2 9" xfId="767" xr:uid="{00000000-0005-0000-0000-0000EB570000}"/>
    <cellStyle name="Comma 3 2 9 2" xfId="10833" xr:uid="{00000000-0005-0000-0000-0000EC570000}"/>
    <cellStyle name="Comma 3 2 9 2 2" xfId="28283" xr:uid="{00000000-0005-0000-0000-0000ED570000}"/>
    <cellStyle name="Comma 3 2 9 2 3" xfId="25137" xr:uid="{00000000-0005-0000-0000-0000EE570000}"/>
    <cellStyle name="Comma 3 2 9 2 4" xfId="37153" xr:uid="{00000000-0005-0000-0000-0000EF570000}"/>
    <cellStyle name="Comma 3 2 9 2 5" xfId="24013" xr:uid="{00000000-0005-0000-0000-0000F0570000}"/>
    <cellStyle name="Comma 3 2 9 3" xfId="24282" xr:uid="{00000000-0005-0000-0000-0000F1570000}"/>
    <cellStyle name="Comma 3 2 9 3 2" xfId="33947" xr:uid="{00000000-0005-0000-0000-0000F2570000}"/>
    <cellStyle name="Comma 3 2 9 3 3" xfId="43952" xr:uid="{00000000-0005-0000-0000-0000F3570000}"/>
    <cellStyle name="Comma 3 2 9 4" xfId="25895" xr:uid="{00000000-0005-0000-0000-0000F4570000}"/>
    <cellStyle name="Comma 3 2 9 4 2" xfId="37891" xr:uid="{00000000-0005-0000-0000-0000F5570000}"/>
    <cellStyle name="Comma 3 2 9 5" xfId="24650" xr:uid="{00000000-0005-0000-0000-0000F6570000}"/>
    <cellStyle name="Comma 3 2 9 6" xfId="36631" xr:uid="{00000000-0005-0000-0000-0000F7570000}"/>
    <cellStyle name="Comma 3 2_3.2 M&amp;P BOQ -Bosch Adugodi-17.08.2012" xfId="10834" xr:uid="{00000000-0005-0000-0000-0000F8570000}"/>
    <cellStyle name="Comma 3 20" xfId="10835" xr:uid="{00000000-0005-0000-0000-0000F9570000}"/>
    <cellStyle name="Comma 3 21" xfId="10836" xr:uid="{00000000-0005-0000-0000-0000FA570000}"/>
    <cellStyle name="Comma 3 21 2" xfId="41633" xr:uid="{00000000-0005-0000-0000-0000FB570000}"/>
    <cellStyle name="Comma 3 22" xfId="10837" xr:uid="{00000000-0005-0000-0000-0000FC570000}"/>
    <cellStyle name="Comma 3 22 2" xfId="10838" xr:uid="{00000000-0005-0000-0000-0000FD570000}"/>
    <cellStyle name="Comma 3 23" xfId="10839" xr:uid="{00000000-0005-0000-0000-0000FE570000}"/>
    <cellStyle name="Comma 3 24" xfId="372" xr:uid="{00000000-0005-0000-0000-0000FF570000}"/>
    <cellStyle name="Comma 3 24 2" xfId="43662" xr:uid="{00000000-0005-0000-0000-000000580000}"/>
    <cellStyle name="Comma 3 24 3" xfId="33702" xr:uid="{00000000-0005-0000-0000-000001580000}"/>
    <cellStyle name="Comma 3 25" xfId="25580" xr:uid="{00000000-0005-0000-0000-000002580000}"/>
    <cellStyle name="Comma 3 25 2" xfId="37590" xr:uid="{00000000-0005-0000-0000-000003580000}"/>
    <cellStyle name="Comma 3 26" xfId="24454" xr:uid="{00000000-0005-0000-0000-000004580000}"/>
    <cellStyle name="Comma 3 27" xfId="36414" xr:uid="{00000000-0005-0000-0000-000005580000}"/>
    <cellStyle name="Comma 3 28" xfId="23545" xr:uid="{00000000-0005-0000-0000-000006580000}"/>
    <cellStyle name="Comma 3 3" xfId="106" xr:uid="{00000000-0005-0000-0000-000007580000}"/>
    <cellStyle name="Comma 3 3 10" xfId="10841" xr:uid="{00000000-0005-0000-0000-000008580000}"/>
    <cellStyle name="Comma 3 3 10 2" xfId="10842" xr:uid="{00000000-0005-0000-0000-000009580000}"/>
    <cellStyle name="Comma 3 3 10 3" xfId="41635" xr:uid="{00000000-0005-0000-0000-00000A580000}"/>
    <cellStyle name="Comma 3 3 11" xfId="10843" xr:uid="{00000000-0005-0000-0000-00000B580000}"/>
    <cellStyle name="Comma 3 3 11 2" xfId="10844" xr:uid="{00000000-0005-0000-0000-00000C580000}"/>
    <cellStyle name="Comma 3 3 12" xfId="10845" xr:uid="{00000000-0005-0000-0000-00000D580000}"/>
    <cellStyle name="Comma 3 3 12 2" xfId="10846" xr:uid="{00000000-0005-0000-0000-00000E580000}"/>
    <cellStyle name="Comma 3 3 12 3" xfId="35724" xr:uid="{00000000-0005-0000-0000-00000F580000}"/>
    <cellStyle name="Comma 3 3 12 3 2" xfId="44990" xr:uid="{00000000-0005-0000-0000-000010580000}"/>
    <cellStyle name="Comma 3 3 12 4" xfId="41636" xr:uid="{00000000-0005-0000-0000-000011580000}"/>
    <cellStyle name="Comma 3 3 13" xfId="10847" xr:uid="{00000000-0005-0000-0000-000012580000}"/>
    <cellStyle name="Comma 3 3 13 2" xfId="10848" xr:uid="{00000000-0005-0000-0000-000013580000}"/>
    <cellStyle name="Comma 3 3 13 3" xfId="35723" xr:uid="{00000000-0005-0000-0000-000014580000}"/>
    <cellStyle name="Comma 3 3 13 3 2" xfId="44989" xr:uid="{00000000-0005-0000-0000-000015580000}"/>
    <cellStyle name="Comma 3 3 13 4" xfId="41637" xr:uid="{00000000-0005-0000-0000-000016580000}"/>
    <cellStyle name="Comma 3 3 14" xfId="10849" xr:uid="{00000000-0005-0000-0000-000017580000}"/>
    <cellStyle name="Comma 3 3 14 2" xfId="10850" xr:uid="{00000000-0005-0000-0000-000018580000}"/>
    <cellStyle name="Comma 3 3 14 3" xfId="35722" xr:uid="{00000000-0005-0000-0000-000019580000}"/>
    <cellStyle name="Comma 3 3 14 3 2" xfId="44988" xr:uid="{00000000-0005-0000-0000-00001A580000}"/>
    <cellStyle name="Comma 3 3 14 4" xfId="41638" xr:uid="{00000000-0005-0000-0000-00001B580000}"/>
    <cellStyle name="Comma 3 3 15" xfId="10851" xr:uid="{00000000-0005-0000-0000-00001C580000}"/>
    <cellStyle name="Comma 3 3 15 2" xfId="10852" xr:uid="{00000000-0005-0000-0000-00001D580000}"/>
    <cellStyle name="Comma 3 3 15 3" xfId="35718" xr:uid="{00000000-0005-0000-0000-00001E580000}"/>
    <cellStyle name="Comma 3 3 15 3 2" xfId="44984" xr:uid="{00000000-0005-0000-0000-00001F580000}"/>
    <cellStyle name="Comma 3 3 15 4" xfId="41639" xr:uid="{00000000-0005-0000-0000-000020580000}"/>
    <cellStyle name="Comma 3 3 16" xfId="10853" xr:uid="{00000000-0005-0000-0000-000021580000}"/>
    <cellStyle name="Comma 3 3 16 2" xfId="10854" xr:uid="{00000000-0005-0000-0000-000022580000}"/>
    <cellStyle name="Comma 3 3 16 3" xfId="35721" xr:uid="{00000000-0005-0000-0000-000023580000}"/>
    <cellStyle name="Comma 3 3 16 3 2" xfId="44987" xr:uid="{00000000-0005-0000-0000-000024580000}"/>
    <cellStyle name="Comma 3 3 16 4" xfId="41640" xr:uid="{00000000-0005-0000-0000-000025580000}"/>
    <cellStyle name="Comma 3 3 17" xfId="10855" xr:uid="{00000000-0005-0000-0000-000026580000}"/>
    <cellStyle name="Comma 3 3 18" xfId="10840" xr:uid="{00000000-0005-0000-0000-000027580000}"/>
    <cellStyle name="Comma 3 3 18 2" xfId="41634" xr:uid="{00000000-0005-0000-0000-000028580000}"/>
    <cellStyle name="Comma 3 3 19" xfId="768" xr:uid="{00000000-0005-0000-0000-000029580000}"/>
    <cellStyle name="Comma 3 3 19 2" xfId="43953" xr:uid="{00000000-0005-0000-0000-00002A580000}"/>
    <cellStyle name="Comma 3 3 2" xfId="226" xr:uid="{00000000-0005-0000-0000-00002B580000}"/>
    <cellStyle name="Comma 3 3 2 10" xfId="10857" xr:uid="{00000000-0005-0000-0000-00002C580000}"/>
    <cellStyle name="Comma 3 3 2 10 2" xfId="10858" xr:uid="{00000000-0005-0000-0000-00002D580000}"/>
    <cellStyle name="Comma 3 3 2 10 3" xfId="35720" xr:uid="{00000000-0005-0000-0000-00002E580000}"/>
    <cellStyle name="Comma 3 3 2 10 3 2" xfId="44986" xr:uid="{00000000-0005-0000-0000-00002F580000}"/>
    <cellStyle name="Comma 3 3 2 10 4" xfId="41642" xr:uid="{00000000-0005-0000-0000-000030580000}"/>
    <cellStyle name="Comma 3 3 2 11" xfId="10859" xr:uid="{00000000-0005-0000-0000-000031580000}"/>
    <cellStyle name="Comma 3 3 2 11 2" xfId="10860" xr:uid="{00000000-0005-0000-0000-000032580000}"/>
    <cellStyle name="Comma 3 3 2 11 3" xfId="35719" xr:uid="{00000000-0005-0000-0000-000033580000}"/>
    <cellStyle name="Comma 3 3 2 11 3 2" xfId="44985" xr:uid="{00000000-0005-0000-0000-000034580000}"/>
    <cellStyle name="Comma 3 3 2 11 4" xfId="41643" xr:uid="{00000000-0005-0000-0000-000035580000}"/>
    <cellStyle name="Comma 3 3 2 12" xfId="10861" xr:uid="{00000000-0005-0000-0000-000036580000}"/>
    <cellStyle name="Comma 3 3 2 12 2" xfId="10862" xr:uid="{00000000-0005-0000-0000-000037580000}"/>
    <cellStyle name="Comma 3 3 2 12 3" xfId="25691" xr:uid="{00000000-0005-0000-0000-000038580000}"/>
    <cellStyle name="Comma 3 3 2 12 3 2" xfId="37686" xr:uid="{00000000-0005-0000-0000-000039580000}"/>
    <cellStyle name="Comma 3 3 2 12 4" xfId="41644" xr:uid="{00000000-0005-0000-0000-00003A580000}"/>
    <cellStyle name="Comma 3 3 2 13" xfId="10863" xr:uid="{00000000-0005-0000-0000-00003B580000}"/>
    <cellStyle name="Comma 3 3 2 14" xfId="10856" xr:uid="{00000000-0005-0000-0000-00003C580000}"/>
    <cellStyle name="Comma 3 3 2 14 2" xfId="41641" xr:uid="{00000000-0005-0000-0000-00003D580000}"/>
    <cellStyle name="Comma 3 3 2 15" xfId="769" xr:uid="{00000000-0005-0000-0000-00003E580000}"/>
    <cellStyle name="Comma 3 3 2 15 2" xfId="43954" xr:uid="{00000000-0005-0000-0000-00003F580000}"/>
    <cellStyle name="Comma 3 3 2 16" xfId="25897" xr:uid="{00000000-0005-0000-0000-000040580000}"/>
    <cellStyle name="Comma 3 3 2 16 2" xfId="37893" xr:uid="{00000000-0005-0000-0000-000041580000}"/>
    <cellStyle name="Comma 3 3 2 17" xfId="29444" xr:uid="{00000000-0005-0000-0000-000042580000}"/>
    <cellStyle name="Comma 3 3 2 18" xfId="36633" xr:uid="{00000000-0005-0000-0000-000043580000}"/>
    <cellStyle name="Comma 3 3 2 19" xfId="23711" xr:uid="{00000000-0005-0000-0000-000044580000}"/>
    <cellStyle name="Comma 3 3 2 2" xfId="770" xr:uid="{00000000-0005-0000-0000-000045580000}"/>
    <cellStyle name="Comma 3 3 2 2 10" xfId="25898" xr:uid="{00000000-0005-0000-0000-000046580000}"/>
    <cellStyle name="Comma 3 3 2 2 10 2" xfId="37894" xr:uid="{00000000-0005-0000-0000-000047580000}"/>
    <cellStyle name="Comma 3 3 2 2 11" xfId="24655" xr:uid="{00000000-0005-0000-0000-000048580000}"/>
    <cellStyle name="Comma 3 3 2 2 12" xfId="36634" xr:uid="{00000000-0005-0000-0000-000049580000}"/>
    <cellStyle name="Comma 3 3 2 2 13" xfId="23712" xr:uid="{00000000-0005-0000-0000-00004A580000}"/>
    <cellStyle name="Comma 3 3 2 2 2" xfId="771" xr:uid="{00000000-0005-0000-0000-00004B580000}"/>
    <cellStyle name="Comma 3 3 2 2 2 10" xfId="25899" xr:uid="{00000000-0005-0000-0000-00004C580000}"/>
    <cellStyle name="Comma 3 3 2 2 2 10 2" xfId="37895" xr:uid="{00000000-0005-0000-0000-00004D580000}"/>
    <cellStyle name="Comma 3 3 2 2 2 11" xfId="24652" xr:uid="{00000000-0005-0000-0000-00004E580000}"/>
    <cellStyle name="Comma 3 3 2 2 2 12" xfId="36635" xr:uid="{00000000-0005-0000-0000-00004F580000}"/>
    <cellStyle name="Comma 3 3 2 2 2 13" xfId="23713" xr:uid="{00000000-0005-0000-0000-000050580000}"/>
    <cellStyle name="Comma 3 3 2 2 2 14" xfId="22970" xr:uid="{00000000-0005-0000-0000-000051580000}"/>
    <cellStyle name="Comma 3 3 2 2 2 2" xfId="10865" xr:uid="{00000000-0005-0000-0000-000052580000}"/>
    <cellStyle name="Comma 3 3 2 2 2 2 2" xfId="10866" xr:uid="{00000000-0005-0000-0000-000053580000}"/>
    <cellStyle name="Comma 3 3 2 2 2 2 3" xfId="28284" xr:uid="{00000000-0005-0000-0000-000054580000}"/>
    <cellStyle name="Comma 3 3 2 2 2 2 3 2" xfId="41646" xr:uid="{00000000-0005-0000-0000-000055580000}"/>
    <cellStyle name="Comma 3 3 2 2 2 2 4" xfId="25141" xr:uid="{00000000-0005-0000-0000-000056580000}"/>
    <cellStyle name="Comma 3 3 2 2 2 2 5" xfId="37157" xr:uid="{00000000-0005-0000-0000-000057580000}"/>
    <cellStyle name="Comma 3 3 2 2 2 2 6" xfId="24014" xr:uid="{00000000-0005-0000-0000-000058580000}"/>
    <cellStyle name="Comma 3 3 2 2 2 3" xfId="10867" xr:uid="{00000000-0005-0000-0000-000059580000}"/>
    <cellStyle name="Comma 3 3 2 2 2 3 2" xfId="10868" xr:uid="{00000000-0005-0000-0000-00005A580000}"/>
    <cellStyle name="Comma 3 3 2 2 2 3 3" xfId="28285" xr:uid="{00000000-0005-0000-0000-00005B580000}"/>
    <cellStyle name="Comma 3 3 2 2 2 3 4" xfId="41647" xr:uid="{00000000-0005-0000-0000-00005C580000}"/>
    <cellStyle name="Comma 3 3 2 2 2 3 5" xfId="24283" xr:uid="{00000000-0005-0000-0000-00005D580000}"/>
    <cellStyle name="Comma 3 3 2 2 2 4" xfId="10869" xr:uid="{00000000-0005-0000-0000-00005E580000}"/>
    <cellStyle name="Comma 3 3 2 2 2 4 2" xfId="10870" xr:uid="{00000000-0005-0000-0000-00005F580000}"/>
    <cellStyle name="Comma 3 3 2 2 2 4 3" xfId="35717" xr:uid="{00000000-0005-0000-0000-000060580000}"/>
    <cellStyle name="Comma 3 3 2 2 2 4 3 2" xfId="44983" xr:uid="{00000000-0005-0000-0000-000061580000}"/>
    <cellStyle name="Comma 3 3 2 2 2 4 4" xfId="41648" xr:uid="{00000000-0005-0000-0000-000062580000}"/>
    <cellStyle name="Comma 3 3 2 2 2 5" xfId="10871" xr:uid="{00000000-0005-0000-0000-000063580000}"/>
    <cellStyle name="Comma 3 3 2 2 2 5 2" xfId="10872" xr:uid="{00000000-0005-0000-0000-000064580000}"/>
    <cellStyle name="Comma 3 3 2 2 2 5 3" xfId="35716" xr:uid="{00000000-0005-0000-0000-000065580000}"/>
    <cellStyle name="Comma 3 3 2 2 2 5 3 2" xfId="44982" xr:uid="{00000000-0005-0000-0000-000066580000}"/>
    <cellStyle name="Comma 3 3 2 2 2 5 4" xfId="41649" xr:uid="{00000000-0005-0000-0000-000067580000}"/>
    <cellStyle name="Comma 3 3 2 2 2 6" xfId="10873" xr:uid="{00000000-0005-0000-0000-000068580000}"/>
    <cellStyle name="Comma 3 3 2 2 2 6 2" xfId="10874" xr:uid="{00000000-0005-0000-0000-000069580000}"/>
    <cellStyle name="Comma 3 3 2 2 2 6 3" xfId="35715" xr:uid="{00000000-0005-0000-0000-00006A580000}"/>
    <cellStyle name="Comma 3 3 2 2 2 6 3 2" xfId="44981" xr:uid="{00000000-0005-0000-0000-00006B580000}"/>
    <cellStyle name="Comma 3 3 2 2 2 6 4" xfId="41650" xr:uid="{00000000-0005-0000-0000-00006C580000}"/>
    <cellStyle name="Comma 3 3 2 2 2 7" xfId="10875" xr:uid="{00000000-0005-0000-0000-00006D580000}"/>
    <cellStyle name="Comma 3 3 2 2 2 8" xfId="10864" xr:uid="{00000000-0005-0000-0000-00006E580000}"/>
    <cellStyle name="Comma 3 3 2 2 2 8 2" xfId="41645" xr:uid="{00000000-0005-0000-0000-00006F580000}"/>
    <cellStyle name="Comma 3 3 2 2 2 9" xfId="33949" xr:uid="{00000000-0005-0000-0000-000070580000}"/>
    <cellStyle name="Comma 3 3 2 2 2 9 2" xfId="43956" xr:uid="{00000000-0005-0000-0000-000071580000}"/>
    <cellStyle name="Comma 3 3 2 2 3" xfId="10876" xr:uid="{00000000-0005-0000-0000-000072580000}"/>
    <cellStyle name="Comma 3 3 2 2 3 2" xfId="10877" xr:uid="{00000000-0005-0000-0000-000073580000}"/>
    <cellStyle name="Comma 3 3 2 2 3 3" xfId="28286" xr:uid="{00000000-0005-0000-0000-000074580000}"/>
    <cellStyle name="Comma 3 3 2 2 3 3 2" xfId="41651" xr:uid="{00000000-0005-0000-0000-000075580000}"/>
    <cellStyle name="Comma 3 3 2 2 3 4" xfId="25140" xr:uid="{00000000-0005-0000-0000-000076580000}"/>
    <cellStyle name="Comma 3 3 2 2 3 5" xfId="37156" xr:uid="{00000000-0005-0000-0000-000077580000}"/>
    <cellStyle name="Comma 3 3 2 2 4" xfId="10878" xr:uid="{00000000-0005-0000-0000-000078580000}"/>
    <cellStyle name="Comma 3 3 2 2 4 2" xfId="10879" xr:uid="{00000000-0005-0000-0000-000079580000}"/>
    <cellStyle name="Comma 3 3 2 2 4 3" xfId="28287" xr:uid="{00000000-0005-0000-0000-00007A580000}"/>
    <cellStyle name="Comma 3 3 2 2 4 4" xfId="41652" xr:uid="{00000000-0005-0000-0000-00007B580000}"/>
    <cellStyle name="Comma 3 3 2 2 5" xfId="10880" xr:uid="{00000000-0005-0000-0000-00007C580000}"/>
    <cellStyle name="Comma 3 3 2 2 5 2" xfId="10881" xr:uid="{00000000-0005-0000-0000-00007D580000}"/>
    <cellStyle name="Comma 3 3 2 2 5 3" xfId="41653" xr:uid="{00000000-0005-0000-0000-00007E580000}"/>
    <cellStyle name="Comma 3 3 2 2 6" xfId="10882" xr:uid="{00000000-0005-0000-0000-00007F580000}"/>
    <cellStyle name="Comma 3 3 2 2 6 2" xfId="10883" xr:uid="{00000000-0005-0000-0000-000080580000}"/>
    <cellStyle name="Comma 3 3 2 2 6 3" xfId="41654" xr:uid="{00000000-0005-0000-0000-000081580000}"/>
    <cellStyle name="Comma 3 3 2 2 7" xfId="10884" xr:uid="{00000000-0005-0000-0000-000082580000}"/>
    <cellStyle name="Comma 3 3 2 2 7 2" xfId="41655" xr:uid="{00000000-0005-0000-0000-000083580000}"/>
    <cellStyle name="Comma 3 3 2 2 8" xfId="10885" xr:uid="{00000000-0005-0000-0000-000084580000}"/>
    <cellStyle name="Comma 3 3 2 2 8 2" xfId="41656" xr:uid="{00000000-0005-0000-0000-000085580000}"/>
    <cellStyle name="Comma 3 3 2 2 9" xfId="33948" xr:uid="{00000000-0005-0000-0000-000086580000}"/>
    <cellStyle name="Comma 3 3 2 2 9 2" xfId="43955" xr:uid="{00000000-0005-0000-0000-000087580000}"/>
    <cellStyle name="Comma 3 3 2 3" xfId="772" xr:uid="{00000000-0005-0000-0000-000088580000}"/>
    <cellStyle name="Comma 3 3 2 3 2" xfId="773" xr:uid="{00000000-0005-0000-0000-000089580000}"/>
    <cellStyle name="Comma 3 3 2 3 2 2" xfId="10886" xr:uid="{00000000-0005-0000-0000-00008A580000}"/>
    <cellStyle name="Comma 3 3 2 3 2 2 2" xfId="28288" xr:uid="{00000000-0005-0000-0000-00008B580000}"/>
    <cellStyle name="Comma 3 3 2 3 2 2 2 2" xfId="41657" xr:uid="{00000000-0005-0000-0000-00008C580000}"/>
    <cellStyle name="Comma 3 3 2 3 2 2 3" xfId="25143" xr:uid="{00000000-0005-0000-0000-00008D580000}"/>
    <cellStyle name="Comma 3 3 2 3 2 2 4" xfId="37159" xr:uid="{00000000-0005-0000-0000-00008E580000}"/>
    <cellStyle name="Comma 3 3 2 3 2 2 5" xfId="24016" xr:uid="{00000000-0005-0000-0000-00008F580000}"/>
    <cellStyle name="Comma 3 3 2 3 2 3" xfId="24285" xr:uid="{00000000-0005-0000-0000-000090580000}"/>
    <cellStyle name="Comma 3 3 2 3 2 3 2" xfId="33951" xr:uid="{00000000-0005-0000-0000-000091580000}"/>
    <cellStyle name="Comma 3 3 2 3 2 3 3" xfId="43958" xr:uid="{00000000-0005-0000-0000-000092580000}"/>
    <cellStyle name="Comma 3 3 2 3 2 4" xfId="25901" xr:uid="{00000000-0005-0000-0000-000093580000}"/>
    <cellStyle name="Comma 3 3 2 3 2 4 2" xfId="37897" xr:uid="{00000000-0005-0000-0000-000094580000}"/>
    <cellStyle name="Comma 3 3 2 3 2 5" xfId="24654" xr:uid="{00000000-0005-0000-0000-000095580000}"/>
    <cellStyle name="Comma 3 3 2 3 2 6" xfId="36637" xr:uid="{00000000-0005-0000-0000-000096580000}"/>
    <cellStyle name="Comma 3 3 2 3 3" xfId="10887" xr:uid="{00000000-0005-0000-0000-000097580000}"/>
    <cellStyle name="Comma 3 3 2 3 3 2" xfId="28289" xr:uid="{00000000-0005-0000-0000-000098580000}"/>
    <cellStyle name="Comma 3 3 2 3 3 2 2" xfId="41658" xr:uid="{00000000-0005-0000-0000-000099580000}"/>
    <cellStyle name="Comma 3 3 2 3 3 3" xfId="25142" xr:uid="{00000000-0005-0000-0000-00009A580000}"/>
    <cellStyle name="Comma 3 3 2 3 3 4" xfId="37158" xr:uid="{00000000-0005-0000-0000-00009B580000}"/>
    <cellStyle name="Comma 3 3 2 3 3 5" xfId="24015" xr:uid="{00000000-0005-0000-0000-00009C580000}"/>
    <cellStyle name="Comma 3 3 2 3 4" xfId="24284" xr:uid="{00000000-0005-0000-0000-00009D580000}"/>
    <cellStyle name="Comma 3 3 2 3 4 2" xfId="33950" xr:uid="{00000000-0005-0000-0000-00009E580000}"/>
    <cellStyle name="Comma 3 3 2 3 4 3" xfId="43957" xr:uid="{00000000-0005-0000-0000-00009F580000}"/>
    <cellStyle name="Comma 3 3 2 3 5" xfId="25900" xr:uid="{00000000-0005-0000-0000-0000A0580000}"/>
    <cellStyle name="Comma 3 3 2 3 5 2" xfId="37896" xr:uid="{00000000-0005-0000-0000-0000A1580000}"/>
    <cellStyle name="Comma 3 3 2 3 6" xfId="24653" xr:uid="{00000000-0005-0000-0000-0000A2580000}"/>
    <cellStyle name="Comma 3 3 2 3 7" xfId="36636" xr:uid="{00000000-0005-0000-0000-0000A3580000}"/>
    <cellStyle name="Comma 3 3 2 3 8" xfId="23714" xr:uid="{00000000-0005-0000-0000-0000A4580000}"/>
    <cellStyle name="Comma 3 3 2 3 9" xfId="22971" xr:uid="{00000000-0005-0000-0000-0000A5580000}"/>
    <cellStyle name="Comma 3 3 2 4" xfId="10888" xr:uid="{00000000-0005-0000-0000-0000A6580000}"/>
    <cellStyle name="Comma 3 3 2 4 2" xfId="10889" xr:uid="{00000000-0005-0000-0000-0000A7580000}"/>
    <cellStyle name="Comma 3 3 2 4 2 2" xfId="41659" xr:uid="{00000000-0005-0000-0000-0000A8580000}"/>
    <cellStyle name="Comma 3 3 2 4 3" xfId="10890" xr:uid="{00000000-0005-0000-0000-0000A9580000}"/>
    <cellStyle name="Comma 3 3 2 4 3 2" xfId="41660" xr:uid="{00000000-0005-0000-0000-0000AA580000}"/>
    <cellStyle name="Comma 3 3 2 4 4" xfId="34295" xr:uid="{00000000-0005-0000-0000-0000AB580000}"/>
    <cellStyle name="Comma 3 3 2 4 4 2" xfId="44334" xr:uid="{00000000-0005-0000-0000-0000AC580000}"/>
    <cellStyle name="Comma 3 3 2 4 5" xfId="26262" xr:uid="{00000000-0005-0000-0000-0000AD580000}"/>
    <cellStyle name="Comma 3 3 2 4 5 2" xfId="38244" xr:uid="{00000000-0005-0000-0000-0000AE580000}"/>
    <cellStyle name="Comma 3 3 2 4 6" xfId="25139" xr:uid="{00000000-0005-0000-0000-0000AF580000}"/>
    <cellStyle name="Comma 3 3 2 4 7" xfId="37155" xr:uid="{00000000-0005-0000-0000-0000B0580000}"/>
    <cellStyle name="Comma 3 3 2 5" xfId="10891" xr:uid="{00000000-0005-0000-0000-0000B1580000}"/>
    <cellStyle name="Comma 3 3 2 5 2" xfId="10892" xr:uid="{00000000-0005-0000-0000-0000B2580000}"/>
    <cellStyle name="Comma 3 3 2 5 2 2" xfId="41662" xr:uid="{00000000-0005-0000-0000-0000B3580000}"/>
    <cellStyle name="Comma 3 3 2 5 3" xfId="10893" xr:uid="{00000000-0005-0000-0000-0000B4580000}"/>
    <cellStyle name="Comma 3 3 2 5 3 2" xfId="41663" xr:uid="{00000000-0005-0000-0000-0000B5580000}"/>
    <cellStyle name="Comma 3 3 2 5 4" xfId="28290" xr:uid="{00000000-0005-0000-0000-0000B6580000}"/>
    <cellStyle name="Comma 3 3 2 5 4 2" xfId="41661" xr:uid="{00000000-0005-0000-0000-0000B7580000}"/>
    <cellStyle name="Comma 3 3 2 5 5" xfId="25506" xr:uid="{00000000-0005-0000-0000-0000B8580000}"/>
    <cellStyle name="Comma 3 3 2 5 6" xfId="37510" xr:uid="{00000000-0005-0000-0000-0000B9580000}"/>
    <cellStyle name="Comma 3 3 2 6" xfId="10894" xr:uid="{00000000-0005-0000-0000-0000BA580000}"/>
    <cellStyle name="Comma 3 3 2 6 2" xfId="10895" xr:uid="{00000000-0005-0000-0000-0000BB580000}"/>
    <cellStyle name="Comma 3 3 2 6 2 2" xfId="41665" xr:uid="{00000000-0005-0000-0000-0000BC580000}"/>
    <cellStyle name="Comma 3 3 2 6 3" xfId="10896" xr:uid="{00000000-0005-0000-0000-0000BD580000}"/>
    <cellStyle name="Comma 3 3 2 6 3 2" xfId="41666" xr:uid="{00000000-0005-0000-0000-0000BE580000}"/>
    <cellStyle name="Comma 3 3 2 6 4" xfId="35714" xr:uid="{00000000-0005-0000-0000-0000BF580000}"/>
    <cellStyle name="Comma 3 3 2 6 4 2" xfId="44980" xr:uid="{00000000-0005-0000-0000-0000C0580000}"/>
    <cellStyle name="Comma 3 3 2 6 5" xfId="41664" xr:uid="{00000000-0005-0000-0000-0000C1580000}"/>
    <cellStyle name="Comma 3 3 2 7" xfId="10897" xr:uid="{00000000-0005-0000-0000-0000C2580000}"/>
    <cellStyle name="Comma 3 3 2 7 2" xfId="10898" xr:uid="{00000000-0005-0000-0000-0000C3580000}"/>
    <cellStyle name="Comma 3 3 2 7 2 2" xfId="41668" xr:uid="{00000000-0005-0000-0000-0000C4580000}"/>
    <cellStyle name="Comma 3 3 2 7 3" xfId="10899" xr:uid="{00000000-0005-0000-0000-0000C5580000}"/>
    <cellStyle name="Comma 3 3 2 7 3 2" xfId="41669" xr:uid="{00000000-0005-0000-0000-0000C6580000}"/>
    <cellStyle name="Comma 3 3 2 7 4" xfId="35713" xr:uid="{00000000-0005-0000-0000-0000C7580000}"/>
    <cellStyle name="Comma 3 3 2 7 4 2" xfId="44979" xr:uid="{00000000-0005-0000-0000-0000C8580000}"/>
    <cellStyle name="Comma 3 3 2 7 5" xfId="41667" xr:uid="{00000000-0005-0000-0000-0000C9580000}"/>
    <cellStyle name="Comma 3 3 2 8" xfId="10900" xr:uid="{00000000-0005-0000-0000-0000CA580000}"/>
    <cellStyle name="Comma 3 3 2 8 2" xfId="10901" xr:uid="{00000000-0005-0000-0000-0000CB580000}"/>
    <cellStyle name="Comma 3 3 2 8 3" xfId="35712" xr:uid="{00000000-0005-0000-0000-0000CC580000}"/>
    <cellStyle name="Comma 3 3 2 8 3 2" xfId="44978" xr:uid="{00000000-0005-0000-0000-0000CD580000}"/>
    <cellStyle name="Comma 3 3 2 8 4" xfId="41670" xr:uid="{00000000-0005-0000-0000-0000CE580000}"/>
    <cellStyle name="Comma 3 3 2 9" xfId="10902" xr:uid="{00000000-0005-0000-0000-0000CF580000}"/>
    <cellStyle name="Comma 3 3 2 9 2" xfId="10903" xr:uid="{00000000-0005-0000-0000-0000D0580000}"/>
    <cellStyle name="Comma 3 3 2 9 3" xfId="41671" xr:uid="{00000000-0005-0000-0000-0000D1580000}"/>
    <cellStyle name="Comma 3 3 20" xfId="25896" xr:uid="{00000000-0005-0000-0000-0000D2580000}"/>
    <cellStyle name="Comma 3 3 20 2" xfId="37892" xr:uid="{00000000-0005-0000-0000-0000D3580000}"/>
    <cellStyle name="Comma 3 3 21" xfId="35725" xr:uid="{00000000-0005-0000-0000-0000D4580000}"/>
    <cellStyle name="Comma 3 3 21 2" xfId="44991" xr:uid="{00000000-0005-0000-0000-0000D5580000}"/>
    <cellStyle name="Comma 3 3 22" xfId="24651" xr:uid="{00000000-0005-0000-0000-0000D6580000}"/>
    <cellStyle name="Comma 3 3 23" xfId="36632" xr:uid="{00000000-0005-0000-0000-0000D7580000}"/>
    <cellStyle name="Comma 3 3 24" xfId="23710" xr:uid="{00000000-0005-0000-0000-0000D8580000}"/>
    <cellStyle name="Comma 3 3 3" xfId="292" xr:uid="{00000000-0005-0000-0000-0000D9580000}"/>
    <cellStyle name="Comma 3 3 3 10" xfId="10904" xr:uid="{00000000-0005-0000-0000-0000DA580000}"/>
    <cellStyle name="Comma 3 3 3 10 2" xfId="10905" xr:uid="{00000000-0005-0000-0000-0000DB580000}"/>
    <cellStyle name="Comma 3 3 3 10 3" xfId="35711" xr:uid="{00000000-0005-0000-0000-0000DC580000}"/>
    <cellStyle name="Comma 3 3 3 10 3 2" xfId="44977" xr:uid="{00000000-0005-0000-0000-0000DD580000}"/>
    <cellStyle name="Comma 3 3 3 10 4" xfId="41672" xr:uid="{00000000-0005-0000-0000-0000DE580000}"/>
    <cellStyle name="Comma 3 3 3 11" xfId="10906" xr:uid="{00000000-0005-0000-0000-0000DF580000}"/>
    <cellStyle name="Comma 3 3 3 11 2" xfId="10907" xr:uid="{00000000-0005-0000-0000-0000E0580000}"/>
    <cellStyle name="Comma 3 3 3 11 3" xfId="35710" xr:uid="{00000000-0005-0000-0000-0000E1580000}"/>
    <cellStyle name="Comma 3 3 3 11 3 2" xfId="44976" xr:uid="{00000000-0005-0000-0000-0000E2580000}"/>
    <cellStyle name="Comma 3 3 3 11 4" xfId="41673" xr:uid="{00000000-0005-0000-0000-0000E3580000}"/>
    <cellStyle name="Comma 3 3 3 12" xfId="10908" xr:uid="{00000000-0005-0000-0000-0000E4580000}"/>
    <cellStyle name="Comma 3 3 3 12 2" xfId="10909" xr:uid="{00000000-0005-0000-0000-0000E5580000}"/>
    <cellStyle name="Comma 3 3 3 12 3" xfId="35709" xr:uid="{00000000-0005-0000-0000-0000E6580000}"/>
    <cellStyle name="Comma 3 3 3 12 3 2" xfId="44975" xr:uid="{00000000-0005-0000-0000-0000E7580000}"/>
    <cellStyle name="Comma 3 3 3 12 4" xfId="41674" xr:uid="{00000000-0005-0000-0000-0000E8580000}"/>
    <cellStyle name="Comma 3 3 3 13" xfId="10910" xr:uid="{00000000-0005-0000-0000-0000E9580000}"/>
    <cellStyle name="Comma 3 3 3 14" xfId="774" xr:uid="{00000000-0005-0000-0000-0000EA580000}"/>
    <cellStyle name="Comma 3 3 3 14 2" xfId="43959" xr:uid="{00000000-0005-0000-0000-0000EB580000}"/>
    <cellStyle name="Comma 3 3 3 15" xfId="25902" xr:uid="{00000000-0005-0000-0000-0000EC580000}"/>
    <cellStyle name="Comma 3 3 3 15 2" xfId="37898" xr:uid="{00000000-0005-0000-0000-0000ED580000}"/>
    <cellStyle name="Comma 3 3 3 16" xfId="29442" xr:uid="{00000000-0005-0000-0000-0000EE580000}"/>
    <cellStyle name="Comma 3 3 3 17" xfId="36638" xr:uid="{00000000-0005-0000-0000-0000EF580000}"/>
    <cellStyle name="Comma 3 3 3 18" xfId="23715" xr:uid="{00000000-0005-0000-0000-0000F0580000}"/>
    <cellStyle name="Comma 3 3 3 2" xfId="775" xr:uid="{00000000-0005-0000-0000-0000F1580000}"/>
    <cellStyle name="Comma 3 3 3 2 10" xfId="25903" xr:uid="{00000000-0005-0000-0000-0000F2580000}"/>
    <cellStyle name="Comma 3 3 3 2 10 2" xfId="37899" xr:uid="{00000000-0005-0000-0000-0000F3580000}"/>
    <cellStyle name="Comma 3 3 3 2 11" xfId="24656" xr:uid="{00000000-0005-0000-0000-0000F4580000}"/>
    <cellStyle name="Comma 3 3 3 2 12" xfId="36639" xr:uid="{00000000-0005-0000-0000-0000F5580000}"/>
    <cellStyle name="Comma 3 3 3 2 13" xfId="23716" xr:uid="{00000000-0005-0000-0000-0000F6580000}"/>
    <cellStyle name="Comma 3 3 3 2 2" xfId="10912" xr:uid="{00000000-0005-0000-0000-0000F7580000}"/>
    <cellStyle name="Comma 3 3 3 2 2 10" xfId="37161" xr:uid="{00000000-0005-0000-0000-0000F8580000}"/>
    <cellStyle name="Comma 3 3 3 2 2 11" xfId="24017" xr:uid="{00000000-0005-0000-0000-0000F9580000}"/>
    <cellStyle name="Comma 3 3 3 2 2 2" xfId="10913" xr:uid="{00000000-0005-0000-0000-0000FA580000}"/>
    <cellStyle name="Comma 3 3 3 2 2 2 2" xfId="10914" xr:uid="{00000000-0005-0000-0000-0000FB580000}"/>
    <cellStyle name="Comma 3 3 3 2 2 2 3" xfId="35708" xr:uid="{00000000-0005-0000-0000-0000FC580000}"/>
    <cellStyle name="Comma 3 3 3 2 2 2 3 2" xfId="44974" xr:uid="{00000000-0005-0000-0000-0000FD580000}"/>
    <cellStyle name="Comma 3 3 3 2 2 2 4" xfId="41677" xr:uid="{00000000-0005-0000-0000-0000FE580000}"/>
    <cellStyle name="Comma 3 3 3 2 2 3" xfId="10915" xr:uid="{00000000-0005-0000-0000-0000FF580000}"/>
    <cellStyle name="Comma 3 3 3 2 2 3 2" xfId="10916" xr:uid="{00000000-0005-0000-0000-000000590000}"/>
    <cellStyle name="Comma 3 3 3 2 2 3 3" xfId="25692" xr:uid="{00000000-0005-0000-0000-000001590000}"/>
    <cellStyle name="Comma 3 3 3 2 2 3 3 2" xfId="37687" xr:uid="{00000000-0005-0000-0000-000002590000}"/>
    <cellStyle name="Comma 3 3 3 2 2 3 4" xfId="41678" xr:uid="{00000000-0005-0000-0000-000003590000}"/>
    <cellStyle name="Comma 3 3 3 2 2 4" xfId="10917" xr:uid="{00000000-0005-0000-0000-000004590000}"/>
    <cellStyle name="Comma 3 3 3 2 2 4 2" xfId="10918" xr:uid="{00000000-0005-0000-0000-000005590000}"/>
    <cellStyle name="Comma 3 3 3 2 2 4 3" xfId="36353" xr:uid="{00000000-0005-0000-0000-000006590000}"/>
    <cellStyle name="Comma 3 3 3 2 2 4 3 2" xfId="45571" xr:uid="{00000000-0005-0000-0000-000007590000}"/>
    <cellStyle name="Comma 3 3 3 2 2 4 4" xfId="41679" xr:uid="{00000000-0005-0000-0000-000008590000}"/>
    <cellStyle name="Comma 3 3 3 2 2 5" xfId="10919" xr:uid="{00000000-0005-0000-0000-000009590000}"/>
    <cellStyle name="Comma 3 3 3 2 2 5 2" xfId="10920" xr:uid="{00000000-0005-0000-0000-00000A590000}"/>
    <cellStyle name="Comma 3 3 3 2 2 5 3" xfId="35707" xr:uid="{00000000-0005-0000-0000-00000B590000}"/>
    <cellStyle name="Comma 3 3 3 2 2 5 3 2" xfId="44973" xr:uid="{00000000-0005-0000-0000-00000C590000}"/>
    <cellStyle name="Comma 3 3 3 2 2 5 4" xfId="41680" xr:uid="{00000000-0005-0000-0000-00000D590000}"/>
    <cellStyle name="Comma 3 3 3 2 2 6" xfId="10921" xr:uid="{00000000-0005-0000-0000-00000E590000}"/>
    <cellStyle name="Comma 3 3 3 2 2 6 2" xfId="10922" xr:uid="{00000000-0005-0000-0000-00000F590000}"/>
    <cellStyle name="Comma 3 3 3 2 2 6 3" xfId="35706" xr:uid="{00000000-0005-0000-0000-000010590000}"/>
    <cellStyle name="Comma 3 3 3 2 2 6 3 2" xfId="44972" xr:uid="{00000000-0005-0000-0000-000011590000}"/>
    <cellStyle name="Comma 3 3 3 2 2 6 4" xfId="41681" xr:uid="{00000000-0005-0000-0000-000012590000}"/>
    <cellStyle name="Comma 3 3 3 2 2 7" xfId="10923" xr:uid="{00000000-0005-0000-0000-000013590000}"/>
    <cellStyle name="Comma 3 3 3 2 2 8" xfId="28291" xr:uid="{00000000-0005-0000-0000-000014590000}"/>
    <cellStyle name="Comma 3 3 3 2 2 8 2" xfId="41676" xr:uid="{00000000-0005-0000-0000-000015590000}"/>
    <cellStyle name="Comma 3 3 3 2 2 9" xfId="25145" xr:uid="{00000000-0005-0000-0000-000016590000}"/>
    <cellStyle name="Comma 3 3 3 2 3" xfId="10924" xr:uid="{00000000-0005-0000-0000-000017590000}"/>
    <cellStyle name="Comma 3 3 3 2 3 2" xfId="10925" xr:uid="{00000000-0005-0000-0000-000018590000}"/>
    <cellStyle name="Comma 3 3 3 2 3 3" xfId="28292" xr:uid="{00000000-0005-0000-0000-000019590000}"/>
    <cellStyle name="Comma 3 3 3 2 3 4" xfId="41682" xr:uid="{00000000-0005-0000-0000-00001A590000}"/>
    <cellStyle name="Comma 3 3 3 2 3 5" xfId="24286" xr:uid="{00000000-0005-0000-0000-00001B590000}"/>
    <cellStyle name="Comma 3 3 3 2 4" xfId="10926" xr:uid="{00000000-0005-0000-0000-00001C590000}"/>
    <cellStyle name="Comma 3 3 3 2 4 2" xfId="10927" xr:uid="{00000000-0005-0000-0000-00001D590000}"/>
    <cellStyle name="Comma 3 3 3 2 4 3" xfId="35705" xr:uid="{00000000-0005-0000-0000-00001E590000}"/>
    <cellStyle name="Comma 3 3 3 2 4 3 2" xfId="44971" xr:uid="{00000000-0005-0000-0000-00001F590000}"/>
    <cellStyle name="Comma 3 3 3 2 4 4" xfId="41683" xr:uid="{00000000-0005-0000-0000-000020590000}"/>
    <cellStyle name="Comma 3 3 3 2 5" xfId="10928" xr:uid="{00000000-0005-0000-0000-000021590000}"/>
    <cellStyle name="Comma 3 3 3 2 5 2" xfId="10929" xr:uid="{00000000-0005-0000-0000-000022590000}"/>
    <cellStyle name="Comma 3 3 3 2 5 3" xfId="35703" xr:uid="{00000000-0005-0000-0000-000023590000}"/>
    <cellStyle name="Comma 3 3 3 2 5 3 2" xfId="44969" xr:uid="{00000000-0005-0000-0000-000024590000}"/>
    <cellStyle name="Comma 3 3 3 2 5 4" xfId="41684" xr:uid="{00000000-0005-0000-0000-000025590000}"/>
    <cellStyle name="Comma 3 3 3 2 6" xfId="10930" xr:uid="{00000000-0005-0000-0000-000026590000}"/>
    <cellStyle name="Comma 3 3 3 2 6 2" xfId="10931" xr:uid="{00000000-0005-0000-0000-000027590000}"/>
    <cellStyle name="Comma 3 3 3 2 6 3" xfId="35704" xr:uid="{00000000-0005-0000-0000-000028590000}"/>
    <cellStyle name="Comma 3 3 3 2 6 3 2" xfId="44970" xr:uid="{00000000-0005-0000-0000-000029590000}"/>
    <cellStyle name="Comma 3 3 3 2 6 4" xfId="41685" xr:uid="{00000000-0005-0000-0000-00002A590000}"/>
    <cellStyle name="Comma 3 3 3 2 7" xfId="10932" xr:uid="{00000000-0005-0000-0000-00002B590000}"/>
    <cellStyle name="Comma 3 3 3 2 8" xfId="10911" xr:uid="{00000000-0005-0000-0000-00002C590000}"/>
    <cellStyle name="Comma 3 3 3 2 8 2" xfId="41675" xr:uid="{00000000-0005-0000-0000-00002D590000}"/>
    <cellStyle name="Comma 3 3 3 2 9" xfId="33952" xr:uid="{00000000-0005-0000-0000-00002E590000}"/>
    <cellStyle name="Comma 3 3 3 2 9 2" xfId="43960" xr:uid="{00000000-0005-0000-0000-00002F590000}"/>
    <cellStyle name="Comma 3 3 3 3" xfId="10933" xr:uid="{00000000-0005-0000-0000-000030590000}"/>
    <cellStyle name="Comma 3 3 3 3 2" xfId="10934" xr:uid="{00000000-0005-0000-0000-000031590000}"/>
    <cellStyle name="Comma 3 3 3 3 2 2" xfId="41687" xr:uid="{00000000-0005-0000-0000-000032590000}"/>
    <cellStyle name="Comma 3 3 3 3 3" xfId="10935" xr:uid="{00000000-0005-0000-0000-000033590000}"/>
    <cellStyle name="Comma 3 3 3 3 3 2" xfId="41688" xr:uid="{00000000-0005-0000-0000-000034590000}"/>
    <cellStyle name="Comma 3 3 3 3 4" xfId="28293" xr:uid="{00000000-0005-0000-0000-000035590000}"/>
    <cellStyle name="Comma 3 3 3 3 4 2" xfId="41686" xr:uid="{00000000-0005-0000-0000-000036590000}"/>
    <cellStyle name="Comma 3 3 3 3 5" xfId="34351" xr:uid="{00000000-0005-0000-0000-000037590000}"/>
    <cellStyle name="Comma 3 3 3 3 5 2" xfId="44397" xr:uid="{00000000-0005-0000-0000-000038590000}"/>
    <cellStyle name="Comma 3 3 3 3 6" xfId="21785" xr:uid="{00000000-0005-0000-0000-000039590000}"/>
    <cellStyle name="Comma 3 3 3 3 6 2" xfId="38306" xr:uid="{00000000-0005-0000-0000-00003A590000}"/>
    <cellStyle name="Comma 3 3 3 3 7" xfId="25144" xr:uid="{00000000-0005-0000-0000-00003B590000}"/>
    <cellStyle name="Comma 3 3 3 3 8" xfId="37160" xr:uid="{00000000-0005-0000-0000-00003C590000}"/>
    <cellStyle name="Comma 3 3 3 4" xfId="10936" xr:uid="{00000000-0005-0000-0000-00003D590000}"/>
    <cellStyle name="Comma 3 3 3 4 2" xfId="10937" xr:uid="{00000000-0005-0000-0000-00003E590000}"/>
    <cellStyle name="Comma 3 3 3 4 2 2" xfId="41690" xr:uid="{00000000-0005-0000-0000-00003F590000}"/>
    <cellStyle name="Comma 3 3 3 4 3" xfId="10938" xr:uid="{00000000-0005-0000-0000-000040590000}"/>
    <cellStyle name="Comma 3 3 3 4 3 2" xfId="41691" xr:uid="{00000000-0005-0000-0000-000041590000}"/>
    <cellStyle name="Comma 3 3 3 4 4" xfId="28294" xr:uid="{00000000-0005-0000-0000-000042590000}"/>
    <cellStyle name="Comma 3 3 3 4 4 2" xfId="41689" xr:uid="{00000000-0005-0000-0000-000043590000}"/>
    <cellStyle name="Comma 3 3 3 4 5" xfId="25563" xr:uid="{00000000-0005-0000-0000-000044590000}"/>
    <cellStyle name="Comma 3 3 3 4 6" xfId="37572" xr:uid="{00000000-0005-0000-0000-000045590000}"/>
    <cellStyle name="Comma 3 3 3 5" xfId="10939" xr:uid="{00000000-0005-0000-0000-000046590000}"/>
    <cellStyle name="Comma 3 3 3 5 2" xfId="10940" xr:uid="{00000000-0005-0000-0000-000047590000}"/>
    <cellStyle name="Comma 3 3 3 5 2 2" xfId="41693" xr:uid="{00000000-0005-0000-0000-000048590000}"/>
    <cellStyle name="Comma 3 3 3 5 3" xfId="10941" xr:uid="{00000000-0005-0000-0000-000049590000}"/>
    <cellStyle name="Comma 3 3 3 5 3 2" xfId="41694" xr:uid="{00000000-0005-0000-0000-00004A590000}"/>
    <cellStyle name="Comma 3 3 3 5 4" xfId="41692" xr:uid="{00000000-0005-0000-0000-00004B590000}"/>
    <cellStyle name="Comma 3 3 3 6" xfId="10942" xr:uid="{00000000-0005-0000-0000-00004C590000}"/>
    <cellStyle name="Comma 3 3 3 6 2" xfId="10943" xr:uid="{00000000-0005-0000-0000-00004D590000}"/>
    <cellStyle name="Comma 3 3 3 6 2 2" xfId="41696" xr:uid="{00000000-0005-0000-0000-00004E590000}"/>
    <cellStyle name="Comma 3 3 3 6 3" xfId="10944" xr:uid="{00000000-0005-0000-0000-00004F590000}"/>
    <cellStyle name="Comma 3 3 3 6 3 2" xfId="41697" xr:uid="{00000000-0005-0000-0000-000050590000}"/>
    <cellStyle name="Comma 3 3 3 6 4" xfId="41695" xr:uid="{00000000-0005-0000-0000-000051590000}"/>
    <cellStyle name="Comma 3 3 3 7" xfId="10945" xr:uid="{00000000-0005-0000-0000-000052590000}"/>
    <cellStyle name="Comma 3 3 3 7 2" xfId="10946" xr:uid="{00000000-0005-0000-0000-000053590000}"/>
    <cellStyle name="Comma 3 3 3 7 2 2" xfId="41699" xr:uid="{00000000-0005-0000-0000-000054590000}"/>
    <cellStyle name="Comma 3 3 3 7 3" xfId="10947" xr:uid="{00000000-0005-0000-0000-000055590000}"/>
    <cellStyle name="Comma 3 3 3 7 3 2" xfId="41700" xr:uid="{00000000-0005-0000-0000-000056590000}"/>
    <cellStyle name="Comma 3 3 3 7 4" xfId="41698" xr:uid="{00000000-0005-0000-0000-000057590000}"/>
    <cellStyle name="Comma 3 3 3 8" xfId="10948" xr:uid="{00000000-0005-0000-0000-000058590000}"/>
    <cellStyle name="Comma 3 3 3 8 2" xfId="10949" xr:uid="{00000000-0005-0000-0000-000059590000}"/>
    <cellStyle name="Comma 3 3 3 8 3" xfId="41701" xr:uid="{00000000-0005-0000-0000-00005A590000}"/>
    <cellStyle name="Comma 3 3 3 9" xfId="10950" xr:uid="{00000000-0005-0000-0000-00005B590000}"/>
    <cellStyle name="Comma 3 3 3 9 2" xfId="10951" xr:uid="{00000000-0005-0000-0000-00005C590000}"/>
    <cellStyle name="Comma 3 3 3 9 3" xfId="41702" xr:uid="{00000000-0005-0000-0000-00005D590000}"/>
    <cellStyle name="Comma 3 3 4" xfId="776" xr:uid="{00000000-0005-0000-0000-00005E590000}"/>
    <cellStyle name="Comma 3 3 4 2" xfId="777" xr:uid="{00000000-0005-0000-0000-00005F590000}"/>
    <cellStyle name="Comma 3 3 4 2 2" xfId="10952" xr:uid="{00000000-0005-0000-0000-000060590000}"/>
    <cellStyle name="Comma 3 3 4 2 2 2" xfId="28295" xr:uid="{00000000-0005-0000-0000-000061590000}"/>
    <cellStyle name="Comma 3 3 4 2 2 2 2" xfId="41703" xr:uid="{00000000-0005-0000-0000-000062590000}"/>
    <cellStyle name="Comma 3 3 4 2 2 3" xfId="25147" xr:uid="{00000000-0005-0000-0000-000063590000}"/>
    <cellStyle name="Comma 3 3 4 2 2 4" xfId="37163" xr:uid="{00000000-0005-0000-0000-000064590000}"/>
    <cellStyle name="Comma 3 3 4 2 2 5" xfId="24019" xr:uid="{00000000-0005-0000-0000-000065590000}"/>
    <cellStyle name="Comma 3 3 4 2 3" xfId="24288" xr:uid="{00000000-0005-0000-0000-000066590000}"/>
    <cellStyle name="Comma 3 3 4 2 3 2" xfId="33954" xr:uid="{00000000-0005-0000-0000-000067590000}"/>
    <cellStyle name="Comma 3 3 4 2 3 3" xfId="43962" xr:uid="{00000000-0005-0000-0000-000068590000}"/>
    <cellStyle name="Comma 3 3 4 2 4" xfId="25905" xr:uid="{00000000-0005-0000-0000-000069590000}"/>
    <cellStyle name="Comma 3 3 4 2 4 2" xfId="37901" xr:uid="{00000000-0005-0000-0000-00006A590000}"/>
    <cellStyle name="Comma 3 3 4 2 5" xfId="24658" xr:uid="{00000000-0005-0000-0000-00006B590000}"/>
    <cellStyle name="Comma 3 3 4 2 6" xfId="36641" xr:uid="{00000000-0005-0000-0000-00006C590000}"/>
    <cellStyle name="Comma 3 3 4 3" xfId="10953" xr:uid="{00000000-0005-0000-0000-00006D590000}"/>
    <cellStyle name="Comma 3 3 4 3 2" xfId="28296" xr:uid="{00000000-0005-0000-0000-00006E590000}"/>
    <cellStyle name="Comma 3 3 4 3 2 2" xfId="41704" xr:uid="{00000000-0005-0000-0000-00006F590000}"/>
    <cellStyle name="Comma 3 3 4 3 3" xfId="25146" xr:uid="{00000000-0005-0000-0000-000070590000}"/>
    <cellStyle name="Comma 3 3 4 3 4" xfId="37162" xr:uid="{00000000-0005-0000-0000-000071590000}"/>
    <cellStyle name="Comma 3 3 4 3 5" xfId="24018" xr:uid="{00000000-0005-0000-0000-000072590000}"/>
    <cellStyle name="Comma 3 3 4 4" xfId="24287" xr:uid="{00000000-0005-0000-0000-000073590000}"/>
    <cellStyle name="Comma 3 3 4 4 2" xfId="33953" xr:uid="{00000000-0005-0000-0000-000074590000}"/>
    <cellStyle name="Comma 3 3 4 4 3" xfId="43961" xr:uid="{00000000-0005-0000-0000-000075590000}"/>
    <cellStyle name="Comma 3 3 4 5" xfId="25904" xr:uid="{00000000-0005-0000-0000-000076590000}"/>
    <cellStyle name="Comma 3 3 4 5 2" xfId="37900" xr:uid="{00000000-0005-0000-0000-000077590000}"/>
    <cellStyle name="Comma 3 3 4 6" xfId="24657" xr:uid="{00000000-0005-0000-0000-000078590000}"/>
    <cellStyle name="Comma 3 3 4 7" xfId="36640" xr:uid="{00000000-0005-0000-0000-000079590000}"/>
    <cellStyle name="Comma 3 3 4 8" xfId="30035" xr:uid="{00000000-0005-0000-0000-00007A590000}"/>
    <cellStyle name="Comma 3 3 5" xfId="778" xr:uid="{00000000-0005-0000-0000-00007B590000}"/>
    <cellStyle name="Comma 3 3 5 10" xfId="23718" xr:uid="{00000000-0005-0000-0000-00007C590000}"/>
    <cellStyle name="Comma 3 3 5 2" xfId="10955" xr:uid="{00000000-0005-0000-0000-00007D590000}"/>
    <cellStyle name="Comma 3 3 5 2 2" xfId="10956" xr:uid="{00000000-0005-0000-0000-00007E590000}"/>
    <cellStyle name="Comma 3 3 5 2 2 2" xfId="10957" xr:uid="{00000000-0005-0000-0000-00007F590000}"/>
    <cellStyle name="Comma 3 3 5 2 3" xfId="10958" xr:uid="{00000000-0005-0000-0000-000080590000}"/>
    <cellStyle name="Comma 3 3 5 2 3 2" xfId="10959" xr:uid="{00000000-0005-0000-0000-000081590000}"/>
    <cellStyle name="Comma 3 3 5 2 4" xfId="10960" xr:uid="{00000000-0005-0000-0000-000082590000}"/>
    <cellStyle name="Comma 3 3 5 2 4 2" xfId="10961" xr:uid="{00000000-0005-0000-0000-000083590000}"/>
    <cellStyle name="Comma 3 3 5 2 4 3" xfId="10962" xr:uid="{00000000-0005-0000-0000-000084590000}"/>
    <cellStyle name="Comma 3 3 5 2 5" xfId="10963" xr:uid="{00000000-0005-0000-0000-000085590000}"/>
    <cellStyle name="Comma 3 3 5 2 6" xfId="28297" xr:uid="{00000000-0005-0000-0000-000086590000}"/>
    <cellStyle name="Comma 3 3 5 2 7" xfId="25148" xr:uid="{00000000-0005-0000-0000-000087590000}"/>
    <cellStyle name="Comma 3 3 5 2 8" xfId="37164" xr:uid="{00000000-0005-0000-0000-000088590000}"/>
    <cellStyle name="Comma 3 3 5 2 9" xfId="24020" xr:uid="{00000000-0005-0000-0000-000089590000}"/>
    <cellStyle name="Comma 3 3 5 3" xfId="10964" xr:uid="{00000000-0005-0000-0000-00008A590000}"/>
    <cellStyle name="Comma 3 3 5 3 2" xfId="28298" xr:uid="{00000000-0005-0000-0000-00008B590000}"/>
    <cellStyle name="Comma 3 3 5 3 3" xfId="41706" xr:uid="{00000000-0005-0000-0000-00008C590000}"/>
    <cellStyle name="Comma 3 3 5 3 4" xfId="24289" xr:uid="{00000000-0005-0000-0000-00008D590000}"/>
    <cellStyle name="Comma 3 3 5 4" xfId="10954" xr:uid="{00000000-0005-0000-0000-00008E590000}"/>
    <cellStyle name="Comma 3 3 5 4 2" xfId="41705" xr:uid="{00000000-0005-0000-0000-00008F590000}"/>
    <cellStyle name="Comma 3 3 5 5" xfId="33955" xr:uid="{00000000-0005-0000-0000-000090590000}"/>
    <cellStyle name="Comma 3 3 5 5 2" xfId="43963" xr:uid="{00000000-0005-0000-0000-000091590000}"/>
    <cellStyle name="Comma 3 3 5 6" xfId="25906" xr:uid="{00000000-0005-0000-0000-000092590000}"/>
    <cellStyle name="Comma 3 3 5 6 2" xfId="37902" xr:uid="{00000000-0005-0000-0000-000093590000}"/>
    <cellStyle name="Comma 3 3 5 7" xfId="35702" xr:uid="{00000000-0005-0000-0000-000094590000}"/>
    <cellStyle name="Comma 3 3 5 7 2" xfId="44968" xr:uid="{00000000-0005-0000-0000-000095590000}"/>
    <cellStyle name="Comma 3 3 5 8" xfId="24659" xr:uid="{00000000-0005-0000-0000-000096590000}"/>
    <cellStyle name="Comma 3 3 5 9" xfId="36642" xr:uid="{00000000-0005-0000-0000-000097590000}"/>
    <cellStyle name="Comma 3 3 6" xfId="10965" xr:uid="{00000000-0005-0000-0000-000098590000}"/>
    <cellStyle name="Comma 3 3 6 2" xfId="10966" xr:uid="{00000000-0005-0000-0000-000099590000}"/>
    <cellStyle name="Comma 3 3 6 2 2" xfId="41707" xr:uid="{00000000-0005-0000-0000-00009A590000}"/>
    <cellStyle name="Comma 3 3 6 3" xfId="10967" xr:uid="{00000000-0005-0000-0000-00009B590000}"/>
    <cellStyle name="Comma 3 3 6 3 2" xfId="41708" xr:uid="{00000000-0005-0000-0000-00009C590000}"/>
    <cellStyle name="Comma 3 3 6 4" xfId="34228" xr:uid="{00000000-0005-0000-0000-00009D590000}"/>
    <cellStyle name="Comma 3 3 6 4 2" xfId="44266" xr:uid="{00000000-0005-0000-0000-00009E590000}"/>
    <cellStyle name="Comma 3 3 6 5" xfId="26195" xr:uid="{00000000-0005-0000-0000-00009F590000}"/>
    <cellStyle name="Comma 3 3 6 5 2" xfId="38182" xr:uid="{00000000-0005-0000-0000-0000A0590000}"/>
    <cellStyle name="Comma 3 3 6 6" xfId="25138" xr:uid="{00000000-0005-0000-0000-0000A1590000}"/>
    <cellStyle name="Comma 3 3 6 7" xfId="37154" xr:uid="{00000000-0005-0000-0000-0000A2590000}"/>
    <cellStyle name="Comma 3 3 7" xfId="10968" xr:uid="{00000000-0005-0000-0000-0000A3590000}"/>
    <cellStyle name="Comma 3 3 7 2" xfId="10969" xr:uid="{00000000-0005-0000-0000-0000A4590000}"/>
    <cellStyle name="Comma 3 3 7 2 2" xfId="41710" xr:uid="{00000000-0005-0000-0000-0000A5590000}"/>
    <cellStyle name="Comma 3 3 7 3" xfId="10970" xr:uid="{00000000-0005-0000-0000-0000A6590000}"/>
    <cellStyle name="Comma 3 3 7 3 2" xfId="41711" xr:uid="{00000000-0005-0000-0000-0000A7590000}"/>
    <cellStyle name="Comma 3 3 7 4" xfId="28299" xr:uid="{00000000-0005-0000-0000-0000A8590000}"/>
    <cellStyle name="Comma 3 3 7 4 2" xfId="41709" xr:uid="{00000000-0005-0000-0000-0000A9590000}"/>
    <cellStyle name="Comma 3 3 7 5" xfId="25427" xr:uid="{00000000-0005-0000-0000-0000AA590000}"/>
    <cellStyle name="Comma 3 3 7 6" xfId="37449" xr:uid="{00000000-0005-0000-0000-0000AB590000}"/>
    <cellStyle name="Comma 3 3 8" xfId="10971" xr:uid="{00000000-0005-0000-0000-0000AC590000}"/>
    <cellStyle name="Comma 3 3 8 2" xfId="10972" xr:uid="{00000000-0005-0000-0000-0000AD590000}"/>
    <cellStyle name="Comma 3 3 8 3" xfId="35701" xr:uid="{00000000-0005-0000-0000-0000AE590000}"/>
    <cellStyle name="Comma 3 3 8 3 2" xfId="44967" xr:uid="{00000000-0005-0000-0000-0000AF590000}"/>
    <cellStyle name="Comma 3 3 8 4" xfId="41712" xr:uid="{00000000-0005-0000-0000-0000B0590000}"/>
    <cellStyle name="Comma 3 3 9" xfId="10973" xr:uid="{00000000-0005-0000-0000-0000B1590000}"/>
    <cellStyle name="Comma 3 3 9 2" xfId="10974" xr:uid="{00000000-0005-0000-0000-0000B2590000}"/>
    <cellStyle name="Comma 3 3 9 3" xfId="35700" xr:uid="{00000000-0005-0000-0000-0000B3590000}"/>
    <cellStyle name="Comma 3 3 9 3 2" xfId="44966" xr:uid="{00000000-0005-0000-0000-0000B4590000}"/>
    <cellStyle name="Comma 3 3 9 4" xfId="41713" xr:uid="{00000000-0005-0000-0000-0000B5590000}"/>
    <cellStyle name="Comma 3 4" xfId="129" xr:uid="{00000000-0005-0000-0000-0000B6590000}"/>
    <cellStyle name="Comma 3 4 10" xfId="10975" xr:uid="{00000000-0005-0000-0000-0000B7590000}"/>
    <cellStyle name="Comma 3 4 10 2" xfId="10976" xr:uid="{00000000-0005-0000-0000-0000B8590000}"/>
    <cellStyle name="Comma 3 4 10 3" xfId="35699" xr:uid="{00000000-0005-0000-0000-0000B9590000}"/>
    <cellStyle name="Comma 3 4 10 3 2" xfId="44965" xr:uid="{00000000-0005-0000-0000-0000BA590000}"/>
    <cellStyle name="Comma 3 4 10 4" xfId="41714" xr:uid="{00000000-0005-0000-0000-0000BB590000}"/>
    <cellStyle name="Comma 3 4 11" xfId="10977" xr:uid="{00000000-0005-0000-0000-0000BC590000}"/>
    <cellStyle name="Comma 3 4 11 2" xfId="10978" xr:uid="{00000000-0005-0000-0000-0000BD590000}"/>
    <cellStyle name="Comma 3 4 11 3" xfId="35698" xr:uid="{00000000-0005-0000-0000-0000BE590000}"/>
    <cellStyle name="Comma 3 4 11 3 2" xfId="44964" xr:uid="{00000000-0005-0000-0000-0000BF590000}"/>
    <cellStyle name="Comma 3 4 11 4" xfId="41715" xr:uid="{00000000-0005-0000-0000-0000C0590000}"/>
    <cellStyle name="Comma 3 4 12" xfId="10979" xr:uid="{00000000-0005-0000-0000-0000C1590000}"/>
    <cellStyle name="Comma 3 4 12 2" xfId="10980" xr:uid="{00000000-0005-0000-0000-0000C2590000}"/>
    <cellStyle name="Comma 3 4 12 3" xfId="35693" xr:uid="{00000000-0005-0000-0000-0000C3590000}"/>
    <cellStyle name="Comma 3 4 12 3 2" xfId="44959" xr:uid="{00000000-0005-0000-0000-0000C4590000}"/>
    <cellStyle name="Comma 3 4 12 4" xfId="41716" xr:uid="{00000000-0005-0000-0000-0000C5590000}"/>
    <cellStyle name="Comma 3 4 13" xfId="10981" xr:uid="{00000000-0005-0000-0000-0000C6590000}"/>
    <cellStyle name="Comma 3 4 13 2" xfId="10982" xr:uid="{00000000-0005-0000-0000-0000C7590000}"/>
    <cellStyle name="Comma 3 4 13 3" xfId="35697" xr:uid="{00000000-0005-0000-0000-0000C8590000}"/>
    <cellStyle name="Comma 3 4 13 3 2" xfId="44963" xr:uid="{00000000-0005-0000-0000-0000C9590000}"/>
    <cellStyle name="Comma 3 4 13 4" xfId="41717" xr:uid="{00000000-0005-0000-0000-0000CA590000}"/>
    <cellStyle name="Comma 3 4 14" xfId="10983" xr:uid="{00000000-0005-0000-0000-0000CB590000}"/>
    <cellStyle name="Comma 3 4 14 2" xfId="10984" xr:uid="{00000000-0005-0000-0000-0000CC590000}"/>
    <cellStyle name="Comma 3 4 14 3" xfId="35696" xr:uid="{00000000-0005-0000-0000-0000CD590000}"/>
    <cellStyle name="Comma 3 4 14 3 2" xfId="44962" xr:uid="{00000000-0005-0000-0000-0000CE590000}"/>
    <cellStyle name="Comma 3 4 14 4" xfId="41718" xr:uid="{00000000-0005-0000-0000-0000CF590000}"/>
    <cellStyle name="Comma 3 4 15" xfId="10985" xr:uid="{00000000-0005-0000-0000-0000D0590000}"/>
    <cellStyle name="Comma 3 4 15 2" xfId="10986" xr:uid="{00000000-0005-0000-0000-0000D1590000}"/>
    <cellStyle name="Comma 3 4 15 3" xfId="35695" xr:uid="{00000000-0005-0000-0000-0000D2590000}"/>
    <cellStyle name="Comma 3 4 15 3 2" xfId="44961" xr:uid="{00000000-0005-0000-0000-0000D3590000}"/>
    <cellStyle name="Comma 3 4 15 4" xfId="41719" xr:uid="{00000000-0005-0000-0000-0000D4590000}"/>
    <cellStyle name="Comma 3 4 16" xfId="10987" xr:uid="{00000000-0005-0000-0000-0000D5590000}"/>
    <cellStyle name="Comma 3 4 16 2" xfId="10988" xr:uid="{00000000-0005-0000-0000-0000D6590000}"/>
    <cellStyle name="Comma 3 4 16 3" xfId="35694" xr:uid="{00000000-0005-0000-0000-0000D7590000}"/>
    <cellStyle name="Comma 3 4 16 3 2" xfId="44960" xr:uid="{00000000-0005-0000-0000-0000D8590000}"/>
    <cellStyle name="Comma 3 4 16 4" xfId="41720" xr:uid="{00000000-0005-0000-0000-0000D9590000}"/>
    <cellStyle name="Comma 3 4 17" xfId="10989" xr:uid="{00000000-0005-0000-0000-0000DA590000}"/>
    <cellStyle name="Comma 3 4 18" xfId="779" xr:uid="{00000000-0005-0000-0000-0000DB590000}"/>
    <cellStyle name="Comma 3 4 18 2" xfId="43964" xr:uid="{00000000-0005-0000-0000-0000DC590000}"/>
    <cellStyle name="Comma 3 4 19" xfId="25907" xr:uid="{00000000-0005-0000-0000-0000DD590000}"/>
    <cellStyle name="Comma 3 4 19 2" xfId="37903" xr:uid="{00000000-0005-0000-0000-0000DE590000}"/>
    <cellStyle name="Comma 3 4 2" xfId="236" xr:uid="{00000000-0005-0000-0000-0000DF590000}"/>
    <cellStyle name="Comma 3 4 2 10" xfId="10990" xr:uid="{00000000-0005-0000-0000-0000E0590000}"/>
    <cellStyle name="Comma 3 4 2 10 2" xfId="10991" xr:uid="{00000000-0005-0000-0000-0000E1590000}"/>
    <cellStyle name="Comma 3 4 2 10 3" xfId="25635" xr:uid="{00000000-0005-0000-0000-0000E2590000}"/>
    <cellStyle name="Comma 3 4 2 10 3 2" xfId="37646" xr:uid="{00000000-0005-0000-0000-0000E3590000}"/>
    <cellStyle name="Comma 3 4 2 10 4" xfId="41721" xr:uid="{00000000-0005-0000-0000-0000E4590000}"/>
    <cellStyle name="Comma 3 4 2 11" xfId="10992" xr:uid="{00000000-0005-0000-0000-0000E5590000}"/>
    <cellStyle name="Comma 3 4 2 11 2" xfId="10993" xr:uid="{00000000-0005-0000-0000-0000E6590000}"/>
    <cellStyle name="Comma 3 4 2 11 3" xfId="36352" xr:uid="{00000000-0005-0000-0000-0000E7590000}"/>
    <cellStyle name="Comma 3 4 2 11 3 2" xfId="45570" xr:uid="{00000000-0005-0000-0000-0000E8590000}"/>
    <cellStyle name="Comma 3 4 2 11 4" xfId="41722" xr:uid="{00000000-0005-0000-0000-0000E9590000}"/>
    <cellStyle name="Comma 3 4 2 12" xfId="10994" xr:uid="{00000000-0005-0000-0000-0000EA590000}"/>
    <cellStyle name="Comma 3 4 2 12 2" xfId="10995" xr:uid="{00000000-0005-0000-0000-0000EB590000}"/>
    <cellStyle name="Comma 3 4 2 12 3" xfId="35691" xr:uid="{00000000-0005-0000-0000-0000EC590000}"/>
    <cellStyle name="Comma 3 4 2 12 3 2" xfId="44957" xr:uid="{00000000-0005-0000-0000-0000ED590000}"/>
    <cellStyle name="Comma 3 4 2 12 4" xfId="41723" xr:uid="{00000000-0005-0000-0000-0000EE590000}"/>
    <cellStyle name="Comma 3 4 2 13" xfId="10996" xr:uid="{00000000-0005-0000-0000-0000EF590000}"/>
    <cellStyle name="Comma 3 4 2 14" xfId="780" xr:uid="{00000000-0005-0000-0000-0000F0590000}"/>
    <cellStyle name="Comma 3 4 2 14 2" xfId="43965" xr:uid="{00000000-0005-0000-0000-0000F1590000}"/>
    <cellStyle name="Comma 3 4 2 15" xfId="25908" xr:uid="{00000000-0005-0000-0000-0000F2590000}"/>
    <cellStyle name="Comma 3 4 2 15 2" xfId="37904" xr:uid="{00000000-0005-0000-0000-0000F3590000}"/>
    <cellStyle name="Comma 3 4 2 16" xfId="24661" xr:uid="{00000000-0005-0000-0000-0000F4590000}"/>
    <cellStyle name="Comma 3 4 2 17" xfId="36644" xr:uid="{00000000-0005-0000-0000-0000F5590000}"/>
    <cellStyle name="Comma 3 4 2 18" xfId="23720" xr:uid="{00000000-0005-0000-0000-0000F6590000}"/>
    <cellStyle name="Comma 3 4 2 2" xfId="781" xr:uid="{00000000-0005-0000-0000-0000F7590000}"/>
    <cellStyle name="Comma 3 4 2 2 10" xfId="33956" xr:uid="{00000000-0005-0000-0000-0000F8590000}"/>
    <cellStyle name="Comma 3 4 2 2 10 2" xfId="43966" xr:uid="{00000000-0005-0000-0000-0000F9590000}"/>
    <cellStyle name="Comma 3 4 2 2 11" xfId="25909" xr:uid="{00000000-0005-0000-0000-0000FA590000}"/>
    <cellStyle name="Comma 3 4 2 2 11 2" xfId="37905" xr:uid="{00000000-0005-0000-0000-0000FB590000}"/>
    <cellStyle name="Comma 3 4 2 2 12" xfId="24662" xr:uid="{00000000-0005-0000-0000-0000FC590000}"/>
    <cellStyle name="Comma 3 4 2 2 13" xfId="36645" xr:uid="{00000000-0005-0000-0000-0000FD590000}"/>
    <cellStyle name="Comma 3 4 2 2 14" xfId="23721" xr:uid="{00000000-0005-0000-0000-0000FE590000}"/>
    <cellStyle name="Comma 3 4 2 2 2" xfId="10998" xr:uid="{00000000-0005-0000-0000-0000FF590000}"/>
    <cellStyle name="Comma 3 4 2 2 2 10" xfId="37167" xr:uid="{00000000-0005-0000-0000-0000005A0000}"/>
    <cellStyle name="Comma 3 4 2 2 2 11" xfId="29420" xr:uid="{00000000-0005-0000-0000-0000015A0000}"/>
    <cellStyle name="Comma 3 4 2 2 2 2" xfId="10999" xr:uid="{00000000-0005-0000-0000-0000025A0000}"/>
    <cellStyle name="Comma 3 4 2 2 2 2 2" xfId="11000" xr:uid="{00000000-0005-0000-0000-0000035A0000}"/>
    <cellStyle name="Comma 3 4 2 2 2 2 3" xfId="41726" xr:uid="{00000000-0005-0000-0000-0000045A0000}"/>
    <cellStyle name="Comma 3 4 2 2 2 3" xfId="11001" xr:uid="{00000000-0005-0000-0000-0000055A0000}"/>
    <cellStyle name="Comma 3 4 2 2 2 3 2" xfId="11002" xr:uid="{00000000-0005-0000-0000-0000065A0000}"/>
    <cellStyle name="Comma 3 4 2 2 2 3 3" xfId="41727" xr:uid="{00000000-0005-0000-0000-0000075A0000}"/>
    <cellStyle name="Comma 3 4 2 2 2 4" xfId="11003" xr:uid="{00000000-0005-0000-0000-0000085A0000}"/>
    <cellStyle name="Comma 3 4 2 2 2 4 2" xfId="11004" xr:uid="{00000000-0005-0000-0000-0000095A0000}"/>
    <cellStyle name="Comma 3 4 2 2 2 4 3" xfId="36351" xr:uid="{00000000-0005-0000-0000-00000A5A0000}"/>
    <cellStyle name="Comma 3 4 2 2 2 4 3 2" xfId="45569" xr:uid="{00000000-0005-0000-0000-00000B5A0000}"/>
    <cellStyle name="Comma 3 4 2 2 2 4 4" xfId="41728" xr:uid="{00000000-0005-0000-0000-00000C5A0000}"/>
    <cellStyle name="Comma 3 4 2 2 2 5" xfId="11005" xr:uid="{00000000-0005-0000-0000-00000D5A0000}"/>
    <cellStyle name="Comma 3 4 2 2 2 5 2" xfId="11006" xr:uid="{00000000-0005-0000-0000-00000E5A0000}"/>
    <cellStyle name="Comma 3 4 2 2 2 5 3" xfId="35692" xr:uid="{00000000-0005-0000-0000-00000F5A0000}"/>
    <cellStyle name="Comma 3 4 2 2 2 5 3 2" xfId="44958" xr:uid="{00000000-0005-0000-0000-0000105A0000}"/>
    <cellStyle name="Comma 3 4 2 2 2 5 4" xfId="41729" xr:uid="{00000000-0005-0000-0000-0000115A0000}"/>
    <cellStyle name="Comma 3 4 2 2 2 6" xfId="11007" xr:uid="{00000000-0005-0000-0000-0000125A0000}"/>
    <cellStyle name="Comma 3 4 2 2 2 6 2" xfId="11008" xr:uid="{00000000-0005-0000-0000-0000135A0000}"/>
    <cellStyle name="Comma 3 4 2 2 2 6 3" xfId="25693" xr:uid="{00000000-0005-0000-0000-0000145A0000}"/>
    <cellStyle name="Comma 3 4 2 2 2 6 3 2" xfId="37688" xr:uid="{00000000-0005-0000-0000-0000155A0000}"/>
    <cellStyle name="Comma 3 4 2 2 2 6 4" xfId="41730" xr:uid="{00000000-0005-0000-0000-0000165A0000}"/>
    <cellStyle name="Comma 3 4 2 2 2 7" xfId="11009" xr:uid="{00000000-0005-0000-0000-0000175A0000}"/>
    <cellStyle name="Comma 3 4 2 2 2 8" xfId="28300" xr:uid="{00000000-0005-0000-0000-0000185A0000}"/>
    <cellStyle name="Comma 3 4 2 2 2 8 2" xfId="41725" xr:uid="{00000000-0005-0000-0000-0000195A0000}"/>
    <cellStyle name="Comma 3 4 2 2 2 9" xfId="25150" xr:uid="{00000000-0005-0000-0000-00001A5A0000}"/>
    <cellStyle name="Comma 3 4 2 2 3" xfId="11010" xr:uid="{00000000-0005-0000-0000-00001B5A0000}"/>
    <cellStyle name="Comma 3 4 2 2 3 2" xfId="11011" xr:uid="{00000000-0005-0000-0000-00001C5A0000}"/>
    <cellStyle name="Comma 3 4 2 2 3 2 2" xfId="41732" xr:uid="{00000000-0005-0000-0000-00001D5A0000}"/>
    <cellStyle name="Comma 3 4 2 2 3 3" xfId="11012" xr:uid="{00000000-0005-0000-0000-00001E5A0000}"/>
    <cellStyle name="Comma 3 4 2 2 3 3 2" xfId="41733" xr:uid="{00000000-0005-0000-0000-00001F5A0000}"/>
    <cellStyle name="Comma 3 4 2 2 3 4" xfId="28301" xr:uid="{00000000-0005-0000-0000-0000205A0000}"/>
    <cellStyle name="Comma 3 4 2 2 3 5" xfId="41731" xr:uid="{00000000-0005-0000-0000-0000215A0000}"/>
    <cellStyle name="Comma 3 4 2 2 4" xfId="11013" xr:uid="{00000000-0005-0000-0000-0000225A0000}"/>
    <cellStyle name="Comma 3 4 2 2 4 2" xfId="11014" xr:uid="{00000000-0005-0000-0000-0000235A0000}"/>
    <cellStyle name="Comma 3 4 2 2 4 2 2" xfId="41735" xr:uid="{00000000-0005-0000-0000-0000245A0000}"/>
    <cellStyle name="Comma 3 4 2 2 4 3" xfId="11015" xr:uid="{00000000-0005-0000-0000-0000255A0000}"/>
    <cellStyle name="Comma 3 4 2 2 4 3 2" xfId="41736" xr:uid="{00000000-0005-0000-0000-0000265A0000}"/>
    <cellStyle name="Comma 3 4 2 2 4 4" xfId="41734" xr:uid="{00000000-0005-0000-0000-0000275A0000}"/>
    <cellStyle name="Comma 3 4 2 2 5" xfId="11016" xr:uid="{00000000-0005-0000-0000-0000285A0000}"/>
    <cellStyle name="Comma 3 4 2 2 5 2" xfId="11017" xr:uid="{00000000-0005-0000-0000-0000295A0000}"/>
    <cellStyle name="Comma 3 4 2 2 5 2 2" xfId="41738" xr:uid="{00000000-0005-0000-0000-00002A5A0000}"/>
    <cellStyle name="Comma 3 4 2 2 5 3" xfId="11018" xr:uid="{00000000-0005-0000-0000-00002B5A0000}"/>
    <cellStyle name="Comma 3 4 2 2 5 3 2" xfId="41739" xr:uid="{00000000-0005-0000-0000-00002C5A0000}"/>
    <cellStyle name="Comma 3 4 2 2 5 4" xfId="41737" xr:uid="{00000000-0005-0000-0000-00002D5A0000}"/>
    <cellStyle name="Comma 3 4 2 2 6" xfId="11019" xr:uid="{00000000-0005-0000-0000-00002E5A0000}"/>
    <cellStyle name="Comma 3 4 2 2 6 2" xfId="11020" xr:uid="{00000000-0005-0000-0000-00002F5A0000}"/>
    <cellStyle name="Comma 3 4 2 2 6 2 2" xfId="41741" xr:uid="{00000000-0005-0000-0000-0000305A0000}"/>
    <cellStyle name="Comma 3 4 2 2 6 3" xfId="11021" xr:uid="{00000000-0005-0000-0000-0000315A0000}"/>
    <cellStyle name="Comma 3 4 2 2 6 3 2" xfId="41742" xr:uid="{00000000-0005-0000-0000-0000325A0000}"/>
    <cellStyle name="Comma 3 4 2 2 6 4" xfId="41740" xr:uid="{00000000-0005-0000-0000-0000335A0000}"/>
    <cellStyle name="Comma 3 4 2 2 7" xfId="11022" xr:uid="{00000000-0005-0000-0000-0000345A0000}"/>
    <cellStyle name="Comma 3 4 2 2 7 2" xfId="41743" xr:uid="{00000000-0005-0000-0000-0000355A0000}"/>
    <cellStyle name="Comma 3 4 2 2 8" xfId="11023" xr:uid="{00000000-0005-0000-0000-0000365A0000}"/>
    <cellStyle name="Comma 3 4 2 2 8 2" xfId="41744" xr:uid="{00000000-0005-0000-0000-0000375A0000}"/>
    <cellStyle name="Comma 3 4 2 2 9" xfId="10997" xr:uid="{00000000-0005-0000-0000-0000385A0000}"/>
    <cellStyle name="Comma 3 4 2 2 9 2" xfId="41724" xr:uid="{00000000-0005-0000-0000-0000395A0000}"/>
    <cellStyle name="Comma 3 4 2 3" xfId="11024" xr:uid="{00000000-0005-0000-0000-00003A5A0000}"/>
    <cellStyle name="Comma 3 4 2 3 2" xfId="11025" xr:uid="{00000000-0005-0000-0000-00003B5A0000}"/>
    <cellStyle name="Comma 3 4 2 3 2 2" xfId="41746" xr:uid="{00000000-0005-0000-0000-00003C5A0000}"/>
    <cellStyle name="Comma 3 4 2 3 3" xfId="11026" xr:uid="{00000000-0005-0000-0000-00003D5A0000}"/>
    <cellStyle name="Comma 3 4 2 3 3 2" xfId="41747" xr:uid="{00000000-0005-0000-0000-00003E5A0000}"/>
    <cellStyle name="Comma 3 4 2 3 4" xfId="28302" xr:uid="{00000000-0005-0000-0000-00003F5A0000}"/>
    <cellStyle name="Comma 3 4 2 3 4 2" xfId="41745" xr:uid="{00000000-0005-0000-0000-0000405A0000}"/>
    <cellStyle name="Comma 3 4 2 3 5" xfId="34305" xr:uid="{00000000-0005-0000-0000-0000415A0000}"/>
    <cellStyle name="Comma 3 4 2 3 5 2" xfId="44344" xr:uid="{00000000-0005-0000-0000-0000425A0000}"/>
    <cellStyle name="Comma 3 4 2 3 6" xfId="26271" xr:uid="{00000000-0005-0000-0000-0000435A0000}"/>
    <cellStyle name="Comma 3 4 2 3 6 2" xfId="38253" xr:uid="{00000000-0005-0000-0000-0000445A0000}"/>
    <cellStyle name="Comma 3 4 2 3 7" xfId="25149" xr:uid="{00000000-0005-0000-0000-0000455A0000}"/>
    <cellStyle name="Comma 3 4 2 3 8" xfId="37166" xr:uid="{00000000-0005-0000-0000-0000465A0000}"/>
    <cellStyle name="Comma 3 4 2 3 9" xfId="24022" xr:uid="{00000000-0005-0000-0000-0000475A0000}"/>
    <cellStyle name="Comma 3 4 2 4" xfId="11027" xr:uid="{00000000-0005-0000-0000-0000485A0000}"/>
    <cellStyle name="Comma 3 4 2 4 2" xfId="11028" xr:uid="{00000000-0005-0000-0000-0000495A0000}"/>
    <cellStyle name="Comma 3 4 2 4 2 2" xfId="41749" xr:uid="{00000000-0005-0000-0000-00004A5A0000}"/>
    <cellStyle name="Comma 3 4 2 4 3" xfId="11029" xr:uid="{00000000-0005-0000-0000-00004B5A0000}"/>
    <cellStyle name="Comma 3 4 2 4 3 2" xfId="41750" xr:uid="{00000000-0005-0000-0000-00004C5A0000}"/>
    <cellStyle name="Comma 3 4 2 4 4" xfId="28303" xr:uid="{00000000-0005-0000-0000-00004D5A0000}"/>
    <cellStyle name="Comma 3 4 2 4 4 2" xfId="41748" xr:uid="{00000000-0005-0000-0000-00004E5A0000}"/>
    <cellStyle name="Comma 3 4 2 4 5" xfId="25516" xr:uid="{00000000-0005-0000-0000-00004F5A0000}"/>
    <cellStyle name="Comma 3 4 2 4 6" xfId="37519" xr:uid="{00000000-0005-0000-0000-0000505A0000}"/>
    <cellStyle name="Comma 3 4 2 4 7" xfId="24290" xr:uid="{00000000-0005-0000-0000-0000515A0000}"/>
    <cellStyle name="Comma 3 4 2 5" xfId="11030" xr:uid="{00000000-0005-0000-0000-0000525A0000}"/>
    <cellStyle name="Comma 3 4 2 5 2" xfId="11031" xr:uid="{00000000-0005-0000-0000-0000535A0000}"/>
    <cellStyle name="Comma 3 4 2 5 2 2" xfId="41752" xr:uid="{00000000-0005-0000-0000-0000545A0000}"/>
    <cellStyle name="Comma 3 4 2 5 3" xfId="11032" xr:uid="{00000000-0005-0000-0000-0000555A0000}"/>
    <cellStyle name="Comma 3 4 2 5 3 2" xfId="41753" xr:uid="{00000000-0005-0000-0000-0000565A0000}"/>
    <cellStyle name="Comma 3 4 2 5 4" xfId="41751" xr:uid="{00000000-0005-0000-0000-0000575A0000}"/>
    <cellStyle name="Comma 3 4 2 6" xfId="11033" xr:uid="{00000000-0005-0000-0000-0000585A0000}"/>
    <cellStyle name="Comma 3 4 2 6 2" xfId="11034" xr:uid="{00000000-0005-0000-0000-0000595A0000}"/>
    <cellStyle name="Comma 3 4 2 6 3" xfId="41754" xr:uid="{00000000-0005-0000-0000-00005A5A0000}"/>
    <cellStyle name="Comma 3 4 2 7" xfId="11035" xr:uid="{00000000-0005-0000-0000-00005B5A0000}"/>
    <cellStyle name="Comma 3 4 2 7 2" xfId="11036" xr:uid="{00000000-0005-0000-0000-00005C5A0000}"/>
    <cellStyle name="Comma 3 4 2 7 3" xfId="41755" xr:uid="{00000000-0005-0000-0000-00005D5A0000}"/>
    <cellStyle name="Comma 3 4 2 8" xfId="11037" xr:uid="{00000000-0005-0000-0000-00005E5A0000}"/>
    <cellStyle name="Comma 3 4 2 8 2" xfId="11038" xr:uid="{00000000-0005-0000-0000-00005F5A0000}"/>
    <cellStyle name="Comma 3 4 2 8 3" xfId="41756" xr:uid="{00000000-0005-0000-0000-0000605A0000}"/>
    <cellStyle name="Comma 3 4 2 9" xfId="11039" xr:uid="{00000000-0005-0000-0000-0000615A0000}"/>
    <cellStyle name="Comma 3 4 2 9 2" xfId="11040" xr:uid="{00000000-0005-0000-0000-0000625A0000}"/>
    <cellStyle name="Comma 3 4 2 9 3" xfId="35690" xr:uid="{00000000-0005-0000-0000-0000635A0000}"/>
    <cellStyle name="Comma 3 4 2 9 3 2" xfId="44956" xr:uid="{00000000-0005-0000-0000-0000645A0000}"/>
    <cellStyle name="Comma 3 4 2 9 4" xfId="41757" xr:uid="{00000000-0005-0000-0000-0000655A0000}"/>
    <cellStyle name="Comma 3 4 20" xfId="24660" xr:uid="{00000000-0005-0000-0000-0000665A0000}"/>
    <cellStyle name="Comma 3 4 21" xfId="36643" xr:uid="{00000000-0005-0000-0000-0000675A0000}"/>
    <cellStyle name="Comma 3 4 22" xfId="23719" xr:uid="{00000000-0005-0000-0000-0000685A0000}"/>
    <cellStyle name="Comma 3 4 3" xfId="782" xr:uid="{00000000-0005-0000-0000-0000695A0000}"/>
    <cellStyle name="Comma 3 4 3 10" xfId="11041" xr:uid="{00000000-0005-0000-0000-00006A5A0000}"/>
    <cellStyle name="Comma 3 4 3 10 2" xfId="11042" xr:uid="{00000000-0005-0000-0000-00006B5A0000}"/>
    <cellStyle name="Comma 3 4 3 10 3" xfId="35688" xr:uid="{00000000-0005-0000-0000-00006C5A0000}"/>
    <cellStyle name="Comma 3 4 3 10 3 2" xfId="44954" xr:uid="{00000000-0005-0000-0000-00006D5A0000}"/>
    <cellStyle name="Comma 3 4 3 10 4" xfId="41758" xr:uid="{00000000-0005-0000-0000-00006E5A0000}"/>
    <cellStyle name="Comma 3 4 3 11" xfId="11043" xr:uid="{00000000-0005-0000-0000-00006F5A0000}"/>
    <cellStyle name="Comma 3 4 3 11 2" xfId="11044" xr:uid="{00000000-0005-0000-0000-0000705A0000}"/>
    <cellStyle name="Comma 3 4 3 11 3" xfId="35689" xr:uid="{00000000-0005-0000-0000-0000715A0000}"/>
    <cellStyle name="Comma 3 4 3 11 3 2" xfId="44955" xr:uid="{00000000-0005-0000-0000-0000725A0000}"/>
    <cellStyle name="Comma 3 4 3 11 4" xfId="41759" xr:uid="{00000000-0005-0000-0000-0000735A0000}"/>
    <cellStyle name="Comma 3 4 3 12" xfId="11045" xr:uid="{00000000-0005-0000-0000-0000745A0000}"/>
    <cellStyle name="Comma 3 4 3 12 2" xfId="11046" xr:uid="{00000000-0005-0000-0000-0000755A0000}"/>
    <cellStyle name="Comma 3 4 3 12 3" xfId="25634" xr:uid="{00000000-0005-0000-0000-0000765A0000}"/>
    <cellStyle name="Comma 3 4 3 12 3 2" xfId="37645" xr:uid="{00000000-0005-0000-0000-0000775A0000}"/>
    <cellStyle name="Comma 3 4 3 12 4" xfId="41760" xr:uid="{00000000-0005-0000-0000-0000785A0000}"/>
    <cellStyle name="Comma 3 4 3 13" xfId="11047" xr:uid="{00000000-0005-0000-0000-0000795A0000}"/>
    <cellStyle name="Comma 3 4 3 14" xfId="33957" xr:uid="{00000000-0005-0000-0000-00007A5A0000}"/>
    <cellStyle name="Comma 3 4 3 14 2" xfId="43967" xr:uid="{00000000-0005-0000-0000-00007B5A0000}"/>
    <cellStyle name="Comma 3 4 3 15" xfId="25910" xr:uid="{00000000-0005-0000-0000-00007C5A0000}"/>
    <cellStyle name="Comma 3 4 3 15 2" xfId="37906" xr:uid="{00000000-0005-0000-0000-00007D5A0000}"/>
    <cellStyle name="Comma 3 4 3 16" xfId="24663" xr:uid="{00000000-0005-0000-0000-00007E5A0000}"/>
    <cellStyle name="Comma 3 4 3 17" xfId="36646" xr:uid="{00000000-0005-0000-0000-00007F5A0000}"/>
    <cellStyle name="Comma 3 4 3 18" xfId="23722" xr:uid="{00000000-0005-0000-0000-0000805A0000}"/>
    <cellStyle name="Comma 3 4 3 2" xfId="783" xr:uid="{00000000-0005-0000-0000-0000815A0000}"/>
    <cellStyle name="Comma 3 4 3 2 10" xfId="25911" xr:uid="{00000000-0005-0000-0000-0000825A0000}"/>
    <cellStyle name="Comma 3 4 3 2 10 2" xfId="37907" xr:uid="{00000000-0005-0000-0000-0000835A0000}"/>
    <cellStyle name="Comma 3 4 3 2 11" xfId="24664" xr:uid="{00000000-0005-0000-0000-0000845A0000}"/>
    <cellStyle name="Comma 3 4 3 2 12" xfId="36647" xr:uid="{00000000-0005-0000-0000-0000855A0000}"/>
    <cellStyle name="Comma 3 4 3 2 2" xfId="11049" xr:uid="{00000000-0005-0000-0000-0000865A0000}"/>
    <cellStyle name="Comma 3 4 3 2 2 10" xfId="37169" xr:uid="{00000000-0005-0000-0000-0000875A0000}"/>
    <cellStyle name="Comma 3 4 3 2 2 2" xfId="11050" xr:uid="{00000000-0005-0000-0000-0000885A0000}"/>
    <cellStyle name="Comma 3 4 3 2 2 2 2" xfId="11051" xr:uid="{00000000-0005-0000-0000-0000895A0000}"/>
    <cellStyle name="Comma 3 4 3 2 2 2 3" xfId="35687" xr:uid="{00000000-0005-0000-0000-00008A5A0000}"/>
    <cellStyle name="Comma 3 4 3 2 2 2 3 2" xfId="44953" xr:uid="{00000000-0005-0000-0000-00008B5A0000}"/>
    <cellStyle name="Comma 3 4 3 2 2 2 4" xfId="41763" xr:uid="{00000000-0005-0000-0000-00008C5A0000}"/>
    <cellStyle name="Comma 3 4 3 2 2 3" xfId="11052" xr:uid="{00000000-0005-0000-0000-00008D5A0000}"/>
    <cellStyle name="Comma 3 4 3 2 2 3 2" xfId="11053" xr:uid="{00000000-0005-0000-0000-00008E5A0000}"/>
    <cellStyle name="Comma 3 4 3 2 2 3 3" xfId="35686" xr:uid="{00000000-0005-0000-0000-00008F5A0000}"/>
    <cellStyle name="Comma 3 4 3 2 2 3 3 2" xfId="44952" xr:uid="{00000000-0005-0000-0000-0000905A0000}"/>
    <cellStyle name="Comma 3 4 3 2 2 3 4" xfId="41764" xr:uid="{00000000-0005-0000-0000-0000915A0000}"/>
    <cellStyle name="Comma 3 4 3 2 2 4" xfId="11054" xr:uid="{00000000-0005-0000-0000-0000925A0000}"/>
    <cellStyle name="Comma 3 4 3 2 2 4 2" xfId="11055" xr:uid="{00000000-0005-0000-0000-0000935A0000}"/>
    <cellStyle name="Comma 3 4 3 2 2 4 3" xfId="35685" xr:uid="{00000000-0005-0000-0000-0000945A0000}"/>
    <cellStyle name="Comma 3 4 3 2 2 4 3 2" xfId="44951" xr:uid="{00000000-0005-0000-0000-0000955A0000}"/>
    <cellStyle name="Comma 3 4 3 2 2 4 4" xfId="41765" xr:uid="{00000000-0005-0000-0000-0000965A0000}"/>
    <cellStyle name="Comma 3 4 3 2 2 5" xfId="11056" xr:uid="{00000000-0005-0000-0000-0000975A0000}"/>
    <cellStyle name="Comma 3 4 3 2 2 5 2" xfId="11057" xr:uid="{00000000-0005-0000-0000-0000985A0000}"/>
    <cellStyle name="Comma 3 4 3 2 2 5 3" xfId="35683" xr:uid="{00000000-0005-0000-0000-0000995A0000}"/>
    <cellStyle name="Comma 3 4 3 2 2 5 3 2" xfId="44949" xr:uid="{00000000-0005-0000-0000-00009A5A0000}"/>
    <cellStyle name="Comma 3 4 3 2 2 5 4" xfId="41766" xr:uid="{00000000-0005-0000-0000-00009B5A0000}"/>
    <cellStyle name="Comma 3 4 3 2 2 6" xfId="11058" xr:uid="{00000000-0005-0000-0000-00009C5A0000}"/>
    <cellStyle name="Comma 3 4 3 2 2 6 2" xfId="11059" xr:uid="{00000000-0005-0000-0000-00009D5A0000}"/>
    <cellStyle name="Comma 3 4 3 2 2 6 3" xfId="35684" xr:uid="{00000000-0005-0000-0000-00009E5A0000}"/>
    <cellStyle name="Comma 3 4 3 2 2 6 3 2" xfId="44950" xr:uid="{00000000-0005-0000-0000-00009F5A0000}"/>
    <cellStyle name="Comma 3 4 3 2 2 6 4" xfId="41767" xr:uid="{00000000-0005-0000-0000-0000A05A0000}"/>
    <cellStyle name="Comma 3 4 3 2 2 7" xfId="11060" xr:uid="{00000000-0005-0000-0000-0000A15A0000}"/>
    <cellStyle name="Comma 3 4 3 2 2 8" xfId="28304" xr:uid="{00000000-0005-0000-0000-0000A25A0000}"/>
    <cellStyle name="Comma 3 4 3 2 2 8 2" xfId="41762" xr:uid="{00000000-0005-0000-0000-0000A35A0000}"/>
    <cellStyle name="Comma 3 4 3 2 2 9" xfId="25152" xr:uid="{00000000-0005-0000-0000-0000A45A0000}"/>
    <cellStyle name="Comma 3 4 3 2 3" xfId="11061" xr:uid="{00000000-0005-0000-0000-0000A55A0000}"/>
    <cellStyle name="Comma 3 4 3 2 3 2" xfId="11062" xr:uid="{00000000-0005-0000-0000-0000A65A0000}"/>
    <cellStyle name="Comma 3 4 3 2 3 3" xfId="28305" xr:uid="{00000000-0005-0000-0000-0000A75A0000}"/>
    <cellStyle name="Comma 3 4 3 2 3 4" xfId="41768" xr:uid="{00000000-0005-0000-0000-0000A85A0000}"/>
    <cellStyle name="Comma 3 4 3 2 4" xfId="11063" xr:uid="{00000000-0005-0000-0000-0000A95A0000}"/>
    <cellStyle name="Comma 3 4 3 2 4 2" xfId="11064" xr:uid="{00000000-0005-0000-0000-0000AA5A0000}"/>
    <cellStyle name="Comma 3 4 3 2 4 3" xfId="36350" xr:uid="{00000000-0005-0000-0000-0000AB5A0000}"/>
    <cellStyle name="Comma 3 4 3 2 4 3 2" xfId="45568" xr:uid="{00000000-0005-0000-0000-0000AC5A0000}"/>
    <cellStyle name="Comma 3 4 3 2 4 4" xfId="41769" xr:uid="{00000000-0005-0000-0000-0000AD5A0000}"/>
    <cellStyle name="Comma 3 4 3 2 5" xfId="11065" xr:uid="{00000000-0005-0000-0000-0000AE5A0000}"/>
    <cellStyle name="Comma 3 4 3 2 5 2" xfId="11066" xr:uid="{00000000-0005-0000-0000-0000AF5A0000}"/>
    <cellStyle name="Comma 3 4 3 2 5 3" xfId="34542" xr:uid="{00000000-0005-0000-0000-0000B05A0000}"/>
    <cellStyle name="Comma 3 4 3 2 5 3 2" xfId="44574" xr:uid="{00000000-0005-0000-0000-0000B15A0000}"/>
    <cellStyle name="Comma 3 4 3 2 5 4" xfId="41770" xr:uid="{00000000-0005-0000-0000-0000B25A0000}"/>
    <cellStyle name="Comma 3 4 3 2 6" xfId="11067" xr:uid="{00000000-0005-0000-0000-0000B35A0000}"/>
    <cellStyle name="Comma 3 4 3 2 6 2" xfId="11068" xr:uid="{00000000-0005-0000-0000-0000B45A0000}"/>
    <cellStyle name="Comma 3 4 3 2 6 3" xfId="35682" xr:uid="{00000000-0005-0000-0000-0000B55A0000}"/>
    <cellStyle name="Comma 3 4 3 2 6 3 2" xfId="44948" xr:uid="{00000000-0005-0000-0000-0000B65A0000}"/>
    <cellStyle name="Comma 3 4 3 2 6 4" xfId="41771" xr:uid="{00000000-0005-0000-0000-0000B75A0000}"/>
    <cellStyle name="Comma 3 4 3 2 7" xfId="11069" xr:uid="{00000000-0005-0000-0000-0000B85A0000}"/>
    <cellStyle name="Comma 3 4 3 2 8" xfId="11048" xr:uid="{00000000-0005-0000-0000-0000B95A0000}"/>
    <cellStyle name="Comma 3 4 3 2 8 2" xfId="41761" xr:uid="{00000000-0005-0000-0000-0000BA5A0000}"/>
    <cellStyle name="Comma 3 4 3 2 9" xfId="33958" xr:uid="{00000000-0005-0000-0000-0000BB5A0000}"/>
    <cellStyle name="Comma 3 4 3 2 9 2" xfId="43968" xr:uid="{00000000-0005-0000-0000-0000BC5A0000}"/>
    <cellStyle name="Comma 3 4 3 3" xfId="11070" xr:uid="{00000000-0005-0000-0000-0000BD5A0000}"/>
    <cellStyle name="Comma 3 4 3 3 2" xfId="11071" xr:uid="{00000000-0005-0000-0000-0000BE5A0000}"/>
    <cellStyle name="Comma 3 4 3 3 2 2" xfId="41773" xr:uid="{00000000-0005-0000-0000-0000BF5A0000}"/>
    <cellStyle name="Comma 3 4 3 3 3" xfId="11072" xr:uid="{00000000-0005-0000-0000-0000C05A0000}"/>
    <cellStyle name="Comma 3 4 3 3 3 2" xfId="41774" xr:uid="{00000000-0005-0000-0000-0000C15A0000}"/>
    <cellStyle name="Comma 3 4 3 3 4" xfId="28306" xr:uid="{00000000-0005-0000-0000-0000C25A0000}"/>
    <cellStyle name="Comma 3 4 3 3 4 2" xfId="41772" xr:uid="{00000000-0005-0000-0000-0000C35A0000}"/>
    <cellStyle name="Comma 3 4 3 3 5" xfId="25151" xr:uid="{00000000-0005-0000-0000-0000C45A0000}"/>
    <cellStyle name="Comma 3 4 3 3 6" xfId="37168" xr:uid="{00000000-0005-0000-0000-0000C55A0000}"/>
    <cellStyle name="Comma 3 4 3 4" xfId="11073" xr:uid="{00000000-0005-0000-0000-0000C65A0000}"/>
    <cellStyle name="Comma 3 4 3 4 2" xfId="11074" xr:uid="{00000000-0005-0000-0000-0000C75A0000}"/>
    <cellStyle name="Comma 3 4 3 4 2 2" xfId="41776" xr:uid="{00000000-0005-0000-0000-0000C85A0000}"/>
    <cellStyle name="Comma 3 4 3 4 3" xfId="11075" xr:uid="{00000000-0005-0000-0000-0000C95A0000}"/>
    <cellStyle name="Comma 3 4 3 4 3 2" xfId="41777" xr:uid="{00000000-0005-0000-0000-0000CA5A0000}"/>
    <cellStyle name="Comma 3 4 3 4 4" xfId="28307" xr:uid="{00000000-0005-0000-0000-0000CB5A0000}"/>
    <cellStyle name="Comma 3 4 3 4 5" xfId="41775" xr:uid="{00000000-0005-0000-0000-0000CC5A0000}"/>
    <cellStyle name="Comma 3 4 3 5" xfId="11076" xr:uid="{00000000-0005-0000-0000-0000CD5A0000}"/>
    <cellStyle name="Comma 3 4 3 5 2" xfId="11077" xr:uid="{00000000-0005-0000-0000-0000CE5A0000}"/>
    <cellStyle name="Comma 3 4 3 5 2 2" xfId="41779" xr:uid="{00000000-0005-0000-0000-0000CF5A0000}"/>
    <cellStyle name="Comma 3 4 3 5 3" xfId="11078" xr:uid="{00000000-0005-0000-0000-0000D05A0000}"/>
    <cellStyle name="Comma 3 4 3 5 3 2" xfId="41780" xr:uid="{00000000-0005-0000-0000-0000D15A0000}"/>
    <cellStyle name="Comma 3 4 3 5 4" xfId="41778" xr:uid="{00000000-0005-0000-0000-0000D25A0000}"/>
    <cellStyle name="Comma 3 4 3 6" xfId="11079" xr:uid="{00000000-0005-0000-0000-0000D35A0000}"/>
    <cellStyle name="Comma 3 4 3 6 2" xfId="11080" xr:uid="{00000000-0005-0000-0000-0000D45A0000}"/>
    <cellStyle name="Comma 3 4 3 6 2 2" xfId="41782" xr:uid="{00000000-0005-0000-0000-0000D55A0000}"/>
    <cellStyle name="Comma 3 4 3 6 3" xfId="11081" xr:uid="{00000000-0005-0000-0000-0000D65A0000}"/>
    <cellStyle name="Comma 3 4 3 6 3 2" xfId="41783" xr:uid="{00000000-0005-0000-0000-0000D75A0000}"/>
    <cellStyle name="Comma 3 4 3 6 4" xfId="41781" xr:uid="{00000000-0005-0000-0000-0000D85A0000}"/>
    <cellStyle name="Comma 3 4 3 7" xfId="11082" xr:uid="{00000000-0005-0000-0000-0000D95A0000}"/>
    <cellStyle name="Comma 3 4 3 7 2" xfId="11083" xr:uid="{00000000-0005-0000-0000-0000DA5A0000}"/>
    <cellStyle name="Comma 3 4 3 7 3" xfId="41784" xr:uid="{00000000-0005-0000-0000-0000DB5A0000}"/>
    <cellStyle name="Comma 3 4 3 8" xfId="11084" xr:uid="{00000000-0005-0000-0000-0000DC5A0000}"/>
    <cellStyle name="Comma 3 4 3 8 2" xfId="11085" xr:uid="{00000000-0005-0000-0000-0000DD5A0000}"/>
    <cellStyle name="Comma 3 4 3 8 3" xfId="41785" xr:uid="{00000000-0005-0000-0000-0000DE5A0000}"/>
    <cellStyle name="Comma 3 4 3 9" xfId="11086" xr:uid="{00000000-0005-0000-0000-0000DF5A0000}"/>
    <cellStyle name="Comma 3 4 3 9 2" xfId="11087" xr:uid="{00000000-0005-0000-0000-0000E05A0000}"/>
    <cellStyle name="Comma 3 4 3 9 3" xfId="11088" xr:uid="{00000000-0005-0000-0000-0000E15A0000}"/>
    <cellStyle name="Comma 3 4 3 9 4" xfId="35681" xr:uid="{00000000-0005-0000-0000-0000E25A0000}"/>
    <cellStyle name="Comma 3 4 3 9 4 2" xfId="44947" xr:uid="{00000000-0005-0000-0000-0000E35A0000}"/>
    <cellStyle name="Comma 3 4 3 9 5" xfId="41786" xr:uid="{00000000-0005-0000-0000-0000E45A0000}"/>
    <cellStyle name="Comma 3 4 4" xfId="784" xr:uid="{00000000-0005-0000-0000-0000E55A0000}"/>
    <cellStyle name="Comma 3 4 4 2" xfId="11089" xr:uid="{00000000-0005-0000-0000-0000E65A0000}"/>
    <cellStyle name="Comma 3 4 4 2 2" xfId="28308" xr:uid="{00000000-0005-0000-0000-0000E75A0000}"/>
    <cellStyle name="Comma 3 4 4 2 2 2" xfId="41787" xr:uid="{00000000-0005-0000-0000-0000E85A0000}"/>
    <cellStyle name="Comma 3 4 4 2 3" xfId="25153" xr:uid="{00000000-0005-0000-0000-0000E95A0000}"/>
    <cellStyle name="Comma 3 4 4 2 4" xfId="37170" xr:uid="{00000000-0005-0000-0000-0000EA5A0000}"/>
    <cellStyle name="Comma 3 4 4 3" xfId="11090" xr:uid="{00000000-0005-0000-0000-0000EB5A0000}"/>
    <cellStyle name="Comma 3 4 4 3 2" xfId="28309" xr:uid="{00000000-0005-0000-0000-0000EC5A0000}"/>
    <cellStyle name="Comma 3 4 4 3 3" xfId="41788" xr:uid="{00000000-0005-0000-0000-0000ED5A0000}"/>
    <cellStyle name="Comma 3 4 4 4" xfId="33959" xr:uid="{00000000-0005-0000-0000-0000EE5A0000}"/>
    <cellStyle name="Comma 3 4 4 4 2" xfId="43969" xr:uid="{00000000-0005-0000-0000-0000EF5A0000}"/>
    <cellStyle name="Comma 3 4 4 5" xfId="25912" xr:uid="{00000000-0005-0000-0000-0000F05A0000}"/>
    <cellStyle name="Comma 3 4 4 5 2" xfId="37908" xr:uid="{00000000-0005-0000-0000-0000F15A0000}"/>
    <cellStyle name="Comma 3 4 4 6" xfId="24665" xr:uid="{00000000-0005-0000-0000-0000F25A0000}"/>
    <cellStyle name="Comma 3 4 4 7" xfId="36648" xr:uid="{00000000-0005-0000-0000-0000F35A0000}"/>
    <cellStyle name="Comma 3 4 4 8" xfId="23723" xr:uid="{00000000-0005-0000-0000-0000F45A0000}"/>
    <cellStyle name="Comma 3 4 5" xfId="11091" xr:uid="{00000000-0005-0000-0000-0000F55A0000}"/>
    <cellStyle name="Comma 3 4 5 2" xfId="11092" xr:uid="{00000000-0005-0000-0000-0000F65A0000}"/>
    <cellStyle name="Comma 3 4 5 2 2" xfId="41790" xr:uid="{00000000-0005-0000-0000-0000F75A0000}"/>
    <cellStyle name="Comma 3 4 5 3" xfId="11093" xr:uid="{00000000-0005-0000-0000-0000F85A0000}"/>
    <cellStyle name="Comma 3 4 5 3 2" xfId="41791" xr:uid="{00000000-0005-0000-0000-0000F95A0000}"/>
    <cellStyle name="Comma 3 4 5 4" xfId="28310" xr:uid="{00000000-0005-0000-0000-0000FA5A0000}"/>
    <cellStyle name="Comma 3 4 5 4 2" xfId="41789" xr:uid="{00000000-0005-0000-0000-0000FB5A0000}"/>
    <cellStyle name="Comma 3 4 5 5" xfId="21757" xr:uid="{00000000-0005-0000-0000-0000FC5A0000}"/>
    <cellStyle name="Comma 3 4 5 6" xfId="37165" xr:uid="{00000000-0005-0000-0000-0000FD5A0000}"/>
    <cellStyle name="Comma 3 4 5 7" xfId="24021" xr:uid="{00000000-0005-0000-0000-0000FE5A0000}"/>
    <cellStyle name="Comma 3 4 6" xfId="11094" xr:uid="{00000000-0005-0000-0000-0000FF5A0000}"/>
    <cellStyle name="Comma 3 4 6 2" xfId="11095" xr:uid="{00000000-0005-0000-0000-0000005B0000}"/>
    <cellStyle name="Comma 3 4 6 3" xfId="36314" xr:uid="{00000000-0005-0000-0000-0000015B0000}"/>
    <cellStyle name="Comma 3 4 6 3 2" xfId="45540" xr:uid="{00000000-0005-0000-0000-0000025B0000}"/>
    <cellStyle name="Comma 3 4 6 4" xfId="28311" xr:uid="{00000000-0005-0000-0000-0000035B0000}"/>
    <cellStyle name="Comma 3 4 6 5" xfId="41792" xr:uid="{00000000-0005-0000-0000-0000045B0000}"/>
    <cellStyle name="Comma 3 4 7" xfId="11096" xr:uid="{00000000-0005-0000-0000-0000055B0000}"/>
    <cellStyle name="Comma 3 4 7 2" xfId="11097" xr:uid="{00000000-0005-0000-0000-0000065B0000}"/>
    <cellStyle name="Comma 3 4 7 3" xfId="35680" xr:uid="{00000000-0005-0000-0000-0000075B0000}"/>
    <cellStyle name="Comma 3 4 7 3 2" xfId="44946" xr:uid="{00000000-0005-0000-0000-0000085B0000}"/>
    <cellStyle name="Comma 3 4 7 4" xfId="41793" xr:uid="{00000000-0005-0000-0000-0000095B0000}"/>
    <cellStyle name="Comma 3 4 8" xfId="11098" xr:uid="{00000000-0005-0000-0000-00000A5B0000}"/>
    <cellStyle name="Comma 3 4 8 2" xfId="11099" xr:uid="{00000000-0005-0000-0000-00000B5B0000}"/>
    <cellStyle name="Comma 3 4 8 3" xfId="35679" xr:uid="{00000000-0005-0000-0000-00000C5B0000}"/>
    <cellStyle name="Comma 3 4 8 3 2" xfId="44945" xr:uid="{00000000-0005-0000-0000-00000D5B0000}"/>
    <cellStyle name="Comma 3 4 8 4" xfId="41794" xr:uid="{00000000-0005-0000-0000-00000E5B0000}"/>
    <cellStyle name="Comma 3 4 9" xfId="11100" xr:uid="{00000000-0005-0000-0000-00000F5B0000}"/>
    <cellStyle name="Comma 3 4 9 2" xfId="11101" xr:uid="{00000000-0005-0000-0000-0000105B0000}"/>
    <cellStyle name="Comma 3 4 9 3" xfId="35678" xr:uid="{00000000-0005-0000-0000-0000115B0000}"/>
    <cellStyle name="Comma 3 4 9 3 2" xfId="44944" xr:uid="{00000000-0005-0000-0000-0000125B0000}"/>
    <cellStyle name="Comma 3 4 9 4" xfId="41795" xr:uid="{00000000-0005-0000-0000-0000135B0000}"/>
    <cellStyle name="Comma 3 44 2" xfId="11102" xr:uid="{00000000-0005-0000-0000-0000145B0000}"/>
    <cellStyle name="Comma 3 44 2 2" xfId="11103" xr:uid="{00000000-0005-0000-0000-0000155B0000}"/>
    <cellStyle name="Comma 3 5" xfId="214" xr:uid="{00000000-0005-0000-0000-0000165B0000}"/>
    <cellStyle name="Comma 3 5 10" xfId="11105" xr:uid="{00000000-0005-0000-0000-0000175B0000}"/>
    <cellStyle name="Comma 3 5 10 2" xfId="11106" xr:uid="{00000000-0005-0000-0000-0000185B0000}"/>
    <cellStyle name="Comma 3 5 10 3" xfId="41797" xr:uid="{00000000-0005-0000-0000-0000195B0000}"/>
    <cellStyle name="Comma 3 5 11" xfId="11107" xr:uid="{00000000-0005-0000-0000-00001A5B0000}"/>
    <cellStyle name="Comma 3 5 11 2" xfId="11108" xr:uid="{00000000-0005-0000-0000-00001B5B0000}"/>
    <cellStyle name="Comma 3 5 11 3" xfId="35677" xr:uid="{00000000-0005-0000-0000-00001C5B0000}"/>
    <cellStyle name="Comma 3 5 11 3 2" xfId="44943" xr:uid="{00000000-0005-0000-0000-00001D5B0000}"/>
    <cellStyle name="Comma 3 5 11 4" xfId="41798" xr:uid="{00000000-0005-0000-0000-00001E5B0000}"/>
    <cellStyle name="Comma 3 5 12" xfId="11109" xr:uid="{00000000-0005-0000-0000-00001F5B0000}"/>
    <cellStyle name="Comma 3 5 12 2" xfId="11110" xr:uid="{00000000-0005-0000-0000-0000205B0000}"/>
    <cellStyle name="Comma 3 5 12 3" xfId="35676" xr:uid="{00000000-0005-0000-0000-0000215B0000}"/>
    <cellStyle name="Comma 3 5 12 3 2" xfId="44942" xr:uid="{00000000-0005-0000-0000-0000225B0000}"/>
    <cellStyle name="Comma 3 5 12 4" xfId="41799" xr:uid="{00000000-0005-0000-0000-0000235B0000}"/>
    <cellStyle name="Comma 3 5 13" xfId="11111" xr:uid="{00000000-0005-0000-0000-0000245B0000}"/>
    <cellStyle name="Comma 3 5 14" xfId="11104" xr:uid="{00000000-0005-0000-0000-0000255B0000}"/>
    <cellStyle name="Comma 3 5 14 2" xfId="41796" xr:uid="{00000000-0005-0000-0000-0000265B0000}"/>
    <cellStyle name="Comma 3 5 15" xfId="785" xr:uid="{00000000-0005-0000-0000-0000275B0000}"/>
    <cellStyle name="Comma 3 5 15 2" xfId="43970" xr:uid="{00000000-0005-0000-0000-0000285B0000}"/>
    <cellStyle name="Comma 3 5 16" xfId="25913" xr:uid="{00000000-0005-0000-0000-0000295B0000}"/>
    <cellStyle name="Comma 3 5 16 2" xfId="37909" xr:uid="{00000000-0005-0000-0000-00002A5B0000}"/>
    <cellStyle name="Comma 3 5 17" xfId="36349" xr:uid="{00000000-0005-0000-0000-00002B5B0000}"/>
    <cellStyle name="Comma 3 5 17 2" xfId="45567" xr:uid="{00000000-0005-0000-0000-00002C5B0000}"/>
    <cellStyle name="Comma 3 5 18" xfId="24666" xr:uid="{00000000-0005-0000-0000-00002D5B0000}"/>
    <cellStyle name="Comma 3 5 19" xfId="36649" xr:uid="{00000000-0005-0000-0000-00002E5B0000}"/>
    <cellStyle name="Comma 3 5 2" xfId="786" xr:uid="{00000000-0005-0000-0000-00002F5B0000}"/>
    <cellStyle name="Comma 3 5 2 10" xfId="21774" xr:uid="{00000000-0005-0000-0000-0000305B0000}"/>
    <cellStyle name="Comma 3 5 2 10 2" xfId="37910" xr:uid="{00000000-0005-0000-0000-0000315B0000}"/>
    <cellStyle name="Comma 3 5 2 11" xfId="24667" xr:uid="{00000000-0005-0000-0000-0000325B0000}"/>
    <cellStyle name="Comma 3 5 2 12" xfId="36650" xr:uid="{00000000-0005-0000-0000-0000335B0000}"/>
    <cellStyle name="Comma 3 5 2 13" xfId="29405" xr:uid="{00000000-0005-0000-0000-0000345B0000}"/>
    <cellStyle name="Comma 3 5 2 14" xfId="22972" xr:uid="{00000000-0005-0000-0000-0000355B0000}"/>
    <cellStyle name="Comma 3 5 2 2" xfId="787" xr:uid="{00000000-0005-0000-0000-0000365B0000}"/>
    <cellStyle name="Comma 3 5 2 2 10" xfId="25915" xr:uid="{00000000-0005-0000-0000-0000375B0000}"/>
    <cellStyle name="Comma 3 5 2 2 10 2" xfId="37911" xr:uid="{00000000-0005-0000-0000-0000385B0000}"/>
    <cellStyle name="Comma 3 5 2 2 11" xfId="24668" xr:uid="{00000000-0005-0000-0000-0000395B0000}"/>
    <cellStyle name="Comma 3 5 2 2 12" xfId="36651" xr:uid="{00000000-0005-0000-0000-00003A5B0000}"/>
    <cellStyle name="Comma 3 5 2 2 13" xfId="23725" xr:uid="{00000000-0005-0000-0000-00003B5B0000}"/>
    <cellStyle name="Comma 3 5 2 2 14" xfId="32115" xr:uid="{00000000-0005-0000-0000-00003C5B0000}"/>
    <cellStyle name="Comma 3 5 2 2 2" xfId="11113" xr:uid="{00000000-0005-0000-0000-00003D5B0000}"/>
    <cellStyle name="Comma 3 5 2 2 2 2" xfId="11114" xr:uid="{00000000-0005-0000-0000-00003E5B0000}"/>
    <cellStyle name="Comma 3 5 2 2 2 3" xfId="28312" xr:uid="{00000000-0005-0000-0000-00003F5B0000}"/>
    <cellStyle name="Comma 3 5 2 2 2 3 2" xfId="41801" xr:uid="{00000000-0005-0000-0000-0000405B0000}"/>
    <cellStyle name="Comma 3 5 2 2 2 4" xfId="35675" xr:uid="{00000000-0005-0000-0000-0000415B0000}"/>
    <cellStyle name="Comma 3 5 2 2 2 4 2" xfId="44941" xr:uid="{00000000-0005-0000-0000-0000425B0000}"/>
    <cellStyle name="Comma 3 5 2 2 2 5" xfId="25156" xr:uid="{00000000-0005-0000-0000-0000435B0000}"/>
    <cellStyle name="Comma 3 5 2 2 2 6" xfId="37173" xr:uid="{00000000-0005-0000-0000-0000445B0000}"/>
    <cellStyle name="Comma 3 5 2 2 2 7" xfId="24024" xr:uid="{00000000-0005-0000-0000-0000455B0000}"/>
    <cellStyle name="Comma 3 5 2 2 3" xfId="11115" xr:uid="{00000000-0005-0000-0000-0000465B0000}"/>
    <cellStyle name="Comma 3 5 2 2 3 2" xfId="11116" xr:uid="{00000000-0005-0000-0000-0000475B0000}"/>
    <cellStyle name="Comma 3 5 2 2 3 3" xfId="35674" xr:uid="{00000000-0005-0000-0000-0000485B0000}"/>
    <cellStyle name="Comma 3 5 2 2 3 3 2" xfId="44940" xr:uid="{00000000-0005-0000-0000-0000495B0000}"/>
    <cellStyle name="Comma 3 5 2 2 3 4" xfId="28313" xr:uid="{00000000-0005-0000-0000-00004A5B0000}"/>
    <cellStyle name="Comma 3 5 2 2 3 5" xfId="41802" xr:uid="{00000000-0005-0000-0000-00004B5B0000}"/>
    <cellStyle name="Comma 3 5 2 2 3 6" xfId="24291" xr:uid="{00000000-0005-0000-0000-00004C5B0000}"/>
    <cellStyle name="Comma 3 5 2 2 4" xfId="11117" xr:uid="{00000000-0005-0000-0000-00004D5B0000}"/>
    <cellStyle name="Comma 3 5 2 2 4 2" xfId="11118" xr:uid="{00000000-0005-0000-0000-00004E5B0000}"/>
    <cellStyle name="Comma 3 5 2 2 4 3" xfId="35673" xr:uid="{00000000-0005-0000-0000-00004F5B0000}"/>
    <cellStyle name="Comma 3 5 2 2 4 3 2" xfId="44939" xr:uid="{00000000-0005-0000-0000-0000505B0000}"/>
    <cellStyle name="Comma 3 5 2 2 4 4" xfId="41803" xr:uid="{00000000-0005-0000-0000-0000515B0000}"/>
    <cellStyle name="Comma 3 5 2 2 5" xfId="11119" xr:uid="{00000000-0005-0000-0000-0000525B0000}"/>
    <cellStyle name="Comma 3 5 2 2 5 2" xfId="11120" xr:uid="{00000000-0005-0000-0000-0000535B0000}"/>
    <cellStyle name="Comma 3 5 2 2 5 3" xfId="35672" xr:uid="{00000000-0005-0000-0000-0000545B0000}"/>
    <cellStyle name="Comma 3 5 2 2 5 3 2" xfId="44938" xr:uid="{00000000-0005-0000-0000-0000555B0000}"/>
    <cellStyle name="Comma 3 5 2 2 5 4" xfId="41804" xr:uid="{00000000-0005-0000-0000-0000565B0000}"/>
    <cellStyle name="Comma 3 5 2 2 6" xfId="11121" xr:uid="{00000000-0005-0000-0000-0000575B0000}"/>
    <cellStyle name="Comma 3 5 2 2 6 2" xfId="11122" xr:uid="{00000000-0005-0000-0000-0000585B0000}"/>
    <cellStyle name="Comma 3 5 2 2 6 3" xfId="35671" xr:uid="{00000000-0005-0000-0000-0000595B0000}"/>
    <cellStyle name="Comma 3 5 2 2 6 3 2" xfId="44937" xr:uid="{00000000-0005-0000-0000-00005A5B0000}"/>
    <cellStyle name="Comma 3 5 2 2 6 4" xfId="41805" xr:uid="{00000000-0005-0000-0000-00005B5B0000}"/>
    <cellStyle name="Comma 3 5 2 2 7" xfId="11123" xr:uid="{00000000-0005-0000-0000-00005C5B0000}"/>
    <cellStyle name="Comma 3 5 2 2 8" xfId="11112" xr:uid="{00000000-0005-0000-0000-00005D5B0000}"/>
    <cellStyle name="Comma 3 5 2 2 8 2" xfId="41800" xr:uid="{00000000-0005-0000-0000-00005E5B0000}"/>
    <cellStyle name="Comma 3 5 2 2 9" xfId="33961" xr:uid="{00000000-0005-0000-0000-00005F5B0000}"/>
    <cellStyle name="Comma 3 5 2 2 9 2" xfId="43972" xr:uid="{00000000-0005-0000-0000-0000605B0000}"/>
    <cellStyle name="Comma 3 5 2 3" xfId="11124" xr:uid="{00000000-0005-0000-0000-0000615B0000}"/>
    <cellStyle name="Comma 3 5 2 3 2" xfId="11125" xr:uid="{00000000-0005-0000-0000-0000625B0000}"/>
    <cellStyle name="Comma 3 5 2 3 3" xfId="28314" xr:uid="{00000000-0005-0000-0000-0000635B0000}"/>
    <cellStyle name="Comma 3 5 2 3 3 2" xfId="41806" xr:uid="{00000000-0005-0000-0000-0000645B0000}"/>
    <cellStyle name="Comma 3 5 2 3 4" xfId="25155" xr:uid="{00000000-0005-0000-0000-0000655B0000}"/>
    <cellStyle name="Comma 3 5 2 3 5" xfId="37172" xr:uid="{00000000-0005-0000-0000-0000665B0000}"/>
    <cellStyle name="Comma 3 5 2 4" xfId="11126" xr:uid="{00000000-0005-0000-0000-0000675B0000}"/>
    <cellStyle name="Comma 3 5 2 4 2" xfId="11127" xr:uid="{00000000-0005-0000-0000-0000685B0000}"/>
    <cellStyle name="Comma 3 5 2 4 3" xfId="28315" xr:uid="{00000000-0005-0000-0000-0000695B0000}"/>
    <cellStyle name="Comma 3 5 2 4 4" xfId="41807" xr:uid="{00000000-0005-0000-0000-00006A5B0000}"/>
    <cellStyle name="Comma 3 5 2 5" xfId="11128" xr:uid="{00000000-0005-0000-0000-00006B5B0000}"/>
    <cellStyle name="Comma 3 5 2 5 2" xfId="11129" xr:uid="{00000000-0005-0000-0000-00006C5B0000}"/>
    <cellStyle name="Comma 3 5 2 5 3" xfId="41808" xr:uid="{00000000-0005-0000-0000-00006D5B0000}"/>
    <cellStyle name="Comma 3 5 2 6" xfId="11130" xr:uid="{00000000-0005-0000-0000-00006E5B0000}"/>
    <cellStyle name="Comma 3 5 2 6 2" xfId="11131" xr:uid="{00000000-0005-0000-0000-00006F5B0000}"/>
    <cellStyle name="Comma 3 5 2 6 3" xfId="41809" xr:uid="{00000000-0005-0000-0000-0000705B0000}"/>
    <cellStyle name="Comma 3 5 2 7" xfId="11132" xr:uid="{00000000-0005-0000-0000-0000715B0000}"/>
    <cellStyle name="Comma 3 5 2 7 2" xfId="41810" xr:uid="{00000000-0005-0000-0000-0000725B0000}"/>
    <cellStyle name="Comma 3 5 2 8" xfId="11133" xr:uid="{00000000-0005-0000-0000-0000735B0000}"/>
    <cellStyle name="Comma 3 5 2 8 2" xfId="41811" xr:uid="{00000000-0005-0000-0000-0000745B0000}"/>
    <cellStyle name="Comma 3 5 2 9" xfId="33960" xr:uid="{00000000-0005-0000-0000-0000755B0000}"/>
    <cellStyle name="Comma 3 5 2 9 2" xfId="43971" xr:uid="{00000000-0005-0000-0000-0000765B0000}"/>
    <cellStyle name="Comma 3 5 20" xfId="23724" xr:uid="{00000000-0005-0000-0000-0000775B0000}"/>
    <cellStyle name="Comma 3 5 21" xfId="32116" xr:uid="{00000000-0005-0000-0000-0000785B0000}"/>
    <cellStyle name="Comma 3 5 3" xfId="788" xr:uid="{00000000-0005-0000-0000-0000795B0000}"/>
    <cellStyle name="Comma 3 5 3 2" xfId="789" xr:uid="{00000000-0005-0000-0000-00007A5B0000}"/>
    <cellStyle name="Comma 3 5 3 2 2" xfId="11134" xr:uid="{00000000-0005-0000-0000-00007B5B0000}"/>
    <cellStyle name="Comma 3 5 3 2 2 2" xfId="28318" xr:uid="{00000000-0005-0000-0000-00007C5B0000}"/>
    <cellStyle name="Comma 3 5 3 2 2 2 2" xfId="41812" xr:uid="{00000000-0005-0000-0000-00007D5B0000}"/>
    <cellStyle name="Comma 3 5 3 2 2 3" xfId="25158" xr:uid="{00000000-0005-0000-0000-00007E5B0000}"/>
    <cellStyle name="Comma 3 5 3 2 2 4" xfId="37175" xr:uid="{00000000-0005-0000-0000-00007F5B0000}"/>
    <cellStyle name="Comma 3 5 3 2 3" xfId="24305" xr:uid="{00000000-0005-0000-0000-0000805B0000}"/>
    <cellStyle name="Comma 3 5 3 2 3 2" xfId="33963" xr:uid="{00000000-0005-0000-0000-0000815B0000}"/>
    <cellStyle name="Comma 3 5 3 2 3 3" xfId="43974" xr:uid="{00000000-0005-0000-0000-0000825B0000}"/>
    <cellStyle name="Comma 3 5 3 2 4" xfId="25917" xr:uid="{00000000-0005-0000-0000-0000835B0000}"/>
    <cellStyle name="Comma 3 5 3 2 4 2" xfId="37913" xr:uid="{00000000-0005-0000-0000-0000845B0000}"/>
    <cellStyle name="Comma 3 5 3 2 5" xfId="24670" xr:uid="{00000000-0005-0000-0000-0000855B0000}"/>
    <cellStyle name="Comma 3 5 3 2 6" xfId="36653" xr:uid="{00000000-0005-0000-0000-0000865B0000}"/>
    <cellStyle name="Comma 3 5 3 3" xfId="11135" xr:uid="{00000000-0005-0000-0000-0000875B0000}"/>
    <cellStyle name="Comma 3 5 3 3 2" xfId="28316" xr:uid="{00000000-0005-0000-0000-0000885B0000}"/>
    <cellStyle name="Comma 3 5 3 3 2 2" xfId="41813" xr:uid="{00000000-0005-0000-0000-0000895B0000}"/>
    <cellStyle name="Comma 3 5 3 3 3" xfId="25157" xr:uid="{00000000-0005-0000-0000-00008A5B0000}"/>
    <cellStyle name="Comma 3 5 3 3 4" xfId="37174" xr:uid="{00000000-0005-0000-0000-00008B5B0000}"/>
    <cellStyle name="Comma 3 5 3 4" xfId="24292" xr:uid="{00000000-0005-0000-0000-00008C5B0000}"/>
    <cellStyle name="Comma 3 5 3 4 2" xfId="33962" xr:uid="{00000000-0005-0000-0000-00008D5B0000}"/>
    <cellStyle name="Comma 3 5 3 4 3" xfId="43973" xr:uid="{00000000-0005-0000-0000-00008E5B0000}"/>
    <cellStyle name="Comma 3 5 3 5" xfId="25916" xr:uid="{00000000-0005-0000-0000-00008F5B0000}"/>
    <cellStyle name="Comma 3 5 3 5 2" xfId="37912" xr:uid="{00000000-0005-0000-0000-0000905B0000}"/>
    <cellStyle name="Comma 3 5 3 6" xfId="24669" xr:uid="{00000000-0005-0000-0000-0000915B0000}"/>
    <cellStyle name="Comma 3 5 3 7" xfId="36652" xr:uid="{00000000-0005-0000-0000-0000925B0000}"/>
    <cellStyle name="Comma 3 5 3 8" xfId="23726" xr:uid="{00000000-0005-0000-0000-0000935B0000}"/>
    <cellStyle name="Comma 3 5 3 9" xfId="21725" xr:uid="{00000000-0005-0000-0000-0000945B0000}"/>
    <cellStyle name="Comma 3 5 4" xfId="11136" xr:uid="{00000000-0005-0000-0000-0000955B0000}"/>
    <cellStyle name="Comma 3 5 4 2" xfId="11137" xr:uid="{00000000-0005-0000-0000-0000965B0000}"/>
    <cellStyle name="Comma 3 5 4 2 2" xfId="41814" xr:uid="{00000000-0005-0000-0000-0000975B0000}"/>
    <cellStyle name="Comma 3 5 4 3" xfId="11138" xr:uid="{00000000-0005-0000-0000-0000985B0000}"/>
    <cellStyle name="Comma 3 5 4 3 2" xfId="41815" xr:uid="{00000000-0005-0000-0000-0000995B0000}"/>
    <cellStyle name="Comma 3 5 4 4" xfId="34283" xr:uid="{00000000-0005-0000-0000-00009A5B0000}"/>
    <cellStyle name="Comma 3 5 4 4 2" xfId="44322" xr:uid="{00000000-0005-0000-0000-00009B5B0000}"/>
    <cellStyle name="Comma 3 5 4 5" xfId="26251" xr:uid="{00000000-0005-0000-0000-00009C5B0000}"/>
    <cellStyle name="Comma 3 5 4 5 2" xfId="38232" xr:uid="{00000000-0005-0000-0000-00009D5B0000}"/>
    <cellStyle name="Comma 3 5 4 6" xfId="25154" xr:uid="{00000000-0005-0000-0000-00009E5B0000}"/>
    <cellStyle name="Comma 3 5 4 7" xfId="37171" xr:uid="{00000000-0005-0000-0000-00009F5B0000}"/>
    <cellStyle name="Comma 3 5 5" xfId="11139" xr:uid="{00000000-0005-0000-0000-0000A05B0000}"/>
    <cellStyle name="Comma 3 5 5 2" xfId="11140" xr:uid="{00000000-0005-0000-0000-0000A15B0000}"/>
    <cellStyle name="Comma 3 5 5 2 2" xfId="41817" xr:uid="{00000000-0005-0000-0000-0000A25B0000}"/>
    <cellStyle name="Comma 3 5 5 3" xfId="11141" xr:uid="{00000000-0005-0000-0000-0000A35B0000}"/>
    <cellStyle name="Comma 3 5 5 3 2" xfId="41818" xr:uid="{00000000-0005-0000-0000-0000A45B0000}"/>
    <cellStyle name="Comma 3 5 5 4" xfId="28317" xr:uid="{00000000-0005-0000-0000-0000A55B0000}"/>
    <cellStyle name="Comma 3 5 5 4 2" xfId="41816" xr:uid="{00000000-0005-0000-0000-0000A65B0000}"/>
    <cellStyle name="Comma 3 5 5 5" xfId="25495" xr:uid="{00000000-0005-0000-0000-0000A75B0000}"/>
    <cellStyle name="Comma 3 5 5 6" xfId="37498" xr:uid="{00000000-0005-0000-0000-0000A85B0000}"/>
    <cellStyle name="Comma 3 5 6" xfId="11142" xr:uid="{00000000-0005-0000-0000-0000A95B0000}"/>
    <cellStyle name="Comma 3 5 6 2" xfId="11143" xr:uid="{00000000-0005-0000-0000-0000AA5B0000}"/>
    <cellStyle name="Comma 3 5 6 2 2" xfId="41820" xr:uid="{00000000-0005-0000-0000-0000AB5B0000}"/>
    <cellStyle name="Comma 3 5 6 3" xfId="11144" xr:uid="{00000000-0005-0000-0000-0000AC5B0000}"/>
    <cellStyle name="Comma 3 5 6 3 2" xfId="41821" xr:uid="{00000000-0005-0000-0000-0000AD5B0000}"/>
    <cellStyle name="Comma 3 5 6 4" xfId="35670" xr:uid="{00000000-0005-0000-0000-0000AE5B0000}"/>
    <cellStyle name="Comma 3 5 6 4 2" xfId="44936" xr:uid="{00000000-0005-0000-0000-0000AF5B0000}"/>
    <cellStyle name="Comma 3 5 6 5" xfId="41819" xr:uid="{00000000-0005-0000-0000-0000B05B0000}"/>
    <cellStyle name="Comma 3 5 7" xfId="11145" xr:uid="{00000000-0005-0000-0000-0000B15B0000}"/>
    <cellStyle name="Comma 3 5 7 2" xfId="11146" xr:uid="{00000000-0005-0000-0000-0000B25B0000}"/>
    <cellStyle name="Comma 3 5 7 2 2" xfId="41823" xr:uid="{00000000-0005-0000-0000-0000B35B0000}"/>
    <cellStyle name="Comma 3 5 7 3" xfId="11147" xr:uid="{00000000-0005-0000-0000-0000B45B0000}"/>
    <cellStyle name="Comma 3 5 7 3 2" xfId="41824" xr:uid="{00000000-0005-0000-0000-0000B55B0000}"/>
    <cellStyle name="Comma 3 5 7 4" xfId="36348" xr:uid="{00000000-0005-0000-0000-0000B65B0000}"/>
    <cellStyle name="Comma 3 5 7 4 2" xfId="45566" xr:uid="{00000000-0005-0000-0000-0000B75B0000}"/>
    <cellStyle name="Comma 3 5 7 5" xfId="41822" xr:uid="{00000000-0005-0000-0000-0000B85B0000}"/>
    <cellStyle name="Comma 3 5 8" xfId="11148" xr:uid="{00000000-0005-0000-0000-0000B95B0000}"/>
    <cellStyle name="Comma 3 5 8 2" xfId="11149" xr:uid="{00000000-0005-0000-0000-0000BA5B0000}"/>
    <cellStyle name="Comma 3 5 8 2 2" xfId="41826" xr:uid="{00000000-0005-0000-0000-0000BB5B0000}"/>
    <cellStyle name="Comma 3 5 8 3" xfId="11150" xr:uid="{00000000-0005-0000-0000-0000BC5B0000}"/>
    <cellStyle name="Comma 3 5 8 3 2" xfId="41827" xr:uid="{00000000-0005-0000-0000-0000BD5B0000}"/>
    <cellStyle name="Comma 3 5 8 4" xfId="35669" xr:uid="{00000000-0005-0000-0000-0000BE5B0000}"/>
    <cellStyle name="Comma 3 5 8 4 2" xfId="44935" xr:uid="{00000000-0005-0000-0000-0000BF5B0000}"/>
    <cellStyle name="Comma 3 5 8 5" xfId="41825" xr:uid="{00000000-0005-0000-0000-0000C05B0000}"/>
    <cellStyle name="Comma 3 5 9" xfId="11151" xr:uid="{00000000-0005-0000-0000-0000C15B0000}"/>
    <cellStyle name="Comma 3 5 9 2" xfId="11152" xr:uid="{00000000-0005-0000-0000-0000C25B0000}"/>
    <cellStyle name="Comma 3 5 9 3" xfId="41828" xr:uid="{00000000-0005-0000-0000-0000C35B0000}"/>
    <cellStyle name="Comma 3 6" xfId="280" xr:uid="{00000000-0005-0000-0000-0000C45B0000}"/>
    <cellStyle name="Comma 3 6 10" xfId="11154" xr:uid="{00000000-0005-0000-0000-0000C55B0000}"/>
    <cellStyle name="Comma 3 6 10 2" xfId="11155" xr:uid="{00000000-0005-0000-0000-0000C65B0000}"/>
    <cellStyle name="Comma 3 6 10 3" xfId="35668" xr:uid="{00000000-0005-0000-0000-0000C75B0000}"/>
    <cellStyle name="Comma 3 6 10 3 2" xfId="44934" xr:uid="{00000000-0005-0000-0000-0000C85B0000}"/>
    <cellStyle name="Comma 3 6 10 4" xfId="41830" xr:uid="{00000000-0005-0000-0000-0000C95B0000}"/>
    <cellStyle name="Comma 3 6 11" xfId="11156" xr:uid="{00000000-0005-0000-0000-0000CA5B0000}"/>
    <cellStyle name="Comma 3 6 11 2" xfId="11157" xr:uid="{00000000-0005-0000-0000-0000CB5B0000}"/>
    <cellStyle name="Comma 3 6 11 3" xfId="35667" xr:uid="{00000000-0005-0000-0000-0000CC5B0000}"/>
    <cellStyle name="Comma 3 6 11 3 2" xfId="44933" xr:uid="{00000000-0005-0000-0000-0000CD5B0000}"/>
    <cellStyle name="Comma 3 6 11 4" xfId="41831" xr:uid="{00000000-0005-0000-0000-0000CE5B0000}"/>
    <cellStyle name="Comma 3 6 12" xfId="11158" xr:uid="{00000000-0005-0000-0000-0000CF5B0000}"/>
    <cellStyle name="Comma 3 6 12 2" xfId="11159" xr:uid="{00000000-0005-0000-0000-0000D05B0000}"/>
    <cellStyle name="Comma 3 6 12 3" xfId="35666" xr:uid="{00000000-0005-0000-0000-0000D15B0000}"/>
    <cellStyle name="Comma 3 6 12 3 2" xfId="44932" xr:uid="{00000000-0005-0000-0000-0000D25B0000}"/>
    <cellStyle name="Comma 3 6 12 4" xfId="41832" xr:uid="{00000000-0005-0000-0000-0000D35B0000}"/>
    <cellStyle name="Comma 3 6 13" xfId="11160" xr:uid="{00000000-0005-0000-0000-0000D45B0000}"/>
    <cellStyle name="Comma 3 6 14" xfId="11153" xr:uid="{00000000-0005-0000-0000-0000D55B0000}"/>
    <cellStyle name="Comma 3 6 14 2" xfId="41829" xr:uid="{00000000-0005-0000-0000-0000D65B0000}"/>
    <cellStyle name="Comma 3 6 15" xfId="790" xr:uid="{00000000-0005-0000-0000-0000D75B0000}"/>
    <cellStyle name="Comma 3 6 15 2" xfId="43975" xr:uid="{00000000-0005-0000-0000-0000D85B0000}"/>
    <cellStyle name="Comma 3 6 16" xfId="25918" xr:uid="{00000000-0005-0000-0000-0000D95B0000}"/>
    <cellStyle name="Comma 3 6 16 2" xfId="37914" xr:uid="{00000000-0005-0000-0000-0000DA5B0000}"/>
    <cellStyle name="Comma 3 6 17" xfId="24671" xr:uid="{00000000-0005-0000-0000-0000DB5B0000}"/>
    <cellStyle name="Comma 3 6 18" xfId="36654" xr:uid="{00000000-0005-0000-0000-0000DC5B0000}"/>
    <cellStyle name="Comma 3 6 19" xfId="23727" xr:uid="{00000000-0005-0000-0000-0000DD5B0000}"/>
    <cellStyle name="Comma 3 6 2" xfId="791" xr:uid="{00000000-0005-0000-0000-0000DE5B0000}"/>
    <cellStyle name="Comma 3 6 2 10" xfId="25919" xr:uid="{00000000-0005-0000-0000-0000DF5B0000}"/>
    <cellStyle name="Comma 3 6 2 10 2" xfId="37915" xr:uid="{00000000-0005-0000-0000-0000E05B0000}"/>
    <cellStyle name="Comma 3 6 2 11" xfId="24672" xr:uid="{00000000-0005-0000-0000-0000E15B0000}"/>
    <cellStyle name="Comma 3 6 2 12" xfId="36655" xr:uid="{00000000-0005-0000-0000-0000E25B0000}"/>
    <cellStyle name="Comma 3 6 2 13" xfId="23728" xr:uid="{00000000-0005-0000-0000-0000E35B0000}"/>
    <cellStyle name="Comma 3 6 2 2" xfId="11162" xr:uid="{00000000-0005-0000-0000-0000E45B0000}"/>
    <cellStyle name="Comma 3 6 2 2 10" xfId="37177" xr:uid="{00000000-0005-0000-0000-0000E55B0000}"/>
    <cellStyle name="Comma 3 6 2 2 2" xfId="11163" xr:uid="{00000000-0005-0000-0000-0000E65B0000}"/>
    <cellStyle name="Comma 3 6 2 2 2 2" xfId="11164" xr:uid="{00000000-0005-0000-0000-0000E75B0000}"/>
    <cellStyle name="Comma 3 6 2 2 2 3" xfId="41835" xr:uid="{00000000-0005-0000-0000-0000E85B0000}"/>
    <cellStyle name="Comma 3 6 2 2 3" xfId="11165" xr:uid="{00000000-0005-0000-0000-0000E95B0000}"/>
    <cellStyle name="Comma 3 6 2 2 3 2" xfId="11166" xr:uid="{00000000-0005-0000-0000-0000EA5B0000}"/>
    <cellStyle name="Comma 3 6 2 2 3 3" xfId="41836" xr:uid="{00000000-0005-0000-0000-0000EB5B0000}"/>
    <cellStyle name="Comma 3 6 2 2 4" xfId="11167" xr:uid="{00000000-0005-0000-0000-0000EC5B0000}"/>
    <cellStyle name="Comma 3 6 2 2 4 2" xfId="11168" xr:uid="{00000000-0005-0000-0000-0000ED5B0000}"/>
    <cellStyle name="Comma 3 6 2 2 4 3" xfId="35665" xr:uid="{00000000-0005-0000-0000-0000EE5B0000}"/>
    <cellStyle name="Comma 3 6 2 2 4 3 2" xfId="44931" xr:uid="{00000000-0005-0000-0000-0000EF5B0000}"/>
    <cellStyle name="Comma 3 6 2 2 4 4" xfId="41837" xr:uid="{00000000-0005-0000-0000-0000F05B0000}"/>
    <cellStyle name="Comma 3 6 2 2 5" xfId="11169" xr:uid="{00000000-0005-0000-0000-0000F15B0000}"/>
    <cellStyle name="Comma 3 6 2 2 5 2" xfId="11170" xr:uid="{00000000-0005-0000-0000-0000F25B0000}"/>
    <cellStyle name="Comma 3 6 2 2 5 3" xfId="35664" xr:uid="{00000000-0005-0000-0000-0000F35B0000}"/>
    <cellStyle name="Comma 3 6 2 2 5 3 2" xfId="44930" xr:uid="{00000000-0005-0000-0000-0000F45B0000}"/>
    <cellStyle name="Comma 3 6 2 2 5 4" xfId="41838" xr:uid="{00000000-0005-0000-0000-0000F55B0000}"/>
    <cellStyle name="Comma 3 6 2 2 6" xfId="11171" xr:uid="{00000000-0005-0000-0000-0000F65B0000}"/>
    <cellStyle name="Comma 3 6 2 2 6 2" xfId="11172" xr:uid="{00000000-0005-0000-0000-0000F75B0000}"/>
    <cellStyle name="Comma 3 6 2 2 6 3" xfId="35663" xr:uid="{00000000-0005-0000-0000-0000F85B0000}"/>
    <cellStyle name="Comma 3 6 2 2 6 3 2" xfId="44929" xr:uid="{00000000-0005-0000-0000-0000F95B0000}"/>
    <cellStyle name="Comma 3 6 2 2 6 4" xfId="41839" xr:uid="{00000000-0005-0000-0000-0000FA5B0000}"/>
    <cellStyle name="Comma 3 6 2 2 7" xfId="11173" xr:uid="{00000000-0005-0000-0000-0000FB5B0000}"/>
    <cellStyle name="Comma 3 6 2 2 8" xfId="28319" xr:uid="{00000000-0005-0000-0000-0000FC5B0000}"/>
    <cellStyle name="Comma 3 6 2 2 8 2" xfId="41834" xr:uid="{00000000-0005-0000-0000-0000FD5B0000}"/>
    <cellStyle name="Comma 3 6 2 2 9" xfId="25160" xr:uid="{00000000-0005-0000-0000-0000FE5B0000}"/>
    <cellStyle name="Comma 3 6 2 3" xfId="11174" xr:uid="{00000000-0005-0000-0000-0000FF5B0000}"/>
    <cellStyle name="Comma 3 6 2 3 2" xfId="11175" xr:uid="{00000000-0005-0000-0000-0000005C0000}"/>
    <cellStyle name="Comma 3 6 2 3 3" xfId="28320" xr:uid="{00000000-0005-0000-0000-0000015C0000}"/>
    <cellStyle name="Comma 3 6 2 3 4" xfId="41840" xr:uid="{00000000-0005-0000-0000-0000025C0000}"/>
    <cellStyle name="Comma 3 6 2 4" xfId="11176" xr:uid="{00000000-0005-0000-0000-0000035C0000}"/>
    <cellStyle name="Comma 3 6 2 4 2" xfId="11177" xr:uid="{00000000-0005-0000-0000-0000045C0000}"/>
    <cellStyle name="Comma 3 6 2 4 3" xfId="41841" xr:uid="{00000000-0005-0000-0000-0000055C0000}"/>
    <cellStyle name="Comma 3 6 2 5" xfId="11178" xr:uid="{00000000-0005-0000-0000-0000065C0000}"/>
    <cellStyle name="Comma 3 6 2 5 2" xfId="11179" xr:uid="{00000000-0005-0000-0000-0000075C0000}"/>
    <cellStyle name="Comma 3 6 2 5 3" xfId="36347" xr:uid="{00000000-0005-0000-0000-0000085C0000}"/>
    <cellStyle name="Comma 3 6 2 5 3 2" xfId="45565" xr:uid="{00000000-0005-0000-0000-0000095C0000}"/>
    <cellStyle name="Comma 3 6 2 5 4" xfId="41842" xr:uid="{00000000-0005-0000-0000-00000A5C0000}"/>
    <cellStyle name="Comma 3 6 2 6" xfId="11180" xr:uid="{00000000-0005-0000-0000-00000B5C0000}"/>
    <cellStyle name="Comma 3 6 2 6 2" xfId="11181" xr:uid="{00000000-0005-0000-0000-00000C5C0000}"/>
    <cellStyle name="Comma 3 6 2 6 3" xfId="25694" xr:uid="{00000000-0005-0000-0000-00000D5C0000}"/>
    <cellStyle name="Comma 3 6 2 6 3 2" xfId="37689" xr:uid="{00000000-0005-0000-0000-00000E5C0000}"/>
    <cellStyle name="Comma 3 6 2 6 4" xfId="41843" xr:uid="{00000000-0005-0000-0000-00000F5C0000}"/>
    <cellStyle name="Comma 3 6 2 7" xfId="11182" xr:uid="{00000000-0005-0000-0000-0000105C0000}"/>
    <cellStyle name="Comma 3 6 2 8" xfId="11161" xr:uid="{00000000-0005-0000-0000-0000115C0000}"/>
    <cellStyle name="Comma 3 6 2 8 2" xfId="41833" xr:uid="{00000000-0005-0000-0000-0000125C0000}"/>
    <cellStyle name="Comma 3 6 2 9" xfId="33964" xr:uid="{00000000-0005-0000-0000-0000135C0000}"/>
    <cellStyle name="Comma 3 6 2 9 2" xfId="43976" xr:uid="{00000000-0005-0000-0000-0000145C0000}"/>
    <cellStyle name="Comma 3 6 3" xfId="11183" xr:uid="{00000000-0005-0000-0000-0000155C0000}"/>
    <cellStyle name="Comma 3 6 3 2" xfId="11184" xr:uid="{00000000-0005-0000-0000-0000165C0000}"/>
    <cellStyle name="Comma 3 6 3 2 2" xfId="41845" xr:uid="{00000000-0005-0000-0000-0000175C0000}"/>
    <cellStyle name="Comma 3 6 3 3" xfId="11185" xr:uid="{00000000-0005-0000-0000-0000185C0000}"/>
    <cellStyle name="Comma 3 6 3 3 2" xfId="41846" xr:uid="{00000000-0005-0000-0000-0000195C0000}"/>
    <cellStyle name="Comma 3 6 3 4" xfId="28321" xr:uid="{00000000-0005-0000-0000-00001A5C0000}"/>
    <cellStyle name="Comma 3 6 3 4 2" xfId="41844" xr:uid="{00000000-0005-0000-0000-00001B5C0000}"/>
    <cellStyle name="Comma 3 6 3 5" xfId="34343" xr:uid="{00000000-0005-0000-0000-00001C5C0000}"/>
    <cellStyle name="Comma 3 6 3 5 2" xfId="44385" xr:uid="{00000000-0005-0000-0000-00001D5C0000}"/>
    <cellStyle name="Comma 3 6 3 6" xfId="26310" xr:uid="{00000000-0005-0000-0000-00001E5C0000}"/>
    <cellStyle name="Comma 3 6 3 6 2" xfId="38294" xr:uid="{00000000-0005-0000-0000-00001F5C0000}"/>
    <cellStyle name="Comma 3 6 3 7" xfId="25159" xr:uid="{00000000-0005-0000-0000-0000205C0000}"/>
    <cellStyle name="Comma 3 6 3 8" xfId="37176" xr:uid="{00000000-0005-0000-0000-0000215C0000}"/>
    <cellStyle name="Comma 3 6 4" xfId="11186" xr:uid="{00000000-0005-0000-0000-0000225C0000}"/>
    <cellStyle name="Comma 3 6 4 2" xfId="11187" xr:uid="{00000000-0005-0000-0000-0000235C0000}"/>
    <cellStyle name="Comma 3 6 4 2 2" xfId="11188" xr:uid="{00000000-0005-0000-0000-0000245C0000}"/>
    <cellStyle name="Comma 3 6 4 2 2 2" xfId="41849" xr:uid="{00000000-0005-0000-0000-0000255C0000}"/>
    <cellStyle name="Comma 3 6 4 2 3" xfId="41848" xr:uid="{00000000-0005-0000-0000-0000265C0000}"/>
    <cellStyle name="Comma 3 6 4 3" xfId="11189" xr:uid="{00000000-0005-0000-0000-0000275C0000}"/>
    <cellStyle name="Comma 3 6 4 3 2" xfId="41850" xr:uid="{00000000-0005-0000-0000-0000285C0000}"/>
    <cellStyle name="Comma 3 6 4 4" xfId="11190" xr:uid="{00000000-0005-0000-0000-0000295C0000}"/>
    <cellStyle name="Comma 3 6 4 4 2" xfId="41851" xr:uid="{00000000-0005-0000-0000-00002A5C0000}"/>
    <cellStyle name="Comma 3 6 4 5" xfId="28322" xr:uid="{00000000-0005-0000-0000-00002B5C0000}"/>
    <cellStyle name="Comma 3 6 4 5 2" xfId="41847" xr:uid="{00000000-0005-0000-0000-00002C5C0000}"/>
    <cellStyle name="Comma 3 6 4 6" xfId="25554" xr:uid="{00000000-0005-0000-0000-00002D5C0000}"/>
    <cellStyle name="Comma 3 6 4 7" xfId="37560" xr:uid="{00000000-0005-0000-0000-00002E5C0000}"/>
    <cellStyle name="Comma 3 6 5" xfId="11191" xr:uid="{00000000-0005-0000-0000-00002F5C0000}"/>
    <cellStyle name="Comma 3 6 5 2" xfId="11192" xr:uid="{00000000-0005-0000-0000-0000305C0000}"/>
    <cellStyle name="Comma 3 6 5 3" xfId="41852" xr:uid="{00000000-0005-0000-0000-0000315C0000}"/>
    <cellStyle name="Comma 3 6 6" xfId="11193" xr:uid="{00000000-0005-0000-0000-0000325C0000}"/>
    <cellStyle name="Comma 3 6 6 2" xfId="11194" xr:uid="{00000000-0005-0000-0000-0000335C0000}"/>
    <cellStyle name="Comma 3 6 6 3" xfId="41853" xr:uid="{00000000-0005-0000-0000-0000345C0000}"/>
    <cellStyle name="Comma 3 6 7" xfId="11195" xr:uid="{00000000-0005-0000-0000-0000355C0000}"/>
    <cellStyle name="Comma 3 6 7 2" xfId="11196" xr:uid="{00000000-0005-0000-0000-0000365C0000}"/>
    <cellStyle name="Comma 3 6 7 3" xfId="41854" xr:uid="{00000000-0005-0000-0000-0000375C0000}"/>
    <cellStyle name="Comma 3 6 8" xfId="11197" xr:uid="{00000000-0005-0000-0000-0000385C0000}"/>
    <cellStyle name="Comma 3 6 8 2" xfId="11198" xr:uid="{00000000-0005-0000-0000-0000395C0000}"/>
    <cellStyle name="Comma 3 6 8 3" xfId="35662" xr:uid="{00000000-0005-0000-0000-00003A5C0000}"/>
    <cellStyle name="Comma 3 6 8 3 2" xfId="44928" xr:uid="{00000000-0005-0000-0000-00003B5C0000}"/>
    <cellStyle name="Comma 3 6 8 4" xfId="41855" xr:uid="{00000000-0005-0000-0000-00003C5C0000}"/>
    <cellStyle name="Comma 3 6 9" xfId="11199" xr:uid="{00000000-0005-0000-0000-00003D5C0000}"/>
    <cellStyle name="Comma 3 6 9 2" xfId="11200" xr:uid="{00000000-0005-0000-0000-00003E5C0000}"/>
    <cellStyle name="Comma 3 6 9 3" xfId="35661" xr:uid="{00000000-0005-0000-0000-00003F5C0000}"/>
    <cellStyle name="Comma 3 6 9 3 2" xfId="44927" xr:uid="{00000000-0005-0000-0000-0000405C0000}"/>
    <cellStyle name="Comma 3 6 9 4" xfId="41856" xr:uid="{00000000-0005-0000-0000-0000415C0000}"/>
    <cellStyle name="Comma 3 7" xfId="792" xr:uid="{00000000-0005-0000-0000-0000425C0000}"/>
    <cellStyle name="Comma 3 7 10" xfId="25920" xr:uid="{00000000-0005-0000-0000-0000435C0000}"/>
    <cellStyle name="Comma 3 7 10 2" xfId="37916" xr:uid="{00000000-0005-0000-0000-0000445C0000}"/>
    <cellStyle name="Comma 3 7 11" xfId="24673" xr:uid="{00000000-0005-0000-0000-0000455C0000}"/>
    <cellStyle name="Comma 3 7 12" xfId="36656" xr:uid="{00000000-0005-0000-0000-0000465C0000}"/>
    <cellStyle name="Comma 3 7 13" xfId="23729" xr:uid="{00000000-0005-0000-0000-0000475C0000}"/>
    <cellStyle name="Comma 3 7 14" xfId="31928" xr:uid="{00000000-0005-0000-0000-0000485C0000}"/>
    <cellStyle name="Comma 3 7 2" xfId="793" xr:uid="{00000000-0005-0000-0000-0000495C0000}"/>
    <cellStyle name="Comma 3 7 2 2" xfId="11202" xr:uid="{00000000-0005-0000-0000-00004A5C0000}"/>
    <cellStyle name="Comma 3 7 2 2 2" xfId="28324" xr:uid="{00000000-0005-0000-0000-00004B5C0000}"/>
    <cellStyle name="Comma 3 7 2 2 2 2" xfId="41858" xr:uid="{00000000-0005-0000-0000-00004C5C0000}"/>
    <cellStyle name="Comma 3 7 2 2 3" xfId="25162" xr:uid="{00000000-0005-0000-0000-00004D5C0000}"/>
    <cellStyle name="Comma 3 7 2 2 4" xfId="37179" xr:uid="{00000000-0005-0000-0000-00004E5C0000}"/>
    <cellStyle name="Comma 3 7 2 2 5" xfId="24026" xr:uid="{00000000-0005-0000-0000-00004F5C0000}"/>
    <cellStyle name="Comma 3 7 2 3" xfId="11201" xr:uid="{00000000-0005-0000-0000-0000505C0000}"/>
    <cellStyle name="Comma 3 7 2 3 2" xfId="28323" xr:uid="{00000000-0005-0000-0000-0000515C0000}"/>
    <cellStyle name="Comma 3 7 2 3 3" xfId="41857" xr:uid="{00000000-0005-0000-0000-0000525C0000}"/>
    <cellStyle name="Comma 3 7 2 3 4" xfId="24294" xr:uid="{00000000-0005-0000-0000-0000535C0000}"/>
    <cellStyle name="Comma 3 7 2 4" xfId="33966" xr:uid="{00000000-0005-0000-0000-0000545C0000}"/>
    <cellStyle name="Comma 3 7 2 4 2" xfId="43978" xr:uid="{00000000-0005-0000-0000-0000555C0000}"/>
    <cellStyle name="Comma 3 7 2 5" xfId="25921" xr:uid="{00000000-0005-0000-0000-0000565C0000}"/>
    <cellStyle name="Comma 3 7 2 5 2" xfId="37917" xr:uid="{00000000-0005-0000-0000-0000575C0000}"/>
    <cellStyle name="Comma 3 7 2 6" xfId="24674" xr:uid="{00000000-0005-0000-0000-0000585C0000}"/>
    <cellStyle name="Comma 3 7 2 7" xfId="36657" xr:uid="{00000000-0005-0000-0000-0000595C0000}"/>
    <cellStyle name="Comma 3 7 3" xfId="11203" xr:uid="{00000000-0005-0000-0000-00005A5C0000}"/>
    <cellStyle name="Comma 3 7 3 2" xfId="11204" xr:uid="{00000000-0005-0000-0000-00005B5C0000}"/>
    <cellStyle name="Comma 3 7 3 2 2" xfId="41860" xr:uid="{00000000-0005-0000-0000-00005C5C0000}"/>
    <cellStyle name="Comma 3 7 3 3" xfId="28325" xr:uid="{00000000-0005-0000-0000-00005D5C0000}"/>
    <cellStyle name="Comma 3 7 3 3 2" xfId="41859" xr:uid="{00000000-0005-0000-0000-00005E5C0000}"/>
    <cellStyle name="Comma 3 7 3 4" xfId="25161" xr:uid="{00000000-0005-0000-0000-00005F5C0000}"/>
    <cellStyle name="Comma 3 7 3 5" xfId="37178" xr:uid="{00000000-0005-0000-0000-0000605C0000}"/>
    <cellStyle name="Comma 3 7 3 6" xfId="24025" xr:uid="{00000000-0005-0000-0000-0000615C0000}"/>
    <cellStyle name="Comma 3 7 4" xfId="11205" xr:uid="{00000000-0005-0000-0000-0000625C0000}"/>
    <cellStyle name="Comma 3 7 4 2" xfId="28326" xr:uid="{00000000-0005-0000-0000-0000635C0000}"/>
    <cellStyle name="Comma 3 7 4 3" xfId="41861" xr:uid="{00000000-0005-0000-0000-0000645C0000}"/>
    <cellStyle name="Comma 3 7 4 4" xfId="24293" xr:uid="{00000000-0005-0000-0000-0000655C0000}"/>
    <cellStyle name="Comma 3 7 5" xfId="11206" xr:uid="{00000000-0005-0000-0000-0000665C0000}"/>
    <cellStyle name="Comma 3 7 5 2" xfId="41862" xr:uid="{00000000-0005-0000-0000-0000675C0000}"/>
    <cellStyle name="Comma 3 7 6" xfId="11207" xr:uid="{00000000-0005-0000-0000-0000685C0000}"/>
    <cellStyle name="Comma 3 7 6 2" xfId="41863" xr:uid="{00000000-0005-0000-0000-0000695C0000}"/>
    <cellStyle name="Comma 3 7 7" xfId="11208" xr:uid="{00000000-0005-0000-0000-00006A5C0000}"/>
    <cellStyle name="Comma 3 7 7 2" xfId="41864" xr:uid="{00000000-0005-0000-0000-00006B5C0000}"/>
    <cellStyle name="Comma 3 7 8" xfId="11209" xr:uid="{00000000-0005-0000-0000-00006C5C0000}"/>
    <cellStyle name="Comma 3 7 8 2" xfId="41865" xr:uid="{00000000-0005-0000-0000-00006D5C0000}"/>
    <cellStyle name="Comma 3 7 9" xfId="33965" xr:uid="{00000000-0005-0000-0000-00006E5C0000}"/>
    <cellStyle name="Comma 3 7 9 2" xfId="43977" xr:uid="{00000000-0005-0000-0000-00006F5C0000}"/>
    <cellStyle name="Comma 3 8" xfId="11210" xr:uid="{00000000-0005-0000-0000-0000705C0000}"/>
    <cellStyle name="Comma 3 8 2" xfId="11211" xr:uid="{00000000-0005-0000-0000-0000715C0000}"/>
    <cellStyle name="Comma 3 8 2 2" xfId="11212" xr:uid="{00000000-0005-0000-0000-0000725C0000}"/>
    <cellStyle name="Comma 3 8 3" xfId="11213" xr:uid="{00000000-0005-0000-0000-0000735C0000}"/>
    <cellStyle name="Comma 3 8 4" xfId="33760" xr:uid="{00000000-0005-0000-0000-0000745C0000}"/>
    <cellStyle name="Comma 3 8 4 2" xfId="43727" xr:uid="{00000000-0005-0000-0000-0000755C0000}"/>
    <cellStyle name="Comma 3 8 5" xfId="25668" xr:uid="{00000000-0005-0000-0000-0000765C0000}"/>
    <cellStyle name="Comma 3 8 5 2" xfId="37667" xr:uid="{00000000-0005-0000-0000-0000775C0000}"/>
    <cellStyle name="Comma 3 8 6" xfId="24927" xr:uid="{00000000-0005-0000-0000-0000785C0000}"/>
    <cellStyle name="Comma 3 8 7" xfId="36943" xr:uid="{00000000-0005-0000-0000-0000795C0000}"/>
    <cellStyle name="Comma 3 8 8" xfId="23918" xr:uid="{00000000-0005-0000-0000-00007A5C0000}"/>
    <cellStyle name="Comma 3 8 9" xfId="31936" xr:uid="{00000000-0005-0000-0000-00007B5C0000}"/>
    <cellStyle name="Comma 3 9" xfId="11214" xr:uid="{00000000-0005-0000-0000-00007C5C0000}"/>
    <cellStyle name="Comma 3 9 2" xfId="11215" xr:uid="{00000000-0005-0000-0000-00007D5C0000}"/>
    <cellStyle name="Comma 3 9 2 2" xfId="11216" xr:uid="{00000000-0005-0000-0000-00007E5C0000}"/>
    <cellStyle name="Comma 3 9 2 2 2" xfId="41867" xr:uid="{00000000-0005-0000-0000-00007F5C0000}"/>
    <cellStyle name="Comma 3 9 2 3" xfId="41866" xr:uid="{00000000-0005-0000-0000-0000805C0000}"/>
    <cellStyle name="Comma 3 9 3" xfId="11217" xr:uid="{00000000-0005-0000-0000-0000815C0000}"/>
    <cellStyle name="Comma 3 9 3 2" xfId="41868" xr:uid="{00000000-0005-0000-0000-0000825C0000}"/>
    <cellStyle name="Comma 3 9 4" xfId="34216" xr:uid="{00000000-0005-0000-0000-0000835C0000}"/>
    <cellStyle name="Comma 3 9 4 2" xfId="44254" xr:uid="{00000000-0005-0000-0000-0000845C0000}"/>
    <cellStyle name="Comma 3 9 5" xfId="26183" xr:uid="{00000000-0005-0000-0000-0000855C0000}"/>
    <cellStyle name="Comma 3 9 5 2" xfId="38170" xr:uid="{00000000-0005-0000-0000-0000865C0000}"/>
    <cellStyle name="Comma 3 9 6" xfId="25414" xr:uid="{00000000-0005-0000-0000-0000875C0000}"/>
    <cellStyle name="Comma 3 9 7" xfId="37437" xr:uid="{00000000-0005-0000-0000-0000885C0000}"/>
    <cellStyle name="Comma 3 92" xfId="11218" xr:uid="{00000000-0005-0000-0000-0000895C0000}"/>
    <cellStyle name="Comma 3 92 2" xfId="11219" xr:uid="{00000000-0005-0000-0000-00008A5C0000}"/>
    <cellStyle name="Comma 3 92 2 2" xfId="11220" xr:uid="{00000000-0005-0000-0000-00008B5C0000}"/>
    <cellStyle name="Comma 3 92 2 2 2" xfId="11221" xr:uid="{00000000-0005-0000-0000-00008C5C0000}"/>
    <cellStyle name="Comma 3 92 2 2 2 2" xfId="41872" xr:uid="{00000000-0005-0000-0000-00008D5C0000}"/>
    <cellStyle name="Comma 3 92 2 2 3" xfId="41871" xr:uid="{00000000-0005-0000-0000-00008E5C0000}"/>
    <cellStyle name="Comma 3 92 2 3" xfId="11222" xr:uid="{00000000-0005-0000-0000-00008F5C0000}"/>
    <cellStyle name="Comma 3 92 2 3 2" xfId="41873" xr:uid="{00000000-0005-0000-0000-0000905C0000}"/>
    <cellStyle name="Comma 3 92 2 4" xfId="41870" xr:uid="{00000000-0005-0000-0000-0000915C0000}"/>
    <cellStyle name="Comma 3 92 3" xfId="11223" xr:uid="{00000000-0005-0000-0000-0000925C0000}"/>
    <cellStyle name="Comma 3 92 3 2" xfId="11224" xr:uid="{00000000-0005-0000-0000-0000935C0000}"/>
    <cellStyle name="Comma 3 92 3 2 2" xfId="41875" xr:uid="{00000000-0005-0000-0000-0000945C0000}"/>
    <cellStyle name="Comma 3 92 3 3" xfId="41874" xr:uid="{00000000-0005-0000-0000-0000955C0000}"/>
    <cellStyle name="Comma 3 92 4" xfId="11225" xr:uid="{00000000-0005-0000-0000-0000965C0000}"/>
    <cellStyle name="Comma 3 92 4 2" xfId="35659" xr:uid="{00000000-0005-0000-0000-0000975C0000}"/>
    <cellStyle name="Comma 3 92 4 2 2" xfId="44925" xr:uid="{00000000-0005-0000-0000-0000985C0000}"/>
    <cellStyle name="Comma 3 92 4 3" xfId="41876" xr:uid="{00000000-0005-0000-0000-0000995C0000}"/>
    <cellStyle name="Comma 3 92 5" xfId="11226" xr:uid="{00000000-0005-0000-0000-00009A5C0000}"/>
    <cellStyle name="Comma 3 92 5 2" xfId="41877" xr:uid="{00000000-0005-0000-0000-00009B5C0000}"/>
    <cellStyle name="Comma 3 92 6" xfId="11227" xr:uid="{00000000-0005-0000-0000-00009C5C0000}"/>
    <cellStyle name="Comma 3 92 6 2" xfId="35658" xr:uid="{00000000-0005-0000-0000-00009D5C0000}"/>
    <cellStyle name="Comma 3 92 6 2 2" xfId="44924" xr:uid="{00000000-0005-0000-0000-00009E5C0000}"/>
    <cellStyle name="Comma 3 92 6 3" xfId="41878" xr:uid="{00000000-0005-0000-0000-00009F5C0000}"/>
    <cellStyle name="Comma 3 92 7" xfId="35660" xr:uid="{00000000-0005-0000-0000-0000A05C0000}"/>
    <cellStyle name="Comma 3 92 7 2" xfId="44926" xr:uid="{00000000-0005-0000-0000-0000A15C0000}"/>
    <cellStyle name="Comma 3 92 8" xfId="41869" xr:uid="{00000000-0005-0000-0000-0000A25C0000}"/>
    <cellStyle name="Comma 3_399-ESTIMATE-ACD-CCTV-SECURITY-R4 (21-07-2010) PH-2 (PART-B)-1" xfId="11228" xr:uid="{00000000-0005-0000-0000-0000A35C0000}"/>
    <cellStyle name="Comma 30" xfId="794" xr:uid="{00000000-0005-0000-0000-0000A45C0000}"/>
    <cellStyle name="Comma 30 10" xfId="33967" xr:uid="{00000000-0005-0000-0000-0000A55C0000}"/>
    <cellStyle name="Comma 30 10 2" xfId="43979" xr:uid="{00000000-0005-0000-0000-0000A65C0000}"/>
    <cellStyle name="Comma 30 11" xfId="25914" xr:uid="{00000000-0005-0000-0000-0000A75C0000}"/>
    <cellStyle name="Comma 30 11 2" xfId="37918" xr:uid="{00000000-0005-0000-0000-0000A85C0000}"/>
    <cellStyle name="Comma 30 12" xfId="24675" xr:uid="{00000000-0005-0000-0000-0000A95C0000}"/>
    <cellStyle name="Comma 30 13" xfId="36658" xr:uid="{00000000-0005-0000-0000-0000AA5C0000}"/>
    <cellStyle name="Comma 30 14" xfId="23730" xr:uid="{00000000-0005-0000-0000-0000AB5C0000}"/>
    <cellStyle name="Comma 30 15" xfId="32114" xr:uid="{00000000-0005-0000-0000-0000AC5C0000}"/>
    <cellStyle name="Comma 30 2" xfId="795" xr:uid="{00000000-0005-0000-0000-0000AD5C0000}"/>
    <cellStyle name="Comma 30 2 10" xfId="25922" xr:uid="{00000000-0005-0000-0000-0000AE5C0000}"/>
    <cellStyle name="Comma 30 2 10 2" xfId="37919" xr:uid="{00000000-0005-0000-0000-0000AF5C0000}"/>
    <cellStyle name="Comma 30 2 11" xfId="24676" xr:uid="{00000000-0005-0000-0000-0000B05C0000}"/>
    <cellStyle name="Comma 30 2 12" xfId="36659" xr:uid="{00000000-0005-0000-0000-0000B15C0000}"/>
    <cellStyle name="Comma 30 2 13" xfId="23731" xr:uid="{00000000-0005-0000-0000-0000B25C0000}"/>
    <cellStyle name="Comma 30 2 14" xfId="22973" xr:uid="{00000000-0005-0000-0000-0000B35C0000}"/>
    <cellStyle name="Comma 30 2 2" xfId="796" xr:uid="{00000000-0005-0000-0000-0000B45C0000}"/>
    <cellStyle name="Comma 30 2 2 2" xfId="11231" xr:uid="{00000000-0005-0000-0000-0000B55C0000}"/>
    <cellStyle name="Comma 30 2 2 2 2" xfId="11232" xr:uid="{00000000-0005-0000-0000-0000B65C0000}"/>
    <cellStyle name="Comma 30 2 2 2 2 2" xfId="41882" xr:uid="{00000000-0005-0000-0000-0000B75C0000}"/>
    <cellStyle name="Comma 30 2 2 2 3" xfId="11233" xr:uid="{00000000-0005-0000-0000-0000B85C0000}"/>
    <cellStyle name="Comma 30 2 2 2 3 2" xfId="41883" xr:uid="{00000000-0005-0000-0000-0000B95C0000}"/>
    <cellStyle name="Comma 30 2 2 2 4" xfId="28327" xr:uid="{00000000-0005-0000-0000-0000BA5C0000}"/>
    <cellStyle name="Comma 30 2 2 2 4 2" xfId="41881" xr:uid="{00000000-0005-0000-0000-0000BB5C0000}"/>
    <cellStyle name="Comma 30 2 2 2 5" xfId="25165" xr:uid="{00000000-0005-0000-0000-0000BC5C0000}"/>
    <cellStyle name="Comma 30 2 2 2 6" xfId="37182" xr:uid="{00000000-0005-0000-0000-0000BD5C0000}"/>
    <cellStyle name="Comma 30 2 2 2 7" xfId="24027" xr:uid="{00000000-0005-0000-0000-0000BE5C0000}"/>
    <cellStyle name="Comma 30 2 2 3" xfId="11234" xr:uid="{00000000-0005-0000-0000-0000BF5C0000}"/>
    <cellStyle name="Comma 30 2 2 3 2" xfId="11235" xr:uid="{00000000-0005-0000-0000-0000C05C0000}"/>
    <cellStyle name="Comma 30 2 2 3 2 2" xfId="41885" xr:uid="{00000000-0005-0000-0000-0000C15C0000}"/>
    <cellStyle name="Comma 30 2 2 3 3" xfId="11236" xr:uid="{00000000-0005-0000-0000-0000C25C0000}"/>
    <cellStyle name="Comma 30 2 2 3 3 2" xfId="41886" xr:uid="{00000000-0005-0000-0000-0000C35C0000}"/>
    <cellStyle name="Comma 30 2 2 3 4" xfId="28328" xr:uid="{00000000-0005-0000-0000-0000C45C0000}"/>
    <cellStyle name="Comma 30 2 2 3 5" xfId="41884" xr:uid="{00000000-0005-0000-0000-0000C55C0000}"/>
    <cellStyle name="Comma 30 2 2 3 6" xfId="24295" xr:uid="{00000000-0005-0000-0000-0000C65C0000}"/>
    <cellStyle name="Comma 30 2 2 4" xfId="11237" xr:uid="{00000000-0005-0000-0000-0000C75C0000}"/>
    <cellStyle name="Comma 30 2 2 4 2" xfId="41887" xr:uid="{00000000-0005-0000-0000-0000C85C0000}"/>
    <cellStyle name="Comma 30 2 2 5" xfId="11230" xr:uid="{00000000-0005-0000-0000-0000C95C0000}"/>
    <cellStyle name="Comma 30 2 2 5 2" xfId="41880" xr:uid="{00000000-0005-0000-0000-0000CA5C0000}"/>
    <cellStyle name="Comma 30 2 2 6" xfId="33969" xr:uid="{00000000-0005-0000-0000-0000CB5C0000}"/>
    <cellStyle name="Comma 30 2 2 6 2" xfId="43981" xr:uid="{00000000-0005-0000-0000-0000CC5C0000}"/>
    <cellStyle name="Comma 30 2 2 7" xfId="25923" xr:uid="{00000000-0005-0000-0000-0000CD5C0000}"/>
    <cellStyle name="Comma 30 2 2 7 2" xfId="37920" xr:uid="{00000000-0005-0000-0000-0000CE5C0000}"/>
    <cellStyle name="Comma 30 2 2 8" xfId="24677" xr:uid="{00000000-0005-0000-0000-0000CF5C0000}"/>
    <cellStyle name="Comma 30 2 2 9" xfId="36660" xr:uid="{00000000-0005-0000-0000-0000D05C0000}"/>
    <cellStyle name="Comma 30 2 3" xfId="11238" xr:uid="{00000000-0005-0000-0000-0000D15C0000}"/>
    <cellStyle name="Comma 30 2 3 2" xfId="11239" xr:uid="{00000000-0005-0000-0000-0000D25C0000}"/>
    <cellStyle name="Comma 30 2 3 2 2" xfId="11240" xr:uid="{00000000-0005-0000-0000-0000D35C0000}"/>
    <cellStyle name="Comma 30 2 3 2 2 2" xfId="41890" xr:uid="{00000000-0005-0000-0000-0000D45C0000}"/>
    <cellStyle name="Comma 30 2 3 2 3" xfId="41889" xr:uid="{00000000-0005-0000-0000-0000D55C0000}"/>
    <cellStyle name="Comma 30 2 3 3" xfId="11241" xr:uid="{00000000-0005-0000-0000-0000D65C0000}"/>
    <cellStyle name="Comma 30 2 3 3 2" xfId="41891" xr:uid="{00000000-0005-0000-0000-0000D75C0000}"/>
    <cellStyle name="Comma 30 2 3 4" xfId="28329" xr:uid="{00000000-0005-0000-0000-0000D85C0000}"/>
    <cellStyle name="Comma 30 2 3 4 2" xfId="41888" xr:uid="{00000000-0005-0000-0000-0000D95C0000}"/>
    <cellStyle name="Comma 30 2 3 5" xfId="25164" xr:uid="{00000000-0005-0000-0000-0000DA5C0000}"/>
    <cellStyle name="Comma 30 2 3 6" xfId="37181" xr:uid="{00000000-0005-0000-0000-0000DB5C0000}"/>
    <cellStyle name="Comma 30 2 4" xfId="11242" xr:uid="{00000000-0005-0000-0000-0000DC5C0000}"/>
    <cellStyle name="Comma 30 2 4 2" xfId="11243" xr:uid="{00000000-0005-0000-0000-0000DD5C0000}"/>
    <cellStyle name="Comma 30 2 4 2 2" xfId="41893" xr:uid="{00000000-0005-0000-0000-0000DE5C0000}"/>
    <cellStyle name="Comma 30 2 4 3" xfId="28330" xr:uid="{00000000-0005-0000-0000-0000DF5C0000}"/>
    <cellStyle name="Comma 30 2 4 4" xfId="41892" xr:uid="{00000000-0005-0000-0000-0000E05C0000}"/>
    <cellStyle name="Comma 30 2 5" xfId="11244" xr:uid="{00000000-0005-0000-0000-0000E15C0000}"/>
    <cellStyle name="Comma 30 2 5 2" xfId="41894" xr:uid="{00000000-0005-0000-0000-0000E25C0000}"/>
    <cellStyle name="Comma 30 2 6" xfId="11245" xr:uid="{00000000-0005-0000-0000-0000E35C0000}"/>
    <cellStyle name="Comma 30 2 6 2" xfId="41895" xr:uid="{00000000-0005-0000-0000-0000E45C0000}"/>
    <cellStyle name="Comma 30 2 7" xfId="11246" xr:uid="{00000000-0005-0000-0000-0000E55C0000}"/>
    <cellStyle name="Comma 30 2 7 2" xfId="41896" xr:uid="{00000000-0005-0000-0000-0000E65C0000}"/>
    <cellStyle name="Comma 30 2 8" xfId="11247" xr:uid="{00000000-0005-0000-0000-0000E75C0000}"/>
    <cellStyle name="Comma 30 2 8 2" xfId="41897" xr:uid="{00000000-0005-0000-0000-0000E85C0000}"/>
    <cellStyle name="Comma 30 2 9" xfId="33968" xr:uid="{00000000-0005-0000-0000-0000E95C0000}"/>
    <cellStyle name="Comma 30 2 9 2" xfId="43980" xr:uid="{00000000-0005-0000-0000-0000EA5C0000}"/>
    <cellStyle name="Comma 30 3" xfId="797" xr:uid="{00000000-0005-0000-0000-0000EB5C0000}"/>
    <cellStyle name="Comma 30 3 2" xfId="798" xr:uid="{00000000-0005-0000-0000-0000EC5C0000}"/>
    <cellStyle name="Comma 30 3 2 2" xfId="11249" xr:uid="{00000000-0005-0000-0000-0000ED5C0000}"/>
    <cellStyle name="Comma 30 3 2 2 2" xfId="28331" xr:uid="{00000000-0005-0000-0000-0000EE5C0000}"/>
    <cellStyle name="Comma 30 3 2 2 2 2" xfId="41899" xr:uid="{00000000-0005-0000-0000-0000EF5C0000}"/>
    <cellStyle name="Comma 30 3 2 2 3" xfId="25167" xr:uid="{00000000-0005-0000-0000-0000F05C0000}"/>
    <cellStyle name="Comma 30 3 2 2 4" xfId="37184" xr:uid="{00000000-0005-0000-0000-0000F15C0000}"/>
    <cellStyle name="Comma 30 3 2 2 5" xfId="24029" xr:uid="{00000000-0005-0000-0000-0000F25C0000}"/>
    <cellStyle name="Comma 30 3 2 3" xfId="11250" xr:uid="{00000000-0005-0000-0000-0000F35C0000}"/>
    <cellStyle name="Comma 30 3 2 3 2" xfId="28332" xr:uid="{00000000-0005-0000-0000-0000F45C0000}"/>
    <cellStyle name="Comma 30 3 2 3 3" xfId="41900" xr:uid="{00000000-0005-0000-0000-0000F55C0000}"/>
    <cellStyle name="Comma 30 3 2 3 4" xfId="24297" xr:uid="{00000000-0005-0000-0000-0000F65C0000}"/>
    <cellStyle name="Comma 30 3 2 4" xfId="11248" xr:uid="{00000000-0005-0000-0000-0000F75C0000}"/>
    <cellStyle name="Comma 30 3 2 4 2" xfId="41898" xr:uid="{00000000-0005-0000-0000-0000F85C0000}"/>
    <cellStyle name="Comma 30 3 2 5" xfId="33971" xr:uid="{00000000-0005-0000-0000-0000F95C0000}"/>
    <cellStyle name="Comma 30 3 2 5 2" xfId="43983" xr:uid="{00000000-0005-0000-0000-0000FA5C0000}"/>
    <cellStyle name="Comma 30 3 2 6" xfId="25924" xr:uid="{00000000-0005-0000-0000-0000FB5C0000}"/>
    <cellStyle name="Comma 30 3 2 6 2" xfId="37922" xr:uid="{00000000-0005-0000-0000-0000FC5C0000}"/>
    <cellStyle name="Comma 30 3 2 7" xfId="24679" xr:uid="{00000000-0005-0000-0000-0000FD5C0000}"/>
    <cellStyle name="Comma 30 3 2 8" xfId="36662" xr:uid="{00000000-0005-0000-0000-0000FE5C0000}"/>
    <cellStyle name="Comma 30 3 3" xfId="11251" xr:uid="{00000000-0005-0000-0000-0000FF5C0000}"/>
    <cellStyle name="Comma 30 3 3 2" xfId="11252" xr:uid="{00000000-0005-0000-0000-0000005D0000}"/>
    <cellStyle name="Comma 30 3 3 2 2" xfId="41902" xr:uid="{00000000-0005-0000-0000-0000015D0000}"/>
    <cellStyle name="Comma 30 3 3 3" xfId="11253" xr:uid="{00000000-0005-0000-0000-0000025D0000}"/>
    <cellStyle name="Comma 30 3 3 3 2" xfId="41903" xr:uid="{00000000-0005-0000-0000-0000035D0000}"/>
    <cellStyle name="Comma 30 3 3 4" xfId="28333" xr:uid="{00000000-0005-0000-0000-0000045D0000}"/>
    <cellStyle name="Comma 30 3 3 4 2" xfId="41901" xr:uid="{00000000-0005-0000-0000-0000055D0000}"/>
    <cellStyle name="Comma 30 3 3 5" xfId="25166" xr:uid="{00000000-0005-0000-0000-0000065D0000}"/>
    <cellStyle name="Comma 30 3 3 6" xfId="37183" xr:uid="{00000000-0005-0000-0000-0000075D0000}"/>
    <cellStyle name="Comma 30 3 3 7" xfId="24028" xr:uid="{00000000-0005-0000-0000-0000085D0000}"/>
    <cellStyle name="Comma 30 3 4" xfId="11254" xr:uid="{00000000-0005-0000-0000-0000095D0000}"/>
    <cellStyle name="Comma 30 3 4 2" xfId="28334" xr:uid="{00000000-0005-0000-0000-00000A5D0000}"/>
    <cellStyle name="Comma 30 3 4 3" xfId="41904" xr:uid="{00000000-0005-0000-0000-00000B5D0000}"/>
    <cellStyle name="Comma 30 3 4 4" xfId="24296" xr:uid="{00000000-0005-0000-0000-00000C5D0000}"/>
    <cellStyle name="Comma 30 3 5" xfId="11255" xr:uid="{00000000-0005-0000-0000-00000D5D0000}"/>
    <cellStyle name="Comma 30 3 5 2" xfId="41905" xr:uid="{00000000-0005-0000-0000-00000E5D0000}"/>
    <cellStyle name="Comma 30 3 6" xfId="33970" xr:uid="{00000000-0005-0000-0000-00000F5D0000}"/>
    <cellStyle name="Comma 30 3 6 2" xfId="43982" xr:uid="{00000000-0005-0000-0000-0000105D0000}"/>
    <cellStyle name="Comma 30 3 7" xfId="350" xr:uid="{00000000-0005-0000-0000-0000115D0000}"/>
    <cellStyle name="Comma 30 3 7 2" xfId="37921" xr:uid="{00000000-0005-0000-0000-0000125D0000}"/>
    <cellStyle name="Comma 30 3 8" xfId="24678" xr:uid="{00000000-0005-0000-0000-0000135D0000}"/>
    <cellStyle name="Comma 30 3 9" xfId="36661" xr:uid="{00000000-0005-0000-0000-0000145D0000}"/>
    <cellStyle name="Comma 30 4" xfId="11256" xr:uid="{00000000-0005-0000-0000-0000155D0000}"/>
    <cellStyle name="Comma 30 4 2" xfId="11257" xr:uid="{00000000-0005-0000-0000-0000165D0000}"/>
    <cellStyle name="Comma 30 4 2 2" xfId="11258" xr:uid="{00000000-0005-0000-0000-0000175D0000}"/>
    <cellStyle name="Comma 30 4 2 2 2" xfId="41908" xr:uid="{00000000-0005-0000-0000-0000185D0000}"/>
    <cellStyle name="Comma 30 4 2 3" xfId="41907" xr:uid="{00000000-0005-0000-0000-0000195D0000}"/>
    <cellStyle name="Comma 30 4 3" xfId="11259" xr:uid="{00000000-0005-0000-0000-00001A5D0000}"/>
    <cellStyle name="Comma 30 4 3 2" xfId="41909" xr:uid="{00000000-0005-0000-0000-00001B5D0000}"/>
    <cellStyle name="Comma 30 4 4" xfId="28335" xr:uid="{00000000-0005-0000-0000-00001C5D0000}"/>
    <cellStyle name="Comma 30 4 4 2" xfId="41906" xr:uid="{00000000-0005-0000-0000-00001D5D0000}"/>
    <cellStyle name="Comma 30 4 5" xfId="25163" xr:uid="{00000000-0005-0000-0000-00001E5D0000}"/>
    <cellStyle name="Comma 30 4 6" xfId="37180" xr:uid="{00000000-0005-0000-0000-00001F5D0000}"/>
    <cellStyle name="Comma 30 5" xfId="11260" xr:uid="{00000000-0005-0000-0000-0000205D0000}"/>
    <cellStyle name="Comma 30 5 2" xfId="11261" xr:uid="{00000000-0005-0000-0000-0000215D0000}"/>
    <cellStyle name="Comma 30 5 2 2" xfId="41911" xr:uid="{00000000-0005-0000-0000-0000225D0000}"/>
    <cellStyle name="Comma 30 5 3" xfId="35657" xr:uid="{00000000-0005-0000-0000-0000235D0000}"/>
    <cellStyle name="Comma 30 5 3 2" xfId="44923" xr:uid="{00000000-0005-0000-0000-0000245D0000}"/>
    <cellStyle name="Comma 30 5 4" xfId="28336" xr:uid="{00000000-0005-0000-0000-0000255D0000}"/>
    <cellStyle name="Comma 30 5 5" xfId="41910" xr:uid="{00000000-0005-0000-0000-0000265D0000}"/>
    <cellStyle name="Comma 30 6" xfId="11262" xr:uid="{00000000-0005-0000-0000-0000275D0000}"/>
    <cellStyle name="Comma 30 6 2" xfId="11263" xr:uid="{00000000-0005-0000-0000-0000285D0000}"/>
    <cellStyle name="Comma 30 6 2 2" xfId="41913" xr:uid="{00000000-0005-0000-0000-0000295D0000}"/>
    <cellStyle name="Comma 30 6 3" xfId="11264" xr:uid="{00000000-0005-0000-0000-00002A5D0000}"/>
    <cellStyle name="Comma 30 6 3 2" xfId="41914" xr:uid="{00000000-0005-0000-0000-00002B5D0000}"/>
    <cellStyle name="Comma 30 6 4" xfId="35656" xr:uid="{00000000-0005-0000-0000-00002C5D0000}"/>
    <cellStyle name="Comma 30 6 4 2" xfId="44922" xr:uid="{00000000-0005-0000-0000-00002D5D0000}"/>
    <cellStyle name="Comma 30 6 5" xfId="41912" xr:uid="{00000000-0005-0000-0000-00002E5D0000}"/>
    <cellStyle name="Comma 30 7" xfId="11265" xr:uid="{00000000-0005-0000-0000-00002F5D0000}"/>
    <cellStyle name="Comma 30 7 2" xfId="35655" xr:uid="{00000000-0005-0000-0000-0000305D0000}"/>
    <cellStyle name="Comma 30 7 2 2" xfId="44921" xr:uid="{00000000-0005-0000-0000-0000315D0000}"/>
    <cellStyle name="Comma 30 7 3" xfId="41915" xr:uid="{00000000-0005-0000-0000-0000325D0000}"/>
    <cellStyle name="Comma 30 8" xfId="11266" xr:uid="{00000000-0005-0000-0000-0000335D0000}"/>
    <cellStyle name="Comma 30 8 2" xfId="35654" xr:uid="{00000000-0005-0000-0000-0000345D0000}"/>
    <cellStyle name="Comma 30 8 2 2" xfId="44920" xr:uid="{00000000-0005-0000-0000-0000355D0000}"/>
    <cellStyle name="Comma 30 8 3" xfId="41916" xr:uid="{00000000-0005-0000-0000-0000365D0000}"/>
    <cellStyle name="Comma 30 9" xfId="11229" xr:uid="{00000000-0005-0000-0000-0000375D0000}"/>
    <cellStyle name="Comma 30 9 2" xfId="41879" xr:uid="{00000000-0005-0000-0000-0000385D0000}"/>
    <cellStyle name="Comma 31" xfId="799" xr:uid="{00000000-0005-0000-0000-0000395D0000}"/>
    <cellStyle name="Comma 31 10" xfId="33972" xr:uid="{00000000-0005-0000-0000-00003A5D0000}"/>
    <cellStyle name="Comma 31 10 2" xfId="43984" xr:uid="{00000000-0005-0000-0000-00003B5D0000}"/>
    <cellStyle name="Comma 31 11" xfId="21775" xr:uid="{00000000-0005-0000-0000-00003C5D0000}"/>
    <cellStyle name="Comma 31 11 2" xfId="37923" xr:uid="{00000000-0005-0000-0000-00003D5D0000}"/>
    <cellStyle name="Comma 31 12" xfId="24680" xr:uid="{00000000-0005-0000-0000-00003E5D0000}"/>
    <cellStyle name="Comma 31 13" xfId="36663" xr:uid="{00000000-0005-0000-0000-00003F5D0000}"/>
    <cellStyle name="Comma 31 14" xfId="23732" xr:uid="{00000000-0005-0000-0000-0000405D0000}"/>
    <cellStyle name="Comma 31 15" xfId="31935" xr:uid="{00000000-0005-0000-0000-0000415D0000}"/>
    <cellStyle name="Comma 31 2" xfId="800" xr:uid="{00000000-0005-0000-0000-0000425D0000}"/>
    <cellStyle name="Comma 31 2 10" xfId="25925" xr:uid="{00000000-0005-0000-0000-0000435D0000}"/>
    <cellStyle name="Comma 31 2 10 2" xfId="37924" xr:uid="{00000000-0005-0000-0000-0000445D0000}"/>
    <cellStyle name="Comma 31 2 11" xfId="24681" xr:uid="{00000000-0005-0000-0000-0000455D0000}"/>
    <cellStyle name="Comma 31 2 12" xfId="36664" xr:uid="{00000000-0005-0000-0000-0000465D0000}"/>
    <cellStyle name="Comma 31 2 13" xfId="23733" xr:uid="{00000000-0005-0000-0000-0000475D0000}"/>
    <cellStyle name="Comma 31 2 2" xfId="801" xr:uid="{00000000-0005-0000-0000-0000485D0000}"/>
    <cellStyle name="Comma 31 2 2 10" xfId="23734" xr:uid="{00000000-0005-0000-0000-0000495D0000}"/>
    <cellStyle name="Comma 31 2 2 2" xfId="11269" xr:uid="{00000000-0005-0000-0000-00004A5D0000}"/>
    <cellStyle name="Comma 31 2 2 2 2" xfId="11270" xr:uid="{00000000-0005-0000-0000-00004B5D0000}"/>
    <cellStyle name="Comma 31 2 2 2 2 2" xfId="41920" xr:uid="{00000000-0005-0000-0000-00004C5D0000}"/>
    <cellStyle name="Comma 31 2 2 2 3" xfId="11271" xr:uid="{00000000-0005-0000-0000-00004D5D0000}"/>
    <cellStyle name="Comma 31 2 2 2 3 2" xfId="41921" xr:uid="{00000000-0005-0000-0000-00004E5D0000}"/>
    <cellStyle name="Comma 31 2 2 2 4" xfId="28337" xr:uid="{00000000-0005-0000-0000-00004F5D0000}"/>
    <cellStyle name="Comma 31 2 2 2 4 2" xfId="41919" xr:uid="{00000000-0005-0000-0000-0000505D0000}"/>
    <cellStyle name="Comma 31 2 2 2 5" xfId="25170" xr:uid="{00000000-0005-0000-0000-0000515D0000}"/>
    <cellStyle name="Comma 31 2 2 2 6" xfId="37187" xr:uid="{00000000-0005-0000-0000-0000525D0000}"/>
    <cellStyle name="Comma 31 2 2 2 7" xfId="24030" xr:uid="{00000000-0005-0000-0000-0000535D0000}"/>
    <cellStyle name="Comma 31 2 2 3" xfId="11272" xr:uid="{00000000-0005-0000-0000-0000545D0000}"/>
    <cellStyle name="Comma 31 2 2 3 2" xfId="11273" xr:uid="{00000000-0005-0000-0000-0000555D0000}"/>
    <cellStyle name="Comma 31 2 2 3 2 2" xfId="41923" xr:uid="{00000000-0005-0000-0000-0000565D0000}"/>
    <cellStyle name="Comma 31 2 2 3 3" xfId="11274" xr:uid="{00000000-0005-0000-0000-0000575D0000}"/>
    <cellStyle name="Comma 31 2 2 3 3 2" xfId="41924" xr:uid="{00000000-0005-0000-0000-0000585D0000}"/>
    <cellStyle name="Comma 31 2 2 3 4" xfId="28338" xr:uid="{00000000-0005-0000-0000-0000595D0000}"/>
    <cellStyle name="Comma 31 2 2 3 5" xfId="41922" xr:uid="{00000000-0005-0000-0000-00005A5D0000}"/>
    <cellStyle name="Comma 31 2 2 3 6" xfId="24298" xr:uid="{00000000-0005-0000-0000-00005B5D0000}"/>
    <cellStyle name="Comma 31 2 2 4" xfId="11275" xr:uid="{00000000-0005-0000-0000-00005C5D0000}"/>
    <cellStyle name="Comma 31 2 2 4 2" xfId="41925" xr:uid="{00000000-0005-0000-0000-00005D5D0000}"/>
    <cellStyle name="Comma 31 2 2 5" xfId="11268" xr:uid="{00000000-0005-0000-0000-00005E5D0000}"/>
    <cellStyle name="Comma 31 2 2 5 2" xfId="41918" xr:uid="{00000000-0005-0000-0000-00005F5D0000}"/>
    <cellStyle name="Comma 31 2 2 6" xfId="33974" xr:uid="{00000000-0005-0000-0000-0000605D0000}"/>
    <cellStyle name="Comma 31 2 2 6 2" xfId="43986" xr:uid="{00000000-0005-0000-0000-0000615D0000}"/>
    <cellStyle name="Comma 31 2 2 7" xfId="25926" xr:uid="{00000000-0005-0000-0000-0000625D0000}"/>
    <cellStyle name="Comma 31 2 2 7 2" xfId="37925" xr:uid="{00000000-0005-0000-0000-0000635D0000}"/>
    <cellStyle name="Comma 31 2 2 8" xfId="24682" xr:uid="{00000000-0005-0000-0000-0000645D0000}"/>
    <cellStyle name="Comma 31 2 2 9" xfId="36665" xr:uid="{00000000-0005-0000-0000-0000655D0000}"/>
    <cellStyle name="Comma 31 2 3" xfId="11276" xr:uid="{00000000-0005-0000-0000-0000665D0000}"/>
    <cellStyle name="Comma 31 2 3 2" xfId="11277" xr:uid="{00000000-0005-0000-0000-0000675D0000}"/>
    <cellStyle name="Comma 31 2 3 2 2" xfId="11278" xr:uid="{00000000-0005-0000-0000-0000685D0000}"/>
    <cellStyle name="Comma 31 2 3 2 2 2" xfId="41928" xr:uid="{00000000-0005-0000-0000-0000695D0000}"/>
    <cellStyle name="Comma 31 2 3 2 3" xfId="41927" xr:uid="{00000000-0005-0000-0000-00006A5D0000}"/>
    <cellStyle name="Comma 31 2 3 3" xfId="11279" xr:uid="{00000000-0005-0000-0000-00006B5D0000}"/>
    <cellStyle name="Comma 31 2 3 3 2" xfId="41929" xr:uid="{00000000-0005-0000-0000-00006C5D0000}"/>
    <cellStyle name="Comma 31 2 3 4" xfId="28339" xr:uid="{00000000-0005-0000-0000-00006D5D0000}"/>
    <cellStyle name="Comma 31 2 3 4 2" xfId="41926" xr:uid="{00000000-0005-0000-0000-00006E5D0000}"/>
    <cellStyle name="Comma 31 2 3 5" xfId="25169" xr:uid="{00000000-0005-0000-0000-00006F5D0000}"/>
    <cellStyle name="Comma 31 2 3 6" xfId="37186" xr:uid="{00000000-0005-0000-0000-0000705D0000}"/>
    <cellStyle name="Comma 31 2 4" xfId="11280" xr:uid="{00000000-0005-0000-0000-0000715D0000}"/>
    <cellStyle name="Comma 31 2 4 2" xfId="11281" xr:uid="{00000000-0005-0000-0000-0000725D0000}"/>
    <cellStyle name="Comma 31 2 4 2 2" xfId="41931" xr:uid="{00000000-0005-0000-0000-0000735D0000}"/>
    <cellStyle name="Comma 31 2 4 3" xfId="28340" xr:uid="{00000000-0005-0000-0000-0000745D0000}"/>
    <cellStyle name="Comma 31 2 4 4" xfId="41930" xr:uid="{00000000-0005-0000-0000-0000755D0000}"/>
    <cellStyle name="Comma 31 2 5" xfId="11282" xr:uid="{00000000-0005-0000-0000-0000765D0000}"/>
    <cellStyle name="Comma 31 2 5 2" xfId="41932" xr:uid="{00000000-0005-0000-0000-0000775D0000}"/>
    <cellStyle name="Comma 31 2 6" xfId="11283" xr:uid="{00000000-0005-0000-0000-0000785D0000}"/>
    <cellStyle name="Comma 31 2 6 2" xfId="41933" xr:uid="{00000000-0005-0000-0000-0000795D0000}"/>
    <cellStyle name="Comma 31 2 7" xfId="11284" xr:uid="{00000000-0005-0000-0000-00007A5D0000}"/>
    <cellStyle name="Comma 31 2 7 2" xfId="41934" xr:uid="{00000000-0005-0000-0000-00007B5D0000}"/>
    <cellStyle name="Comma 31 2 8" xfId="11285" xr:uid="{00000000-0005-0000-0000-00007C5D0000}"/>
    <cellStyle name="Comma 31 2 8 2" xfId="41935" xr:uid="{00000000-0005-0000-0000-00007D5D0000}"/>
    <cellStyle name="Comma 31 2 9" xfId="33973" xr:uid="{00000000-0005-0000-0000-00007E5D0000}"/>
    <cellStyle name="Comma 31 2 9 2" xfId="43985" xr:uid="{00000000-0005-0000-0000-00007F5D0000}"/>
    <cellStyle name="Comma 31 3" xfId="802" xr:uid="{00000000-0005-0000-0000-0000805D0000}"/>
    <cellStyle name="Comma 31 3 2" xfId="803" xr:uid="{00000000-0005-0000-0000-0000815D0000}"/>
    <cellStyle name="Comma 31 3 2 2" xfId="11287" xr:uid="{00000000-0005-0000-0000-0000825D0000}"/>
    <cellStyle name="Comma 31 3 2 2 2" xfId="28341" xr:uid="{00000000-0005-0000-0000-0000835D0000}"/>
    <cellStyle name="Comma 31 3 2 2 2 2" xfId="41937" xr:uid="{00000000-0005-0000-0000-0000845D0000}"/>
    <cellStyle name="Comma 31 3 2 2 3" xfId="25172" xr:uid="{00000000-0005-0000-0000-0000855D0000}"/>
    <cellStyle name="Comma 31 3 2 2 4" xfId="37189" xr:uid="{00000000-0005-0000-0000-0000865D0000}"/>
    <cellStyle name="Comma 31 3 2 2 5" xfId="24032" xr:uid="{00000000-0005-0000-0000-0000875D0000}"/>
    <cellStyle name="Comma 31 3 2 3" xfId="11288" xr:uid="{00000000-0005-0000-0000-0000885D0000}"/>
    <cellStyle name="Comma 31 3 2 3 2" xfId="28342" xr:uid="{00000000-0005-0000-0000-0000895D0000}"/>
    <cellStyle name="Comma 31 3 2 3 3" xfId="41938" xr:uid="{00000000-0005-0000-0000-00008A5D0000}"/>
    <cellStyle name="Comma 31 3 2 3 4" xfId="24300" xr:uid="{00000000-0005-0000-0000-00008B5D0000}"/>
    <cellStyle name="Comma 31 3 2 4" xfId="11286" xr:uid="{00000000-0005-0000-0000-00008C5D0000}"/>
    <cellStyle name="Comma 31 3 2 4 2" xfId="41936" xr:uid="{00000000-0005-0000-0000-00008D5D0000}"/>
    <cellStyle name="Comma 31 3 2 5" xfId="33976" xr:uid="{00000000-0005-0000-0000-00008E5D0000}"/>
    <cellStyle name="Comma 31 3 2 5 2" xfId="43988" xr:uid="{00000000-0005-0000-0000-00008F5D0000}"/>
    <cellStyle name="Comma 31 3 2 6" xfId="25928" xr:uid="{00000000-0005-0000-0000-0000905D0000}"/>
    <cellStyle name="Comma 31 3 2 6 2" xfId="37927" xr:uid="{00000000-0005-0000-0000-0000915D0000}"/>
    <cellStyle name="Comma 31 3 2 7" xfId="24684" xr:uid="{00000000-0005-0000-0000-0000925D0000}"/>
    <cellStyle name="Comma 31 3 2 8" xfId="36667" xr:uid="{00000000-0005-0000-0000-0000935D0000}"/>
    <cellStyle name="Comma 31 3 3" xfId="11289" xr:uid="{00000000-0005-0000-0000-0000945D0000}"/>
    <cellStyle name="Comma 31 3 3 2" xfId="11290" xr:uid="{00000000-0005-0000-0000-0000955D0000}"/>
    <cellStyle name="Comma 31 3 3 2 2" xfId="41940" xr:uid="{00000000-0005-0000-0000-0000965D0000}"/>
    <cellStyle name="Comma 31 3 3 3" xfId="11291" xr:uid="{00000000-0005-0000-0000-0000975D0000}"/>
    <cellStyle name="Comma 31 3 3 3 2" xfId="41941" xr:uid="{00000000-0005-0000-0000-0000985D0000}"/>
    <cellStyle name="Comma 31 3 3 4" xfId="28343" xr:uid="{00000000-0005-0000-0000-0000995D0000}"/>
    <cellStyle name="Comma 31 3 3 4 2" xfId="41939" xr:uid="{00000000-0005-0000-0000-00009A5D0000}"/>
    <cellStyle name="Comma 31 3 3 5" xfId="25171" xr:uid="{00000000-0005-0000-0000-00009B5D0000}"/>
    <cellStyle name="Comma 31 3 3 6" xfId="37188" xr:uid="{00000000-0005-0000-0000-00009C5D0000}"/>
    <cellStyle name="Comma 31 3 3 7" xfId="24031" xr:uid="{00000000-0005-0000-0000-00009D5D0000}"/>
    <cellStyle name="Comma 31 3 4" xfId="11292" xr:uid="{00000000-0005-0000-0000-00009E5D0000}"/>
    <cellStyle name="Comma 31 3 4 2" xfId="28344" xr:uid="{00000000-0005-0000-0000-00009F5D0000}"/>
    <cellStyle name="Comma 31 3 4 3" xfId="41942" xr:uid="{00000000-0005-0000-0000-0000A05D0000}"/>
    <cellStyle name="Comma 31 3 4 4" xfId="24299" xr:uid="{00000000-0005-0000-0000-0000A15D0000}"/>
    <cellStyle name="Comma 31 3 5" xfId="11293" xr:uid="{00000000-0005-0000-0000-0000A25D0000}"/>
    <cellStyle name="Comma 31 3 5 2" xfId="41943" xr:uid="{00000000-0005-0000-0000-0000A35D0000}"/>
    <cellStyle name="Comma 31 3 6" xfId="33975" xr:uid="{00000000-0005-0000-0000-0000A45D0000}"/>
    <cellStyle name="Comma 31 3 6 2" xfId="43987" xr:uid="{00000000-0005-0000-0000-0000A55D0000}"/>
    <cellStyle name="Comma 31 3 7" xfId="25927" xr:uid="{00000000-0005-0000-0000-0000A65D0000}"/>
    <cellStyle name="Comma 31 3 7 2" xfId="37926" xr:uid="{00000000-0005-0000-0000-0000A75D0000}"/>
    <cellStyle name="Comma 31 3 8" xfId="24683" xr:uid="{00000000-0005-0000-0000-0000A85D0000}"/>
    <cellStyle name="Comma 31 3 9" xfId="36666" xr:uid="{00000000-0005-0000-0000-0000A95D0000}"/>
    <cellStyle name="Comma 31 4" xfId="11294" xr:uid="{00000000-0005-0000-0000-0000AA5D0000}"/>
    <cellStyle name="Comma 31 4 2" xfId="11295" xr:uid="{00000000-0005-0000-0000-0000AB5D0000}"/>
    <cellStyle name="Comma 31 4 2 2" xfId="11296" xr:uid="{00000000-0005-0000-0000-0000AC5D0000}"/>
    <cellStyle name="Comma 31 4 2 2 2" xfId="41946" xr:uid="{00000000-0005-0000-0000-0000AD5D0000}"/>
    <cellStyle name="Comma 31 4 2 3" xfId="41945" xr:uid="{00000000-0005-0000-0000-0000AE5D0000}"/>
    <cellStyle name="Comma 31 4 3" xfId="11297" xr:uid="{00000000-0005-0000-0000-0000AF5D0000}"/>
    <cellStyle name="Comma 31 4 3 2" xfId="41947" xr:uid="{00000000-0005-0000-0000-0000B05D0000}"/>
    <cellStyle name="Comma 31 4 4" xfId="28345" xr:uid="{00000000-0005-0000-0000-0000B15D0000}"/>
    <cellStyle name="Comma 31 4 4 2" xfId="41944" xr:uid="{00000000-0005-0000-0000-0000B25D0000}"/>
    <cellStyle name="Comma 31 4 5" xfId="25168" xr:uid="{00000000-0005-0000-0000-0000B35D0000}"/>
    <cellStyle name="Comma 31 4 6" xfId="37185" xr:uid="{00000000-0005-0000-0000-0000B45D0000}"/>
    <cellStyle name="Comma 31 5" xfId="11298" xr:uid="{00000000-0005-0000-0000-0000B55D0000}"/>
    <cellStyle name="Comma 31 5 2" xfId="11299" xr:uid="{00000000-0005-0000-0000-0000B65D0000}"/>
    <cellStyle name="Comma 31 5 2 2" xfId="41949" xr:uid="{00000000-0005-0000-0000-0000B75D0000}"/>
    <cellStyle name="Comma 31 5 3" xfId="35653" xr:uid="{00000000-0005-0000-0000-0000B85D0000}"/>
    <cellStyle name="Comma 31 5 3 2" xfId="44919" xr:uid="{00000000-0005-0000-0000-0000B95D0000}"/>
    <cellStyle name="Comma 31 5 4" xfId="28346" xr:uid="{00000000-0005-0000-0000-0000BA5D0000}"/>
    <cellStyle name="Comma 31 5 5" xfId="41948" xr:uid="{00000000-0005-0000-0000-0000BB5D0000}"/>
    <cellStyle name="Comma 31 6" xfId="11300" xr:uid="{00000000-0005-0000-0000-0000BC5D0000}"/>
    <cellStyle name="Comma 31 6 2" xfId="11301" xr:uid="{00000000-0005-0000-0000-0000BD5D0000}"/>
    <cellStyle name="Comma 31 6 2 2" xfId="41951" xr:uid="{00000000-0005-0000-0000-0000BE5D0000}"/>
    <cellStyle name="Comma 31 6 3" xfId="11302" xr:uid="{00000000-0005-0000-0000-0000BF5D0000}"/>
    <cellStyle name="Comma 31 6 3 2" xfId="41952" xr:uid="{00000000-0005-0000-0000-0000C05D0000}"/>
    <cellStyle name="Comma 31 6 4" xfId="25695" xr:uid="{00000000-0005-0000-0000-0000C15D0000}"/>
    <cellStyle name="Comma 31 6 4 2" xfId="37690" xr:uid="{00000000-0005-0000-0000-0000C25D0000}"/>
    <cellStyle name="Comma 31 6 5" xfId="41950" xr:uid="{00000000-0005-0000-0000-0000C35D0000}"/>
    <cellStyle name="Comma 31 7" xfId="11303" xr:uid="{00000000-0005-0000-0000-0000C45D0000}"/>
    <cellStyle name="Comma 31 7 2" xfId="35646" xr:uid="{00000000-0005-0000-0000-0000C55D0000}"/>
    <cellStyle name="Comma 31 7 2 2" xfId="44912" xr:uid="{00000000-0005-0000-0000-0000C65D0000}"/>
    <cellStyle name="Comma 31 7 3" xfId="41953" xr:uid="{00000000-0005-0000-0000-0000C75D0000}"/>
    <cellStyle name="Comma 31 8" xfId="11304" xr:uid="{00000000-0005-0000-0000-0000C85D0000}"/>
    <cellStyle name="Comma 31 8 2" xfId="35652" xr:uid="{00000000-0005-0000-0000-0000C95D0000}"/>
    <cellStyle name="Comma 31 8 2 2" xfId="44918" xr:uid="{00000000-0005-0000-0000-0000CA5D0000}"/>
    <cellStyle name="Comma 31 8 3" xfId="41954" xr:uid="{00000000-0005-0000-0000-0000CB5D0000}"/>
    <cellStyle name="Comma 31 9" xfId="11267" xr:uid="{00000000-0005-0000-0000-0000CC5D0000}"/>
    <cellStyle name="Comma 31 9 2" xfId="41917" xr:uid="{00000000-0005-0000-0000-0000CD5D0000}"/>
    <cellStyle name="Comma 32" xfId="804" xr:uid="{00000000-0005-0000-0000-0000CE5D0000}"/>
    <cellStyle name="Comma 32 10" xfId="33977" xr:uid="{00000000-0005-0000-0000-0000CF5D0000}"/>
    <cellStyle name="Comma 32 10 2" xfId="43989" xr:uid="{00000000-0005-0000-0000-0000D05D0000}"/>
    <cellStyle name="Comma 32 11" xfId="25929" xr:uid="{00000000-0005-0000-0000-0000D15D0000}"/>
    <cellStyle name="Comma 32 11 2" xfId="37928" xr:uid="{00000000-0005-0000-0000-0000D25D0000}"/>
    <cellStyle name="Comma 32 12" xfId="24685" xr:uid="{00000000-0005-0000-0000-0000D35D0000}"/>
    <cellStyle name="Comma 32 13" xfId="36668" xr:uid="{00000000-0005-0000-0000-0000D45D0000}"/>
    <cellStyle name="Comma 32 14" xfId="23735" xr:uid="{00000000-0005-0000-0000-0000D55D0000}"/>
    <cellStyle name="Comma 32 15" xfId="32113" xr:uid="{00000000-0005-0000-0000-0000D65D0000}"/>
    <cellStyle name="Comma 32 2" xfId="805" xr:uid="{00000000-0005-0000-0000-0000D75D0000}"/>
    <cellStyle name="Comma 32 2 10" xfId="25930" xr:uid="{00000000-0005-0000-0000-0000D85D0000}"/>
    <cellStyle name="Comma 32 2 10 2" xfId="37929" xr:uid="{00000000-0005-0000-0000-0000D95D0000}"/>
    <cellStyle name="Comma 32 2 11" xfId="24686" xr:uid="{00000000-0005-0000-0000-0000DA5D0000}"/>
    <cellStyle name="Comma 32 2 12" xfId="36669" xr:uid="{00000000-0005-0000-0000-0000DB5D0000}"/>
    <cellStyle name="Comma 32 2 2" xfId="806" xr:uid="{00000000-0005-0000-0000-0000DC5D0000}"/>
    <cellStyle name="Comma 32 2 2 10" xfId="36670" xr:uid="{00000000-0005-0000-0000-0000DD5D0000}"/>
    <cellStyle name="Comma 32 2 2 2" xfId="11307" xr:uid="{00000000-0005-0000-0000-0000DE5D0000}"/>
    <cellStyle name="Comma 32 2 2 2 2" xfId="11308" xr:uid="{00000000-0005-0000-0000-0000DF5D0000}"/>
    <cellStyle name="Comma 32 2 2 2 2 2" xfId="41958" xr:uid="{00000000-0005-0000-0000-0000E05D0000}"/>
    <cellStyle name="Comma 32 2 2 2 3" xfId="11309" xr:uid="{00000000-0005-0000-0000-0000E15D0000}"/>
    <cellStyle name="Comma 32 2 2 2 3 2" xfId="41959" xr:uid="{00000000-0005-0000-0000-0000E25D0000}"/>
    <cellStyle name="Comma 32 2 2 2 4" xfId="28347" xr:uid="{00000000-0005-0000-0000-0000E35D0000}"/>
    <cellStyle name="Comma 32 2 2 2 4 2" xfId="41957" xr:uid="{00000000-0005-0000-0000-0000E45D0000}"/>
    <cellStyle name="Comma 32 2 2 2 5" xfId="25175" xr:uid="{00000000-0005-0000-0000-0000E55D0000}"/>
    <cellStyle name="Comma 32 2 2 2 6" xfId="37192" xr:uid="{00000000-0005-0000-0000-0000E65D0000}"/>
    <cellStyle name="Comma 32 2 2 2 7" xfId="24033" xr:uid="{00000000-0005-0000-0000-0000E75D0000}"/>
    <cellStyle name="Comma 32 2 2 3" xfId="11310" xr:uid="{00000000-0005-0000-0000-0000E85D0000}"/>
    <cellStyle name="Comma 32 2 2 3 2" xfId="11311" xr:uid="{00000000-0005-0000-0000-0000E95D0000}"/>
    <cellStyle name="Comma 32 2 2 3 2 2" xfId="41961" xr:uid="{00000000-0005-0000-0000-0000EA5D0000}"/>
    <cellStyle name="Comma 32 2 2 3 3" xfId="11312" xr:uid="{00000000-0005-0000-0000-0000EB5D0000}"/>
    <cellStyle name="Comma 32 2 2 3 3 2" xfId="41962" xr:uid="{00000000-0005-0000-0000-0000EC5D0000}"/>
    <cellStyle name="Comma 32 2 2 3 4" xfId="28348" xr:uid="{00000000-0005-0000-0000-0000ED5D0000}"/>
    <cellStyle name="Comma 32 2 2 3 5" xfId="41960" xr:uid="{00000000-0005-0000-0000-0000EE5D0000}"/>
    <cellStyle name="Comma 32 2 2 3 6" xfId="24301" xr:uid="{00000000-0005-0000-0000-0000EF5D0000}"/>
    <cellStyle name="Comma 32 2 2 4" xfId="11313" xr:uid="{00000000-0005-0000-0000-0000F05D0000}"/>
    <cellStyle name="Comma 32 2 2 4 2" xfId="41963" xr:uid="{00000000-0005-0000-0000-0000F15D0000}"/>
    <cellStyle name="Comma 32 2 2 5" xfId="11314" xr:uid="{00000000-0005-0000-0000-0000F25D0000}"/>
    <cellStyle name="Comma 32 2 2 5 2" xfId="36346" xr:uid="{00000000-0005-0000-0000-0000F35D0000}"/>
    <cellStyle name="Comma 32 2 2 5 2 2" xfId="45564" xr:uid="{00000000-0005-0000-0000-0000F45D0000}"/>
    <cellStyle name="Comma 32 2 2 5 3" xfId="41964" xr:uid="{00000000-0005-0000-0000-0000F55D0000}"/>
    <cellStyle name="Comma 32 2 2 6" xfId="11306" xr:uid="{00000000-0005-0000-0000-0000F65D0000}"/>
    <cellStyle name="Comma 32 2 2 6 2" xfId="41956" xr:uid="{00000000-0005-0000-0000-0000F75D0000}"/>
    <cellStyle name="Comma 32 2 2 7" xfId="33979" xr:uid="{00000000-0005-0000-0000-0000F85D0000}"/>
    <cellStyle name="Comma 32 2 2 7 2" xfId="43991" xr:uid="{00000000-0005-0000-0000-0000F95D0000}"/>
    <cellStyle name="Comma 32 2 2 8" xfId="25931" xr:uid="{00000000-0005-0000-0000-0000FA5D0000}"/>
    <cellStyle name="Comma 32 2 2 8 2" xfId="37930" xr:uid="{00000000-0005-0000-0000-0000FB5D0000}"/>
    <cellStyle name="Comma 32 2 2 9" xfId="24687" xr:uid="{00000000-0005-0000-0000-0000FC5D0000}"/>
    <cellStyle name="Comma 32 2 3" xfId="11315" xr:uid="{00000000-0005-0000-0000-0000FD5D0000}"/>
    <cellStyle name="Comma 32 2 3 2" xfId="11316" xr:uid="{00000000-0005-0000-0000-0000FE5D0000}"/>
    <cellStyle name="Comma 32 2 3 2 2" xfId="41966" xr:uid="{00000000-0005-0000-0000-0000FF5D0000}"/>
    <cellStyle name="Comma 32 2 3 3" xfId="11317" xr:uid="{00000000-0005-0000-0000-0000005E0000}"/>
    <cellStyle name="Comma 32 2 3 3 2" xfId="41967" xr:uid="{00000000-0005-0000-0000-0000015E0000}"/>
    <cellStyle name="Comma 32 2 3 4" xfId="28349" xr:uid="{00000000-0005-0000-0000-0000025E0000}"/>
    <cellStyle name="Comma 32 2 3 4 2" xfId="41965" xr:uid="{00000000-0005-0000-0000-0000035E0000}"/>
    <cellStyle name="Comma 32 2 3 5" xfId="25174" xr:uid="{00000000-0005-0000-0000-0000045E0000}"/>
    <cellStyle name="Comma 32 2 3 6" xfId="37191" xr:uid="{00000000-0005-0000-0000-0000055E0000}"/>
    <cellStyle name="Comma 32 2 4" xfId="11318" xr:uid="{00000000-0005-0000-0000-0000065E0000}"/>
    <cellStyle name="Comma 32 2 4 2" xfId="11319" xr:uid="{00000000-0005-0000-0000-0000075E0000}"/>
    <cellStyle name="Comma 32 2 4 2 2" xfId="41969" xr:uid="{00000000-0005-0000-0000-0000085E0000}"/>
    <cellStyle name="Comma 32 2 4 3" xfId="28350" xr:uid="{00000000-0005-0000-0000-0000095E0000}"/>
    <cellStyle name="Comma 32 2 4 4" xfId="41968" xr:uid="{00000000-0005-0000-0000-00000A5E0000}"/>
    <cellStyle name="Comma 32 2 5" xfId="11320" xr:uid="{00000000-0005-0000-0000-00000B5E0000}"/>
    <cellStyle name="Comma 32 2 5 2" xfId="41970" xr:uid="{00000000-0005-0000-0000-00000C5E0000}"/>
    <cellStyle name="Comma 32 2 6" xfId="11321" xr:uid="{00000000-0005-0000-0000-00000D5E0000}"/>
    <cellStyle name="Comma 32 2 6 2" xfId="41971" xr:uid="{00000000-0005-0000-0000-00000E5E0000}"/>
    <cellStyle name="Comma 32 2 7" xfId="11322" xr:uid="{00000000-0005-0000-0000-00000F5E0000}"/>
    <cellStyle name="Comma 32 2 7 2" xfId="41972" xr:uid="{00000000-0005-0000-0000-0000105E0000}"/>
    <cellStyle name="Comma 32 2 8" xfId="11323" xr:uid="{00000000-0005-0000-0000-0000115E0000}"/>
    <cellStyle name="Comma 32 2 8 2" xfId="41973" xr:uid="{00000000-0005-0000-0000-0000125E0000}"/>
    <cellStyle name="Comma 32 2 9" xfId="33978" xr:uid="{00000000-0005-0000-0000-0000135E0000}"/>
    <cellStyle name="Comma 32 2 9 2" xfId="43990" xr:uid="{00000000-0005-0000-0000-0000145E0000}"/>
    <cellStyle name="Comma 32 3" xfId="807" xr:uid="{00000000-0005-0000-0000-0000155E0000}"/>
    <cellStyle name="Comma 32 3 10" xfId="36671" xr:uid="{00000000-0005-0000-0000-0000165E0000}"/>
    <cellStyle name="Comma 32 3 2" xfId="808" xr:uid="{00000000-0005-0000-0000-0000175E0000}"/>
    <cellStyle name="Comma 32 3 2 2" xfId="11325" xr:uid="{00000000-0005-0000-0000-0000185E0000}"/>
    <cellStyle name="Comma 32 3 2 2 2" xfId="28351" xr:uid="{00000000-0005-0000-0000-0000195E0000}"/>
    <cellStyle name="Comma 32 3 2 2 2 2" xfId="41975" xr:uid="{00000000-0005-0000-0000-00001A5E0000}"/>
    <cellStyle name="Comma 32 3 2 2 3" xfId="25177" xr:uid="{00000000-0005-0000-0000-00001B5E0000}"/>
    <cellStyle name="Comma 32 3 2 2 4" xfId="37194" xr:uid="{00000000-0005-0000-0000-00001C5E0000}"/>
    <cellStyle name="Comma 32 3 2 2 5" xfId="24035" xr:uid="{00000000-0005-0000-0000-00001D5E0000}"/>
    <cellStyle name="Comma 32 3 2 3" xfId="11326" xr:uid="{00000000-0005-0000-0000-00001E5E0000}"/>
    <cellStyle name="Comma 32 3 2 3 2" xfId="28352" xr:uid="{00000000-0005-0000-0000-00001F5E0000}"/>
    <cellStyle name="Comma 32 3 2 3 3" xfId="41976" xr:uid="{00000000-0005-0000-0000-0000205E0000}"/>
    <cellStyle name="Comma 32 3 2 3 4" xfId="24303" xr:uid="{00000000-0005-0000-0000-0000215E0000}"/>
    <cellStyle name="Comma 32 3 2 4" xfId="11324" xr:uid="{00000000-0005-0000-0000-0000225E0000}"/>
    <cellStyle name="Comma 32 3 2 4 2" xfId="41974" xr:uid="{00000000-0005-0000-0000-0000235E0000}"/>
    <cellStyle name="Comma 32 3 2 5" xfId="33981" xr:uid="{00000000-0005-0000-0000-0000245E0000}"/>
    <cellStyle name="Comma 32 3 2 5 2" xfId="43993" xr:uid="{00000000-0005-0000-0000-0000255E0000}"/>
    <cellStyle name="Comma 32 3 2 6" xfId="25933" xr:uid="{00000000-0005-0000-0000-0000265E0000}"/>
    <cellStyle name="Comma 32 3 2 6 2" xfId="37932" xr:uid="{00000000-0005-0000-0000-0000275E0000}"/>
    <cellStyle name="Comma 32 3 2 7" xfId="24688" xr:uid="{00000000-0005-0000-0000-0000285E0000}"/>
    <cellStyle name="Comma 32 3 2 8" xfId="36672" xr:uid="{00000000-0005-0000-0000-0000295E0000}"/>
    <cellStyle name="Comma 32 3 3" xfId="11327" xr:uid="{00000000-0005-0000-0000-00002A5E0000}"/>
    <cellStyle name="Comma 32 3 3 2" xfId="11328" xr:uid="{00000000-0005-0000-0000-00002B5E0000}"/>
    <cellStyle name="Comma 32 3 3 2 2" xfId="41978" xr:uid="{00000000-0005-0000-0000-00002C5E0000}"/>
    <cellStyle name="Comma 32 3 3 3" xfId="11329" xr:uid="{00000000-0005-0000-0000-00002D5E0000}"/>
    <cellStyle name="Comma 32 3 3 3 2" xfId="41979" xr:uid="{00000000-0005-0000-0000-00002E5E0000}"/>
    <cellStyle name="Comma 32 3 3 4" xfId="28353" xr:uid="{00000000-0005-0000-0000-00002F5E0000}"/>
    <cellStyle name="Comma 32 3 3 4 2" xfId="41977" xr:uid="{00000000-0005-0000-0000-0000305E0000}"/>
    <cellStyle name="Comma 32 3 3 5" xfId="25176" xr:uid="{00000000-0005-0000-0000-0000315E0000}"/>
    <cellStyle name="Comma 32 3 3 6" xfId="37193" xr:uid="{00000000-0005-0000-0000-0000325E0000}"/>
    <cellStyle name="Comma 32 3 3 7" xfId="24034" xr:uid="{00000000-0005-0000-0000-0000335E0000}"/>
    <cellStyle name="Comma 32 3 4" xfId="11330" xr:uid="{00000000-0005-0000-0000-0000345E0000}"/>
    <cellStyle name="Comma 32 3 4 2" xfId="28354" xr:uid="{00000000-0005-0000-0000-0000355E0000}"/>
    <cellStyle name="Comma 32 3 4 3" xfId="41980" xr:uid="{00000000-0005-0000-0000-0000365E0000}"/>
    <cellStyle name="Comma 32 3 4 4" xfId="24302" xr:uid="{00000000-0005-0000-0000-0000375E0000}"/>
    <cellStyle name="Comma 32 3 5" xfId="11331" xr:uid="{00000000-0005-0000-0000-0000385E0000}"/>
    <cellStyle name="Comma 32 3 5 2" xfId="41981" xr:uid="{00000000-0005-0000-0000-0000395E0000}"/>
    <cellStyle name="Comma 32 3 6" xfId="11332" xr:uid="{00000000-0005-0000-0000-00003A5E0000}"/>
    <cellStyle name="Comma 32 3 6 2" xfId="35651" xr:uid="{00000000-0005-0000-0000-00003B5E0000}"/>
    <cellStyle name="Comma 32 3 6 2 2" xfId="44917" xr:uid="{00000000-0005-0000-0000-00003C5E0000}"/>
    <cellStyle name="Comma 32 3 6 3" xfId="41982" xr:uid="{00000000-0005-0000-0000-00003D5E0000}"/>
    <cellStyle name="Comma 32 3 7" xfId="33980" xr:uid="{00000000-0005-0000-0000-00003E5E0000}"/>
    <cellStyle name="Comma 32 3 7 2" xfId="43992" xr:uid="{00000000-0005-0000-0000-00003F5E0000}"/>
    <cellStyle name="Comma 32 3 8" xfId="25932" xr:uid="{00000000-0005-0000-0000-0000405E0000}"/>
    <cellStyle name="Comma 32 3 8 2" xfId="37931" xr:uid="{00000000-0005-0000-0000-0000415E0000}"/>
    <cellStyle name="Comma 32 3 9" xfId="24700" xr:uid="{00000000-0005-0000-0000-0000425E0000}"/>
    <cellStyle name="Comma 32 4" xfId="11333" xr:uid="{00000000-0005-0000-0000-0000435E0000}"/>
    <cellStyle name="Comma 32 4 2" xfId="11334" xr:uid="{00000000-0005-0000-0000-0000445E0000}"/>
    <cellStyle name="Comma 32 4 2 2" xfId="11335" xr:uid="{00000000-0005-0000-0000-0000455E0000}"/>
    <cellStyle name="Comma 32 4 2 2 2" xfId="41985" xr:uid="{00000000-0005-0000-0000-0000465E0000}"/>
    <cellStyle name="Comma 32 4 2 3" xfId="41984" xr:uid="{00000000-0005-0000-0000-0000475E0000}"/>
    <cellStyle name="Comma 32 4 3" xfId="11336" xr:uid="{00000000-0005-0000-0000-0000485E0000}"/>
    <cellStyle name="Comma 32 4 3 2" xfId="36345" xr:uid="{00000000-0005-0000-0000-0000495E0000}"/>
    <cellStyle name="Comma 32 4 3 2 2" xfId="45563" xr:uid="{00000000-0005-0000-0000-00004A5E0000}"/>
    <cellStyle name="Comma 32 4 3 3" xfId="41986" xr:uid="{00000000-0005-0000-0000-00004B5E0000}"/>
    <cellStyle name="Comma 32 4 4" xfId="28355" xr:uid="{00000000-0005-0000-0000-00004C5E0000}"/>
    <cellStyle name="Comma 32 4 4 2" xfId="41983" xr:uid="{00000000-0005-0000-0000-00004D5E0000}"/>
    <cellStyle name="Comma 32 4 5" xfId="25173" xr:uid="{00000000-0005-0000-0000-00004E5E0000}"/>
    <cellStyle name="Comma 32 4 6" xfId="37190" xr:uid="{00000000-0005-0000-0000-00004F5E0000}"/>
    <cellStyle name="Comma 32 5" xfId="11337" xr:uid="{00000000-0005-0000-0000-0000505E0000}"/>
    <cellStyle name="Comma 32 5 2" xfId="11338" xr:uid="{00000000-0005-0000-0000-0000515E0000}"/>
    <cellStyle name="Comma 32 5 2 2" xfId="41988" xr:uid="{00000000-0005-0000-0000-0000525E0000}"/>
    <cellStyle name="Comma 32 5 3" xfId="35647" xr:uid="{00000000-0005-0000-0000-0000535E0000}"/>
    <cellStyle name="Comma 32 5 3 2" xfId="44913" xr:uid="{00000000-0005-0000-0000-0000545E0000}"/>
    <cellStyle name="Comma 32 5 4" xfId="28356" xr:uid="{00000000-0005-0000-0000-0000555E0000}"/>
    <cellStyle name="Comma 32 5 5" xfId="41987" xr:uid="{00000000-0005-0000-0000-0000565E0000}"/>
    <cellStyle name="Comma 32 6" xfId="11339" xr:uid="{00000000-0005-0000-0000-0000575E0000}"/>
    <cellStyle name="Comma 32 6 2" xfId="11340" xr:uid="{00000000-0005-0000-0000-0000585E0000}"/>
    <cellStyle name="Comma 32 6 2 2" xfId="41990" xr:uid="{00000000-0005-0000-0000-0000595E0000}"/>
    <cellStyle name="Comma 32 6 3" xfId="35650" xr:uid="{00000000-0005-0000-0000-00005A5E0000}"/>
    <cellStyle name="Comma 32 6 3 2" xfId="44916" xr:uid="{00000000-0005-0000-0000-00005B5E0000}"/>
    <cellStyle name="Comma 32 6 4" xfId="41989" xr:uid="{00000000-0005-0000-0000-00005C5E0000}"/>
    <cellStyle name="Comma 32 7" xfId="11341" xr:uid="{00000000-0005-0000-0000-00005D5E0000}"/>
    <cellStyle name="Comma 32 7 2" xfId="35649" xr:uid="{00000000-0005-0000-0000-00005E5E0000}"/>
    <cellStyle name="Comma 32 7 2 2" xfId="44915" xr:uid="{00000000-0005-0000-0000-00005F5E0000}"/>
    <cellStyle name="Comma 32 7 3" xfId="41991" xr:uid="{00000000-0005-0000-0000-0000605E0000}"/>
    <cellStyle name="Comma 32 8" xfId="11342" xr:uid="{00000000-0005-0000-0000-0000615E0000}"/>
    <cellStyle name="Comma 32 8 2" xfId="35648" xr:uid="{00000000-0005-0000-0000-0000625E0000}"/>
    <cellStyle name="Comma 32 8 2 2" xfId="44914" xr:uid="{00000000-0005-0000-0000-0000635E0000}"/>
    <cellStyle name="Comma 32 8 3" xfId="41992" xr:uid="{00000000-0005-0000-0000-0000645E0000}"/>
    <cellStyle name="Comma 32 9" xfId="11305" xr:uid="{00000000-0005-0000-0000-0000655E0000}"/>
    <cellStyle name="Comma 32 9 2" xfId="41955" xr:uid="{00000000-0005-0000-0000-0000665E0000}"/>
    <cellStyle name="Comma 33" xfId="809" xr:uid="{00000000-0005-0000-0000-0000675E0000}"/>
    <cellStyle name="Comma 33 10" xfId="33982" xr:uid="{00000000-0005-0000-0000-0000685E0000}"/>
    <cellStyle name="Comma 33 10 2" xfId="43994" xr:uid="{00000000-0005-0000-0000-0000695E0000}"/>
    <cellStyle name="Comma 33 11" xfId="25934" xr:uid="{00000000-0005-0000-0000-00006A5E0000}"/>
    <cellStyle name="Comma 33 11 2" xfId="37933" xr:uid="{00000000-0005-0000-0000-00006B5E0000}"/>
    <cellStyle name="Comma 33 12" xfId="24689" xr:uid="{00000000-0005-0000-0000-00006C5E0000}"/>
    <cellStyle name="Comma 33 13" xfId="36673" xr:uid="{00000000-0005-0000-0000-00006D5E0000}"/>
    <cellStyle name="Comma 33 14" xfId="29406" xr:uid="{00000000-0005-0000-0000-00006E5E0000}"/>
    <cellStyle name="Comma 33 15" xfId="22974" xr:uid="{00000000-0005-0000-0000-00006F5E0000}"/>
    <cellStyle name="Comma 33 2" xfId="810" xr:uid="{00000000-0005-0000-0000-0000705E0000}"/>
    <cellStyle name="Comma 33 2 10" xfId="25935" xr:uid="{00000000-0005-0000-0000-0000715E0000}"/>
    <cellStyle name="Comma 33 2 10 2" xfId="37934" xr:uid="{00000000-0005-0000-0000-0000725E0000}"/>
    <cellStyle name="Comma 33 2 11" xfId="24690" xr:uid="{00000000-0005-0000-0000-0000735E0000}"/>
    <cellStyle name="Comma 33 2 12" xfId="36674" xr:uid="{00000000-0005-0000-0000-0000745E0000}"/>
    <cellStyle name="Comma 33 2 2" xfId="811" xr:uid="{00000000-0005-0000-0000-0000755E0000}"/>
    <cellStyle name="Comma 33 2 2 2" xfId="11345" xr:uid="{00000000-0005-0000-0000-0000765E0000}"/>
    <cellStyle name="Comma 33 2 2 2 2" xfId="28357" xr:uid="{00000000-0005-0000-0000-0000775E0000}"/>
    <cellStyle name="Comma 33 2 2 2 2 2" xfId="41995" xr:uid="{00000000-0005-0000-0000-0000785E0000}"/>
    <cellStyle name="Comma 33 2 2 2 3" xfId="25180" xr:uid="{00000000-0005-0000-0000-0000795E0000}"/>
    <cellStyle name="Comma 33 2 2 2 4" xfId="37197" xr:uid="{00000000-0005-0000-0000-00007A5E0000}"/>
    <cellStyle name="Comma 33 2 2 2 5" xfId="24036" xr:uid="{00000000-0005-0000-0000-00007B5E0000}"/>
    <cellStyle name="Comma 33 2 2 3" xfId="11346" xr:uid="{00000000-0005-0000-0000-00007C5E0000}"/>
    <cellStyle name="Comma 33 2 2 3 2" xfId="28358" xr:uid="{00000000-0005-0000-0000-00007D5E0000}"/>
    <cellStyle name="Comma 33 2 2 3 3" xfId="41996" xr:uid="{00000000-0005-0000-0000-00007E5E0000}"/>
    <cellStyle name="Comma 33 2 2 3 4" xfId="24304" xr:uid="{00000000-0005-0000-0000-00007F5E0000}"/>
    <cellStyle name="Comma 33 2 2 4" xfId="11344" xr:uid="{00000000-0005-0000-0000-0000805E0000}"/>
    <cellStyle name="Comma 33 2 2 4 2" xfId="41994" xr:uid="{00000000-0005-0000-0000-0000815E0000}"/>
    <cellStyle name="Comma 33 2 2 5" xfId="33984" xr:uid="{00000000-0005-0000-0000-0000825E0000}"/>
    <cellStyle name="Comma 33 2 2 5 2" xfId="43996" xr:uid="{00000000-0005-0000-0000-0000835E0000}"/>
    <cellStyle name="Comma 33 2 2 6" xfId="25936" xr:uid="{00000000-0005-0000-0000-0000845E0000}"/>
    <cellStyle name="Comma 33 2 2 6 2" xfId="37935" xr:uid="{00000000-0005-0000-0000-0000855E0000}"/>
    <cellStyle name="Comma 33 2 2 7" xfId="24691" xr:uid="{00000000-0005-0000-0000-0000865E0000}"/>
    <cellStyle name="Comma 33 2 2 8" xfId="36675" xr:uid="{00000000-0005-0000-0000-0000875E0000}"/>
    <cellStyle name="Comma 33 2 3" xfId="11347" xr:uid="{00000000-0005-0000-0000-0000885E0000}"/>
    <cellStyle name="Comma 33 2 3 2" xfId="11348" xr:uid="{00000000-0005-0000-0000-0000895E0000}"/>
    <cellStyle name="Comma 33 2 3 2 2" xfId="41998" xr:uid="{00000000-0005-0000-0000-00008A5E0000}"/>
    <cellStyle name="Comma 33 2 3 3" xfId="28359" xr:uid="{00000000-0005-0000-0000-00008B5E0000}"/>
    <cellStyle name="Comma 33 2 3 3 2" xfId="41997" xr:uid="{00000000-0005-0000-0000-00008C5E0000}"/>
    <cellStyle name="Comma 33 2 3 4" xfId="25179" xr:uid="{00000000-0005-0000-0000-00008D5E0000}"/>
    <cellStyle name="Comma 33 2 3 5" xfId="37196" xr:uid="{00000000-0005-0000-0000-00008E5E0000}"/>
    <cellStyle name="Comma 33 2 4" xfId="11349" xr:uid="{00000000-0005-0000-0000-00008F5E0000}"/>
    <cellStyle name="Comma 33 2 4 2" xfId="28360" xr:uid="{00000000-0005-0000-0000-0000905E0000}"/>
    <cellStyle name="Comma 33 2 4 3" xfId="41999" xr:uid="{00000000-0005-0000-0000-0000915E0000}"/>
    <cellStyle name="Comma 33 2 5" xfId="11350" xr:uid="{00000000-0005-0000-0000-0000925E0000}"/>
    <cellStyle name="Comma 33 2 5 2" xfId="42000" xr:uid="{00000000-0005-0000-0000-0000935E0000}"/>
    <cellStyle name="Comma 33 2 6" xfId="11351" xr:uid="{00000000-0005-0000-0000-0000945E0000}"/>
    <cellStyle name="Comma 33 2 6 2" xfId="42001" xr:uid="{00000000-0005-0000-0000-0000955E0000}"/>
    <cellStyle name="Comma 33 2 7" xfId="11352" xr:uid="{00000000-0005-0000-0000-0000965E0000}"/>
    <cellStyle name="Comma 33 2 7 2" xfId="42002" xr:uid="{00000000-0005-0000-0000-0000975E0000}"/>
    <cellStyle name="Comma 33 2 8" xfId="11353" xr:uid="{00000000-0005-0000-0000-0000985E0000}"/>
    <cellStyle name="Comma 33 2 8 2" xfId="42003" xr:uid="{00000000-0005-0000-0000-0000995E0000}"/>
    <cellStyle name="Comma 33 2 9" xfId="33983" xr:uid="{00000000-0005-0000-0000-00009A5E0000}"/>
    <cellStyle name="Comma 33 2 9 2" xfId="43995" xr:uid="{00000000-0005-0000-0000-00009B5E0000}"/>
    <cellStyle name="Comma 33 3" xfId="812" xr:uid="{00000000-0005-0000-0000-00009C5E0000}"/>
    <cellStyle name="Comma 33 3 2" xfId="813" xr:uid="{00000000-0005-0000-0000-00009D5E0000}"/>
    <cellStyle name="Comma 33 3 2 2" xfId="11355" xr:uid="{00000000-0005-0000-0000-00009E5E0000}"/>
    <cellStyle name="Comma 33 3 2 2 2" xfId="28362" xr:uid="{00000000-0005-0000-0000-00009F5E0000}"/>
    <cellStyle name="Comma 33 3 2 2 2 2" xfId="42005" xr:uid="{00000000-0005-0000-0000-0000A05E0000}"/>
    <cellStyle name="Comma 33 3 2 2 3" xfId="25182" xr:uid="{00000000-0005-0000-0000-0000A15E0000}"/>
    <cellStyle name="Comma 33 3 2 2 4" xfId="37199" xr:uid="{00000000-0005-0000-0000-0000A25E0000}"/>
    <cellStyle name="Comma 33 3 2 2 5" xfId="24038" xr:uid="{00000000-0005-0000-0000-0000A35E0000}"/>
    <cellStyle name="Comma 33 3 2 3" xfId="11354" xr:uid="{00000000-0005-0000-0000-0000A45E0000}"/>
    <cellStyle name="Comma 33 3 2 3 2" xfId="28361" xr:uid="{00000000-0005-0000-0000-0000A55E0000}"/>
    <cellStyle name="Comma 33 3 2 3 3" xfId="42004" xr:uid="{00000000-0005-0000-0000-0000A65E0000}"/>
    <cellStyle name="Comma 33 3 2 3 4" xfId="24306" xr:uid="{00000000-0005-0000-0000-0000A75E0000}"/>
    <cellStyle name="Comma 33 3 2 4" xfId="33986" xr:uid="{00000000-0005-0000-0000-0000A85E0000}"/>
    <cellStyle name="Comma 33 3 2 4 2" xfId="43998" xr:uid="{00000000-0005-0000-0000-0000A95E0000}"/>
    <cellStyle name="Comma 33 3 2 5" xfId="25938" xr:uid="{00000000-0005-0000-0000-0000AA5E0000}"/>
    <cellStyle name="Comma 33 3 2 5 2" xfId="37937" xr:uid="{00000000-0005-0000-0000-0000AB5E0000}"/>
    <cellStyle name="Comma 33 3 2 6" xfId="24693" xr:uid="{00000000-0005-0000-0000-0000AC5E0000}"/>
    <cellStyle name="Comma 33 3 2 7" xfId="36677" xr:uid="{00000000-0005-0000-0000-0000AD5E0000}"/>
    <cellStyle name="Comma 33 3 3" xfId="11356" xr:uid="{00000000-0005-0000-0000-0000AE5E0000}"/>
    <cellStyle name="Comma 33 3 3 2" xfId="28363" xr:uid="{00000000-0005-0000-0000-0000AF5E0000}"/>
    <cellStyle name="Comma 33 3 3 2 2" xfId="42006" xr:uid="{00000000-0005-0000-0000-0000B05E0000}"/>
    <cellStyle name="Comma 33 3 3 3" xfId="35645" xr:uid="{00000000-0005-0000-0000-0000B15E0000}"/>
    <cellStyle name="Comma 33 3 3 3 2" xfId="44911" xr:uid="{00000000-0005-0000-0000-0000B25E0000}"/>
    <cellStyle name="Comma 33 3 3 4" xfId="25181" xr:uid="{00000000-0005-0000-0000-0000B35E0000}"/>
    <cellStyle name="Comma 33 3 3 5" xfId="37198" xr:uid="{00000000-0005-0000-0000-0000B45E0000}"/>
    <cellStyle name="Comma 33 3 3 6" xfId="24037" xr:uid="{00000000-0005-0000-0000-0000B55E0000}"/>
    <cellStyle name="Comma 33 3 4" xfId="29428" xr:uid="{00000000-0005-0000-0000-0000B65E0000}"/>
    <cellStyle name="Comma 33 3 4 2" xfId="33985" xr:uid="{00000000-0005-0000-0000-0000B75E0000}"/>
    <cellStyle name="Comma 33 3 4 3" xfId="43997" xr:uid="{00000000-0005-0000-0000-0000B85E0000}"/>
    <cellStyle name="Comma 33 3 5" xfId="25937" xr:uid="{00000000-0005-0000-0000-0000B95E0000}"/>
    <cellStyle name="Comma 33 3 5 2" xfId="37936" xr:uid="{00000000-0005-0000-0000-0000BA5E0000}"/>
    <cellStyle name="Comma 33 3 6" xfId="24692" xr:uid="{00000000-0005-0000-0000-0000BB5E0000}"/>
    <cellStyle name="Comma 33 3 7" xfId="36676" xr:uid="{00000000-0005-0000-0000-0000BC5E0000}"/>
    <cellStyle name="Comma 33 4" xfId="11357" xr:uid="{00000000-0005-0000-0000-0000BD5E0000}"/>
    <cellStyle name="Comma 33 4 2" xfId="11358" xr:uid="{00000000-0005-0000-0000-0000BE5E0000}"/>
    <cellStyle name="Comma 33 4 2 2" xfId="42008" xr:uid="{00000000-0005-0000-0000-0000BF5E0000}"/>
    <cellStyle name="Comma 33 4 3" xfId="28364" xr:uid="{00000000-0005-0000-0000-0000C05E0000}"/>
    <cellStyle name="Comma 33 4 3 2" xfId="42007" xr:uid="{00000000-0005-0000-0000-0000C15E0000}"/>
    <cellStyle name="Comma 33 4 4" xfId="25178" xr:uid="{00000000-0005-0000-0000-0000C25E0000}"/>
    <cellStyle name="Comma 33 4 5" xfId="37195" xr:uid="{00000000-0005-0000-0000-0000C35E0000}"/>
    <cellStyle name="Comma 33 5" xfId="11359" xr:uid="{00000000-0005-0000-0000-0000C45E0000}"/>
    <cellStyle name="Comma 33 5 2" xfId="11360" xr:uid="{00000000-0005-0000-0000-0000C55E0000}"/>
    <cellStyle name="Comma 33 5 2 2" xfId="42010" xr:uid="{00000000-0005-0000-0000-0000C65E0000}"/>
    <cellStyle name="Comma 33 5 3" xfId="35644" xr:uid="{00000000-0005-0000-0000-0000C75E0000}"/>
    <cellStyle name="Comma 33 5 3 2" xfId="44910" xr:uid="{00000000-0005-0000-0000-0000C85E0000}"/>
    <cellStyle name="Comma 33 5 4" xfId="28365" xr:uid="{00000000-0005-0000-0000-0000C95E0000}"/>
    <cellStyle name="Comma 33 5 5" xfId="42009" xr:uid="{00000000-0005-0000-0000-0000CA5E0000}"/>
    <cellStyle name="Comma 33 6" xfId="11361" xr:uid="{00000000-0005-0000-0000-0000CB5E0000}"/>
    <cellStyle name="Comma 33 6 2" xfId="35643" xr:uid="{00000000-0005-0000-0000-0000CC5E0000}"/>
    <cellStyle name="Comma 33 6 2 2" xfId="44909" xr:uid="{00000000-0005-0000-0000-0000CD5E0000}"/>
    <cellStyle name="Comma 33 6 3" xfId="42011" xr:uid="{00000000-0005-0000-0000-0000CE5E0000}"/>
    <cellStyle name="Comma 33 7" xfId="11362" xr:uid="{00000000-0005-0000-0000-0000CF5E0000}"/>
    <cellStyle name="Comma 33 7 2" xfId="34521" xr:uid="{00000000-0005-0000-0000-0000D05E0000}"/>
    <cellStyle name="Comma 33 7 2 2" xfId="44561" xr:uid="{00000000-0005-0000-0000-0000D15E0000}"/>
    <cellStyle name="Comma 33 7 3" xfId="42012" xr:uid="{00000000-0005-0000-0000-0000D25E0000}"/>
    <cellStyle name="Comma 33 8" xfId="11363" xr:uid="{00000000-0005-0000-0000-0000D35E0000}"/>
    <cellStyle name="Comma 33 8 2" xfId="36318" xr:uid="{00000000-0005-0000-0000-0000D45E0000}"/>
    <cellStyle name="Comma 33 8 2 2" xfId="45544" xr:uid="{00000000-0005-0000-0000-0000D55E0000}"/>
    <cellStyle name="Comma 33 8 3" xfId="42013" xr:uid="{00000000-0005-0000-0000-0000D65E0000}"/>
    <cellStyle name="Comma 33 9" xfId="11343" xr:uid="{00000000-0005-0000-0000-0000D75E0000}"/>
    <cellStyle name="Comma 33 9 2" xfId="41993" xr:uid="{00000000-0005-0000-0000-0000D85E0000}"/>
    <cellStyle name="Comma 34" xfId="814" xr:uid="{00000000-0005-0000-0000-0000D95E0000}"/>
    <cellStyle name="Comma 34 10" xfId="11364" xr:uid="{00000000-0005-0000-0000-0000DA5E0000}"/>
    <cellStyle name="Comma 34 10 2" xfId="42014" xr:uid="{00000000-0005-0000-0000-0000DB5E0000}"/>
    <cellStyle name="Comma 34 11" xfId="33987" xr:uid="{00000000-0005-0000-0000-0000DC5E0000}"/>
    <cellStyle name="Comma 34 11 2" xfId="43999" xr:uid="{00000000-0005-0000-0000-0000DD5E0000}"/>
    <cellStyle name="Comma 34 12" xfId="25939" xr:uid="{00000000-0005-0000-0000-0000DE5E0000}"/>
    <cellStyle name="Comma 34 12 2" xfId="37938" xr:uid="{00000000-0005-0000-0000-0000DF5E0000}"/>
    <cellStyle name="Comma 34 13" xfId="24694" xr:uid="{00000000-0005-0000-0000-0000E05E0000}"/>
    <cellStyle name="Comma 34 14" xfId="36678" xr:uid="{00000000-0005-0000-0000-0000E15E0000}"/>
    <cellStyle name="Comma 34 15" xfId="30060" xr:uid="{00000000-0005-0000-0000-0000E25E0000}"/>
    <cellStyle name="Comma 34 16" xfId="22975" xr:uid="{00000000-0005-0000-0000-0000E35E0000}"/>
    <cellStyle name="Comma 34 2" xfId="815" xr:uid="{00000000-0005-0000-0000-0000E45E0000}"/>
    <cellStyle name="Comma 34 2 10" xfId="33988" xr:uid="{00000000-0005-0000-0000-0000E55E0000}"/>
    <cellStyle name="Comma 34 2 10 2" xfId="44000" xr:uid="{00000000-0005-0000-0000-0000E65E0000}"/>
    <cellStyle name="Comma 34 2 11" xfId="25940" xr:uid="{00000000-0005-0000-0000-0000E75E0000}"/>
    <cellStyle name="Comma 34 2 11 2" xfId="37939" xr:uid="{00000000-0005-0000-0000-0000E85E0000}"/>
    <cellStyle name="Comma 34 2 12" xfId="24695" xr:uid="{00000000-0005-0000-0000-0000E95E0000}"/>
    <cellStyle name="Comma 34 2 13" xfId="36679" xr:uid="{00000000-0005-0000-0000-0000EA5E0000}"/>
    <cellStyle name="Comma 34 2 2" xfId="816" xr:uid="{00000000-0005-0000-0000-0000EB5E0000}"/>
    <cellStyle name="Comma 34 2 2 10" xfId="21753" xr:uid="{00000000-0005-0000-0000-0000EC5E0000}"/>
    <cellStyle name="Comma 34 2 2 11" xfId="36680" xr:uid="{00000000-0005-0000-0000-0000ED5E0000}"/>
    <cellStyle name="Comma 34 2 2 2" xfId="11366" xr:uid="{00000000-0005-0000-0000-0000EE5E0000}"/>
    <cellStyle name="Comma 34 2 2 2 2" xfId="11367" xr:uid="{00000000-0005-0000-0000-0000EF5E0000}"/>
    <cellStyle name="Comma 34 2 2 2 2 2" xfId="42017" xr:uid="{00000000-0005-0000-0000-0000F05E0000}"/>
    <cellStyle name="Comma 34 2 2 2 3" xfId="11368" xr:uid="{00000000-0005-0000-0000-0000F15E0000}"/>
    <cellStyle name="Comma 34 2 2 2 3 2" xfId="42018" xr:uid="{00000000-0005-0000-0000-0000F25E0000}"/>
    <cellStyle name="Comma 34 2 2 2 4" xfId="28366" xr:uid="{00000000-0005-0000-0000-0000F35E0000}"/>
    <cellStyle name="Comma 34 2 2 2 4 2" xfId="42016" xr:uid="{00000000-0005-0000-0000-0000F45E0000}"/>
    <cellStyle name="Comma 34 2 2 2 5" xfId="25185" xr:uid="{00000000-0005-0000-0000-0000F55E0000}"/>
    <cellStyle name="Comma 34 2 2 2 6" xfId="37202" xr:uid="{00000000-0005-0000-0000-0000F65E0000}"/>
    <cellStyle name="Comma 34 2 2 2 7" xfId="24039" xr:uid="{00000000-0005-0000-0000-0000F75E0000}"/>
    <cellStyle name="Comma 34 2 2 3" xfId="11369" xr:uid="{00000000-0005-0000-0000-0000F85E0000}"/>
    <cellStyle name="Comma 34 2 2 3 2" xfId="11370" xr:uid="{00000000-0005-0000-0000-0000F95E0000}"/>
    <cellStyle name="Comma 34 2 2 3 2 2" xfId="42020" xr:uid="{00000000-0005-0000-0000-0000FA5E0000}"/>
    <cellStyle name="Comma 34 2 2 3 3" xfId="11371" xr:uid="{00000000-0005-0000-0000-0000FB5E0000}"/>
    <cellStyle name="Comma 34 2 2 3 3 2" xfId="42021" xr:uid="{00000000-0005-0000-0000-0000FC5E0000}"/>
    <cellStyle name="Comma 34 2 2 3 4" xfId="28367" xr:uid="{00000000-0005-0000-0000-0000FD5E0000}"/>
    <cellStyle name="Comma 34 2 2 3 5" xfId="42019" xr:uid="{00000000-0005-0000-0000-0000FE5E0000}"/>
    <cellStyle name="Comma 34 2 2 4" xfId="11372" xr:uid="{00000000-0005-0000-0000-0000FF5E0000}"/>
    <cellStyle name="Comma 34 2 2 4 2" xfId="35642" xr:uid="{00000000-0005-0000-0000-0000005F0000}"/>
    <cellStyle name="Comma 34 2 2 4 2 2" xfId="44908" xr:uid="{00000000-0005-0000-0000-0000015F0000}"/>
    <cellStyle name="Comma 34 2 2 4 3" xfId="42022" xr:uid="{00000000-0005-0000-0000-0000025F0000}"/>
    <cellStyle name="Comma 34 2 2 5" xfId="11373" xr:uid="{00000000-0005-0000-0000-0000035F0000}"/>
    <cellStyle name="Comma 34 2 2 5 2" xfId="42023" xr:uid="{00000000-0005-0000-0000-0000045F0000}"/>
    <cellStyle name="Comma 34 2 2 6" xfId="11374" xr:uid="{00000000-0005-0000-0000-0000055F0000}"/>
    <cellStyle name="Comma 34 2 2 6 2" xfId="42024" xr:uid="{00000000-0005-0000-0000-0000065F0000}"/>
    <cellStyle name="Comma 34 2 2 7" xfId="11365" xr:uid="{00000000-0005-0000-0000-0000075F0000}"/>
    <cellStyle name="Comma 34 2 2 7 2" xfId="42015" xr:uid="{00000000-0005-0000-0000-0000085F0000}"/>
    <cellStyle name="Comma 34 2 2 8" xfId="33989" xr:uid="{00000000-0005-0000-0000-0000095F0000}"/>
    <cellStyle name="Comma 34 2 2 8 2" xfId="44001" xr:uid="{00000000-0005-0000-0000-00000A5F0000}"/>
    <cellStyle name="Comma 34 2 2 9" xfId="25941" xr:uid="{00000000-0005-0000-0000-00000B5F0000}"/>
    <cellStyle name="Comma 34 2 2 9 2" xfId="37940" xr:uid="{00000000-0005-0000-0000-00000C5F0000}"/>
    <cellStyle name="Comma 34 2 3" xfId="11375" xr:uid="{00000000-0005-0000-0000-00000D5F0000}"/>
    <cellStyle name="Comma 34 2 3 2" xfId="11376" xr:uid="{00000000-0005-0000-0000-00000E5F0000}"/>
    <cellStyle name="Comma 34 2 3 2 2" xfId="11377" xr:uid="{00000000-0005-0000-0000-00000F5F0000}"/>
    <cellStyle name="Comma 34 2 3 2 2 2" xfId="42027" xr:uid="{00000000-0005-0000-0000-0000105F0000}"/>
    <cellStyle name="Comma 34 2 3 2 3" xfId="42026" xr:uid="{00000000-0005-0000-0000-0000115F0000}"/>
    <cellStyle name="Comma 34 2 3 3" xfId="11378" xr:uid="{00000000-0005-0000-0000-0000125F0000}"/>
    <cellStyle name="Comma 34 2 3 3 2" xfId="11379" xr:uid="{00000000-0005-0000-0000-0000135F0000}"/>
    <cellStyle name="Comma 34 2 3 3 2 2" xfId="42029" xr:uid="{00000000-0005-0000-0000-0000145F0000}"/>
    <cellStyle name="Comma 34 2 3 3 3" xfId="42028" xr:uid="{00000000-0005-0000-0000-0000155F0000}"/>
    <cellStyle name="Comma 34 2 3 4" xfId="11380" xr:uid="{00000000-0005-0000-0000-0000165F0000}"/>
    <cellStyle name="Comma 34 2 3 4 2" xfId="42030" xr:uid="{00000000-0005-0000-0000-0000175F0000}"/>
    <cellStyle name="Comma 34 2 3 5" xfId="11381" xr:uid="{00000000-0005-0000-0000-0000185F0000}"/>
    <cellStyle name="Comma 34 2 3 5 2" xfId="35641" xr:uid="{00000000-0005-0000-0000-0000195F0000}"/>
    <cellStyle name="Comma 34 2 3 5 2 2" xfId="44907" xr:uid="{00000000-0005-0000-0000-00001A5F0000}"/>
    <cellStyle name="Comma 34 2 3 5 3" xfId="42031" xr:uid="{00000000-0005-0000-0000-00001B5F0000}"/>
    <cellStyle name="Comma 34 2 3 6" xfId="28368" xr:uid="{00000000-0005-0000-0000-00001C5F0000}"/>
    <cellStyle name="Comma 34 2 3 6 2" xfId="42025" xr:uid="{00000000-0005-0000-0000-00001D5F0000}"/>
    <cellStyle name="Comma 34 2 3 7" xfId="25184" xr:uid="{00000000-0005-0000-0000-00001E5F0000}"/>
    <cellStyle name="Comma 34 2 3 8" xfId="37201" xr:uid="{00000000-0005-0000-0000-00001F5F0000}"/>
    <cellStyle name="Comma 34 2 4" xfId="11382" xr:uid="{00000000-0005-0000-0000-0000205F0000}"/>
    <cellStyle name="Comma 34 2 4 2" xfId="11383" xr:uid="{00000000-0005-0000-0000-0000215F0000}"/>
    <cellStyle name="Comma 34 2 4 2 2" xfId="11384" xr:uid="{00000000-0005-0000-0000-0000225F0000}"/>
    <cellStyle name="Comma 34 2 4 2 2 2" xfId="42034" xr:uid="{00000000-0005-0000-0000-0000235F0000}"/>
    <cellStyle name="Comma 34 2 4 2 3" xfId="42033" xr:uid="{00000000-0005-0000-0000-0000245F0000}"/>
    <cellStyle name="Comma 34 2 4 3" xfId="28369" xr:uid="{00000000-0005-0000-0000-0000255F0000}"/>
    <cellStyle name="Comma 34 2 4 4" xfId="42032" xr:uid="{00000000-0005-0000-0000-0000265F0000}"/>
    <cellStyle name="Comma 34 2 5" xfId="11385" xr:uid="{00000000-0005-0000-0000-0000275F0000}"/>
    <cellStyle name="Comma 34 2 5 2" xfId="11386" xr:uid="{00000000-0005-0000-0000-0000285F0000}"/>
    <cellStyle name="Comma 34 2 5 2 2" xfId="42036" xr:uid="{00000000-0005-0000-0000-0000295F0000}"/>
    <cellStyle name="Comma 34 2 5 3" xfId="42035" xr:uid="{00000000-0005-0000-0000-00002A5F0000}"/>
    <cellStyle name="Comma 34 2 6" xfId="11387" xr:uid="{00000000-0005-0000-0000-00002B5F0000}"/>
    <cellStyle name="Comma 34 2 6 2" xfId="11388" xr:uid="{00000000-0005-0000-0000-00002C5F0000}"/>
    <cellStyle name="Comma 34 2 6 2 2" xfId="42038" xr:uid="{00000000-0005-0000-0000-00002D5F0000}"/>
    <cellStyle name="Comma 34 2 6 3" xfId="42037" xr:uid="{00000000-0005-0000-0000-00002E5F0000}"/>
    <cellStyle name="Comma 34 2 7" xfId="11389" xr:uid="{00000000-0005-0000-0000-00002F5F0000}"/>
    <cellStyle name="Comma 34 2 7 2" xfId="42039" xr:uid="{00000000-0005-0000-0000-0000305F0000}"/>
    <cellStyle name="Comma 34 2 8" xfId="11390" xr:uid="{00000000-0005-0000-0000-0000315F0000}"/>
    <cellStyle name="Comma 34 2 8 2" xfId="42040" xr:uid="{00000000-0005-0000-0000-0000325F0000}"/>
    <cellStyle name="Comma 34 2 9" xfId="11391" xr:uid="{00000000-0005-0000-0000-0000335F0000}"/>
    <cellStyle name="Comma 34 2 9 2" xfId="35640" xr:uid="{00000000-0005-0000-0000-0000345F0000}"/>
    <cellStyle name="Comma 34 2 9 2 2" xfId="44906" xr:uid="{00000000-0005-0000-0000-0000355F0000}"/>
    <cellStyle name="Comma 34 2 9 3" xfId="42041" xr:uid="{00000000-0005-0000-0000-0000365F0000}"/>
    <cellStyle name="Comma 34 3" xfId="817" xr:uid="{00000000-0005-0000-0000-0000375F0000}"/>
    <cellStyle name="Comma 34 3 10" xfId="33990" xr:uid="{00000000-0005-0000-0000-0000385F0000}"/>
    <cellStyle name="Comma 34 3 10 2" xfId="44002" xr:uid="{00000000-0005-0000-0000-0000395F0000}"/>
    <cellStyle name="Comma 34 3 11" xfId="25942" xr:uid="{00000000-0005-0000-0000-00003A5F0000}"/>
    <cellStyle name="Comma 34 3 11 2" xfId="37941" xr:uid="{00000000-0005-0000-0000-00003B5F0000}"/>
    <cellStyle name="Comma 34 3 12" xfId="24696" xr:uid="{00000000-0005-0000-0000-00003C5F0000}"/>
    <cellStyle name="Comma 34 3 13" xfId="36681" xr:uid="{00000000-0005-0000-0000-00003D5F0000}"/>
    <cellStyle name="Comma 34 3 2" xfId="818" xr:uid="{00000000-0005-0000-0000-00003E5F0000}"/>
    <cellStyle name="Comma 34 3 2 10" xfId="36682" xr:uid="{00000000-0005-0000-0000-00003F5F0000}"/>
    <cellStyle name="Comma 34 3 2 2" xfId="11394" xr:uid="{00000000-0005-0000-0000-0000405F0000}"/>
    <cellStyle name="Comma 34 3 2 2 2" xfId="11395" xr:uid="{00000000-0005-0000-0000-0000415F0000}"/>
    <cellStyle name="Comma 34 3 2 2 2 2" xfId="42045" xr:uid="{00000000-0005-0000-0000-0000425F0000}"/>
    <cellStyle name="Comma 34 3 2 2 3" xfId="11396" xr:uid="{00000000-0005-0000-0000-0000435F0000}"/>
    <cellStyle name="Comma 34 3 2 2 3 2" xfId="42046" xr:uid="{00000000-0005-0000-0000-0000445F0000}"/>
    <cellStyle name="Comma 34 3 2 2 4" xfId="28370" xr:uid="{00000000-0005-0000-0000-0000455F0000}"/>
    <cellStyle name="Comma 34 3 2 2 4 2" xfId="42044" xr:uid="{00000000-0005-0000-0000-0000465F0000}"/>
    <cellStyle name="Comma 34 3 2 2 5" xfId="25187" xr:uid="{00000000-0005-0000-0000-0000475F0000}"/>
    <cellStyle name="Comma 34 3 2 2 6" xfId="37204" xr:uid="{00000000-0005-0000-0000-0000485F0000}"/>
    <cellStyle name="Comma 34 3 2 3" xfId="11397" xr:uid="{00000000-0005-0000-0000-0000495F0000}"/>
    <cellStyle name="Comma 34 3 2 3 2" xfId="11398" xr:uid="{00000000-0005-0000-0000-00004A5F0000}"/>
    <cellStyle name="Comma 34 3 2 3 2 2" xfId="42048" xr:uid="{00000000-0005-0000-0000-00004B5F0000}"/>
    <cellStyle name="Comma 34 3 2 3 3" xfId="11399" xr:uid="{00000000-0005-0000-0000-00004C5F0000}"/>
    <cellStyle name="Comma 34 3 2 3 3 2" xfId="42049" xr:uid="{00000000-0005-0000-0000-00004D5F0000}"/>
    <cellStyle name="Comma 34 3 2 3 4" xfId="28371" xr:uid="{00000000-0005-0000-0000-00004E5F0000}"/>
    <cellStyle name="Comma 34 3 2 3 5" xfId="42047" xr:uid="{00000000-0005-0000-0000-00004F5F0000}"/>
    <cellStyle name="Comma 34 3 2 4" xfId="11400" xr:uid="{00000000-0005-0000-0000-0000505F0000}"/>
    <cellStyle name="Comma 34 3 2 4 2" xfId="11401" xr:uid="{00000000-0005-0000-0000-0000515F0000}"/>
    <cellStyle name="Comma 34 3 2 4 2 2" xfId="42051" xr:uid="{00000000-0005-0000-0000-0000525F0000}"/>
    <cellStyle name="Comma 34 3 2 4 3" xfId="42050" xr:uid="{00000000-0005-0000-0000-0000535F0000}"/>
    <cellStyle name="Comma 34 3 2 5" xfId="11402" xr:uid="{00000000-0005-0000-0000-0000545F0000}"/>
    <cellStyle name="Comma 34 3 2 5 2" xfId="42052" xr:uid="{00000000-0005-0000-0000-0000555F0000}"/>
    <cellStyle name="Comma 34 3 2 6" xfId="11393" xr:uid="{00000000-0005-0000-0000-0000565F0000}"/>
    <cellStyle name="Comma 34 3 2 6 2" xfId="42043" xr:uid="{00000000-0005-0000-0000-0000575F0000}"/>
    <cellStyle name="Comma 34 3 2 7" xfId="33991" xr:uid="{00000000-0005-0000-0000-0000585F0000}"/>
    <cellStyle name="Comma 34 3 2 7 2" xfId="44003" xr:uid="{00000000-0005-0000-0000-0000595F0000}"/>
    <cellStyle name="Comma 34 3 2 8" xfId="25943" xr:uid="{00000000-0005-0000-0000-00005A5F0000}"/>
    <cellStyle name="Comma 34 3 2 8 2" xfId="37942" xr:uid="{00000000-0005-0000-0000-00005B5F0000}"/>
    <cellStyle name="Comma 34 3 2 9" xfId="24697" xr:uid="{00000000-0005-0000-0000-00005C5F0000}"/>
    <cellStyle name="Comma 34 3 3" xfId="11403" xr:uid="{00000000-0005-0000-0000-00005D5F0000}"/>
    <cellStyle name="Comma 34 3 3 2" xfId="11404" xr:uid="{00000000-0005-0000-0000-00005E5F0000}"/>
    <cellStyle name="Comma 34 3 3 2 2" xfId="11405" xr:uid="{00000000-0005-0000-0000-00005F5F0000}"/>
    <cellStyle name="Comma 34 3 3 2 2 2" xfId="42055" xr:uid="{00000000-0005-0000-0000-0000605F0000}"/>
    <cellStyle name="Comma 34 3 3 2 3" xfId="11406" xr:uid="{00000000-0005-0000-0000-0000615F0000}"/>
    <cellStyle name="Comma 34 3 3 2 3 2" xfId="42056" xr:uid="{00000000-0005-0000-0000-0000625F0000}"/>
    <cellStyle name="Comma 34 3 3 2 4" xfId="42054" xr:uid="{00000000-0005-0000-0000-0000635F0000}"/>
    <cellStyle name="Comma 34 3 3 3" xfId="11407" xr:uid="{00000000-0005-0000-0000-0000645F0000}"/>
    <cellStyle name="Comma 34 3 3 3 2" xfId="11408" xr:uid="{00000000-0005-0000-0000-0000655F0000}"/>
    <cellStyle name="Comma 34 3 3 3 2 2" xfId="42058" xr:uid="{00000000-0005-0000-0000-0000665F0000}"/>
    <cellStyle name="Comma 34 3 3 3 3" xfId="42057" xr:uid="{00000000-0005-0000-0000-0000675F0000}"/>
    <cellStyle name="Comma 34 3 3 4" xfId="11409" xr:uid="{00000000-0005-0000-0000-0000685F0000}"/>
    <cellStyle name="Comma 34 3 3 4 2" xfId="42059" xr:uid="{00000000-0005-0000-0000-0000695F0000}"/>
    <cellStyle name="Comma 34 3 3 5" xfId="28372" xr:uid="{00000000-0005-0000-0000-00006A5F0000}"/>
    <cellStyle name="Comma 34 3 3 5 2" xfId="42053" xr:uid="{00000000-0005-0000-0000-00006B5F0000}"/>
    <cellStyle name="Comma 34 3 3 6" xfId="25186" xr:uid="{00000000-0005-0000-0000-00006C5F0000}"/>
    <cellStyle name="Comma 34 3 3 7" xfId="37203" xr:uid="{00000000-0005-0000-0000-00006D5F0000}"/>
    <cellStyle name="Comma 34 3 4" xfId="11410" xr:uid="{00000000-0005-0000-0000-00006E5F0000}"/>
    <cellStyle name="Comma 34 3 4 2" xfId="11411" xr:uid="{00000000-0005-0000-0000-00006F5F0000}"/>
    <cellStyle name="Comma 34 3 4 2 2" xfId="11412" xr:uid="{00000000-0005-0000-0000-0000705F0000}"/>
    <cellStyle name="Comma 34 3 4 2 2 2" xfId="42062" xr:uid="{00000000-0005-0000-0000-0000715F0000}"/>
    <cellStyle name="Comma 34 3 4 2 3" xfId="42061" xr:uid="{00000000-0005-0000-0000-0000725F0000}"/>
    <cellStyle name="Comma 34 3 4 3" xfId="11413" xr:uid="{00000000-0005-0000-0000-0000735F0000}"/>
    <cellStyle name="Comma 34 3 4 3 2" xfId="11414" xr:uid="{00000000-0005-0000-0000-0000745F0000}"/>
    <cellStyle name="Comma 34 3 4 3 2 2" xfId="42064" xr:uid="{00000000-0005-0000-0000-0000755F0000}"/>
    <cellStyle name="Comma 34 3 4 3 3" xfId="42063" xr:uid="{00000000-0005-0000-0000-0000765F0000}"/>
    <cellStyle name="Comma 34 3 4 4" xfId="11415" xr:uid="{00000000-0005-0000-0000-0000775F0000}"/>
    <cellStyle name="Comma 34 3 4 4 2" xfId="42065" xr:uid="{00000000-0005-0000-0000-0000785F0000}"/>
    <cellStyle name="Comma 34 3 4 5" xfId="11416" xr:uid="{00000000-0005-0000-0000-0000795F0000}"/>
    <cellStyle name="Comma 34 3 4 5 2" xfId="35639" xr:uid="{00000000-0005-0000-0000-00007A5F0000}"/>
    <cellStyle name="Comma 34 3 4 5 2 2" xfId="44905" xr:uid="{00000000-0005-0000-0000-00007B5F0000}"/>
    <cellStyle name="Comma 34 3 4 5 3" xfId="42066" xr:uid="{00000000-0005-0000-0000-00007C5F0000}"/>
    <cellStyle name="Comma 34 3 4 6" xfId="28373" xr:uid="{00000000-0005-0000-0000-00007D5F0000}"/>
    <cellStyle name="Comma 34 3 4 7" xfId="42060" xr:uid="{00000000-0005-0000-0000-00007E5F0000}"/>
    <cellStyle name="Comma 34 3 5" xfId="11417" xr:uid="{00000000-0005-0000-0000-00007F5F0000}"/>
    <cellStyle name="Comma 34 3 5 2" xfId="11418" xr:uid="{00000000-0005-0000-0000-0000805F0000}"/>
    <cellStyle name="Comma 34 3 5 2 2" xfId="42068" xr:uid="{00000000-0005-0000-0000-0000815F0000}"/>
    <cellStyle name="Comma 34 3 5 3" xfId="11419" xr:uid="{00000000-0005-0000-0000-0000825F0000}"/>
    <cellStyle name="Comma 34 3 5 3 2" xfId="42069" xr:uid="{00000000-0005-0000-0000-0000835F0000}"/>
    <cellStyle name="Comma 34 3 5 4" xfId="42067" xr:uid="{00000000-0005-0000-0000-0000845F0000}"/>
    <cellStyle name="Comma 34 3 6" xfId="11420" xr:uid="{00000000-0005-0000-0000-0000855F0000}"/>
    <cellStyle name="Comma 34 3 6 2" xfId="11421" xr:uid="{00000000-0005-0000-0000-0000865F0000}"/>
    <cellStyle name="Comma 34 3 6 2 2" xfId="42071" xr:uid="{00000000-0005-0000-0000-0000875F0000}"/>
    <cellStyle name="Comma 34 3 6 3" xfId="42070" xr:uid="{00000000-0005-0000-0000-0000885F0000}"/>
    <cellStyle name="Comma 34 3 7" xfId="11422" xr:uid="{00000000-0005-0000-0000-0000895F0000}"/>
    <cellStyle name="Comma 34 3 7 2" xfId="42072" xr:uid="{00000000-0005-0000-0000-00008A5F0000}"/>
    <cellStyle name="Comma 34 3 8" xfId="11423" xr:uid="{00000000-0005-0000-0000-00008B5F0000}"/>
    <cellStyle name="Comma 34 3 8 2" xfId="42073" xr:uid="{00000000-0005-0000-0000-00008C5F0000}"/>
    <cellStyle name="Comma 34 3 9" xfId="11392" xr:uid="{00000000-0005-0000-0000-00008D5F0000}"/>
    <cellStyle name="Comma 34 3 9 2" xfId="42042" xr:uid="{00000000-0005-0000-0000-00008E5F0000}"/>
    <cellStyle name="Comma 34 4" xfId="819" xr:uid="{00000000-0005-0000-0000-00008F5F0000}"/>
    <cellStyle name="Comma 34 4 2" xfId="820" xr:uid="{00000000-0005-0000-0000-0000905F0000}"/>
    <cellStyle name="Comma 34 4 2 2" xfId="11425" xr:uid="{00000000-0005-0000-0000-0000915F0000}"/>
    <cellStyle name="Comma 34 4 2 2 2" xfId="28375" xr:uid="{00000000-0005-0000-0000-0000925F0000}"/>
    <cellStyle name="Comma 34 4 2 2 2 2" xfId="42075" xr:uid="{00000000-0005-0000-0000-0000935F0000}"/>
    <cellStyle name="Comma 34 4 2 2 3" xfId="25189" xr:uid="{00000000-0005-0000-0000-0000945F0000}"/>
    <cellStyle name="Comma 34 4 2 2 4" xfId="37206" xr:uid="{00000000-0005-0000-0000-0000955F0000}"/>
    <cellStyle name="Comma 34 4 2 2 5" xfId="24041" xr:uid="{00000000-0005-0000-0000-0000965F0000}"/>
    <cellStyle name="Comma 34 4 2 3" xfId="11424" xr:uid="{00000000-0005-0000-0000-0000975F0000}"/>
    <cellStyle name="Comma 34 4 2 3 2" xfId="28374" xr:uid="{00000000-0005-0000-0000-0000985F0000}"/>
    <cellStyle name="Comma 34 4 2 3 3" xfId="42074" xr:uid="{00000000-0005-0000-0000-0000995F0000}"/>
    <cellStyle name="Comma 34 4 2 3 4" xfId="24308" xr:uid="{00000000-0005-0000-0000-00009A5F0000}"/>
    <cellStyle name="Comma 34 4 2 4" xfId="33993" xr:uid="{00000000-0005-0000-0000-00009B5F0000}"/>
    <cellStyle name="Comma 34 4 2 4 2" xfId="44005" xr:uid="{00000000-0005-0000-0000-00009C5F0000}"/>
    <cellStyle name="Comma 34 4 2 5" xfId="25945" xr:uid="{00000000-0005-0000-0000-00009D5F0000}"/>
    <cellStyle name="Comma 34 4 2 5 2" xfId="37944" xr:uid="{00000000-0005-0000-0000-00009E5F0000}"/>
    <cellStyle name="Comma 34 4 2 6" xfId="24699" xr:uid="{00000000-0005-0000-0000-00009F5F0000}"/>
    <cellStyle name="Comma 34 4 2 7" xfId="36684" xr:uid="{00000000-0005-0000-0000-0000A05F0000}"/>
    <cellStyle name="Comma 34 4 3" xfId="11426" xr:uid="{00000000-0005-0000-0000-0000A15F0000}"/>
    <cellStyle name="Comma 34 4 3 2" xfId="11427" xr:uid="{00000000-0005-0000-0000-0000A25F0000}"/>
    <cellStyle name="Comma 34 4 3 2 2" xfId="42077" xr:uid="{00000000-0005-0000-0000-0000A35F0000}"/>
    <cellStyle name="Comma 34 4 3 3" xfId="28376" xr:uid="{00000000-0005-0000-0000-0000A45F0000}"/>
    <cellStyle name="Comma 34 4 3 3 2" xfId="42076" xr:uid="{00000000-0005-0000-0000-0000A55F0000}"/>
    <cellStyle name="Comma 34 4 3 4" xfId="25188" xr:uid="{00000000-0005-0000-0000-0000A65F0000}"/>
    <cellStyle name="Comma 34 4 3 5" xfId="37205" xr:uid="{00000000-0005-0000-0000-0000A75F0000}"/>
    <cellStyle name="Comma 34 4 3 6" xfId="24040" xr:uid="{00000000-0005-0000-0000-0000A85F0000}"/>
    <cellStyle name="Comma 34 4 4" xfId="11428" xr:uid="{00000000-0005-0000-0000-0000A95F0000}"/>
    <cellStyle name="Comma 34 4 4 2" xfId="28377" xr:uid="{00000000-0005-0000-0000-0000AA5F0000}"/>
    <cellStyle name="Comma 34 4 4 3" xfId="42078" xr:uid="{00000000-0005-0000-0000-0000AB5F0000}"/>
    <cellStyle name="Comma 34 4 4 4" xfId="24307" xr:uid="{00000000-0005-0000-0000-0000AC5F0000}"/>
    <cellStyle name="Comma 34 4 5" xfId="33992" xr:uid="{00000000-0005-0000-0000-0000AD5F0000}"/>
    <cellStyle name="Comma 34 4 5 2" xfId="44004" xr:uid="{00000000-0005-0000-0000-0000AE5F0000}"/>
    <cellStyle name="Comma 34 4 6" xfId="25944" xr:uid="{00000000-0005-0000-0000-0000AF5F0000}"/>
    <cellStyle name="Comma 34 4 6 2" xfId="37943" xr:uid="{00000000-0005-0000-0000-0000B05F0000}"/>
    <cellStyle name="Comma 34 4 7" xfId="24698" xr:uid="{00000000-0005-0000-0000-0000B15F0000}"/>
    <cellStyle name="Comma 34 4 8" xfId="36683" xr:uid="{00000000-0005-0000-0000-0000B25F0000}"/>
    <cellStyle name="Comma 34 5" xfId="11429" xr:uid="{00000000-0005-0000-0000-0000B35F0000}"/>
    <cellStyle name="Comma 34 5 2" xfId="11430" xr:uid="{00000000-0005-0000-0000-0000B45F0000}"/>
    <cellStyle name="Comma 34 5 2 2" xfId="42080" xr:uid="{00000000-0005-0000-0000-0000B55F0000}"/>
    <cellStyle name="Comma 34 5 3" xfId="11431" xr:uid="{00000000-0005-0000-0000-0000B65F0000}"/>
    <cellStyle name="Comma 34 5 3 2" xfId="42081" xr:uid="{00000000-0005-0000-0000-0000B75F0000}"/>
    <cellStyle name="Comma 34 5 4" xfId="28378" xr:uid="{00000000-0005-0000-0000-0000B85F0000}"/>
    <cellStyle name="Comma 34 5 4 2" xfId="42079" xr:uid="{00000000-0005-0000-0000-0000B95F0000}"/>
    <cellStyle name="Comma 34 5 5" xfId="25183" xr:uid="{00000000-0005-0000-0000-0000BA5F0000}"/>
    <cellStyle name="Comma 34 5 6" xfId="37200" xr:uid="{00000000-0005-0000-0000-0000BB5F0000}"/>
    <cellStyle name="Comma 34 6" xfId="11432" xr:uid="{00000000-0005-0000-0000-0000BC5F0000}"/>
    <cellStyle name="Comma 34 6 2" xfId="11433" xr:uid="{00000000-0005-0000-0000-0000BD5F0000}"/>
    <cellStyle name="Comma 34 6 2 2" xfId="42083" xr:uid="{00000000-0005-0000-0000-0000BE5F0000}"/>
    <cellStyle name="Comma 34 6 3" xfId="25633" xr:uid="{00000000-0005-0000-0000-0000BF5F0000}"/>
    <cellStyle name="Comma 34 6 3 2" xfId="37644" xr:uid="{00000000-0005-0000-0000-0000C05F0000}"/>
    <cellStyle name="Comma 34 6 4" xfId="28379" xr:uid="{00000000-0005-0000-0000-0000C15F0000}"/>
    <cellStyle name="Comma 34 6 5" xfId="42082" xr:uid="{00000000-0005-0000-0000-0000C25F0000}"/>
    <cellStyle name="Comma 34 7" xfId="11434" xr:uid="{00000000-0005-0000-0000-0000C35F0000}"/>
    <cellStyle name="Comma 34 7 2" xfId="35638" xr:uid="{00000000-0005-0000-0000-0000C45F0000}"/>
    <cellStyle name="Comma 34 7 2 2" xfId="44904" xr:uid="{00000000-0005-0000-0000-0000C55F0000}"/>
    <cellStyle name="Comma 34 7 3" xfId="42084" xr:uid="{00000000-0005-0000-0000-0000C65F0000}"/>
    <cellStyle name="Comma 34 8" xfId="11435" xr:uid="{00000000-0005-0000-0000-0000C75F0000}"/>
    <cellStyle name="Comma 34 8 2" xfId="35637" xr:uid="{00000000-0005-0000-0000-0000C85F0000}"/>
    <cellStyle name="Comma 34 8 2 2" xfId="44903" xr:uid="{00000000-0005-0000-0000-0000C95F0000}"/>
    <cellStyle name="Comma 34 8 3" xfId="42085" xr:uid="{00000000-0005-0000-0000-0000CA5F0000}"/>
    <cellStyle name="Comma 34 9" xfId="11436" xr:uid="{00000000-0005-0000-0000-0000CB5F0000}"/>
    <cellStyle name="Comma 34 9 2" xfId="35636" xr:uid="{00000000-0005-0000-0000-0000CC5F0000}"/>
    <cellStyle name="Comma 34 9 2 2" xfId="44902" xr:uid="{00000000-0005-0000-0000-0000CD5F0000}"/>
    <cellStyle name="Comma 34 9 3" xfId="42086" xr:uid="{00000000-0005-0000-0000-0000CE5F0000}"/>
    <cellStyle name="Comma 35" xfId="821" xr:uid="{00000000-0005-0000-0000-0000CF5F0000}"/>
    <cellStyle name="Comma 35 10" xfId="33745" xr:uid="{00000000-0005-0000-0000-0000D05F0000}"/>
    <cellStyle name="Comma 35 10 2" xfId="43710" xr:uid="{00000000-0005-0000-0000-0000D15F0000}"/>
    <cellStyle name="Comma 35 11" xfId="29443" xr:uid="{00000000-0005-0000-0000-0000D25F0000}"/>
    <cellStyle name="Comma 35 12" xfId="36685" xr:uid="{00000000-0005-0000-0000-0000D35F0000}"/>
    <cellStyle name="Comma 35 13" xfId="23736" xr:uid="{00000000-0005-0000-0000-0000D45F0000}"/>
    <cellStyle name="Comma 35 14" xfId="21726" xr:uid="{00000000-0005-0000-0000-0000D55F0000}"/>
    <cellStyle name="Comma 35 2" xfId="822" xr:uid="{00000000-0005-0000-0000-0000D65F0000}"/>
    <cellStyle name="Comma 35 2 10" xfId="25947" xr:uid="{00000000-0005-0000-0000-0000D75F0000}"/>
    <cellStyle name="Comma 35 2 10 2" xfId="37946" xr:uid="{00000000-0005-0000-0000-0000D85F0000}"/>
    <cellStyle name="Comma 35 2 11" xfId="24701" xr:uid="{00000000-0005-0000-0000-0000D95F0000}"/>
    <cellStyle name="Comma 35 2 12" xfId="36686" xr:uid="{00000000-0005-0000-0000-0000DA5F0000}"/>
    <cellStyle name="Comma 35 2 2" xfId="823" xr:uid="{00000000-0005-0000-0000-0000DB5F0000}"/>
    <cellStyle name="Comma 35 2 2 2" xfId="11439" xr:uid="{00000000-0005-0000-0000-0000DC5F0000}"/>
    <cellStyle name="Comma 35 2 2 2 2" xfId="28381" xr:uid="{00000000-0005-0000-0000-0000DD5F0000}"/>
    <cellStyle name="Comma 35 2 2 2 2 2" xfId="42088" xr:uid="{00000000-0005-0000-0000-0000DE5F0000}"/>
    <cellStyle name="Comma 35 2 2 2 3" xfId="25192" xr:uid="{00000000-0005-0000-0000-0000DF5F0000}"/>
    <cellStyle name="Comma 35 2 2 2 4" xfId="37209" xr:uid="{00000000-0005-0000-0000-0000E05F0000}"/>
    <cellStyle name="Comma 35 2 2 2 5" xfId="24061" xr:uid="{00000000-0005-0000-0000-0000E15F0000}"/>
    <cellStyle name="Comma 35 2 2 3" xfId="11438" xr:uid="{00000000-0005-0000-0000-0000E25F0000}"/>
    <cellStyle name="Comma 35 2 2 3 2" xfId="28380" xr:uid="{00000000-0005-0000-0000-0000E35F0000}"/>
    <cellStyle name="Comma 35 2 2 3 3" xfId="42087" xr:uid="{00000000-0005-0000-0000-0000E45F0000}"/>
    <cellStyle name="Comma 35 2 2 4" xfId="33996" xr:uid="{00000000-0005-0000-0000-0000E55F0000}"/>
    <cellStyle name="Comma 35 2 2 4 2" xfId="44008" xr:uid="{00000000-0005-0000-0000-0000E65F0000}"/>
    <cellStyle name="Comma 35 2 2 5" xfId="25948" xr:uid="{00000000-0005-0000-0000-0000E75F0000}"/>
    <cellStyle name="Comma 35 2 2 5 2" xfId="37947" xr:uid="{00000000-0005-0000-0000-0000E85F0000}"/>
    <cellStyle name="Comma 35 2 2 6" xfId="24702" xr:uid="{00000000-0005-0000-0000-0000E95F0000}"/>
    <cellStyle name="Comma 35 2 2 7" xfId="36687" xr:uid="{00000000-0005-0000-0000-0000EA5F0000}"/>
    <cellStyle name="Comma 35 2 3" xfId="11440" xr:uid="{00000000-0005-0000-0000-0000EB5F0000}"/>
    <cellStyle name="Comma 35 2 3 2" xfId="11441" xr:uid="{00000000-0005-0000-0000-0000EC5F0000}"/>
    <cellStyle name="Comma 35 2 3 2 2" xfId="42090" xr:uid="{00000000-0005-0000-0000-0000ED5F0000}"/>
    <cellStyle name="Comma 35 2 3 3" xfId="28382" xr:uid="{00000000-0005-0000-0000-0000EE5F0000}"/>
    <cellStyle name="Comma 35 2 3 3 2" xfId="42089" xr:uid="{00000000-0005-0000-0000-0000EF5F0000}"/>
    <cellStyle name="Comma 35 2 3 4" xfId="25191" xr:uid="{00000000-0005-0000-0000-0000F05F0000}"/>
    <cellStyle name="Comma 35 2 3 5" xfId="37208" xr:uid="{00000000-0005-0000-0000-0000F15F0000}"/>
    <cellStyle name="Comma 35 2 4" xfId="11442" xr:uid="{00000000-0005-0000-0000-0000F25F0000}"/>
    <cellStyle name="Comma 35 2 4 2" xfId="28383" xr:uid="{00000000-0005-0000-0000-0000F35F0000}"/>
    <cellStyle name="Comma 35 2 4 3" xfId="42091" xr:uid="{00000000-0005-0000-0000-0000F45F0000}"/>
    <cellStyle name="Comma 35 2 5" xfId="11443" xr:uid="{00000000-0005-0000-0000-0000F55F0000}"/>
    <cellStyle name="Comma 35 2 5 2" xfId="42092" xr:uid="{00000000-0005-0000-0000-0000F65F0000}"/>
    <cellStyle name="Comma 35 2 6" xfId="11444" xr:uid="{00000000-0005-0000-0000-0000F75F0000}"/>
    <cellStyle name="Comma 35 2 6 2" xfId="42093" xr:uid="{00000000-0005-0000-0000-0000F85F0000}"/>
    <cellStyle name="Comma 35 2 7" xfId="11445" xr:uid="{00000000-0005-0000-0000-0000F95F0000}"/>
    <cellStyle name="Comma 35 2 7 2" xfId="42094" xr:uid="{00000000-0005-0000-0000-0000FA5F0000}"/>
    <cellStyle name="Comma 35 2 8" xfId="11446" xr:uid="{00000000-0005-0000-0000-0000FB5F0000}"/>
    <cellStyle name="Comma 35 2 8 2" xfId="42095" xr:uid="{00000000-0005-0000-0000-0000FC5F0000}"/>
    <cellStyle name="Comma 35 2 9" xfId="33995" xr:uid="{00000000-0005-0000-0000-0000FD5F0000}"/>
    <cellStyle name="Comma 35 2 9 2" xfId="44007" xr:uid="{00000000-0005-0000-0000-0000FE5F0000}"/>
    <cellStyle name="Comma 35 3" xfId="824" xr:uid="{00000000-0005-0000-0000-0000FF5F0000}"/>
    <cellStyle name="Comma 35 3 2" xfId="825" xr:uid="{00000000-0005-0000-0000-000000600000}"/>
    <cellStyle name="Comma 35 3 2 2" xfId="11448" xr:uid="{00000000-0005-0000-0000-000001600000}"/>
    <cellStyle name="Comma 35 3 2 2 2" xfId="28385" xr:uid="{00000000-0005-0000-0000-000002600000}"/>
    <cellStyle name="Comma 35 3 2 2 2 2" xfId="42097" xr:uid="{00000000-0005-0000-0000-000003600000}"/>
    <cellStyle name="Comma 35 3 2 2 3" xfId="25194" xr:uid="{00000000-0005-0000-0000-000004600000}"/>
    <cellStyle name="Comma 35 3 2 2 4" xfId="37211" xr:uid="{00000000-0005-0000-0000-000005600000}"/>
    <cellStyle name="Comma 35 3 2 2 5" xfId="24043" xr:uid="{00000000-0005-0000-0000-000006600000}"/>
    <cellStyle name="Comma 35 3 2 3" xfId="11447" xr:uid="{00000000-0005-0000-0000-000007600000}"/>
    <cellStyle name="Comma 35 3 2 3 2" xfId="28384" xr:uid="{00000000-0005-0000-0000-000008600000}"/>
    <cellStyle name="Comma 35 3 2 3 3" xfId="42096" xr:uid="{00000000-0005-0000-0000-000009600000}"/>
    <cellStyle name="Comma 35 3 2 4" xfId="33998" xr:uid="{00000000-0005-0000-0000-00000A600000}"/>
    <cellStyle name="Comma 35 3 2 4 2" xfId="44010" xr:uid="{00000000-0005-0000-0000-00000B600000}"/>
    <cellStyle name="Comma 35 3 2 5" xfId="25950" xr:uid="{00000000-0005-0000-0000-00000C600000}"/>
    <cellStyle name="Comma 35 3 2 5 2" xfId="37949" xr:uid="{00000000-0005-0000-0000-00000D600000}"/>
    <cellStyle name="Comma 35 3 2 6" xfId="24704" xr:uid="{00000000-0005-0000-0000-00000E600000}"/>
    <cellStyle name="Comma 35 3 2 7" xfId="36689" xr:uid="{00000000-0005-0000-0000-00000F600000}"/>
    <cellStyle name="Comma 35 3 3" xfId="11449" xr:uid="{00000000-0005-0000-0000-000010600000}"/>
    <cellStyle name="Comma 35 3 3 2" xfId="28386" xr:uid="{00000000-0005-0000-0000-000011600000}"/>
    <cellStyle name="Comma 35 3 3 2 2" xfId="42098" xr:uid="{00000000-0005-0000-0000-000012600000}"/>
    <cellStyle name="Comma 35 3 3 3" xfId="25193" xr:uid="{00000000-0005-0000-0000-000013600000}"/>
    <cellStyle name="Comma 35 3 3 4" xfId="37210" xr:uid="{00000000-0005-0000-0000-000014600000}"/>
    <cellStyle name="Comma 35 3 3 5" xfId="24042" xr:uid="{00000000-0005-0000-0000-000015600000}"/>
    <cellStyle name="Comma 35 3 4" xfId="24309" xr:uid="{00000000-0005-0000-0000-000016600000}"/>
    <cellStyle name="Comma 35 3 4 2" xfId="33997" xr:uid="{00000000-0005-0000-0000-000017600000}"/>
    <cellStyle name="Comma 35 3 4 3" xfId="44009" xr:uid="{00000000-0005-0000-0000-000018600000}"/>
    <cellStyle name="Comma 35 3 5" xfId="25949" xr:uid="{00000000-0005-0000-0000-000019600000}"/>
    <cellStyle name="Comma 35 3 5 2" xfId="37948" xr:uid="{00000000-0005-0000-0000-00001A600000}"/>
    <cellStyle name="Comma 35 3 6" xfId="24703" xr:uid="{00000000-0005-0000-0000-00001B600000}"/>
    <cellStyle name="Comma 35 3 7" xfId="36688" xr:uid="{00000000-0005-0000-0000-00001C600000}"/>
    <cellStyle name="Comma 35 4" xfId="1365" xr:uid="{00000000-0005-0000-0000-00001D600000}"/>
    <cellStyle name="Comma 35 4 2" xfId="11451" xr:uid="{00000000-0005-0000-0000-00001E600000}"/>
    <cellStyle name="Comma 35 4 2 2" xfId="28388" xr:uid="{00000000-0005-0000-0000-00001F600000}"/>
    <cellStyle name="Comma 35 4 2 2 2" xfId="42100" xr:uid="{00000000-0005-0000-0000-000020600000}"/>
    <cellStyle name="Comma 35 4 2 3" xfId="25396" xr:uid="{00000000-0005-0000-0000-000021600000}"/>
    <cellStyle name="Comma 35 4 2 4" xfId="37416" xr:uid="{00000000-0005-0000-0000-000022600000}"/>
    <cellStyle name="Comma 35 4 2 5" xfId="24175" xr:uid="{00000000-0005-0000-0000-000023600000}"/>
    <cellStyle name="Comma 35 4 3" xfId="11450" xr:uid="{00000000-0005-0000-0000-000024600000}"/>
    <cellStyle name="Comma 35 4 3 2" xfId="28387" xr:uid="{00000000-0005-0000-0000-000025600000}"/>
    <cellStyle name="Comma 35 4 3 3" xfId="42099" xr:uid="{00000000-0005-0000-0000-000026600000}"/>
    <cellStyle name="Comma 35 4 3 4" xfId="24437" xr:uid="{00000000-0005-0000-0000-000027600000}"/>
    <cellStyle name="Comma 35 4 4" xfId="34195" xr:uid="{00000000-0005-0000-0000-000028600000}"/>
    <cellStyle name="Comma 35 4 4 2" xfId="44233" xr:uid="{00000000-0005-0000-0000-000029600000}"/>
    <cellStyle name="Comma 35 4 5" xfId="26163" xr:uid="{00000000-0005-0000-0000-00002A600000}"/>
    <cellStyle name="Comma 35 4 5 2" xfId="38149" xr:uid="{00000000-0005-0000-0000-00002B600000}"/>
    <cellStyle name="Comma 35 4 6" xfId="36344" xr:uid="{00000000-0005-0000-0000-00002C600000}"/>
    <cellStyle name="Comma 35 4 6 2" xfId="45562" xr:uid="{00000000-0005-0000-0000-00002D600000}"/>
    <cellStyle name="Comma 35 4 7" xfId="24906" xr:uid="{00000000-0005-0000-0000-00002E600000}"/>
    <cellStyle name="Comma 35 4 8" xfId="36922" xr:uid="{00000000-0005-0000-0000-00002F600000}"/>
    <cellStyle name="Comma 35 5" xfId="11452" xr:uid="{00000000-0005-0000-0000-000030600000}"/>
    <cellStyle name="Comma 35 5 2" xfId="33994" xr:uid="{00000000-0005-0000-0000-000031600000}"/>
    <cellStyle name="Comma 35 5 2 2" xfId="44006" xr:uid="{00000000-0005-0000-0000-000032600000}"/>
    <cellStyle name="Comma 35 5 3" xfId="25946" xr:uid="{00000000-0005-0000-0000-000033600000}"/>
    <cellStyle name="Comma 35 5 3 2" xfId="37945" xr:uid="{00000000-0005-0000-0000-000034600000}"/>
    <cellStyle name="Comma 35 5 4" xfId="25190" xr:uid="{00000000-0005-0000-0000-000035600000}"/>
    <cellStyle name="Comma 35 5 5" xfId="37207" xr:uid="{00000000-0005-0000-0000-000036600000}"/>
    <cellStyle name="Comma 35 6" xfId="11453" xr:uid="{00000000-0005-0000-0000-000037600000}"/>
    <cellStyle name="Comma 35 6 2" xfId="28389" xr:uid="{00000000-0005-0000-0000-000038600000}"/>
    <cellStyle name="Comma 35 6 2 2" xfId="42101" xr:uid="{00000000-0005-0000-0000-000039600000}"/>
    <cellStyle name="Comma 35 6 3" xfId="35635" xr:uid="{00000000-0005-0000-0000-00003A600000}"/>
    <cellStyle name="Comma 35 6 3 2" xfId="44901" xr:uid="{00000000-0005-0000-0000-00003B600000}"/>
    <cellStyle name="Comma 35 6 4" xfId="25629" xr:uid="{00000000-0005-0000-0000-00003C600000}"/>
    <cellStyle name="Comma 35 6 5" xfId="37642" xr:uid="{00000000-0005-0000-0000-00003D600000}"/>
    <cellStyle name="Comma 35 7" xfId="11454" xr:uid="{00000000-0005-0000-0000-00003E600000}"/>
    <cellStyle name="Comma 35 7 2" xfId="25697" xr:uid="{00000000-0005-0000-0000-00003F600000}"/>
    <cellStyle name="Comma 35 7 2 2" xfId="37691" xr:uid="{00000000-0005-0000-0000-000040600000}"/>
    <cellStyle name="Comma 35 7 3" xfId="42102" xr:uid="{00000000-0005-0000-0000-000041600000}"/>
    <cellStyle name="Comma 35 8" xfId="11455" xr:uid="{00000000-0005-0000-0000-000042600000}"/>
    <cellStyle name="Comma 35 8 2" xfId="25698" xr:uid="{00000000-0005-0000-0000-000043600000}"/>
    <cellStyle name="Comma 35 8 2 2" xfId="37692" xr:uid="{00000000-0005-0000-0000-000044600000}"/>
    <cellStyle name="Comma 35 8 3" xfId="42103" xr:uid="{00000000-0005-0000-0000-000045600000}"/>
    <cellStyle name="Comma 35 9" xfId="11437" xr:uid="{00000000-0005-0000-0000-000046600000}"/>
    <cellStyle name="Comma 35 9 2" xfId="38365" xr:uid="{00000000-0005-0000-0000-000047600000}"/>
    <cellStyle name="Comma 36" xfId="826" xr:uid="{00000000-0005-0000-0000-000048600000}"/>
    <cellStyle name="Comma 36 10" xfId="33999" xr:uid="{00000000-0005-0000-0000-000049600000}"/>
    <cellStyle name="Comma 36 10 2" xfId="44011" xr:uid="{00000000-0005-0000-0000-00004A600000}"/>
    <cellStyle name="Comma 36 11" xfId="25951" xr:uid="{00000000-0005-0000-0000-00004B600000}"/>
    <cellStyle name="Comma 36 11 2" xfId="37950" xr:uid="{00000000-0005-0000-0000-00004C600000}"/>
    <cellStyle name="Comma 36 12" xfId="24705" xr:uid="{00000000-0005-0000-0000-00004D600000}"/>
    <cellStyle name="Comma 36 13" xfId="36690" xr:uid="{00000000-0005-0000-0000-00004E600000}"/>
    <cellStyle name="Comma 36 14" xfId="23737" xr:uid="{00000000-0005-0000-0000-00004F600000}"/>
    <cellStyle name="Comma 36 15" xfId="32105" xr:uid="{00000000-0005-0000-0000-000050600000}"/>
    <cellStyle name="Comma 36 2" xfId="827" xr:uid="{00000000-0005-0000-0000-000051600000}"/>
    <cellStyle name="Comma 36 2 10" xfId="25952" xr:uid="{00000000-0005-0000-0000-000052600000}"/>
    <cellStyle name="Comma 36 2 10 2" xfId="37951" xr:uid="{00000000-0005-0000-0000-000053600000}"/>
    <cellStyle name="Comma 36 2 11" xfId="24706" xr:uid="{00000000-0005-0000-0000-000054600000}"/>
    <cellStyle name="Comma 36 2 12" xfId="36691" xr:uid="{00000000-0005-0000-0000-000055600000}"/>
    <cellStyle name="Comma 36 2 2" xfId="828" xr:uid="{00000000-0005-0000-0000-000056600000}"/>
    <cellStyle name="Comma 36 2 2 2" xfId="11458" xr:uid="{00000000-0005-0000-0000-000057600000}"/>
    <cellStyle name="Comma 36 2 2 2 2" xfId="11459" xr:uid="{00000000-0005-0000-0000-000058600000}"/>
    <cellStyle name="Comma 36 2 2 2 3" xfId="28390" xr:uid="{00000000-0005-0000-0000-000059600000}"/>
    <cellStyle name="Comma 36 2 2 2 3 2" xfId="42106" xr:uid="{00000000-0005-0000-0000-00005A600000}"/>
    <cellStyle name="Comma 36 2 2 2 4" xfId="25197" xr:uid="{00000000-0005-0000-0000-00005B600000}"/>
    <cellStyle name="Comma 36 2 2 2 5" xfId="37214" xr:uid="{00000000-0005-0000-0000-00005C600000}"/>
    <cellStyle name="Comma 36 2 2 3" xfId="11460" xr:uid="{00000000-0005-0000-0000-00005D600000}"/>
    <cellStyle name="Comma 36 2 2 3 2" xfId="28391" xr:uid="{00000000-0005-0000-0000-00005E600000}"/>
    <cellStyle name="Comma 36 2 2 3 3" xfId="42107" xr:uid="{00000000-0005-0000-0000-00005F600000}"/>
    <cellStyle name="Comma 36 2 2 3 4" xfId="24310" xr:uid="{00000000-0005-0000-0000-000060600000}"/>
    <cellStyle name="Comma 36 2 2 4" xfId="11461" xr:uid="{00000000-0005-0000-0000-000061600000}"/>
    <cellStyle name="Comma 36 2 2 5" xfId="11457" xr:uid="{00000000-0005-0000-0000-000062600000}"/>
    <cellStyle name="Comma 36 2 2 5 2" xfId="42105" xr:uid="{00000000-0005-0000-0000-000063600000}"/>
    <cellStyle name="Comma 36 2 2 6" xfId="34001" xr:uid="{00000000-0005-0000-0000-000064600000}"/>
    <cellStyle name="Comma 36 2 2 6 2" xfId="44013" xr:uid="{00000000-0005-0000-0000-000065600000}"/>
    <cellStyle name="Comma 36 2 2 7" xfId="25953" xr:uid="{00000000-0005-0000-0000-000066600000}"/>
    <cellStyle name="Comma 36 2 2 7 2" xfId="37952" xr:uid="{00000000-0005-0000-0000-000067600000}"/>
    <cellStyle name="Comma 36 2 2 8" xfId="29445" xr:uid="{00000000-0005-0000-0000-000068600000}"/>
    <cellStyle name="Comma 36 2 2 9" xfId="36692" xr:uid="{00000000-0005-0000-0000-000069600000}"/>
    <cellStyle name="Comma 36 2 3" xfId="11462" xr:uid="{00000000-0005-0000-0000-00006A600000}"/>
    <cellStyle name="Comma 36 2 3 2" xfId="11463" xr:uid="{00000000-0005-0000-0000-00006B600000}"/>
    <cellStyle name="Comma 36 2 3 2 2" xfId="42109" xr:uid="{00000000-0005-0000-0000-00006C600000}"/>
    <cellStyle name="Comma 36 2 3 3" xfId="28392" xr:uid="{00000000-0005-0000-0000-00006D600000}"/>
    <cellStyle name="Comma 36 2 3 3 2" xfId="42108" xr:uid="{00000000-0005-0000-0000-00006E600000}"/>
    <cellStyle name="Comma 36 2 3 4" xfId="25196" xr:uid="{00000000-0005-0000-0000-00006F600000}"/>
    <cellStyle name="Comma 36 2 3 5" xfId="37213" xr:uid="{00000000-0005-0000-0000-000070600000}"/>
    <cellStyle name="Comma 36 2 4" xfId="11464" xr:uid="{00000000-0005-0000-0000-000071600000}"/>
    <cellStyle name="Comma 36 2 4 2" xfId="11465" xr:uid="{00000000-0005-0000-0000-000072600000}"/>
    <cellStyle name="Comma 36 2 4 2 2" xfId="42111" xr:uid="{00000000-0005-0000-0000-000073600000}"/>
    <cellStyle name="Comma 36 2 4 3" xfId="28393" xr:uid="{00000000-0005-0000-0000-000074600000}"/>
    <cellStyle name="Comma 36 2 4 4" xfId="42110" xr:uid="{00000000-0005-0000-0000-000075600000}"/>
    <cellStyle name="Comma 36 2 5" xfId="11466" xr:uid="{00000000-0005-0000-0000-000076600000}"/>
    <cellStyle name="Comma 36 2 5 2" xfId="42112" xr:uid="{00000000-0005-0000-0000-000077600000}"/>
    <cellStyle name="Comma 36 2 6" xfId="11467" xr:uid="{00000000-0005-0000-0000-000078600000}"/>
    <cellStyle name="Comma 36 2 6 2" xfId="42113" xr:uid="{00000000-0005-0000-0000-000079600000}"/>
    <cellStyle name="Comma 36 2 7" xfId="11468" xr:uid="{00000000-0005-0000-0000-00007A600000}"/>
    <cellStyle name="Comma 36 2 7 2" xfId="42114" xr:uid="{00000000-0005-0000-0000-00007B600000}"/>
    <cellStyle name="Comma 36 2 8" xfId="11469" xr:uid="{00000000-0005-0000-0000-00007C600000}"/>
    <cellStyle name="Comma 36 2 8 2" xfId="42115" xr:uid="{00000000-0005-0000-0000-00007D600000}"/>
    <cellStyle name="Comma 36 2 9" xfId="34000" xr:uid="{00000000-0005-0000-0000-00007E600000}"/>
    <cellStyle name="Comma 36 2 9 2" xfId="44012" xr:uid="{00000000-0005-0000-0000-00007F600000}"/>
    <cellStyle name="Comma 36 3" xfId="829" xr:uid="{00000000-0005-0000-0000-000080600000}"/>
    <cellStyle name="Comma 36 3 2" xfId="830" xr:uid="{00000000-0005-0000-0000-000081600000}"/>
    <cellStyle name="Comma 36 3 2 2" xfId="11471" xr:uid="{00000000-0005-0000-0000-000082600000}"/>
    <cellStyle name="Comma 36 3 2 2 2" xfId="28394" xr:uid="{00000000-0005-0000-0000-000083600000}"/>
    <cellStyle name="Comma 36 3 2 2 2 2" xfId="42117" xr:uid="{00000000-0005-0000-0000-000084600000}"/>
    <cellStyle name="Comma 36 3 2 2 3" xfId="25199" xr:uid="{00000000-0005-0000-0000-000085600000}"/>
    <cellStyle name="Comma 36 3 2 2 4" xfId="37216" xr:uid="{00000000-0005-0000-0000-000086600000}"/>
    <cellStyle name="Comma 36 3 2 2 5" xfId="24045" xr:uid="{00000000-0005-0000-0000-000087600000}"/>
    <cellStyle name="Comma 36 3 2 3" xfId="11472" xr:uid="{00000000-0005-0000-0000-000088600000}"/>
    <cellStyle name="Comma 36 3 2 3 2" xfId="28395" xr:uid="{00000000-0005-0000-0000-000089600000}"/>
    <cellStyle name="Comma 36 3 2 3 3" xfId="42118" xr:uid="{00000000-0005-0000-0000-00008A600000}"/>
    <cellStyle name="Comma 36 3 2 3 4" xfId="24312" xr:uid="{00000000-0005-0000-0000-00008B600000}"/>
    <cellStyle name="Comma 36 3 2 4" xfId="11470" xr:uid="{00000000-0005-0000-0000-00008C600000}"/>
    <cellStyle name="Comma 36 3 2 4 2" xfId="42116" xr:uid="{00000000-0005-0000-0000-00008D600000}"/>
    <cellStyle name="Comma 36 3 2 5" xfId="34003" xr:uid="{00000000-0005-0000-0000-00008E600000}"/>
    <cellStyle name="Comma 36 3 2 5 2" xfId="44015" xr:uid="{00000000-0005-0000-0000-00008F600000}"/>
    <cellStyle name="Comma 36 3 2 6" xfId="25955" xr:uid="{00000000-0005-0000-0000-000090600000}"/>
    <cellStyle name="Comma 36 3 2 6 2" xfId="37954" xr:uid="{00000000-0005-0000-0000-000091600000}"/>
    <cellStyle name="Comma 36 3 2 7" xfId="24708" xr:uid="{00000000-0005-0000-0000-000092600000}"/>
    <cellStyle name="Comma 36 3 2 8" xfId="36694" xr:uid="{00000000-0005-0000-0000-000093600000}"/>
    <cellStyle name="Comma 36 3 3" xfId="11473" xr:uid="{00000000-0005-0000-0000-000094600000}"/>
    <cellStyle name="Comma 36 3 3 2" xfId="11474" xr:uid="{00000000-0005-0000-0000-000095600000}"/>
    <cellStyle name="Comma 36 3 3 2 2" xfId="42120" xr:uid="{00000000-0005-0000-0000-000096600000}"/>
    <cellStyle name="Comma 36 3 3 3" xfId="11475" xr:uid="{00000000-0005-0000-0000-000097600000}"/>
    <cellStyle name="Comma 36 3 3 3 2" xfId="42121" xr:uid="{00000000-0005-0000-0000-000098600000}"/>
    <cellStyle name="Comma 36 3 3 4" xfId="28396" xr:uid="{00000000-0005-0000-0000-000099600000}"/>
    <cellStyle name="Comma 36 3 3 4 2" xfId="42119" xr:uid="{00000000-0005-0000-0000-00009A600000}"/>
    <cellStyle name="Comma 36 3 3 5" xfId="25198" xr:uid="{00000000-0005-0000-0000-00009B600000}"/>
    <cellStyle name="Comma 36 3 3 6" xfId="37215" xr:uid="{00000000-0005-0000-0000-00009C600000}"/>
    <cellStyle name="Comma 36 3 3 7" xfId="24044" xr:uid="{00000000-0005-0000-0000-00009D600000}"/>
    <cellStyle name="Comma 36 3 4" xfId="11476" xr:uid="{00000000-0005-0000-0000-00009E600000}"/>
    <cellStyle name="Comma 36 3 4 2" xfId="28397" xr:uid="{00000000-0005-0000-0000-00009F600000}"/>
    <cellStyle name="Comma 36 3 4 3" xfId="42122" xr:uid="{00000000-0005-0000-0000-0000A0600000}"/>
    <cellStyle name="Comma 36 3 4 4" xfId="24311" xr:uid="{00000000-0005-0000-0000-0000A1600000}"/>
    <cellStyle name="Comma 36 3 5" xfId="34002" xr:uid="{00000000-0005-0000-0000-0000A2600000}"/>
    <cellStyle name="Comma 36 3 5 2" xfId="44014" xr:uid="{00000000-0005-0000-0000-0000A3600000}"/>
    <cellStyle name="Comma 36 3 6" xfId="25954" xr:uid="{00000000-0005-0000-0000-0000A4600000}"/>
    <cellStyle name="Comma 36 3 6 2" xfId="37953" xr:uid="{00000000-0005-0000-0000-0000A5600000}"/>
    <cellStyle name="Comma 36 3 7" xfId="24707" xr:uid="{00000000-0005-0000-0000-0000A6600000}"/>
    <cellStyle name="Comma 36 3 8" xfId="36693" xr:uid="{00000000-0005-0000-0000-0000A7600000}"/>
    <cellStyle name="Comma 36 4" xfId="11477" xr:uid="{00000000-0005-0000-0000-0000A8600000}"/>
    <cellStyle name="Comma 36 4 2" xfId="11478" xr:uid="{00000000-0005-0000-0000-0000A9600000}"/>
    <cellStyle name="Comma 36 4 2 2" xfId="11479" xr:uid="{00000000-0005-0000-0000-0000AA600000}"/>
    <cellStyle name="Comma 36 4 2 2 2" xfId="42125" xr:uid="{00000000-0005-0000-0000-0000AB600000}"/>
    <cellStyle name="Comma 36 4 2 3" xfId="42124" xr:uid="{00000000-0005-0000-0000-0000AC600000}"/>
    <cellStyle name="Comma 36 4 3" xfId="11480" xr:uid="{00000000-0005-0000-0000-0000AD600000}"/>
    <cellStyle name="Comma 36 4 3 2" xfId="42126" xr:uid="{00000000-0005-0000-0000-0000AE600000}"/>
    <cellStyle name="Comma 36 4 4" xfId="28398" xr:uid="{00000000-0005-0000-0000-0000AF600000}"/>
    <cellStyle name="Comma 36 4 4 2" xfId="42123" xr:uid="{00000000-0005-0000-0000-0000B0600000}"/>
    <cellStyle name="Comma 36 4 5" xfId="25195" xr:uid="{00000000-0005-0000-0000-0000B1600000}"/>
    <cellStyle name="Comma 36 4 6" xfId="37212" xr:uid="{00000000-0005-0000-0000-0000B2600000}"/>
    <cellStyle name="Comma 36 5" xfId="11481" xr:uid="{00000000-0005-0000-0000-0000B3600000}"/>
    <cellStyle name="Comma 36 5 2" xfId="11482" xr:uid="{00000000-0005-0000-0000-0000B4600000}"/>
    <cellStyle name="Comma 36 5 3" xfId="35631" xr:uid="{00000000-0005-0000-0000-0000B5600000}"/>
    <cellStyle name="Comma 36 5 3 2" xfId="44897" xr:uid="{00000000-0005-0000-0000-0000B6600000}"/>
    <cellStyle name="Comma 36 5 4" xfId="28399" xr:uid="{00000000-0005-0000-0000-0000B7600000}"/>
    <cellStyle name="Comma 36 5 5" xfId="42127" xr:uid="{00000000-0005-0000-0000-0000B8600000}"/>
    <cellStyle name="Comma 36 6" xfId="11483" xr:uid="{00000000-0005-0000-0000-0000B9600000}"/>
    <cellStyle name="Comma 36 6 2" xfId="11484" xr:uid="{00000000-0005-0000-0000-0000BA600000}"/>
    <cellStyle name="Comma 36 6 2 2" xfId="42129" xr:uid="{00000000-0005-0000-0000-0000BB600000}"/>
    <cellStyle name="Comma 36 6 3" xfId="35634" xr:uid="{00000000-0005-0000-0000-0000BC600000}"/>
    <cellStyle name="Comma 36 6 3 2" xfId="44900" xr:uid="{00000000-0005-0000-0000-0000BD600000}"/>
    <cellStyle name="Comma 36 6 4" xfId="42128" xr:uid="{00000000-0005-0000-0000-0000BE600000}"/>
    <cellStyle name="Comma 36 7" xfId="11485" xr:uid="{00000000-0005-0000-0000-0000BF600000}"/>
    <cellStyle name="Comma 36 7 2" xfId="35633" xr:uid="{00000000-0005-0000-0000-0000C0600000}"/>
    <cellStyle name="Comma 36 7 2 2" xfId="44899" xr:uid="{00000000-0005-0000-0000-0000C1600000}"/>
    <cellStyle name="Comma 36 7 3" xfId="42130" xr:uid="{00000000-0005-0000-0000-0000C2600000}"/>
    <cellStyle name="Comma 36 8" xfId="11486" xr:uid="{00000000-0005-0000-0000-0000C3600000}"/>
    <cellStyle name="Comma 36 8 2" xfId="35632" xr:uid="{00000000-0005-0000-0000-0000C4600000}"/>
    <cellStyle name="Comma 36 8 2 2" xfId="44898" xr:uid="{00000000-0005-0000-0000-0000C5600000}"/>
    <cellStyle name="Comma 36 8 3" xfId="42131" xr:uid="{00000000-0005-0000-0000-0000C6600000}"/>
    <cellStyle name="Comma 36 9" xfId="11456" xr:uid="{00000000-0005-0000-0000-0000C7600000}"/>
    <cellStyle name="Comma 36 9 2" xfId="42104" xr:uid="{00000000-0005-0000-0000-0000C8600000}"/>
    <cellStyle name="Comma 37" xfId="831" xr:uid="{00000000-0005-0000-0000-0000C9600000}"/>
    <cellStyle name="Comma 37 10" xfId="34004" xr:uid="{00000000-0005-0000-0000-0000CA600000}"/>
    <cellStyle name="Comma 37 10 2" xfId="44016" xr:uid="{00000000-0005-0000-0000-0000CB600000}"/>
    <cellStyle name="Comma 37 11" xfId="25956" xr:uid="{00000000-0005-0000-0000-0000CC600000}"/>
    <cellStyle name="Comma 37 11 2" xfId="37955" xr:uid="{00000000-0005-0000-0000-0000CD600000}"/>
    <cellStyle name="Comma 37 12" xfId="24709" xr:uid="{00000000-0005-0000-0000-0000CE600000}"/>
    <cellStyle name="Comma 37 13" xfId="36695" xr:uid="{00000000-0005-0000-0000-0000CF600000}"/>
    <cellStyle name="Comma 37 14" xfId="23738" xr:uid="{00000000-0005-0000-0000-0000D0600000}"/>
    <cellStyle name="Comma 37 15" xfId="32112" xr:uid="{00000000-0005-0000-0000-0000D1600000}"/>
    <cellStyle name="Comma 37 2" xfId="832" xr:uid="{00000000-0005-0000-0000-0000D2600000}"/>
    <cellStyle name="Comma 37 2 10" xfId="25957" xr:uid="{00000000-0005-0000-0000-0000D3600000}"/>
    <cellStyle name="Comma 37 2 10 2" xfId="37956" xr:uid="{00000000-0005-0000-0000-0000D4600000}"/>
    <cellStyle name="Comma 37 2 11" xfId="24710" xr:uid="{00000000-0005-0000-0000-0000D5600000}"/>
    <cellStyle name="Comma 37 2 12" xfId="36696" xr:uid="{00000000-0005-0000-0000-0000D6600000}"/>
    <cellStyle name="Comma 37 2 2" xfId="833" xr:uid="{00000000-0005-0000-0000-0000D7600000}"/>
    <cellStyle name="Comma 37 2 2 2" xfId="11489" xr:uid="{00000000-0005-0000-0000-0000D8600000}"/>
    <cellStyle name="Comma 37 2 2 2 2" xfId="28400" xr:uid="{00000000-0005-0000-0000-0000D9600000}"/>
    <cellStyle name="Comma 37 2 2 2 2 2" xfId="42134" xr:uid="{00000000-0005-0000-0000-0000DA600000}"/>
    <cellStyle name="Comma 37 2 2 2 3" xfId="25202" xr:uid="{00000000-0005-0000-0000-0000DB600000}"/>
    <cellStyle name="Comma 37 2 2 2 4" xfId="37219" xr:uid="{00000000-0005-0000-0000-0000DC600000}"/>
    <cellStyle name="Comma 37 2 2 2 5" xfId="24046" xr:uid="{00000000-0005-0000-0000-0000DD600000}"/>
    <cellStyle name="Comma 37 2 2 3" xfId="11490" xr:uid="{00000000-0005-0000-0000-0000DE600000}"/>
    <cellStyle name="Comma 37 2 2 3 2" xfId="28401" xr:uid="{00000000-0005-0000-0000-0000DF600000}"/>
    <cellStyle name="Comma 37 2 2 3 3" xfId="42135" xr:uid="{00000000-0005-0000-0000-0000E0600000}"/>
    <cellStyle name="Comma 37 2 2 3 4" xfId="24313" xr:uid="{00000000-0005-0000-0000-0000E1600000}"/>
    <cellStyle name="Comma 37 2 2 4" xfId="11488" xr:uid="{00000000-0005-0000-0000-0000E2600000}"/>
    <cellStyle name="Comma 37 2 2 4 2" xfId="42133" xr:uid="{00000000-0005-0000-0000-0000E3600000}"/>
    <cellStyle name="Comma 37 2 2 5" xfId="34006" xr:uid="{00000000-0005-0000-0000-0000E4600000}"/>
    <cellStyle name="Comma 37 2 2 5 2" xfId="44018" xr:uid="{00000000-0005-0000-0000-0000E5600000}"/>
    <cellStyle name="Comma 37 2 2 6" xfId="25958" xr:uid="{00000000-0005-0000-0000-0000E6600000}"/>
    <cellStyle name="Comma 37 2 2 6 2" xfId="37957" xr:uid="{00000000-0005-0000-0000-0000E7600000}"/>
    <cellStyle name="Comma 37 2 2 7" xfId="24711" xr:uid="{00000000-0005-0000-0000-0000E8600000}"/>
    <cellStyle name="Comma 37 2 2 8" xfId="36697" xr:uid="{00000000-0005-0000-0000-0000E9600000}"/>
    <cellStyle name="Comma 37 2 3" xfId="11491" xr:uid="{00000000-0005-0000-0000-0000EA600000}"/>
    <cellStyle name="Comma 37 2 3 2" xfId="11492" xr:uid="{00000000-0005-0000-0000-0000EB600000}"/>
    <cellStyle name="Comma 37 2 3 2 2" xfId="42137" xr:uid="{00000000-0005-0000-0000-0000EC600000}"/>
    <cellStyle name="Comma 37 2 3 3" xfId="11493" xr:uid="{00000000-0005-0000-0000-0000ED600000}"/>
    <cellStyle name="Comma 37 2 3 3 2" xfId="42138" xr:uid="{00000000-0005-0000-0000-0000EE600000}"/>
    <cellStyle name="Comma 37 2 3 4" xfId="28402" xr:uid="{00000000-0005-0000-0000-0000EF600000}"/>
    <cellStyle name="Comma 37 2 3 4 2" xfId="42136" xr:uid="{00000000-0005-0000-0000-0000F0600000}"/>
    <cellStyle name="Comma 37 2 3 5" xfId="25201" xr:uid="{00000000-0005-0000-0000-0000F1600000}"/>
    <cellStyle name="Comma 37 2 3 6" xfId="37218" xr:uid="{00000000-0005-0000-0000-0000F2600000}"/>
    <cellStyle name="Comma 37 2 4" xfId="11494" xr:uid="{00000000-0005-0000-0000-0000F3600000}"/>
    <cellStyle name="Comma 37 2 4 2" xfId="28403" xr:uid="{00000000-0005-0000-0000-0000F4600000}"/>
    <cellStyle name="Comma 37 2 4 3" xfId="42139" xr:uid="{00000000-0005-0000-0000-0000F5600000}"/>
    <cellStyle name="Comma 37 2 5" xfId="11495" xr:uid="{00000000-0005-0000-0000-0000F6600000}"/>
    <cellStyle name="Comma 37 2 5 2" xfId="42140" xr:uid="{00000000-0005-0000-0000-0000F7600000}"/>
    <cellStyle name="Comma 37 2 6" xfId="11496" xr:uid="{00000000-0005-0000-0000-0000F8600000}"/>
    <cellStyle name="Comma 37 2 6 2" xfId="42141" xr:uid="{00000000-0005-0000-0000-0000F9600000}"/>
    <cellStyle name="Comma 37 2 7" xfId="11497" xr:uid="{00000000-0005-0000-0000-0000FA600000}"/>
    <cellStyle name="Comma 37 2 7 2" xfId="42142" xr:uid="{00000000-0005-0000-0000-0000FB600000}"/>
    <cellStyle name="Comma 37 2 8" xfId="11498" xr:uid="{00000000-0005-0000-0000-0000FC600000}"/>
    <cellStyle name="Comma 37 2 8 2" xfId="42143" xr:uid="{00000000-0005-0000-0000-0000FD600000}"/>
    <cellStyle name="Comma 37 2 9" xfId="34005" xr:uid="{00000000-0005-0000-0000-0000FE600000}"/>
    <cellStyle name="Comma 37 2 9 2" xfId="44017" xr:uid="{00000000-0005-0000-0000-0000FF600000}"/>
    <cellStyle name="Comma 37 3" xfId="834" xr:uid="{00000000-0005-0000-0000-000000610000}"/>
    <cellStyle name="Comma 37 3 2" xfId="835" xr:uid="{00000000-0005-0000-0000-000001610000}"/>
    <cellStyle name="Comma 37 3 2 2" xfId="11500" xr:uid="{00000000-0005-0000-0000-000002610000}"/>
    <cellStyle name="Comma 37 3 2 2 2" xfId="28405" xr:uid="{00000000-0005-0000-0000-000003610000}"/>
    <cellStyle name="Comma 37 3 2 2 2 2" xfId="42145" xr:uid="{00000000-0005-0000-0000-000004610000}"/>
    <cellStyle name="Comma 37 3 2 2 3" xfId="25204" xr:uid="{00000000-0005-0000-0000-000005610000}"/>
    <cellStyle name="Comma 37 3 2 2 4" xfId="37221" xr:uid="{00000000-0005-0000-0000-000006610000}"/>
    <cellStyle name="Comma 37 3 2 2 5" xfId="24048" xr:uid="{00000000-0005-0000-0000-000007610000}"/>
    <cellStyle name="Comma 37 3 2 3" xfId="11499" xr:uid="{00000000-0005-0000-0000-000008610000}"/>
    <cellStyle name="Comma 37 3 2 3 2" xfId="28404" xr:uid="{00000000-0005-0000-0000-000009610000}"/>
    <cellStyle name="Comma 37 3 2 3 3" xfId="42144" xr:uid="{00000000-0005-0000-0000-00000A610000}"/>
    <cellStyle name="Comma 37 3 2 4" xfId="34008" xr:uid="{00000000-0005-0000-0000-00000B610000}"/>
    <cellStyle name="Comma 37 3 2 4 2" xfId="44020" xr:uid="{00000000-0005-0000-0000-00000C610000}"/>
    <cellStyle name="Comma 37 3 2 5" xfId="25960" xr:uid="{00000000-0005-0000-0000-00000D610000}"/>
    <cellStyle name="Comma 37 3 2 5 2" xfId="37959" xr:uid="{00000000-0005-0000-0000-00000E610000}"/>
    <cellStyle name="Comma 37 3 2 6" xfId="24713" xr:uid="{00000000-0005-0000-0000-00000F610000}"/>
    <cellStyle name="Comma 37 3 2 7" xfId="36699" xr:uid="{00000000-0005-0000-0000-000010610000}"/>
    <cellStyle name="Comma 37 3 3" xfId="11501" xr:uid="{00000000-0005-0000-0000-000011610000}"/>
    <cellStyle name="Comma 37 3 3 2" xfId="28406" xr:uid="{00000000-0005-0000-0000-000012610000}"/>
    <cellStyle name="Comma 37 3 3 2 2" xfId="42146" xr:uid="{00000000-0005-0000-0000-000013610000}"/>
    <cellStyle name="Comma 37 3 3 3" xfId="25203" xr:uid="{00000000-0005-0000-0000-000014610000}"/>
    <cellStyle name="Comma 37 3 3 4" xfId="37220" xr:uid="{00000000-0005-0000-0000-000015610000}"/>
    <cellStyle name="Comma 37 3 3 5" xfId="24047" xr:uid="{00000000-0005-0000-0000-000016610000}"/>
    <cellStyle name="Comma 37 3 4" xfId="24314" xr:uid="{00000000-0005-0000-0000-000017610000}"/>
    <cellStyle name="Comma 37 3 4 2" xfId="34007" xr:uid="{00000000-0005-0000-0000-000018610000}"/>
    <cellStyle name="Comma 37 3 4 3" xfId="44019" xr:uid="{00000000-0005-0000-0000-000019610000}"/>
    <cellStyle name="Comma 37 3 5" xfId="25959" xr:uid="{00000000-0005-0000-0000-00001A610000}"/>
    <cellStyle name="Comma 37 3 5 2" xfId="37958" xr:uid="{00000000-0005-0000-0000-00001B610000}"/>
    <cellStyle name="Comma 37 3 6" xfId="24712" xr:uid="{00000000-0005-0000-0000-00001C610000}"/>
    <cellStyle name="Comma 37 3 7" xfId="36698" xr:uid="{00000000-0005-0000-0000-00001D610000}"/>
    <cellStyle name="Comma 37 4" xfId="11502" xr:uid="{00000000-0005-0000-0000-00001E610000}"/>
    <cellStyle name="Comma 37 4 2" xfId="11503" xr:uid="{00000000-0005-0000-0000-00001F610000}"/>
    <cellStyle name="Comma 37 4 2 2" xfId="42148" xr:uid="{00000000-0005-0000-0000-000020610000}"/>
    <cellStyle name="Comma 37 4 3" xfId="28407" xr:uid="{00000000-0005-0000-0000-000021610000}"/>
    <cellStyle name="Comma 37 4 3 2" xfId="42147" xr:uid="{00000000-0005-0000-0000-000022610000}"/>
    <cellStyle name="Comma 37 4 4" xfId="25200" xr:uid="{00000000-0005-0000-0000-000023610000}"/>
    <cellStyle name="Comma 37 4 5" xfId="37217" xr:uid="{00000000-0005-0000-0000-000024610000}"/>
    <cellStyle name="Comma 37 5" xfId="11504" xr:uid="{00000000-0005-0000-0000-000025610000}"/>
    <cellStyle name="Comma 37 5 2" xfId="25575" xr:uid="{00000000-0005-0000-0000-000026610000}"/>
    <cellStyle name="Comma 37 5 2 2" xfId="37588" xr:uid="{00000000-0005-0000-0000-000027610000}"/>
    <cellStyle name="Comma 37 5 3" xfId="28408" xr:uid="{00000000-0005-0000-0000-000028610000}"/>
    <cellStyle name="Comma 37 5 4" xfId="42149" xr:uid="{00000000-0005-0000-0000-000029610000}"/>
    <cellStyle name="Comma 37 6" xfId="11505" xr:uid="{00000000-0005-0000-0000-00002A610000}"/>
    <cellStyle name="Comma 37 6 2" xfId="35630" xr:uid="{00000000-0005-0000-0000-00002B610000}"/>
    <cellStyle name="Comma 37 6 2 2" xfId="44896" xr:uid="{00000000-0005-0000-0000-00002C610000}"/>
    <cellStyle name="Comma 37 6 3" xfId="42150" xr:uid="{00000000-0005-0000-0000-00002D610000}"/>
    <cellStyle name="Comma 37 7" xfId="11506" xr:uid="{00000000-0005-0000-0000-00002E610000}"/>
    <cellStyle name="Comma 37 7 2" xfId="35629" xr:uid="{00000000-0005-0000-0000-00002F610000}"/>
    <cellStyle name="Comma 37 7 2 2" xfId="44895" xr:uid="{00000000-0005-0000-0000-000030610000}"/>
    <cellStyle name="Comma 37 7 3" xfId="42151" xr:uid="{00000000-0005-0000-0000-000031610000}"/>
    <cellStyle name="Comma 37 8" xfId="11507" xr:uid="{00000000-0005-0000-0000-000032610000}"/>
    <cellStyle name="Comma 37 8 2" xfId="35628" xr:uid="{00000000-0005-0000-0000-000033610000}"/>
    <cellStyle name="Comma 37 8 2 2" xfId="44894" xr:uid="{00000000-0005-0000-0000-000034610000}"/>
    <cellStyle name="Comma 37 8 3" xfId="42152" xr:uid="{00000000-0005-0000-0000-000035610000}"/>
    <cellStyle name="Comma 37 9" xfId="11487" xr:uid="{00000000-0005-0000-0000-000036610000}"/>
    <cellStyle name="Comma 37 9 2" xfId="42132" xr:uid="{00000000-0005-0000-0000-000037610000}"/>
    <cellStyle name="Comma 38" xfId="836" xr:uid="{00000000-0005-0000-0000-000038610000}"/>
    <cellStyle name="Comma 38 10" xfId="34009" xr:uid="{00000000-0005-0000-0000-000039610000}"/>
    <cellStyle name="Comma 38 10 2" xfId="44021" xr:uid="{00000000-0005-0000-0000-00003A610000}"/>
    <cellStyle name="Comma 38 11" xfId="25961" xr:uid="{00000000-0005-0000-0000-00003B610000}"/>
    <cellStyle name="Comma 38 11 2" xfId="37960" xr:uid="{00000000-0005-0000-0000-00003C610000}"/>
    <cellStyle name="Comma 38 12" xfId="24714" xr:uid="{00000000-0005-0000-0000-00003D610000}"/>
    <cellStyle name="Comma 38 13" xfId="36700" xr:uid="{00000000-0005-0000-0000-00003E610000}"/>
    <cellStyle name="Comma 38 14" xfId="23753" xr:uid="{00000000-0005-0000-0000-00003F610000}"/>
    <cellStyle name="Comma 38 15" xfId="22976" xr:uid="{00000000-0005-0000-0000-000040610000}"/>
    <cellStyle name="Comma 38 2" xfId="837" xr:uid="{00000000-0005-0000-0000-000041610000}"/>
    <cellStyle name="Comma 38 2 10" xfId="25962" xr:uid="{00000000-0005-0000-0000-000042610000}"/>
    <cellStyle name="Comma 38 2 10 2" xfId="37961" xr:uid="{00000000-0005-0000-0000-000043610000}"/>
    <cellStyle name="Comma 38 2 11" xfId="24715" xr:uid="{00000000-0005-0000-0000-000044610000}"/>
    <cellStyle name="Comma 38 2 12" xfId="36701" xr:uid="{00000000-0005-0000-0000-000045610000}"/>
    <cellStyle name="Comma 38 2 2" xfId="838" xr:uid="{00000000-0005-0000-0000-000046610000}"/>
    <cellStyle name="Comma 38 2 2 10" xfId="36702" xr:uid="{00000000-0005-0000-0000-000047610000}"/>
    <cellStyle name="Comma 38 2 2 2" xfId="11510" xr:uid="{00000000-0005-0000-0000-000048610000}"/>
    <cellStyle name="Comma 38 2 2 2 2" xfId="11511" xr:uid="{00000000-0005-0000-0000-000049610000}"/>
    <cellStyle name="Comma 38 2 2 2 2 2" xfId="11512" xr:uid="{00000000-0005-0000-0000-00004A610000}"/>
    <cellStyle name="Comma 38 2 2 2 2 2 2" xfId="42157" xr:uid="{00000000-0005-0000-0000-00004B610000}"/>
    <cellStyle name="Comma 38 2 2 2 2 3" xfId="42156" xr:uid="{00000000-0005-0000-0000-00004C610000}"/>
    <cellStyle name="Comma 38 2 2 2 3" xfId="11513" xr:uid="{00000000-0005-0000-0000-00004D610000}"/>
    <cellStyle name="Comma 38 2 2 2 3 2" xfId="11514" xr:uid="{00000000-0005-0000-0000-00004E610000}"/>
    <cellStyle name="Comma 38 2 2 2 3 2 2" xfId="42159" xr:uid="{00000000-0005-0000-0000-00004F610000}"/>
    <cellStyle name="Comma 38 2 2 2 3 3" xfId="42158" xr:uid="{00000000-0005-0000-0000-000050610000}"/>
    <cellStyle name="Comma 38 2 2 2 4" xfId="11515" xr:uid="{00000000-0005-0000-0000-000051610000}"/>
    <cellStyle name="Comma 38 2 2 2 4 2" xfId="42160" xr:uid="{00000000-0005-0000-0000-000052610000}"/>
    <cellStyle name="Comma 38 2 2 2 5" xfId="28409" xr:uid="{00000000-0005-0000-0000-000053610000}"/>
    <cellStyle name="Comma 38 2 2 2 5 2" xfId="42155" xr:uid="{00000000-0005-0000-0000-000054610000}"/>
    <cellStyle name="Comma 38 2 2 2 6" xfId="25207" xr:uid="{00000000-0005-0000-0000-000055610000}"/>
    <cellStyle name="Comma 38 2 2 2 7" xfId="37224" xr:uid="{00000000-0005-0000-0000-000056610000}"/>
    <cellStyle name="Comma 38 2 2 2 8" xfId="24049" xr:uid="{00000000-0005-0000-0000-000057610000}"/>
    <cellStyle name="Comma 38 2 2 3" xfId="11516" xr:uid="{00000000-0005-0000-0000-000058610000}"/>
    <cellStyle name="Comma 38 2 2 3 2" xfId="11517" xr:uid="{00000000-0005-0000-0000-000059610000}"/>
    <cellStyle name="Comma 38 2 2 3 2 2" xfId="42162" xr:uid="{00000000-0005-0000-0000-00005A610000}"/>
    <cellStyle name="Comma 38 2 2 3 3" xfId="28410" xr:uid="{00000000-0005-0000-0000-00005B610000}"/>
    <cellStyle name="Comma 38 2 2 3 4" xfId="42161" xr:uid="{00000000-0005-0000-0000-00005C610000}"/>
    <cellStyle name="Comma 38 2 2 3 5" xfId="24315" xr:uid="{00000000-0005-0000-0000-00005D610000}"/>
    <cellStyle name="Comma 38 2 2 4" xfId="11518" xr:uid="{00000000-0005-0000-0000-00005E610000}"/>
    <cellStyle name="Comma 38 2 2 4 2" xfId="11519" xr:uid="{00000000-0005-0000-0000-00005F610000}"/>
    <cellStyle name="Comma 38 2 2 4 2 2" xfId="42164" xr:uid="{00000000-0005-0000-0000-000060610000}"/>
    <cellStyle name="Comma 38 2 2 4 3" xfId="42163" xr:uid="{00000000-0005-0000-0000-000061610000}"/>
    <cellStyle name="Comma 38 2 2 5" xfId="11520" xr:uid="{00000000-0005-0000-0000-000062610000}"/>
    <cellStyle name="Comma 38 2 2 5 2" xfId="42165" xr:uid="{00000000-0005-0000-0000-000063610000}"/>
    <cellStyle name="Comma 38 2 2 6" xfId="11509" xr:uid="{00000000-0005-0000-0000-000064610000}"/>
    <cellStyle name="Comma 38 2 2 6 2" xfId="42154" xr:uid="{00000000-0005-0000-0000-000065610000}"/>
    <cellStyle name="Comma 38 2 2 7" xfId="34011" xr:uid="{00000000-0005-0000-0000-000066610000}"/>
    <cellStyle name="Comma 38 2 2 7 2" xfId="44023" xr:uid="{00000000-0005-0000-0000-000067610000}"/>
    <cellStyle name="Comma 38 2 2 8" xfId="25963" xr:uid="{00000000-0005-0000-0000-000068610000}"/>
    <cellStyle name="Comma 38 2 2 8 2" xfId="37962" xr:uid="{00000000-0005-0000-0000-000069610000}"/>
    <cellStyle name="Comma 38 2 2 9" xfId="24716" xr:uid="{00000000-0005-0000-0000-00006A610000}"/>
    <cellStyle name="Comma 38 2 3" xfId="11521" xr:uid="{00000000-0005-0000-0000-00006B610000}"/>
    <cellStyle name="Comma 38 2 3 2" xfId="11522" xr:uid="{00000000-0005-0000-0000-00006C610000}"/>
    <cellStyle name="Comma 38 2 3 2 2" xfId="11523" xr:uid="{00000000-0005-0000-0000-00006D610000}"/>
    <cellStyle name="Comma 38 2 3 2 2 2" xfId="42168" xr:uid="{00000000-0005-0000-0000-00006E610000}"/>
    <cellStyle name="Comma 38 2 3 2 3" xfId="42167" xr:uid="{00000000-0005-0000-0000-00006F610000}"/>
    <cellStyle name="Comma 38 2 3 3" xfId="11524" xr:uid="{00000000-0005-0000-0000-000070610000}"/>
    <cellStyle name="Comma 38 2 3 3 2" xfId="11525" xr:uid="{00000000-0005-0000-0000-000071610000}"/>
    <cellStyle name="Comma 38 2 3 3 2 2" xfId="42170" xr:uid="{00000000-0005-0000-0000-000072610000}"/>
    <cellStyle name="Comma 38 2 3 3 3" xfId="42169" xr:uid="{00000000-0005-0000-0000-000073610000}"/>
    <cellStyle name="Comma 38 2 3 4" xfId="11526" xr:uid="{00000000-0005-0000-0000-000074610000}"/>
    <cellStyle name="Comma 38 2 3 4 2" xfId="42171" xr:uid="{00000000-0005-0000-0000-000075610000}"/>
    <cellStyle name="Comma 38 2 3 5" xfId="28411" xr:uid="{00000000-0005-0000-0000-000076610000}"/>
    <cellStyle name="Comma 38 2 3 5 2" xfId="42166" xr:uid="{00000000-0005-0000-0000-000077610000}"/>
    <cellStyle name="Comma 38 2 3 6" xfId="25206" xr:uid="{00000000-0005-0000-0000-000078610000}"/>
    <cellStyle name="Comma 38 2 3 7" xfId="37223" xr:uid="{00000000-0005-0000-0000-000079610000}"/>
    <cellStyle name="Comma 38 2 4" xfId="11527" xr:uid="{00000000-0005-0000-0000-00007A610000}"/>
    <cellStyle name="Comma 38 2 4 2" xfId="11528" xr:uid="{00000000-0005-0000-0000-00007B610000}"/>
    <cellStyle name="Comma 38 2 4 2 2" xfId="42173" xr:uid="{00000000-0005-0000-0000-00007C610000}"/>
    <cellStyle name="Comma 38 2 4 3" xfId="28412" xr:uid="{00000000-0005-0000-0000-00007D610000}"/>
    <cellStyle name="Comma 38 2 4 4" xfId="42172" xr:uid="{00000000-0005-0000-0000-00007E610000}"/>
    <cellStyle name="Comma 38 2 5" xfId="11529" xr:uid="{00000000-0005-0000-0000-00007F610000}"/>
    <cellStyle name="Comma 38 2 5 2" xfId="11530" xr:uid="{00000000-0005-0000-0000-000080610000}"/>
    <cellStyle name="Comma 38 2 5 2 2" xfId="42175" xr:uid="{00000000-0005-0000-0000-000081610000}"/>
    <cellStyle name="Comma 38 2 5 3" xfId="11531" xr:uid="{00000000-0005-0000-0000-000082610000}"/>
    <cellStyle name="Comma 38 2 5 3 2" xfId="42176" xr:uid="{00000000-0005-0000-0000-000083610000}"/>
    <cellStyle name="Comma 38 2 5 4" xfId="42174" xr:uid="{00000000-0005-0000-0000-000084610000}"/>
    <cellStyle name="Comma 38 2 6" xfId="11532" xr:uid="{00000000-0005-0000-0000-000085610000}"/>
    <cellStyle name="Comma 38 2 6 2" xfId="42177" xr:uid="{00000000-0005-0000-0000-000086610000}"/>
    <cellStyle name="Comma 38 2 7" xfId="11533" xr:uid="{00000000-0005-0000-0000-000087610000}"/>
    <cellStyle name="Comma 38 2 7 2" xfId="42178" xr:uid="{00000000-0005-0000-0000-000088610000}"/>
    <cellStyle name="Comma 38 2 8" xfId="11534" xr:uid="{00000000-0005-0000-0000-000089610000}"/>
    <cellStyle name="Comma 38 2 8 2" xfId="42179" xr:uid="{00000000-0005-0000-0000-00008A610000}"/>
    <cellStyle name="Comma 38 2 9" xfId="34010" xr:uid="{00000000-0005-0000-0000-00008B610000}"/>
    <cellStyle name="Comma 38 2 9 2" xfId="44022" xr:uid="{00000000-0005-0000-0000-00008C610000}"/>
    <cellStyle name="Comma 38 3" xfId="839" xr:uid="{00000000-0005-0000-0000-00008D610000}"/>
    <cellStyle name="Comma 38 3 2" xfId="840" xr:uid="{00000000-0005-0000-0000-00008E610000}"/>
    <cellStyle name="Comma 38 3 2 2" xfId="11536" xr:uid="{00000000-0005-0000-0000-00008F610000}"/>
    <cellStyle name="Comma 38 3 2 2 2" xfId="28413" xr:uid="{00000000-0005-0000-0000-000090610000}"/>
    <cellStyle name="Comma 38 3 2 2 2 2" xfId="42181" xr:uid="{00000000-0005-0000-0000-000091610000}"/>
    <cellStyle name="Comma 38 3 2 2 3" xfId="25209" xr:uid="{00000000-0005-0000-0000-000092610000}"/>
    <cellStyle name="Comma 38 3 2 2 4" xfId="37226" xr:uid="{00000000-0005-0000-0000-000093610000}"/>
    <cellStyle name="Comma 38 3 2 2 5" xfId="24051" xr:uid="{00000000-0005-0000-0000-000094610000}"/>
    <cellStyle name="Comma 38 3 2 3" xfId="11537" xr:uid="{00000000-0005-0000-0000-000095610000}"/>
    <cellStyle name="Comma 38 3 2 3 2" xfId="28414" xr:uid="{00000000-0005-0000-0000-000096610000}"/>
    <cellStyle name="Comma 38 3 2 3 3" xfId="42182" xr:uid="{00000000-0005-0000-0000-000097610000}"/>
    <cellStyle name="Comma 38 3 2 3 4" xfId="24332" xr:uid="{00000000-0005-0000-0000-000098610000}"/>
    <cellStyle name="Comma 38 3 2 4" xfId="11535" xr:uid="{00000000-0005-0000-0000-000099610000}"/>
    <cellStyle name="Comma 38 3 2 4 2" xfId="42180" xr:uid="{00000000-0005-0000-0000-00009A610000}"/>
    <cellStyle name="Comma 38 3 2 5" xfId="34013" xr:uid="{00000000-0005-0000-0000-00009B610000}"/>
    <cellStyle name="Comma 38 3 2 5 2" xfId="44025" xr:uid="{00000000-0005-0000-0000-00009C610000}"/>
    <cellStyle name="Comma 38 3 2 6" xfId="25965" xr:uid="{00000000-0005-0000-0000-00009D610000}"/>
    <cellStyle name="Comma 38 3 2 6 2" xfId="37964" xr:uid="{00000000-0005-0000-0000-00009E610000}"/>
    <cellStyle name="Comma 38 3 2 7" xfId="24718" xr:uid="{00000000-0005-0000-0000-00009F610000}"/>
    <cellStyle name="Comma 38 3 2 8" xfId="36704" xr:uid="{00000000-0005-0000-0000-0000A0610000}"/>
    <cellStyle name="Comma 38 3 3" xfId="11538" xr:uid="{00000000-0005-0000-0000-0000A1610000}"/>
    <cellStyle name="Comma 38 3 3 2" xfId="11539" xr:uid="{00000000-0005-0000-0000-0000A2610000}"/>
    <cellStyle name="Comma 38 3 3 2 2" xfId="42184" xr:uid="{00000000-0005-0000-0000-0000A3610000}"/>
    <cellStyle name="Comma 38 3 3 3" xfId="28415" xr:uid="{00000000-0005-0000-0000-0000A4610000}"/>
    <cellStyle name="Comma 38 3 3 3 2" xfId="42183" xr:uid="{00000000-0005-0000-0000-0000A5610000}"/>
    <cellStyle name="Comma 38 3 3 4" xfId="25208" xr:uid="{00000000-0005-0000-0000-0000A6610000}"/>
    <cellStyle name="Comma 38 3 3 5" xfId="37225" xr:uid="{00000000-0005-0000-0000-0000A7610000}"/>
    <cellStyle name="Comma 38 3 3 6" xfId="24050" xr:uid="{00000000-0005-0000-0000-0000A8610000}"/>
    <cellStyle name="Comma 38 3 4" xfId="11540" xr:uid="{00000000-0005-0000-0000-0000A9610000}"/>
    <cellStyle name="Comma 38 3 4 2" xfId="28416" xr:uid="{00000000-0005-0000-0000-0000AA610000}"/>
    <cellStyle name="Comma 38 3 4 3" xfId="42185" xr:uid="{00000000-0005-0000-0000-0000AB610000}"/>
    <cellStyle name="Comma 38 3 4 4" xfId="24316" xr:uid="{00000000-0005-0000-0000-0000AC610000}"/>
    <cellStyle name="Comma 38 3 5" xfId="11541" xr:uid="{00000000-0005-0000-0000-0000AD610000}"/>
    <cellStyle name="Comma 38 3 5 2" xfId="42186" xr:uid="{00000000-0005-0000-0000-0000AE610000}"/>
    <cellStyle name="Comma 38 3 6" xfId="34012" xr:uid="{00000000-0005-0000-0000-0000AF610000}"/>
    <cellStyle name="Comma 38 3 6 2" xfId="44024" xr:uid="{00000000-0005-0000-0000-0000B0610000}"/>
    <cellStyle name="Comma 38 3 7" xfId="25964" xr:uid="{00000000-0005-0000-0000-0000B1610000}"/>
    <cellStyle name="Comma 38 3 7 2" xfId="37963" xr:uid="{00000000-0005-0000-0000-0000B2610000}"/>
    <cellStyle name="Comma 38 3 8" xfId="24717" xr:uid="{00000000-0005-0000-0000-0000B3610000}"/>
    <cellStyle name="Comma 38 3 9" xfId="36703" xr:uid="{00000000-0005-0000-0000-0000B4610000}"/>
    <cellStyle name="Comma 38 4" xfId="11542" xr:uid="{00000000-0005-0000-0000-0000B5610000}"/>
    <cellStyle name="Comma 38 4 2" xfId="11543" xr:uid="{00000000-0005-0000-0000-0000B6610000}"/>
    <cellStyle name="Comma 38 4 2 2" xfId="42188" xr:uid="{00000000-0005-0000-0000-0000B7610000}"/>
    <cellStyle name="Comma 38 4 3" xfId="11544" xr:uid="{00000000-0005-0000-0000-0000B8610000}"/>
    <cellStyle name="Comma 38 4 3 2" xfId="42189" xr:uid="{00000000-0005-0000-0000-0000B9610000}"/>
    <cellStyle name="Comma 38 4 4" xfId="28417" xr:uid="{00000000-0005-0000-0000-0000BA610000}"/>
    <cellStyle name="Comma 38 4 4 2" xfId="42187" xr:uid="{00000000-0005-0000-0000-0000BB610000}"/>
    <cellStyle name="Comma 38 4 5" xfId="25205" xr:uid="{00000000-0005-0000-0000-0000BC610000}"/>
    <cellStyle name="Comma 38 4 6" xfId="37222" xr:uid="{00000000-0005-0000-0000-0000BD610000}"/>
    <cellStyle name="Comma 38 5" xfId="11545" xr:uid="{00000000-0005-0000-0000-0000BE610000}"/>
    <cellStyle name="Comma 38 5 2" xfId="11546" xr:uid="{00000000-0005-0000-0000-0000BF610000}"/>
    <cellStyle name="Comma 38 5 2 2" xfId="42191" xr:uid="{00000000-0005-0000-0000-0000C0610000}"/>
    <cellStyle name="Comma 38 5 3" xfId="11547" xr:uid="{00000000-0005-0000-0000-0000C1610000}"/>
    <cellStyle name="Comma 38 5 3 2" xfId="42192" xr:uid="{00000000-0005-0000-0000-0000C2610000}"/>
    <cellStyle name="Comma 38 5 4" xfId="25699" xr:uid="{00000000-0005-0000-0000-0000C3610000}"/>
    <cellStyle name="Comma 38 5 4 2" xfId="37693" xr:uid="{00000000-0005-0000-0000-0000C4610000}"/>
    <cellStyle name="Comma 38 5 5" xfId="28418" xr:uid="{00000000-0005-0000-0000-0000C5610000}"/>
    <cellStyle name="Comma 38 5 6" xfId="42190" xr:uid="{00000000-0005-0000-0000-0000C6610000}"/>
    <cellStyle name="Comma 38 6" xfId="11548" xr:uid="{00000000-0005-0000-0000-0000C7610000}"/>
    <cellStyle name="Comma 38 6 2" xfId="11549" xr:uid="{00000000-0005-0000-0000-0000C8610000}"/>
    <cellStyle name="Comma 38 6 2 2" xfId="11550" xr:uid="{00000000-0005-0000-0000-0000C9610000}"/>
    <cellStyle name="Comma 38 6 2 2 2" xfId="11551" xr:uid="{00000000-0005-0000-0000-0000CA610000}"/>
    <cellStyle name="Comma 38 6 2 2 2 2" xfId="42196" xr:uid="{00000000-0005-0000-0000-0000CB610000}"/>
    <cellStyle name="Comma 38 6 2 2 3" xfId="42195" xr:uid="{00000000-0005-0000-0000-0000CC610000}"/>
    <cellStyle name="Comma 38 6 2 3" xfId="42194" xr:uid="{00000000-0005-0000-0000-0000CD610000}"/>
    <cellStyle name="Comma 38 6 3" xfId="11552" xr:uid="{00000000-0005-0000-0000-0000CE610000}"/>
    <cellStyle name="Comma 38 6 3 2" xfId="42197" xr:uid="{00000000-0005-0000-0000-0000CF610000}"/>
    <cellStyle name="Comma 38 6 4" xfId="11553" xr:uid="{00000000-0005-0000-0000-0000D0610000}"/>
    <cellStyle name="Comma 38 6 4 2" xfId="42198" xr:uid="{00000000-0005-0000-0000-0000D1610000}"/>
    <cellStyle name="Comma 38 6 5" xfId="35627" xr:uid="{00000000-0005-0000-0000-0000D2610000}"/>
    <cellStyle name="Comma 38 6 5 2" xfId="44893" xr:uid="{00000000-0005-0000-0000-0000D3610000}"/>
    <cellStyle name="Comma 38 6 6" xfId="42193" xr:uid="{00000000-0005-0000-0000-0000D4610000}"/>
    <cellStyle name="Comma 38 7" xfId="11554" xr:uid="{00000000-0005-0000-0000-0000D5610000}"/>
    <cellStyle name="Comma 38 7 2" xfId="25700" xr:uid="{00000000-0005-0000-0000-0000D6610000}"/>
    <cellStyle name="Comma 38 7 2 2" xfId="37694" xr:uid="{00000000-0005-0000-0000-0000D7610000}"/>
    <cellStyle name="Comma 38 7 3" xfId="42199" xr:uid="{00000000-0005-0000-0000-0000D8610000}"/>
    <cellStyle name="Comma 38 8" xfId="11555" xr:uid="{00000000-0005-0000-0000-0000D9610000}"/>
    <cellStyle name="Comma 38 8 2" xfId="35626" xr:uid="{00000000-0005-0000-0000-0000DA610000}"/>
    <cellStyle name="Comma 38 8 2 2" xfId="44892" xr:uid="{00000000-0005-0000-0000-0000DB610000}"/>
    <cellStyle name="Comma 38 8 3" xfId="42200" xr:uid="{00000000-0005-0000-0000-0000DC610000}"/>
    <cellStyle name="Comma 38 9" xfId="11508" xr:uid="{00000000-0005-0000-0000-0000DD610000}"/>
    <cellStyle name="Comma 38 9 2" xfId="42153" xr:uid="{00000000-0005-0000-0000-0000DE610000}"/>
    <cellStyle name="Comma 39" xfId="841" xr:uid="{00000000-0005-0000-0000-0000DF610000}"/>
    <cellStyle name="Comma 39 10" xfId="34014" xr:uid="{00000000-0005-0000-0000-0000E0610000}"/>
    <cellStyle name="Comma 39 10 2" xfId="44026" xr:uid="{00000000-0005-0000-0000-0000E1610000}"/>
    <cellStyle name="Comma 39 11" xfId="25966" xr:uid="{00000000-0005-0000-0000-0000E2610000}"/>
    <cellStyle name="Comma 39 11 2" xfId="37965" xr:uid="{00000000-0005-0000-0000-0000E3610000}"/>
    <cellStyle name="Comma 39 12" xfId="24719" xr:uid="{00000000-0005-0000-0000-0000E4610000}"/>
    <cellStyle name="Comma 39 13" xfId="36705" xr:uid="{00000000-0005-0000-0000-0000E5610000}"/>
    <cellStyle name="Comma 39 14" xfId="23739" xr:uid="{00000000-0005-0000-0000-0000E6610000}"/>
    <cellStyle name="Comma 39 15" xfId="32110" xr:uid="{00000000-0005-0000-0000-0000E7610000}"/>
    <cellStyle name="Comma 39 2" xfId="842" xr:uid="{00000000-0005-0000-0000-0000E8610000}"/>
    <cellStyle name="Comma 39 2 10" xfId="25967" xr:uid="{00000000-0005-0000-0000-0000E9610000}"/>
    <cellStyle name="Comma 39 2 10 2" xfId="37966" xr:uid="{00000000-0005-0000-0000-0000EA610000}"/>
    <cellStyle name="Comma 39 2 11" xfId="24720" xr:uid="{00000000-0005-0000-0000-0000EB610000}"/>
    <cellStyle name="Comma 39 2 12" xfId="36706" xr:uid="{00000000-0005-0000-0000-0000EC610000}"/>
    <cellStyle name="Comma 39 2 2" xfId="843" xr:uid="{00000000-0005-0000-0000-0000ED610000}"/>
    <cellStyle name="Comma 39 2 2 2" xfId="11558" xr:uid="{00000000-0005-0000-0000-0000EE610000}"/>
    <cellStyle name="Comma 39 2 2 2 2" xfId="11559" xr:uid="{00000000-0005-0000-0000-0000EF610000}"/>
    <cellStyle name="Comma 39 2 2 2 2 2" xfId="42204" xr:uid="{00000000-0005-0000-0000-0000F0610000}"/>
    <cellStyle name="Comma 39 2 2 2 3" xfId="11560" xr:uid="{00000000-0005-0000-0000-0000F1610000}"/>
    <cellStyle name="Comma 39 2 2 2 3 2" xfId="42205" xr:uid="{00000000-0005-0000-0000-0000F2610000}"/>
    <cellStyle name="Comma 39 2 2 2 4" xfId="28419" xr:uid="{00000000-0005-0000-0000-0000F3610000}"/>
    <cellStyle name="Comma 39 2 2 2 4 2" xfId="42203" xr:uid="{00000000-0005-0000-0000-0000F4610000}"/>
    <cellStyle name="Comma 39 2 2 2 5" xfId="25211" xr:uid="{00000000-0005-0000-0000-0000F5610000}"/>
    <cellStyle name="Comma 39 2 2 2 6" xfId="37229" xr:uid="{00000000-0005-0000-0000-0000F6610000}"/>
    <cellStyle name="Comma 39 2 2 2 7" xfId="24052" xr:uid="{00000000-0005-0000-0000-0000F7610000}"/>
    <cellStyle name="Comma 39 2 2 3" xfId="11561" xr:uid="{00000000-0005-0000-0000-0000F8610000}"/>
    <cellStyle name="Comma 39 2 2 3 2" xfId="11562" xr:uid="{00000000-0005-0000-0000-0000F9610000}"/>
    <cellStyle name="Comma 39 2 2 3 2 2" xfId="42207" xr:uid="{00000000-0005-0000-0000-0000FA610000}"/>
    <cellStyle name="Comma 39 2 2 3 3" xfId="28420" xr:uid="{00000000-0005-0000-0000-0000FB610000}"/>
    <cellStyle name="Comma 39 2 2 3 4" xfId="42206" xr:uid="{00000000-0005-0000-0000-0000FC610000}"/>
    <cellStyle name="Comma 39 2 2 3 5" xfId="24317" xr:uid="{00000000-0005-0000-0000-0000FD610000}"/>
    <cellStyle name="Comma 39 2 2 4" xfId="11563" xr:uid="{00000000-0005-0000-0000-0000FE610000}"/>
    <cellStyle name="Comma 39 2 2 4 2" xfId="42208" xr:uid="{00000000-0005-0000-0000-0000FF610000}"/>
    <cellStyle name="Comma 39 2 2 5" xfId="11557" xr:uid="{00000000-0005-0000-0000-000000620000}"/>
    <cellStyle name="Comma 39 2 2 5 2" xfId="42202" xr:uid="{00000000-0005-0000-0000-000001620000}"/>
    <cellStyle name="Comma 39 2 2 6" xfId="34016" xr:uid="{00000000-0005-0000-0000-000002620000}"/>
    <cellStyle name="Comma 39 2 2 6 2" xfId="44028" xr:uid="{00000000-0005-0000-0000-000003620000}"/>
    <cellStyle name="Comma 39 2 2 7" xfId="25968" xr:uid="{00000000-0005-0000-0000-000004620000}"/>
    <cellStyle name="Comma 39 2 2 7 2" xfId="37967" xr:uid="{00000000-0005-0000-0000-000005620000}"/>
    <cellStyle name="Comma 39 2 2 8" xfId="24721" xr:uid="{00000000-0005-0000-0000-000006620000}"/>
    <cellStyle name="Comma 39 2 2 9" xfId="36707" xr:uid="{00000000-0005-0000-0000-000007620000}"/>
    <cellStyle name="Comma 39 2 3" xfId="11564" xr:uid="{00000000-0005-0000-0000-000008620000}"/>
    <cellStyle name="Comma 39 2 3 2" xfId="11565" xr:uid="{00000000-0005-0000-0000-000009620000}"/>
    <cellStyle name="Comma 39 2 3 2 2" xfId="42210" xr:uid="{00000000-0005-0000-0000-00000A620000}"/>
    <cellStyle name="Comma 39 2 3 3" xfId="11566" xr:uid="{00000000-0005-0000-0000-00000B620000}"/>
    <cellStyle name="Comma 39 2 3 3 2" xfId="42211" xr:uid="{00000000-0005-0000-0000-00000C620000}"/>
    <cellStyle name="Comma 39 2 3 4" xfId="28421" xr:uid="{00000000-0005-0000-0000-00000D620000}"/>
    <cellStyle name="Comma 39 2 3 4 2" xfId="42209" xr:uid="{00000000-0005-0000-0000-00000E620000}"/>
    <cellStyle name="Comma 39 2 3 5" xfId="25210" xr:uid="{00000000-0005-0000-0000-00000F620000}"/>
    <cellStyle name="Comma 39 2 3 6" xfId="37228" xr:uid="{00000000-0005-0000-0000-000010620000}"/>
    <cellStyle name="Comma 39 2 4" xfId="11567" xr:uid="{00000000-0005-0000-0000-000011620000}"/>
    <cellStyle name="Comma 39 2 4 2" xfId="11568" xr:uid="{00000000-0005-0000-0000-000012620000}"/>
    <cellStyle name="Comma 39 2 4 2 2" xfId="42213" xr:uid="{00000000-0005-0000-0000-000013620000}"/>
    <cellStyle name="Comma 39 2 4 3" xfId="28422" xr:uid="{00000000-0005-0000-0000-000014620000}"/>
    <cellStyle name="Comma 39 2 4 4" xfId="42212" xr:uid="{00000000-0005-0000-0000-000015620000}"/>
    <cellStyle name="Comma 39 2 5" xfId="11569" xr:uid="{00000000-0005-0000-0000-000016620000}"/>
    <cellStyle name="Comma 39 2 5 2" xfId="42214" xr:uid="{00000000-0005-0000-0000-000017620000}"/>
    <cellStyle name="Comma 39 2 6" xfId="11570" xr:uid="{00000000-0005-0000-0000-000018620000}"/>
    <cellStyle name="Comma 39 2 6 2" xfId="42215" xr:uid="{00000000-0005-0000-0000-000019620000}"/>
    <cellStyle name="Comma 39 2 7" xfId="11571" xr:uid="{00000000-0005-0000-0000-00001A620000}"/>
    <cellStyle name="Comma 39 2 7 2" xfId="42216" xr:uid="{00000000-0005-0000-0000-00001B620000}"/>
    <cellStyle name="Comma 39 2 8" xfId="11572" xr:uid="{00000000-0005-0000-0000-00001C620000}"/>
    <cellStyle name="Comma 39 2 8 2" xfId="42217" xr:uid="{00000000-0005-0000-0000-00001D620000}"/>
    <cellStyle name="Comma 39 2 9" xfId="34015" xr:uid="{00000000-0005-0000-0000-00001E620000}"/>
    <cellStyle name="Comma 39 2 9 2" xfId="44027" xr:uid="{00000000-0005-0000-0000-00001F620000}"/>
    <cellStyle name="Comma 39 3" xfId="844" xr:uid="{00000000-0005-0000-0000-000020620000}"/>
    <cellStyle name="Comma 39 3 2" xfId="845" xr:uid="{00000000-0005-0000-0000-000021620000}"/>
    <cellStyle name="Comma 39 3 2 2" xfId="11574" xr:uid="{00000000-0005-0000-0000-000022620000}"/>
    <cellStyle name="Comma 39 3 2 2 2" xfId="28424" xr:uid="{00000000-0005-0000-0000-000023620000}"/>
    <cellStyle name="Comma 39 3 2 2 2 2" xfId="42219" xr:uid="{00000000-0005-0000-0000-000024620000}"/>
    <cellStyle name="Comma 39 3 2 2 3" xfId="25213" xr:uid="{00000000-0005-0000-0000-000025620000}"/>
    <cellStyle name="Comma 39 3 2 2 4" xfId="37231" xr:uid="{00000000-0005-0000-0000-000026620000}"/>
    <cellStyle name="Comma 39 3 2 2 5" xfId="24054" xr:uid="{00000000-0005-0000-0000-000027620000}"/>
    <cellStyle name="Comma 39 3 2 3" xfId="11573" xr:uid="{00000000-0005-0000-0000-000028620000}"/>
    <cellStyle name="Comma 39 3 2 3 2" xfId="28423" xr:uid="{00000000-0005-0000-0000-000029620000}"/>
    <cellStyle name="Comma 39 3 2 3 3" xfId="42218" xr:uid="{00000000-0005-0000-0000-00002A620000}"/>
    <cellStyle name="Comma 39 3 2 3 4" xfId="24319" xr:uid="{00000000-0005-0000-0000-00002B620000}"/>
    <cellStyle name="Comma 39 3 2 4" xfId="34018" xr:uid="{00000000-0005-0000-0000-00002C620000}"/>
    <cellStyle name="Comma 39 3 2 4 2" xfId="44030" xr:uid="{00000000-0005-0000-0000-00002D620000}"/>
    <cellStyle name="Comma 39 3 2 5" xfId="25970" xr:uid="{00000000-0005-0000-0000-00002E620000}"/>
    <cellStyle name="Comma 39 3 2 5 2" xfId="37969" xr:uid="{00000000-0005-0000-0000-00002F620000}"/>
    <cellStyle name="Comma 39 3 2 6" xfId="24723" xr:uid="{00000000-0005-0000-0000-000030620000}"/>
    <cellStyle name="Comma 39 3 2 7" xfId="36709" xr:uid="{00000000-0005-0000-0000-000031620000}"/>
    <cellStyle name="Comma 39 3 3" xfId="24053" xr:uid="{00000000-0005-0000-0000-000032620000}"/>
    <cellStyle name="Comma 39 3 3 2" xfId="34017" xr:uid="{00000000-0005-0000-0000-000033620000}"/>
    <cellStyle name="Comma 39 3 3 2 2" xfId="44029" xr:uid="{00000000-0005-0000-0000-000034620000}"/>
    <cellStyle name="Comma 39 3 3 3" xfId="25212" xr:uid="{00000000-0005-0000-0000-000035620000}"/>
    <cellStyle name="Comma 39 3 3 4" xfId="37230" xr:uid="{00000000-0005-0000-0000-000036620000}"/>
    <cellStyle name="Comma 39 3 4" xfId="24318" xr:uid="{00000000-0005-0000-0000-000037620000}"/>
    <cellStyle name="Comma 39 3 4 2" xfId="25969" xr:uid="{00000000-0005-0000-0000-000038620000}"/>
    <cellStyle name="Comma 39 3 4 3" xfId="37968" xr:uid="{00000000-0005-0000-0000-000039620000}"/>
    <cellStyle name="Comma 39 3 5" xfId="24722" xr:uid="{00000000-0005-0000-0000-00003A620000}"/>
    <cellStyle name="Comma 39 3 6" xfId="36708" xr:uid="{00000000-0005-0000-0000-00003B620000}"/>
    <cellStyle name="Comma 39 4" xfId="11575" xr:uid="{00000000-0005-0000-0000-00003C620000}"/>
    <cellStyle name="Comma 39 4 2" xfId="11576" xr:uid="{00000000-0005-0000-0000-00003D620000}"/>
    <cellStyle name="Comma 39 4 2 2" xfId="42221" xr:uid="{00000000-0005-0000-0000-00003E620000}"/>
    <cellStyle name="Comma 39 4 3" xfId="28425" xr:uid="{00000000-0005-0000-0000-00003F620000}"/>
    <cellStyle name="Comma 39 4 3 2" xfId="42220" xr:uid="{00000000-0005-0000-0000-000040620000}"/>
    <cellStyle name="Comma 39 4 4" xfId="21758" xr:uid="{00000000-0005-0000-0000-000041620000}"/>
    <cellStyle name="Comma 39 4 5" xfId="37227" xr:uid="{00000000-0005-0000-0000-000042620000}"/>
    <cellStyle name="Comma 39 5" xfId="11577" xr:uid="{00000000-0005-0000-0000-000043620000}"/>
    <cellStyle name="Comma 39 5 2" xfId="11578" xr:uid="{00000000-0005-0000-0000-000044620000}"/>
    <cellStyle name="Comma 39 5 2 2" xfId="42223" xr:uid="{00000000-0005-0000-0000-000045620000}"/>
    <cellStyle name="Comma 39 5 3" xfId="35625" xr:uid="{00000000-0005-0000-0000-000046620000}"/>
    <cellStyle name="Comma 39 5 3 2" xfId="44891" xr:uid="{00000000-0005-0000-0000-000047620000}"/>
    <cellStyle name="Comma 39 5 4" xfId="28426" xr:uid="{00000000-0005-0000-0000-000048620000}"/>
    <cellStyle name="Comma 39 5 5" xfId="42222" xr:uid="{00000000-0005-0000-0000-000049620000}"/>
    <cellStyle name="Comma 39 6" xfId="11579" xr:uid="{00000000-0005-0000-0000-00004A620000}"/>
    <cellStyle name="Comma 39 6 2" xfId="35624" xr:uid="{00000000-0005-0000-0000-00004B620000}"/>
    <cellStyle name="Comma 39 6 2 2" xfId="44890" xr:uid="{00000000-0005-0000-0000-00004C620000}"/>
    <cellStyle name="Comma 39 6 3" xfId="42224" xr:uid="{00000000-0005-0000-0000-00004D620000}"/>
    <cellStyle name="Comma 39 7" xfId="11580" xr:uid="{00000000-0005-0000-0000-00004E620000}"/>
    <cellStyle name="Comma 39 7 2" xfId="35623" xr:uid="{00000000-0005-0000-0000-00004F620000}"/>
    <cellStyle name="Comma 39 7 2 2" xfId="44889" xr:uid="{00000000-0005-0000-0000-000050620000}"/>
    <cellStyle name="Comma 39 7 3" xfId="42225" xr:uid="{00000000-0005-0000-0000-000051620000}"/>
    <cellStyle name="Comma 39 8" xfId="11581" xr:uid="{00000000-0005-0000-0000-000052620000}"/>
    <cellStyle name="Comma 39 8 2" xfId="35622" xr:uid="{00000000-0005-0000-0000-000053620000}"/>
    <cellStyle name="Comma 39 8 2 2" xfId="44888" xr:uid="{00000000-0005-0000-0000-000054620000}"/>
    <cellStyle name="Comma 39 8 3" xfId="42226" xr:uid="{00000000-0005-0000-0000-000055620000}"/>
    <cellStyle name="Comma 39 9" xfId="11556" xr:uid="{00000000-0005-0000-0000-000056620000}"/>
    <cellStyle name="Comma 39 9 2" xfId="42201" xr:uid="{00000000-0005-0000-0000-000057620000}"/>
    <cellStyle name="Comma 4" xfId="64" xr:uid="{00000000-0005-0000-0000-000058620000}"/>
    <cellStyle name="Comma 4 10" xfId="11582" xr:uid="{00000000-0005-0000-0000-000059620000}"/>
    <cellStyle name="Comma 4 10 2" xfId="11583" xr:uid="{00000000-0005-0000-0000-00005A620000}"/>
    <cellStyle name="Comma 4 10 2 2" xfId="11584" xr:uid="{00000000-0005-0000-0000-00005B620000}"/>
    <cellStyle name="Comma 4 10 2 2 2" xfId="42229" xr:uid="{00000000-0005-0000-0000-00005C620000}"/>
    <cellStyle name="Comma 4 10 2 3" xfId="42228" xr:uid="{00000000-0005-0000-0000-00005D620000}"/>
    <cellStyle name="Comma 4 10 3" xfId="11585" xr:uid="{00000000-0005-0000-0000-00005E620000}"/>
    <cellStyle name="Comma 4 10 3 2" xfId="42230" xr:uid="{00000000-0005-0000-0000-00005F620000}"/>
    <cellStyle name="Comma 4 10 4" xfId="11586" xr:uid="{00000000-0005-0000-0000-000060620000}"/>
    <cellStyle name="Comma 4 10 5" xfId="35621" xr:uid="{00000000-0005-0000-0000-000061620000}"/>
    <cellStyle name="Comma 4 10 5 2" xfId="44887" xr:uid="{00000000-0005-0000-0000-000062620000}"/>
    <cellStyle name="Comma 4 10 6" xfId="42227" xr:uid="{00000000-0005-0000-0000-000063620000}"/>
    <cellStyle name="Comma 4 11" xfId="11587" xr:uid="{00000000-0005-0000-0000-000064620000}"/>
    <cellStyle name="Comma 4 11 2" xfId="11588" xr:uid="{00000000-0005-0000-0000-000065620000}"/>
    <cellStyle name="Comma 4 11 2 2" xfId="42232" xr:uid="{00000000-0005-0000-0000-000066620000}"/>
    <cellStyle name="Comma 4 11 3" xfId="11589" xr:uid="{00000000-0005-0000-0000-000067620000}"/>
    <cellStyle name="Comma 4 11 4" xfId="35620" xr:uid="{00000000-0005-0000-0000-000068620000}"/>
    <cellStyle name="Comma 4 11 4 2" xfId="44886" xr:uid="{00000000-0005-0000-0000-000069620000}"/>
    <cellStyle name="Comma 4 11 5" xfId="42231" xr:uid="{00000000-0005-0000-0000-00006A620000}"/>
    <cellStyle name="Comma 4 12" xfId="11590" xr:uid="{00000000-0005-0000-0000-00006B620000}"/>
    <cellStyle name="Comma 4 12 2" xfId="11591" xr:uid="{00000000-0005-0000-0000-00006C620000}"/>
    <cellStyle name="Comma 4 12 3" xfId="35619" xr:uid="{00000000-0005-0000-0000-00006D620000}"/>
    <cellStyle name="Comma 4 12 3 2" xfId="44885" xr:uid="{00000000-0005-0000-0000-00006E620000}"/>
    <cellStyle name="Comma 4 12 4" xfId="42233" xr:uid="{00000000-0005-0000-0000-00006F620000}"/>
    <cellStyle name="Comma 4 13" xfId="11592" xr:uid="{00000000-0005-0000-0000-000070620000}"/>
    <cellStyle name="Comma 4 13 2" xfId="35618" xr:uid="{00000000-0005-0000-0000-000071620000}"/>
    <cellStyle name="Comma 4 13 2 2" xfId="44884" xr:uid="{00000000-0005-0000-0000-000072620000}"/>
    <cellStyle name="Comma 4 13 3" xfId="42234" xr:uid="{00000000-0005-0000-0000-000073620000}"/>
    <cellStyle name="Comma 4 14" xfId="11593" xr:uid="{00000000-0005-0000-0000-000074620000}"/>
    <cellStyle name="Comma 4 14 2" xfId="42235" xr:uid="{00000000-0005-0000-0000-000075620000}"/>
    <cellStyle name="Comma 4 15" xfId="11594" xr:uid="{00000000-0005-0000-0000-000076620000}"/>
    <cellStyle name="Comma 4 15 2" xfId="42236" xr:uid="{00000000-0005-0000-0000-000077620000}"/>
    <cellStyle name="Comma 4 16" xfId="374" xr:uid="{00000000-0005-0000-0000-000078620000}"/>
    <cellStyle name="Comma 4 16 2" xfId="43663" xr:uid="{00000000-0005-0000-0000-000079620000}"/>
    <cellStyle name="Comma 4 17" xfId="25584" xr:uid="{00000000-0005-0000-0000-00007A620000}"/>
    <cellStyle name="Comma 4 17 2" xfId="37592" xr:uid="{00000000-0005-0000-0000-00007B620000}"/>
    <cellStyle name="Comma 4 18" xfId="24456" xr:uid="{00000000-0005-0000-0000-00007C620000}"/>
    <cellStyle name="Comma 4 19" xfId="36416" xr:uid="{00000000-0005-0000-0000-00007D620000}"/>
    <cellStyle name="Comma 4 2" xfId="135" xr:uid="{00000000-0005-0000-0000-00007E620000}"/>
    <cellStyle name="Comma 4 2 10" xfId="846" xr:uid="{00000000-0005-0000-0000-00007F620000}"/>
    <cellStyle name="Comma 4 2 10 2" xfId="44031" xr:uid="{00000000-0005-0000-0000-000080620000}"/>
    <cellStyle name="Comma 4 2 11" xfId="25971" xr:uid="{00000000-0005-0000-0000-000081620000}"/>
    <cellStyle name="Comma 4 2 11 2" xfId="37970" xr:uid="{00000000-0005-0000-0000-000082620000}"/>
    <cellStyle name="Comma 4 2 12" xfId="24724" xr:uid="{00000000-0005-0000-0000-000083620000}"/>
    <cellStyle name="Comma 4 2 13" xfId="36710" xr:uid="{00000000-0005-0000-0000-000084620000}"/>
    <cellStyle name="Comma 4 2 14" xfId="23740" xr:uid="{00000000-0005-0000-0000-000085620000}"/>
    <cellStyle name="Comma 4 2 2" xfId="240" xr:uid="{00000000-0005-0000-0000-000086620000}"/>
    <cellStyle name="Comma 4 2 2 10" xfId="847" xr:uid="{00000000-0005-0000-0000-000087620000}"/>
    <cellStyle name="Comma 4 2 2 10 2" xfId="44032" xr:uid="{00000000-0005-0000-0000-000088620000}"/>
    <cellStyle name="Comma 4 2 2 11" xfId="25972" xr:uid="{00000000-0005-0000-0000-000089620000}"/>
    <cellStyle name="Comma 4 2 2 11 2" xfId="37971" xr:uid="{00000000-0005-0000-0000-00008A620000}"/>
    <cellStyle name="Comma 4 2 2 12" xfId="24725" xr:uid="{00000000-0005-0000-0000-00008B620000}"/>
    <cellStyle name="Comma 4 2 2 13" xfId="36711" xr:uid="{00000000-0005-0000-0000-00008C620000}"/>
    <cellStyle name="Comma 4 2 2 14" xfId="23741" xr:uid="{00000000-0005-0000-0000-00008D620000}"/>
    <cellStyle name="Comma 4 2 2 15" xfId="22978" xr:uid="{00000000-0005-0000-0000-00008E620000}"/>
    <cellStyle name="Comma 4 2 2 2" xfId="848" xr:uid="{00000000-0005-0000-0000-00008F620000}"/>
    <cellStyle name="Comma 4 2 2 2 2" xfId="11597" xr:uid="{00000000-0005-0000-0000-000090620000}"/>
    <cellStyle name="Comma 4 2 2 2 2 2" xfId="11598" xr:uid="{00000000-0005-0000-0000-000091620000}"/>
    <cellStyle name="Comma 4 2 2 2 2 3" xfId="28427" xr:uid="{00000000-0005-0000-0000-000092620000}"/>
    <cellStyle name="Comma 4 2 2 2 2 3 2" xfId="42239" xr:uid="{00000000-0005-0000-0000-000093620000}"/>
    <cellStyle name="Comma 4 2 2 2 2 4" xfId="25216" xr:uid="{00000000-0005-0000-0000-000094620000}"/>
    <cellStyle name="Comma 4 2 2 2 2 5" xfId="37234" xr:uid="{00000000-0005-0000-0000-000095620000}"/>
    <cellStyle name="Comma 4 2 2 2 2 6" xfId="24056" xr:uid="{00000000-0005-0000-0000-000096620000}"/>
    <cellStyle name="Comma 4 2 2 2 3" xfId="11599" xr:uid="{00000000-0005-0000-0000-000097620000}"/>
    <cellStyle name="Comma 4 2 2 2 3 2" xfId="28428" xr:uid="{00000000-0005-0000-0000-000098620000}"/>
    <cellStyle name="Comma 4 2 2 2 3 3" xfId="42240" xr:uid="{00000000-0005-0000-0000-000099620000}"/>
    <cellStyle name="Comma 4 2 2 2 3 4" xfId="24320" xr:uid="{00000000-0005-0000-0000-00009A620000}"/>
    <cellStyle name="Comma 4 2 2 2 4" xfId="11596" xr:uid="{00000000-0005-0000-0000-00009B620000}"/>
    <cellStyle name="Comma 4 2 2 2 4 2" xfId="42238" xr:uid="{00000000-0005-0000-0000-00009C620000}"/>
    <cellStyle name="Comma 4 2 2 2 5" xfId="34019" xr:uid="{00000000-0005-0000-0000-00009D620000}"/>
    <cellStyle name="Comma 4 2 2 2 5 2" xfId="44033" xr:uid="{00000000-0005-0000-0000-00009E620000}"/>
    <cellStyle name="Comma 4 2 2 2 6" xfId="25973" xr:uid="{00000000-0005-0000-0000-00009F620000}"/>
    <cellStyle name="Comma 4 2 2 2 6 2" xfId="37972" xr:uid="{00000000-0005-0000-0000-0000A0620000}"/>
    <cellStyle name="Comma 4 2 2 2 7" xfId="24726" xr:uid="{00000000-0005-0000-0000-0000A1620000}"/>
    <cellStyle name="Comma 4 2 2 2 8" xfId="36712" xr:uid="{00000000-0005-0000-0000-0000A2620000}"/>
    <cellStyle name="Comma 4 2 2 2 9" xfId="23742" xr:uid="{00000000-0005-0000-0000-0000A3620000}"/>
    <cellStyle name="Comma 4 2 2 3" xfId="11600" xr:uid="{00000000-0005-0000-0000-0000A4620000}"/>
    <cellStyle name="Comma 4 2 2 3 2" xfId="11601" xr:uid="{00000000-0005-0000-0000-0000A5620000}"/>
    <cellStyle name="Comma 4 2 2 3 2 2" xfId="42242" xr:uid="{00000000-0005-0000-0000-0000A6620000}"/>
    <cellStyle name="Comma 4 2 2 3 2 3" xfId="28430" xr:uid="{00000000-0005-0000-0000-0000A7620000}"/>
    <cellStyle name="Comma 4 2 2 3 3" xfId="11602" xr:uid="{00000000-0005-0000-0000-0000A8620000}"/>
    <cellStyle name="Comma 4 2 2 3 3 2" xfId="42243" xr:uid="{00000000-0005-0000-0000-0000A9620000}"/>
    <cellStyle name="Comma 4 2 2 3 4" xfId="28429" xr:uid="{00000000-0005-0000-0000-0000AA620000}"/>
    <cellStyle name="Comma 4 2 2 3 4 2" xfId="42241" xr:uid="{00000000-0005-0000-0000-0000AB620000}"/>
    <cellStyle name="Comma 4 2 2 3 5" xfId="34308" xr:uid="{00000000-0005-0000-0000-0000AC620000}"/>
    <cellStyle name="Comma 4 2 2 3 5 2" xfId="44348" xr:uid="{00000000-0005-0000-0000-0000AD620000}"/>
    <cellStyle name="Comma 4 2 2 3 6" xfId="26275" xr:uid="{00000000-0005-0000-0000-0000AE620000}"/>
    <cellStyle name="Comma 4 2 2 3 6 2" xfId="38257" xr:uid="{00000000-0005-0000-0000-0000AF620000}"/>
    <cellStyle name="Comma 4 2 2 3 7" xfId="25215" xr:uid="{00000000-0005-0000-0000-0000B0620000}"/>
    <cellStyle name="Comma 4 2 2 3 8" xfId="37233" xr:uid="{00000000-0005-0000-0000-0000B1620000}"/>
    <cellStyle name="Comma 4 2 2 3 9" xfId="24055" xr:uid="{00000000-0005-0000-0000-0000B2620000}"/>
    <cellStyle name="Comma 4 2 2 4" xfId="11603" xr:uid="{00000000-0005-0000-0000-0000B3620000}"/>
    <cellStyle name="Comma 4 2 2 4 2" xfId="11604" xr:uid="{00000000-0005-0000-0000-0000B4620000}"/>
    <cellStyle name="Comma 4 2 2 4 2 2" xfId="42245" xr:uid="{00000000-0005-0000-0000-0000B5620000}"/>
    <cellStyle name="Comma 4 2 2 4 3" xfId="11605" xr:uid="{00000000-0005-0000-0000-0000B6620000}"/>
    <cellStyle name="Comma 4 2 2 4 3 2" xfId="42246" xr:uid="{00000000-0005-0000-0000-0000B7620000}"/>
    <cellStyle name="Comma 4 2 2 4 4" xfId="28431" xr:uid="{00000000-0005-0000-0000-0000B8620000}"/>
    <cellStyle name="Comma 4 2 2 4 4 2" xfId="42244" xr:uid="{00000000-0005-0000-0000-0000B9620000}"/>
    <cellStyle name="Comma 4 2 2 4 5" xfId="25520" xr:uid="{00000000-0005-0000-0000-0000BA620000}"/>
    <cellStyle name="Comma 4 2 2 4 6" xfId="37523" xr:uid="{00000000-0005-0000-0000-0000BB620000}"/>
    <cellStyle name="Comma 4 2 2 5" xfId="11606" xr:uid="{00000000-0005-0000-0000-0000BC620000}"/>
    <cellStyle name="Comma 4 2 2 5 2" xfId="11607" xr:uid="{00000000-0005-0000-0000-0000BD620000}"/>
    <cellStyle name="Comma 4 2 2 5 2 2" xfId="42248" xr:uid="{00000000-0005-0000-0000-0000BE620000}"/>
    <cellStyle name="Comma 4 2 2 5 3" xfId="11608" xr:uid="{00000000-0005-0000-0000-0000BF620000}"/>
    <cellStyle name="Comma 4 2 2 5 3 2" xfId="42249" xr:uid="{00000000-0005-0000-0000-0000C0620000}"/>
    <cellStyle name="Comma 4 2 2 5 4" xfId="42247" xr:uid="{00000000-0005-0000-0000-0000C1620000}"/>
    <cellStyle name="Comma 4 2 2 6" xfId="11609" xr:uid="{00000000-0005-0000-0000-0000C2620000}"/>
    <cellStyle name="Comma 4 2 2 6 2" xfId="11610" xr:uid="{00000000-0005-0000-0000-0000C3620000}"/>
    <cellStyle name="Comma 4 2 2 6 2 2" xfId="42251" xr:uid="{00000000-0005-0000-0000-0000C4620000}"/>
    <cellStyle name="Comma 4 2 2 6 3" xfId="11611" xr:uid="{00000000-0005-0000-0000-0000C5620000}"/>
    <cellStyle name="Comma 4 2 2 6 3 2" xfId="42252" xr:uid="{00000000-0005-0000-0000-0000C6620000}"/>
    <cellStyle name="Comma 4 2 2 6 4" xfId="42250" xr:uid="{00000000-0005-0000-0000-0000C7620000}"/>
    <cellStyle name="Comma 4 2 2 7" xfId="11612" xr:uid="{00000000-0005-0000-0000-0000C8620000}"/>
    <cellStyle name="Comma 4 2 2 7 2" xfId="11613" xr:uid="{00000000-0005-0000-0000-0000C9620000}"/>
    <cellStyle name="Comma 4 2 2 7 2 2" xfId="42254" xr:uid="{00000000-0005-0000-0000-0000CA620000}"/>
    <cellStyle name="Comma 4 2 2 7 3" xfId="11614" xr:uid="{00000000-0005-0000-0000-0000CB620000}"/>
    <cellStyle name="Comma 4 2 2 7 3 2" xfId="42255" xr:uid="{00000000-0005-0000-0000-0000CC620000}"/>
    <cellStyle name="Comma 4 2 2 7 4" xfId="42253" xr:uid="{00000000-0005-0000-0000-0000CD620000}"/>
    <cellStyle name="Comma 4 2 2 8" xfId="11615" xr:uid="{00000000-0005-0000-0000-0000CE620000}"/>
    <cellStyle name="Comma 4 2 2 8 2" xfId="42256" xr:uid="{00000000-0005-0000-0000-0000CF620000}"/>
    <cellStyle name="Comma 4 2 2 9" xfId="11616" xr:uid="{00000000-0005-0000-0000-0000D0620000}"/>
    <cellStyle name="Comma 4 2 2 9 2" xfId="42257" xr:uid="{00000000-0005-0000-0000-0000D1620000}"/>
    <cellStyle name="Comma 4 2 3" xfId="849" xr:uid="{00000000-0005-0000-0000-0000D2620000}"/>
    <cellStyle name="Comma 4 2 3 10" xfId="36713" xr:uid="{00000000-0005-0000-0000-0000D3620000}"/>
    <cellStyle name="Comma 4 2 3 11" xfId="23743" xr:uid="{00000000-0005-0000-0000-0000D4620000}"/>
    <cellStyle name="Comma 4 2 3 2" xfId="850" xr:uid="{00000000-0005-0000-0000-0000D5620000}"/>
    <cellStyle name="Comma 4 2 3 2 10" xfId="36714" xr:uid="{00000000-0005-0000-0000-0000D6620000}"/>
    <cellStyle name="Comma 4 2 3 2 11" xfId="23744" xr:uid="{00000000-0005-0000-0000-0000D7620000}"/>
    <cellStyle name="Comma 4 2 3 2 2" xfId="11618" xr:uid="{00000000-0005-0000-0000-0000D8620000}"/>
    <cellStyle name="Comma 4 2 3 2 2 2" xfId="11619" xr:uid="{00000000-0005-0000-0000-0000D9620000}"/>
    <cellStyle name="Comma 4 2 3 2 2 2 2" xfId="42260" xr:uid="{00000000-0005-0000-0000-0000DA620000}"/>
    <cellStyle name="Comma 4 2 3 2 2 3" xfId="11620" xr:uid="{00000000-0005-0000-0000-0000DB620000}"/>
    <cellStyle name="Comma 4 2 3 2 2 3 2" xfId="42261" xr:uid="{00000000-0005-0000-0000-0000DC620000}"/>
    <cellStyle name="Comma 4 2 3 2 2 4" xfId="28432" xr:uid="{00000000-0005-0000-0000-0000DD620000}"/>
    <cellStyle name="Comma 4 2 3 2 2 4 2" xfId="42259" xr:uid="{00000000-0005-0000-0000-0000DE620000}"/>
    <cellStyle name="Comma 4 2 3 2 2 5" xfId="25218" xr:uid="{00000000-0005-0000-0000-0000DF620000}"/>
    <cellStyle name="Comma 4 2 3 2 2 6" xfId="37236" xr:uid="{00000000-0005-0000-0000-0000E0620000}"/>
    <cellStyle name="Comma 4 2 3 2 2 7" xfId="24058" xr:uid="{00000000-0005-0000-0000-0000E1620000}"/>
    <cellStyle name="Comma 4 2 3 2 3" xfId="11621" xr:uid="{00000000-0005-0000-0000-0000E2620000}"/>
    <cellStyle name="Comma 4 2 3 2 3 2" xfId="11622" xr:uid="{00000000-0005-0000-0000-0000E3620000}"/>
    <cellStyle name="Comma 4 2 3 2 3 2 2" xfId="42263" xr:uid="{00000000-0005-0000-0000-0000E4620000}"/>
    <cellStyle name="Comma 4 2 3 2 3 3" xfId="11623" xr:uid="{00000000-0005-0000-0000-0000E5620000}"/>
    <cellStyle name="Comma 4 2 3 2 3 3 2" xfId="42264" xr:uid="{00000000-0005-0000-0000-0000E6620000}"/>
    <cellStyle name="Comma 4 2 3 2 3 4" xfId="30063" xr:uid="{00000000-0005-0000-0000-0000E7620000}"/>
    <cellStyle name="Comma 4 2 3 2 3 5" xfId="42262" xr:uid="{00000000-0005-0000-0000-0000E8620000}"/>
    <cellStyle name="Comma 4 2 3 2 3 6" xfId="24322" xr:uid="{00000000-0005-0000-0000-0000E9620000}"/>
    <cellStyle name="Comma 4 2 3 2 4" xfId="11624" xr:uid="{00000000-0005-0000-0000-0000EA620000}"/>
    <cellStyle name="Comma 4 2 3 2 4 2" xfId="42265" xr:uid="{00000000-0005-0000-0000-0000EB620000}"/>
    <cellStyle name="Comma 4 2 3 2 5" xfId="11625" xr:uid="{00000000-0005-0000-0000-0000EC620000}"/>
    <cellStyle name="Comma 4 2 3 2 5 2" xfId="35617" xr:uid="{00000000-0005-0000-0000-0000ED620000}"/>
    <cellStyle name="Comma 4 2 3 2 5 2 2" xfId="44883" xr:uid="{00000000-0005-0000-0000-0000EE620000}"/>
    <cellStyle name="Comma 4 2 3 2 5 3" xfId="42266" xr:uid="{00000000-0005-0000-0000-0000EF620000}"/>
    <cellStyle name="Comma 4 2 3 2 6" xfId="11617" xr:uid="{00000000-0005-0000-0000-0000F0620000}"/>
    <cellStyle name="Comma 4 2 3 2 6 2" xfId="42258" xr:uid="{00000000-0005-0000-0000-0000F1620000}"/>
    <cellStyle name="Comma 4 2 3 2 7" xfId="34021" xr:uid="{00000000-0005-0000-0000-0000F2620000}"/>
    <cellStyle name="Comma 4 2 3 2 7 2" xfId="44035" xr:uid="{00000000-0005-0000-0000-0000F3620000}"/>
    <cellStyle name="Comma 4 2 3 2 8" xfId="25975" xr:uid="{00000000-0005-0000-0000-0000F4620000}"/>
    <cellStyle name="Comma 4 2 3 2 8 2" xfId="37974" xr:uid="{00000000-0005-0000-0000-0000F5620000}"/>
    <cellStyle name="Comma 4 2 3 2 9" xfId="24728" xr:uid="{00000000-0005-0000-0000-0000F6620000}"/>
    <cellStyle name="Comma 4 2 3 3" xfId="11626" xr:uid="{00000000-0005-0000-0000-0000F7620000}"/>
    <cellStyle name="Comma 4 2 3 3 2" xfId="11627" xr:uid="{00000000-0005-0000-0000-0000F8620000}"/>
    <cellStyle name="Comma 4 2 3 3 2 2" xfId="42268" xr:uid="{00000000-0005-0000-0000-0000F9620000}"/>
    <cellStyle name="Comma 4 2 3 3 3" xfId="11628" xr:uid="{00000000-0005-0000-0000-0000FA620000}"/>
    <cellStyle name="Comma 4 2 3 3 3 2" xfId="42269" xr:uid="{00000000-0005-0000-0000-0000FB620000}"/>
    <cellStyle name="Comma 4 2 3 3 4" xfId="28433" xr:uid="{00000000-0005-0000-0000-0000FC620000}"/>
    <cellStyle name="Comma 4 2 3 3 4 2" xfId="42267" xr:uid="{00000000-0005-0000-0000-0000FD620000}"/>
    <cellStyle name="Comma 4 2 3 3 5" xfId="25217" xr:uid="{00000000-0005-0000-0000-0000FE620000}"/>
    <cellStyle name="Comma 4 2 3 3 6" xfId="37235" xr:uid="{00000000-0005-0000-0000-0000FF620000}"/>
    <cellStyle name="Comma 4 2 3 3 7" xfId="24057" xr:uid="{00000000-0005-0000-0000-000000630000}"/>
    <cellStyle name="Comma 4 2 3 4" xfId="11629" xr:uid="{00000000-0005-0000-0000-000001630000}"/>
    <cellStyle name="Comma 4 2 3 4 2" xfId="11630" xr:uid="{00000000-0005-0000-0000-000002630000}"/>
    <cellStyle name="Comma 4 2 3 4 2 2" xfId="42271" xr:uid="{00000000-0005-0000-0000-000003630000}"/>
    <cellStyle name="Comma 4 2 3 4 3" xfId="30039" xr:uid="{00000000-0005-0000-0000-000004630000}"/>
    <cellStyle name="Comma 4 2 3 4 4" xfId="42270" xr:uid="{00000000-0005-0000-0000-000005630000}"/>
    <cellStyle name="Comma 4 2 3 4 5" xfId="24321" xr:uid="{00000000-0005-0000-0000-000006630000}"/>
    <cellStyle name="Comma 4 2 3 5" xfId="11631" xr:uid="{00000000-0005-0000-0000-000007630000}"/>
    <cellStyle name="Comma 4 2 3 5 2" xfId="42272" xr:uid="{00000000-0005-0000-0000-000008630000}"/>
    <cellStyle name="Comma 4 2 3 6" xfId="11632" xr:uid="{00000000-0005-0000-0000-000009630000}"/>
    <cellStyle name="Comma 4 2 3 6 2" xfId="35616" xr:uid="{00000000-0005-0000-0000-00000A630000}"/>
    <cellStyle name="Comma 4 2 3 6 2 2" xfId="44882" xr:uid="{00000000-0005-0000-0000-00000B630000}"/>
    <cellStyle name="Comma 4 2 3 6 3" xfId="42273" xr:uid="{00000000-0005-0000-0000-00000C630000}"/>
    <cellStyle name="Comma 4 2 3 7" xfId="34020" xr:uid="{00000000-0005-0000-0000-00000D630000}"/>
    <cellStyle name="Comma 4 2 3 7 2" xfId="44034" xr:uid="{00000000-0005-0000-0000-00000E630000}"/>
    <cellStyle name="Comma 4 2 3 8" xfId="25974" xr:uid="{00000000-0005-0000-0000-00000F630000}"/>
    <cellStyle name="Comma 4 2 3 8 2" xfId="37973" xr:uid="{00000000-0005-0000-0000-000010630000}"/>
    <cellStyle name="Comma 4 2 3 9" xfId="24727" xr:uid="{00000000-0005-0000-0000-000011630000}"/>
    <cellStyle name="Comma 4 2 4" xfId="851" xr:uid="{00000000-0005-0000-0000-000012630000}"/>
    <cellStyle name="Comma 4 2 4 10" xfId="36715" xr:uid="{00000000-0005-0000-0000-000013630000}"/>
    <cellStyle name="Comma 4 2 4 11" xfId="23745" xr:uid="{00000000-0005-0000-0000-000014630000}"/>
    <cellStyle name="Comma 4 2 4 12" xfId="22977" xr:uid="{00000000-0005-0000-0000-000015630000}"/>
    <cellStyle name="Comma 4 2 4 2" xfId="11634" xr:uid="{00000000-0005-0000-0000-000016630000}"/>
    <cellStyle name="Comma 4 2 4 2 2" xfId="11635" xr:uid="{00000000-0005-0000-0000-000017630000}"/>
    <cellStyle name="Comma 4 2 4 2 3" xfId="28434" xr:uid="{00000000-0005-0000-0000-000018630000}"/>
    <cellStyle name="Comma 4 2 4 2 3 2" xfId="42275" xr:uid="{00000000-0005-0000-0000-000019630000}"/>
    <cellStyle name="Comma 4 2 4 2 4" xfId="25219" xr:uid="{00000000-0005-0000-0000-00001A630000}"/>
    <cellStyle name="Comma 4 2 4 2 5" xfId="37237" xr:uid="{00000000-0005-0000-0000-00001B630000}"/>
    <cellStyle name="Comma 4 2 4 2 6" xfId="24059" xr:uid="{00000000-0005-0000-0000-00001C630000}"/>
    <cellStyle name="Comma 4 2 4 3" xfId="11636" xr:uid="{00000000-0005-0000-0000-00001D630000}"/>
    <cellStyle name="Comma 4 2 4 3 2" xfId="28435" xr:uid="{00000000-0005-0000-0000-00001E630000}"/>
    <cellStyle name="Comma 4 2 4 3 3" xfId="42276" xr:uid="{00000000-0005-0000-0000-00001F630000}"/>
    <cellStyle name="Comma 4 2 4 3 4" xfId="24323" xr:uid="{00000000-0005-0000-0000-000020630000}"/>
    <cellStyle name="Comma 4 2 4 4" xfId="11637" xr:uid="{00000000-0005-0000-0000-000021630000}"/>
    <cellStyle name="Comma 4 2 4 5" xfId="11633" xr:uid="{00000000-0005-0000-0000-000022630000}"/>
    <cellStyle name="Comma 4 2 4 5 2" xfId="42274" xr:uid="{00000000-0005-0000-0000-000023630000}"/>
    <cellStyle name="Comma 4 2 4 6" xfId="34022" xr:uid="{00000000-0005-0000-0000-000024630000}"/>
    <cellStyle name="Comma 4 2 4 6 2" xfId="44036" xr:uid="{00000000-0005-0000-0000-000025630000}"/>
    <cellStyle name="Comma 4 2 4 7" xfId="25976" xr:uid="{00000000-0005-0000-0000-000026630000}"/>
    <cellStyle name="Comma 4 2 4 7 2" xfId="37975" xr:uid="{00000000-0005-0000-0000-000027630000}"/>
    <cellStyle name="Comma 4 2 4 8" xfId="35615" xr:uid="{00000000-0005-0000-0000-000028630000}"/>
    <cellStyle name="Comma 4 2 4 8 2" xfId="44881" xr:uid="{00000000-0005-0000-0000-000029630000}"/>
    <cellStyle name="Comma 4 2 4 9" xfId="24729" xr:uid="{00000000-0005-0000-0000-00002A630000}"/>
    <cellStyle name="Comma 4 2 5" xfId="11638" xr:uid="{00000000-0005-0000-0000-00002B630000}"/>
    <cellStyle name="Comma 4 2 5 2" xfId="11639" xr:uid="{00000000-0005-0000-0000-00002C630000}"/>
    <cellStyle name="Comma 4 2 5 2 2" xfId="42278" xr:uid="{00000000-0005-0000-0000-00002D630000}"/>
    <cellStyle name="Comma 4 2 5 3" xfId="11640" xr:uid="{00000000-0005-0000-0000-00002E630000}"/>
    <cellStyle name="Comma 4 2 5 3 2" xfId="42279" xr:uid="{00000000-0005-0000-0000-00002F630000}"/>
    <cellStyle name="Comma 4 2 5 4" xfId="28436" xr:uid="{00000000-0005-0000-0000-000030630000}"/>
    <cellStyle name="Comma 4 2 5 4 2" xfId="42277" xr:uid="{00000000-0005-0000-0000-000031630000}"/>
    <cellStyle name="Comma 4 2 5 5" xfId="34242" xr:uid="{00000000-0005-0000-0000-000032630000}"/>
    <cellStyle name="Comma 4 2 5 5 2" xfId="44280" xr:uid="{00000000-0005-0000-0000-000033630000}"/>
    <cellStyle name="Comma 4 2 5 6" xfId="26208" xr:uid="{00000000-0005-0000-0000-000034630000}"/>
    <cellStyle name="Comma 4 2 5 6 2" xfId="38195" xr:uid="{00000000-0005-0000-0000-000035630000}"/>
    <cellStyle name="Comma 4 2 5 7" xfId="25214" xr:uid="{00000000-0005-0000-0000-000036630000}"/>
    <cellStyle name="Comma 4 2 5 8" xfId="37232" xr:uid="{00000000-0005-0000-0000-000037630000}"/>
    <cellStyle name="Comma 4 2 6" xfId="11641" xr:uid="{00000000-0005-0000-0000-000038630000}"/>
    <cellStyle name="Comma 4 2 6 2" xfId="11642" xr:uid="{00000000-0005-0000-0000-000039630000}"/>
    <cellStyle name="Comma 4 2 6 2 2" xfId="42281" xr:uid="{00000000-0005-0000-0000-00003A630000}"/>
    <cellStyle name="Comma 4 2 6 3" xfId="28437" xr:uid="{00000000-0005-0000-0000-00003B630000}"/>
    <cellStyle name="Comma 4 2 6 3 2" xfId="42280" xr:uid="{00000000-0005-0000-0000-00003C630000}"/>
    <cellStyle name="Comma 4 2 6 4" xfId="35614" xr:uid="{00000000-0005-0000-0000-00003D630000}"/>
    <cellStyle name="Comma 4 2 6 4 2" xfId="44880" xr:uid="{00000000-0005-0000-0000-00003E630000}"/>
    <cellStyle name="Comma 4 2 6 5" xfId="25443" xr:uid="{00000000-0005-0000-0000-00003F630000}"/>
    <cellStyle name="Comma 4 2 6 6" xfId="37461" xr:uid="{00000000-0005-0000-0000-000040630000}"/>
    <cellStyle name="Comma 4 2 7" xfId="11643" xr:uid="{00000000-0005-0000-0000-000041630000}"/>
    <cellStyle name="Comma 4 2 7 2" xfId="35613" xr:uid="{00000000-0005-0000-0000-000042630000}"/>
    <cellStyle name="Comma 4 2 7 2 2" xfId="44879" xr:uid="{00000000-0005-0000-0000-000043630000}"/>
    <cellStyle name="Comma 4 2 7 3" xfId="42282" xr:uid="{00000000-0005-0000-0000-000044630000}"/>
    <cellStyle name="Comma 4 2 8" xfId="11644" xr:uid="{00000000-0005-0000-0000-000045630000}"/>
    <cellStyle name="Comma 4 2 8 2" xfId="35612" xr:uid="{00000000-0005-0000-0000-000046630000}"/>
    <cellStyle name="Comma 4 2 8 2 2" xfId="44878" xr:uid="{00000000-0005-0000-0000-000047630000}"/>
    <cellStyle name="Comma 4 2 8 3" xfId="42283" xr:uid="{00000000-0005-0000-0000-000048630000}"/>
    <cellStyle name="Comma 4 2 9" xfId="11595" xr:uid="{00000000-0005-0000-0000-000049630000}"/>
    <cellStyle name="Comma 4 2 9 2" xfId="42237" xr:uid="{00000000-0005-0000-0000-00004A630000}"/>
    <cellStyle name="Comma 4 20" xfId="23547" xr:uid="{00000000-0005-0000-0000-00004B630000}"/>
    <cellStyle name="Comma 4 3" xfId="138" xr:uid="{00000000-0005-0000-0000-00004C630000}"/>
    <cellStyle name="Comma 4 3 10" xfId="11646" xr:uid="{00000000-0005-0000-0000-00004D630000}"/>
    <cellStyle name="Comma 4 3 10 2" xfId="42284" xr:uid="{00000000-0005-0000-0000-00004E630000}"/>
    <cellStyle name="Comma 4 3 11" xfId="11647" xr:uid="{00000000-0005-0000-0000-00004F630000}"/>
    <cellStyle name="Comma 4 3 12" xfId="11645" xr:uid="{00000000-0005-0000-0000-000050630000}"/>
    <cellStyle name="Comma 4 3 13" xfId="852" xr:uid="{00000000-0005-0000-0000-000051630000}"/>
    <cellStyle name="Comma 4 3 13 2" xfId="44037" xr:uid="{00000000-0005-0000-0000-000052630000}"/>
    <cellStyle name="Comma 4 3 14" xfId="25977" xr:uid="{00000000-0005-0000-0000-000053630000}"/>
    <cellStyle name="Comma 4 3 14 2" xfId="37976" xr:uid="{00000000-0005-0000-0000-000054630000}"/>
    <cellStyle name="Comma 4 3 15" xfId="24730" xr:uid="{00000000-0005-0000-0000-000055630000}"/>
    <cellStyle name="Comma 4 3 16" xfId="36716" xr:uid="{00000000-0005-0000-0000-000056630000}"/>
    <cellStyle name="Comma 4 3 17" xfId="23746" xr:uid="{00000000-0005-0000-0000-000057630000}"/>
    <cellStyle name="Comma 4 3 2" xfId="160" xr:uid="{00000000-0005-0000-0000-000058630000}"/>
    <cellStyle name="Comma 4 3 2 10" xfId="25978" xr:uid="{00000000-0005-0000-0000-000059630000}"/>
    <cellStyle name="Comma 4 3 2 10 2" xfId="37977" xr:uid="{00000000-0005-0000-0000-00005A630000}"/>
    <cellStyle name="Comma 4 3 2 11" xfId="24731" xr:uid="{00000000-0005-0000-0000-00005B630000}"/>
    <cellStyle name="Comma 4 3 2 12" xfId="36717" xr:uid="{00000000-0005-0000-0000-00005C630000}"/>
    <cellStyle name="Comma 4 3 2 13" xfId="23747" xr:uid="{00000000-0005-0000-0000-00005D630000}"/>
    <cellStyle name="Comma 4 3 2 2" xfId="248" xr:uid="{00000000-0005-0000-0000-00005E630000}"/>
    <cellStyle name="Comma 4 3 2 2 10" xfId="32106" xr:uid="{00000000-0005-0000-0000-00005F630000}"/>
    <cellStyle name="Comma 4 3 2 2 2" xfId="11649" xr:uid="{00000000-0005-0000-0000-000060630000}"/>
    <cellStyle name="Comma 4 3 2 2 2 2" xfId="11650" xr:uid="{00000000-0005-0000-0000-000061630000}"/>
    <cellStyle name="Comma 4 3 2 2 2 3" xfId="28438" xr:uid="{00000000-0005-0000-0000-000062630000}"/>
    <cellStyle name="Comma 4 3 2 2 2 4" xfId="34316" xr:uid="{00000000-0005-0000-0000-000063630000}"/>
    <cellStyle name="Comma 4 3 2 2 2 4 2" xfId="44356" xr:uid="{00000000-0005-0000-0000-000064630000}"/>
    <cellStyle name="Comma 4 3 2 2 2 5" xfId="26282" xr:uid="{00000000-0005-0000-0000-000065630000}"/>
    <cellStyle name="Comma 4 3 2 2 2 5 2" xfId="38265" xr:uid="{00000000-0005-0000-0000-000066630000}"/>
    <cellStyle name="Comma 4 3 2 2 2 6" xfId="25222" xr:uid="{00000000-0005-0000-0000-000067630000}"/>
    <cellStyle name="Comma 4 3 2 2 2 7" xfId="37240" xr:uid="{00000000-0005-0000-0000-000068630000}"/>
    <cellStyle name="Comma 4 3 2 2 2 8" xfId="29421" xr:uid="{00000000-0005-0000-0000-000069630000}"/>
    <cellStyle name="Comma 4 3 2 2 3" xfId="11651" xr:uid="{00000000-0005-0000-0000-00006A630000}"/>
    <cellStyle name="Comma 4 3 2 2 3 2" xfId="28439" xr:uid="{00000000-0005-0000-0000-00006B630000}"/>
    <cellStyle name="Comma 4 3 2 2 3 3" xfId="25528" xr:uid="{00000000-0005-0000-0000-00006C630000}"/>
    <cellStyle name="Comma 4 3 2 2 3 4" xfId="37531" xr:uid="{00000000-0005-0000-0000-00006D630000}"/>
    <cellStyle name="Comma 4 3 2 2 3 5" xfId="24325" xr:uid="{00000000-0005-0000-0000-00006E630000}"/>
    <cellStyle name="Comma 4 3 2 2 4" xfId="11648" xr:uid="{00000000-0005-0000-0000-00006F630000}"/>
    <cellStyle name="Comma 4 3 2 2 4 2" xfId="42285" xr:uid="{00000000-0005-0000-0000-000070630000}"/>
    <cellStyle name="Comma 4 3 2 2 5" xfId="854" xr:uid="{00000000-0005-0000-0000-000071630000}"/>
    <cellStyle name="Comma 4 3 2 2 5 2" xfId="44039" xr:uid="{00000000-0005-0000-0000-000072630000}"/>
    <cellStyle name="Comma 4 3 2 2 6" xfId="29842" xr:uid="{00000000-0005-0000-0000-000073630000}"/>
    <cellStyle name="Comma 4 3 2 2 6 2" xfId="37978" xr:uid="{00000000-0005-0000-0000-000074630000}"/>
    <cellStyle name="Comma 4 3 2 2 6 3" xfId="25979" xr:uid="{00000000-0005-0000-0000-000075630000}"/>
    <cellStyle name="Comma 4 3 2 2 7" xfId="24732" xr:uid="{00000000-0005-0000-0000-000076630000}"/>
    <cellStyle name="Comma 4 3 2 2 8" xfId="36718" xr:uid="{00000000-0005-0000-0000-000077630000}"/>
    <cellStyle name="Comma 4 3 2 2 9" xfId="23748" xr:uid="{00000000-0005-0000-0000-000078630000}"/>
    <cellStyle name="Comma 4 3 2 3" xfId="11652" xr:uid="{00000000-0005-0000-0000-000079630000}"/>
    <cellStyle name="Comma 4 3 2 3 2" xfId="11653" xr:uid="{00000000-0005-0000-0000-00007A630000}"/>
    <cellStyle name="Comma 4 3 2 3 3" xfId="28440" xr:uid="{00000000-0005-0000-0000-00007B630000}"/>
    <cellStyle name="Comma 4 3 2 3 3 2" xfId="42286" xr:uid="{00000000-0005-0000-0000-00007C630000}"/>
    <cellStyle name="Comma 4 3 2 3 4" xfId="34251" xr:uid="{00000000-0005-0000-0000-00007D630000}"/>
    <cellStyle name="Comma 4 3 2 3 4 2" xfId="44289" xr:uid="{00000000-0005-0000-0000-00007E630000}"/>
    <cellStyle name="Comma 4 3 2 3 5" xfId="26217" xr:uid="{00000000-0005-0000-0000-00007F630000}"/>
    <cellStyle name="Comma 4 3 2 3 5 2" xfId="38202" xr:uid="{00000000-0005-0000-0000-000080630000}"/>
    <cellStyle name="Comma 4 3 2 3 6" xfId="25221" xr:uid="{00000000-0005-0000-0000-000081630000}"/>
    <cellStyle name="Comma 4 3 2 3 7" xfId="37239" xr:uid="{00000000-0005-0000-0000-000082630000}"/>
    <cellStyle name="Comma 4 3 2 3 8" xfId="24060" xr:uid="{00000000-0005-0000-0000-000083630000}"/>
    <cellStyle name="Comma 4 3 2 3 9" xfId="32109" xr:uid="{00000000-0005-0000-0000-000084630000}"/>
    <cellStyle name="Comma 4 3 2 4" xfId="11654" xr:uid="{00000000-0005-0000-0000-000085630000}"/>
    <cellStyle name="Comma 4 3 2 4 2" xfId="28441" xr:uid="{00000000-0005-0000-0000-000086630000}"/>
    <cellStyle name="Comma 4 3 2 4 2 2" xfId="42287" xr:uid="{00000000-0005-0000-0000-000087630000}"/>
    <cellStyle name="Comma 4 3 2 4 3" xfId="25458" xr:uid="{00000000-0005-0000-0000-000088630000}"/>
    <cellStyle name="Comma 4 3 2 4 4" xfId="37468" xr:uid="{00000000-0005-0000-0000-000089630000}"/>
    <cellStyle name="Comma 4 3 2 4 5" xfId="24324" xr:uid="{00000000-0005-0000-0000-00008A630000}"/>
    <cellStyle name="Comma 4 3 2 4 6" xfId="22980" xr:uid="{00000000-0005-0000-0000-00008B630000}"/>
    <cellStyle name="Comma 4 3 2 5" xfId="11655" xr:uid="{00000000-0005-0000-0000-00008C630000}"/>
    <cellStyle name="Comma 4 3 2 5 2" xfId="42288" xr:uid="{00000000-0005-0000-0000-00008D630000}"/>
    <cellStyle name="Comma 4 3 2 6" xfId="11656" xr:uid="{00000000-0005-0000-0000-00008E630000}"/>
    <cellStyle name="Comma 4 3 2 6 2" xfId="42289" xr:uid="{00000000-0005-0000-0000-00008F630000}"/>
    <cellStyle name="Comma 4 3 2 7" xfId="11657" xr:uid="{00000000-0005-0000-0000-000090630000}"/>
    <cellStyle name="Comma 4 3 2 7 2" xfId="42290" xr:uid="{00000000-0005-0000-0000-000091630000}"/>
    <cellStyle name="Comma 4 3 2 8" xfId="11658" xr:uid="{00000000-0005-0000-0000-000092630000}"/>
    <cellStyle name="Comma 4 3 2 8 2" xfId="42291" xr:uid="{00000000-0005-0000-0000-000093630000}"/>
    <cellStyle name="Comma 4 3 2 9" xfId="853" xr:uid="{00000000-0005-0000-0000-000094630000}"/>
    <cellStyle name="Comma 4 3 2 9 2" xfId="44038" xr:uid="{00000000-0005-0000-0000-000095630000}"/>
    <cellStyle name="Comma 4 3 3" xfId="182" xr:uid="{00000000-0005-0000-0000-000096630000}"/>
    <cellStyle name="Comma 4 3 3 2" xfId="253" xr:uid="{00000000-0005-0000-0000-000097630000}"/>
    <cellStyle name="Comma 4 3 3 2 2" xfId="11660" xr:uid="{00000000-0005-0000-0000-000098630000}"/>
    <cellStyle name="Comma 4 3 3 2 2 2" xfId="28443" xr:uid="{00000000-0005-0000-0000-000099630000}"/>
    <cellStyle name="Comma 4 3 3 2 2 3" xfId="34321" xr:uid="{00000000-0005-0000-0000-00009A630000}"/>
    <cellStyle name="Comma 4 3 3 2 2 3 2" xfId="44361" xr:uid="{00000000-0005-0000-0000-00009B630000}"/>
    <cellStyle name="Comma 4 3 3 2 2 4" xfId="26287" xr:uid="{00000000-0005-0000-0000-00009C630000}"/>
    <cellStyle name="Comma 4 3 3 2 2 4 2" xfId="38270" xr:uid="{00000000-0005-0000-0000-00009D630000}"/>
    <cellStyle name="Comma 4 3 3 2 2 5" xfId="25224" xr:uid="{00000000-0005-0000-0000-00009E630000}"/>
    <cellStyle name="Comma 4 3 3 2 2 6" xfId="37242" xr:uid="{00000000-0005-0000-0000-00009F630000}"/>
    <cellStyle name="Comma 4 3 3 2 2 7" xfId="24063" xr:uid="{00000000-0005-0000-0000-0000A0630000}"/>
    <cellStyle name="Comma 4 3 3 2 3" xfId="11659" xr:uid="{00000000-0005-0000-0000-0000A1630000}"/>
    <cellStyle name="Comma 4 3 3 2 3 2" xfId="28442" xr:uid="{00000000-0005-0000-0000-0000A2630000}"/>
    <cellStyle name="Comma 4 3 3 2 3 2 2" xfId="42292" xr:uid="{00000000-0005-0000-0000-0000A3630000}"/>
    <cellStyle name="Comma 4 3 3 2 3 3" xfId="25533" xr:uid="{00000000-0005-0000-0000-0000A4630000}"/>
    <cellStyle name="Comma 4 3 3 2 3 4" xfId="37536" xr:uid="{00000000-0005-0000-0000-0000A5630000}"/>
    <cellStyle name="Comma 4 3 3 2 3 5" xfId="24327" xr:uid="{00000000-0005-0000-0000-0000A6630000}"/>
    <cellStyle name="Comma 4 3 3 2 4" xfId="856" xr:uid="{00000000-0005-0000-0000-0000A7630000}"/>
    <cellStyle name="Comma 4 3 3 2 4 2" xfId="44041" xr:uid="{00000000-0005-0000-0000-0000A8630000}"/>
    <cellStyle name="Comma 4 3 3 2 5" xfId="29837" xr:uid="{00000000-0005-0000-0000-0000A9630000}"/>
    <cellStyle name="Comma 4 3 3 2 5 2" xfId="37980" xr:uid="{00000000-0005-0000-0000-0000AA630000}"/>
    <cellStyle name="Comma 4 3 3 2 5 3" xfId="25981" xr:uid="{00000000-0005-0000-0000-0000AB630000}"/>
    <cellStyle name="Comma 4 3 3 2 6" xfId="24734" xr:uid="{00000000-0005-0000-0000-0000AC630000}"/>
    <cellStyle name="Comma 4 3 3 2 7" xfId="36720" xr:uid="{00000000-0005-0000-0000-0000AD630000}"/>
    <cellStyle name="Comma 4 3 3 2 8" xfId="23750" xr:uid="{00000000-0005-0000-0000-0000AE630000}"/>
    <cellStyle name="Comma 4 3 3 2 9" xfId="32108" xr:uid="{00000000-0005-0000-0000-0000AF630000}"/>
    <cellStyle name="Comma 4 3 3 3" xfId="11661" xr:uid="{00000000-0005-0000-0000-0000B0630000}"/>
    <cellStyle name="Comma 4 3 3 3 2" xfId="28444" xr:uid="{00000000-0005-0000-0000-0000B1630000}"/>
    <cellStyle name="Comma 4 3 3 3 2 2" xfId="42293" xr:uid="{00000000-0005-0000-0000-0000B2630000}"/>
    <cellStyle name="Comma 4 3 3 3 3" xfId="34259" xr:uid="{00000000-0005-0000-0000-0000B3630000}"/>
    <cellStyle name="Comma 4 3 3 3 3 2" xfId="44297" xr:uid="{00000000-0005-0000-0000-0000B4630000}"/>
    <cellStyle name="Comma 4 3 3 3 4" xfId="26226" xr:uid="{00000000-0005-0000-0000-0000B5630000}"/>
    <cellStyle name="Comma 4 3 3 3 4 2" xfId="38207" xr:uid="{00000000-0005-0000-0000-0000B6630000}"/>
    <cellStyle name="Comma 4 3 3 3 5" xfId="25223" xr:uid="{00000000-0005-0000-0000-0000B7630000}"/>
    <cellStyle name="Comma 4 3 3 3 6" xfId="37241" xr:uid="{00000000-0005-0000-0000-0000B8630000}"/>
    <cellStyle name="Comma 4 3 3 3 7" xfId="24062" xr:uid="{00000000-0005-0000-0000-0000B9630000}"/>
    <cellStyle name="Comma 4 3 3 3 8" xfId="22982" xr:uid="{00000000-0005-0000-0000-0000BA630000}"/>
    <cellStyle name="Comma 4 3 3 4" xfId="11662" xr:uid="{00000000-0005-0000-0000-0000BB630000}"/>
    <cellStyle name="Comma 4 3 3 4 2" xfId="28445" xr:uid="{00000000-0005-0000-0000-0000BC630000}"/>
    <cellStyle name="Comma 4 3 3 4 3" xfId="395" xr:uid="{00000000-0005-0000-0000-0000BD630000}"/>
    <cellStyle name="Comma 4 3 3 4 4" xfId="37473" xr:uid="{00000000-0005-0000-0000-0000BE630000}"/>
    <cellStyle name="Comma 4 3 3 4 5" xfId="24326" xr:uid="{00000000-0005-0000-0000-0000BF630000}"/>
    <cellStyle name="Comma 4 3 3 4 6" xfId="22981" xr:uid="{00000000-0005-0000-0000-0000C0630000}"/>
    <cellStyle name="Comma 4 3 3 5" xfId="855" xr:uid="{00000000-0005-0000-0000-0000C1630000}"/>
    <cellStyle name="Comma 4 3 3 5 2" xfId="44040" xr:uid="{00000000-0005-0000-0000-0000C2630000}"/>
    <cellStyle name="Comma 4 3 3 6" xfId="25980" xr:uid="{00000000-0005-0000-0000-0000C3630000}"/>
    <cellStyle name="Comma 4 3 3 6 2" xfId="37979" xr:uid="{00000000-0005-0000-0000-0000C4630000}"/>
    <cellStyle name="Comma 4 3 3 7" xfId="24733" xr:uid="{00000000-0005-0000-0000-0000C5630000}"/>
    <cellStyle name="Comma 4 3 3 8" xfId="36719" xr:uid="{00000000-0005-0000-0000-0000C6630000}"/>
    <cellStyle name="Comma 4 3 3 9" xfId="23749" xr:uid="{00000000-0005-0000-0000-0000C7630000}"/>
    <cellStyle name="Comma 4 3 4" xfId="242" xr:uid="{00000000-0005-0000-0000-0000C8630000}"/>
    <cellStyle name="Comma 4 3 4 10" xfId="23751" xr:uid="{00000000-0005-0000-0000-0000C9630000}"/>
    <cellStyle name="Comma 4 3 4 11" xfId="22979" xr:uid="{00000000-0005-0000-0000-0000CA630000}"/>
    <cellStyle name="Comma 4 3 4 2" xfId="11664" xr:uid="{00000000-0005-0000-0000-0000CB630000}"/>
    <cellStyle name="Comma 4 3 4 2 2" xfId="28446" xr:uid="{00000000-0005-0000-0000-0000CC630000}"/>
    <cellStyle name="Comma 4 3 4 2 2 2" xfId="42295" xr:uid="{00000000-0005-0000-0000-0000CD630000}"/>
    <cellStyle name="Comma 4 3 4 2 3" xfId="34310" xr:uid="{00000000-0005-0000-0000-0000CE630000}"/>
    <cellStyle name="Comma 4 3 4 2 3 2" xfId="44350" xr:uid="{00000000-0005-0000-0000-0000CF630000}"/>
    <cellStyle name="Comma 4 3 4 2 4" xfId="26277" xr:uid="{00000000-0005-0000-0000-0000D0630000}"/>
    <cellStyle name="Comma 4 3 4 2 4 2" xfId="38259" xr:uid="{00000000-0005-0000-0000-0000D1630000}"/>
    <cellStyle name="Comma 4 3 4 2 5" xfId="25225" xr:uid="{00000000-0005-0000-0000-0000D2630000}"/>
    <cellStyle name="Comma 4 3 4 2 6" xfId="37243" xr:uid="{00000000-0005-0000-0000-0000D3630000}"/>
    <cellStyle name="Comma 4 3 4 2 7" xfId="24064" xr:uid="{00000000-0005-0000-0000-0000D4630000}"/>
    <cellStyle name="Comma 4 3 4 3" xfId="11665" xr:uid="{00000000-0005-0000-0000-0000D5630000}"/>
    <cellStyle name="Comma 4 3 4 3 2" xfId="28447" xr:uid="{00000000-0005-0000-0000-0000D6630000}"/>
    <cellStyle name="Comma 4 3 4 3 2 2" xfId="42296" xr:uid="{00000000-0005-0000-0000-0000D7630000}"/>
    <cellStyle name="Comma 4 3 4 3 3" xfId="25522" xr:uid="{00000000-0005-0000-0000-0000D8630000}"/>
    <cellStyle name="Comma 4 3 4 3 4" xfId="37525" xr:uid="{00000000-0005-0000-0000-0000D9630000}"/>
    <cellStyle name="Comma 4 3 4 3 5" xfId="24328" xr:uid="{00000000-0005-0000-0000-0000DA630000}"/>
    <cellStyle name="Comma 4 3 4 4" xfId="11663" xr:uid="{00000000-0005-0000-0000-0000DB630000}"/>
    <cellStyle name="Comma 4 3 4 4 2" xfId="42294" xr:uid="{00000000-0005-0000-0000-0000DC630000}"/>
    <cellStyle name="Comma 4 3 4 5" xfId="857" xr:uid="{00000000-0005-0000-0000-0000DD630000}"/>
    <cellStyle name="Comma 4 3 4 5 2" xfId="44042" xr:uid="{00000000-0005-0000-0000-0000DE630000}"/>
    <cellStyle name="Comma 4 3 4 6" xfId="29846" xr:uid="{00000000-0005-0000-0000-0000DF630000}"/>
    <cellStyle name="Comma 4 3 4 6 2" xfId="37981" xr:uid="{00000000-0005-0000-0000-0000E0630000}"/>
    <cellStyle name="Comma 4 3 4 6 3" xfId="21776" xr:uid="{00000000-0005-0000-0000-0000E1630000}"/>
    <cellStyle name="Comma 4 3 4 7" xfId="35611" xr:uid="{00000000-0005-0000-0000-0000E2630000}"/>
    <cellStyle name="Comma 4 3 4 7 2" xfId="44877" xr:uid="{00000000-0005-0000-0000-0000E3630000}"/>
    <cellStyle name="Comma 4 3 4 8" xfId="24735" xr:uid="{00000000-0005-0000-0000-0000E4630000}"/>
    <cellStyle name="Comma 4 3 4 9" xfId="36721" xr:uid="{00000000-0005-0000-0000-0000E5630000}"/>
    <cellStyle name="Comma 4 3 5" xfId="11666" xr:uid="{00000000-0005-0000-0000-0000E6630000}"/>
    <cellStyle name="Comma 4 3 5 2" xfId="11667" xr:uid="{00000000-0005-0000-0000-0000E7630000}"/>
    <cellStyle name="Comma 4 3 5 2 2" xfId="42298" xr:uid="{00000000-0005-0000-0000-0000E8630000}"/>
    <cellStyle name="Comma 4 3 5 3" xfId="11668" xr:uid="{00000000-0005-0000-0000-0000E9630000}"/>
    <cellStyle name="Comma 4 3 5 3 2" xfId="42299" xr:uid="{00000000-0005-0000-0000-0000EA630000}"/>
    <cellStyle name="Comma 4 3 5 4" xfId="28448" xr:uid="{00000000-0005-0000-0000-0000EB630000}"/>
    <cellStyle name="Comma 4 3 5 4 2" xfId="42297" xr:uid="{00000000-0005-0000-0000-0000EC630000}"/>
    <cellStyle name="Comma 4 3 5 5" xfId="34243" xr:uid="{00000000-0005-0000-0000-0000ED630000}"/>
    <cellStyle name="Comma 4 3 5 5 2" xfId="44281" xr:uid="{00000000-0005-0000-0000-0000EE630000}"/>
    <cellStyle name="Comma 4 3 5 6" xfId="26209" xr:uid="{00000000-0005-0000-0000-0000EF630000}"/>
    <cellStyle name="Comma 4 3 5 6 2" xfId="38196" xr:uid="{00000000-0005-0000-0000-0000F0630000}"/>
    <cellStyle name="Comma 4 3 5 7" xfId="25220" xr:uid="{00000000-0005-0000-0000-0000F1630000}"/>
    <cellStyle name="Comma 4 3 5 8" xfId="37238" xr:uid="{00000000-0005-0000-0000-0000F2630000}"/>
    <cellStyle name="Comma 4 3 6" xfId="11669" xr:uid="{00000000-0005-0000-0000-0000F3630000}"/>
    <cellStyle name="Comma 4 3 6 2" xfId="11670" xr:uid="{00000000-0005-0000-0000-0000F4630000}"/>
    <cellStyle name="Comma 4 3 6 2 2" xfId="42301" xr:uid="{00000000-0005-0000-0000-0000F5630000}"/>
    <cellStyle name="Comma 4 3 6 3" xfId="11671" xr:uid="{00000000-0005-0000-0000-0000F6630000}"/>
    <cellStyle name="Comma 4 3 6 3 2" xfId="42302" xr:uid="{00000000-0005-0000-0000-0000F7630000}"/>
    <cellStyle name="Comma 4 3 6 4" xfId="28449" xr:uid="{00000000-0005-0000-0000-0000F8630000}"/>
    <cellStyle name="Comma 4 3 6 4 2" xfId="42300" xr:uid="{00000000-0005-0000-0000-0000F9630000}"/>
    <cellStyle name="Comma 4 3 6 5" xfId="35610" xr:uid="{00000000-0005-0000-0000-0000FA630000}"/>
    <cellStyle name="Comma 4 3 6 5 2" xfId="44876" xr:uid="{00000000-0005-0000-0000-0000FB630000}"/>
    <cellStyle name="Comma 4 3 6 6" xfId="25444" xr:uid="{00000000-0005-0000-0000-0000FC630000}"/>
    <cellStyle name="Comma 4 3 6 7" xfId="37462" xr:uid="{00000000-0005-0000-0000-0000FD630000}"/>
    <cellStyle name="Comma 4 3 7" xfId="11672" xr:uid="{00000000-0005-0000-0000-0000FE630000}"/>
    <cellStyle name="Comma 4 3 7 2" xfId="11673" xr:uid="{00000000-0005-0000-0000-0000FF630000}"/>
    <cellStyle name="Comma 4 3 7 2 2" xfId="42304" xr:uid="{00000000-0005-0000-0000-000000640000}"/>
    <cellStyle name="Comma 4 3 7 3" xfId="11674" xr:uid="{00000000-0005-0000-0000-000001640000}"/>
    <cellStyle name="Comma 4 3 7 3 2" xfId="42305" xr:uid="{00000000-0005-0000-0000-000002640000}"/>
    <cellStyle name="Comma 4 3 7 4" xfId="34534" xr:uid="{00000000-0005-0000-0000-000003640000}"/>
    <cellStyle name="Comma 4 3 7 4 2" xfId="44569" xr:uid="{00000000-0005-0000-0000-000004640000}"/>
    <cellStyle name="Comma 4 3 7 5" xfId="42303" xr:uid="{00000000-0005-0000-0000-000005640000}"/>
    <cellStyle name="Comma 4 3 8" xfId="11675" xr:uid="{00000000-0005-0000-0000-000006640000}"/>
    <cellStyle name="Comma 4 3 8 2" xfId="11676" xr:uid="{00000000-0005-0000-0000-000007640000}"/>
    <cellStyle name="Comma 4 3 8 2 2" xfId="42307" xr:uid="{00000000-0005-0000-0000-000008640000}"/>
    <cellStyle name="Comma 4 3 8 3" xfId="11677" xr:uid="{00000000-0005-0000-0000-000009640000}"/>
    <cellStyle name="Comma 4 3 8 3 2" xfId="42308" xr:uid="{00000000-0005-0000-0000-00000A640000}"/>
    <cellStyle name="Comma 4 3 8 4" xfId="35609" xr:uid="{00000000-0005-0000-0000-00000B640000}"/>
    <cellStyle name="Comma 4 3 8 4 2" xfId="44875" xr:uid="{00000000-0005-0000-0000-00000C640000}"/>
    <cellStyle name="Comma 4 3 8 5" xfId="42306" xr:uid="{00000000-0005-0000-0000-00000D640000}"/>
    <cellStyle name="Comma 4 3 9" xfId="11678" xr:uid="{00000000-0005-0000-0000-00000E640000}"/>
    <cellStyle name="Comma 4 3 9 2" xfId="42309" xr:uid="{00000000-0005-0000-0000-00000F640000}"/>
    <cellStyle name="Comma 4 4" xfId="134" xr:uid="{00000000-0005-0000-0000-000010640000}"/>
    <cellStyle name="Comma 4 4 10" xfId="11679" xr:uid="{00000000-0005-0000-0000-000011640000}"/>
    <cellStyle name="Comma 4 4 10 2" xfId="42310" xr:uid="{00000000-0005-0000-0000-000012640000}"/>
    <cellStyle name="Comma 4 4 11" xfId="858" xr:uid="{00000000-0005-0000-0000-000013640000}"/>
    <cellStyle name="Comma 4 4 11 2" xfId="44043" xr:uid="{00000000-0005-0000-0000-000014640000}"/>
    <cellStyle name="Comma 4 4 12" xfId="25982" xr:uid="{00000000-0005-0000-0000-000015640000}"/>
    <cellStyle name="Comma 4 4 12 2" xfId="37982" xr:uid="{00000000-0005-0000-0000-000016640000}"/>
    <cellStyle name="Comma 4 4 13" xfId="24736" xr:uid="{00000000-0005-0000-0000-000017640000}"/>
    <cellStyle name="Comma 4 4 14" xfId="36722" xr:uid="{00000000-0005-0000-0000-000018640000}"/>
    <cellStyle name="Comma 4 4 15" xfId="23752" xr:uid="{00000000-0005-0000-0000-000019640000}"/>
    <cellStyle name="Comma 4 4 2" xfId="239" xr:uid="{00000000-0005-0000-0000-00001A640000}"/>
    <cellStyle name="Comma 4 4 2 10" xfId="29407" xr:uid="{00000000-0005-0000-0000-00001B640000}"/>
    <cellStyle name="Comma 4 4 2 11" xfId="22983" xr:uid="{00000000-0005-0000-0000-00001C640000}"/>
    <cellStyle name="Comma 4 4 2 2" xfId="11681" xr:uid="{00000000-0005-0000-0000-00001D640000}"/>
    <cellStyle name="Comma 4 4 2 2 2" xfId="11682" xr:uid="{00000000-0005-0000-0000-00001E640000}"/>
    <cellStyle name="Comma 4 4 2 2 2 2" xfId="11683" xr:uid="{00000000-0005-0000-0000-00001F640000}"/>
    <cellStyle name="Comma 4 4 2 2 3" xfId="11684" xr:uid="{00000000-0005-0000-0000-000020640000}"/>
    <cellStyle name="Comma 4 4 2 2 4" xfId="28450" xr:uid="{00000000-0005-0000-0000-000021640000}"/>
    <cellStyle name="Comma 4 4 2 2 4 2" xfId="42312" xr:uid="{00000000-0005-0000-0000-000022640000}"/>
    <cellStyle name="Comma 4 4 2 2 5" xfId="34307" xr:uid="{00000000-0005-0000-0000-000023640000}"/>
    <cellStyle name="Comma 4 4 2 2 5 2" xfId="44347" xr:uid="{00000000-0005-0000-0000-000024640000}"/>
    <cellStyle name="Comma 4 4 2 2 6" xfId="26274" xr:uid="{00000000-0005-0000-0000-000025640000}"/>
    <cellStyle name="Comma 4 4 2 2 6 2" xfId="38256" xr:uid="{00000000-0005-0000-0000-000026640000}"/>
    <cellStyle name="Comma 4 4 2 2 7" xfId="25227" xr:uid="{00000000-0005-0000-0000-000027640000}"/>
    <cellStyle name="Comma 4 4 2 2 8" xfId="37245" xr:uid="{00000000-0005-0000-0000-000028640000}"/>
    <cellStyle name="Comma 4 4 2 2 9" xfId="24066" xr:uid="{00000000-0005-0000-0000-000029640000}"/>
    <cellStyle name="Comma 4 4 2 3" xfId="11685" xr:uid="{00000000-0005-0000-0000-00002A640000}"/>
    <cellStyle name="Comma 4 4 2 3 2" xfId="11686" xr:uid="{00000000-0005-0000-0000-00002B640000}"/>
    <cellStyle name="Comma 4 4 2 3 3" xfId="28451" xr:uid="{00000000-0005-0000-0000-00002C640000}"/>
    <cellStyle name="Comma 4 4 2 3 3 2" xfId="42313" xr:uid="{00000000-0005-0000-0000-00002D640000}"/>
    <cellStyle name="Comma 4 4 2 3 4" xfId="25519" xr:uid="{00000000-0005-0000-0000-00002E640000}"/>
    <cellStyle name="Comma 4 4 2 3 5" xfId="37522" xr:uid="{00000000-0005-0000-0000-00002F640000}"/>
    <cellStyle name="Comma 4 4 2 4" xfId="11687" xr:uid="{00000000-0005-0000-0000-000030640000}"/>
    <cellStyle name="Comma 4 4 2 5" xfId="11680" xr:uid="{00000000-0005-0000-0000-000031640000}"/>
    <cellStyle name="Comma 4 4 2 5 2" xfId="42311" xr:uid="{00000000-0005-0000-0000-000032640000}"/>
    <cellStyle name="Comma 4 4 2 6" xfId="859" xr:uid="{00000000-0005-0000-0000-000033640000}"/>
    <cellStyle name="Comma 4 4 2 6 2" xfId="44044" xr:uid="{00000000-0005-0000-0000-000034640000}"/>
    <cellStyle name="Comma 4 4 2 7" xfId="29847" xr:uid="{00000000-0005-0000-0000-000035640000}"/>
    <cellStyle name="Comma 4 4 2 7 2" xfId="37983" xr:uid="{00000000-0005-0000-0000-000036640000}"/>
    <cellStyle name="Comma 4 4 2 7 3" xfId="25983" xr:uid="{00000000-0005-0000-0000-000037640000}"/>
    <cellStyle name="Comma 4 4 2 8" xfId="24737" xr:uid="{00000000-0005-0000-0000-000038640000}"/>
    <cellStyle name="Comma 4 4 2 9" xfId="36723" xr:uid="{00000000-0005-0000-0000-000039640000}"/>
    <cellStyle name="Comma 4 4 3" xfId="860" xr:uid="{00000000-0005-0000-0000-00003A640000}"/>
    <cellStyle name="Comma 4 4 3 10" xfId="29408" xr:uid="{00000000-0005-0000-0000-00003B640000}"/>
    <cellStyle name="Comma 4 4 3 2" xfId="11689" xr:uid="{00000000-0005-0000-0000-00003C640000}"/>
    <cellStyle name="Comma 4 4 3 2 2" xfId="11690" xr:uid="{00000000-0005-0000-0000-00003D640000}"/>
    <cellStyle name="Comma 4 4 3 2 3" xfId="28452" xr:uid="{00000000-0005-0000-0000-00003E640000}"/>
    <cellStyle name="Comma 4 4 3 2 3 2" xfId="42315" xr:uid="{00000000-0005-0000-0000-00003F640000}"/>
    <cellStyle name="Comma 4 4 3 2 4" xfId="25228" xr:uid="{00000000-0005-0000-0000-000040640000}"/>
    <cellStyle name="Comma 4 4 3 2 5" xfId="37246" xr:uid="{00000000-0005-0000-0000-000041640000}"/>
    <cellStyle name="Comma 4 4 3 2 6" xfId="24067" xr:uid="{00000000-0005-0000-0000-000042640000}"/>
    <cellStyle name="Comma 4 4 3 3" xfId="11691" xr:uid="{00000000-0005-0000-0000-000043640000}"/>
    <cellStyle name="Comma 4 4 3 3 2" xfId="28453" xr:uid="{00000000-0005-0000-0000-000044640000}"/>
    <cellStyle name="Comma 4 4 3 3 3" xfId="42316" xr:uid="{00000000-0005-0000-0000-000045640000}"/>
    <cellStyle name="Comma 4 4 3 3 4" xfId="24329" xr:uid="{00000000-0005-0000-0000-000046640000}"/>
    <cellStyle name="Comma 4 4 3 4" xfId="11692" xr:uid="{00000000-0005-0000-0000-000047640000}"/>
    <cellStyle name="Comma 4 4 3 5" xfId="11688" xr:uid="{00000000-0005-0000-0000-000048640000}"/>
    <cellStyle name="Comma 4 4 3 5 2" xfId="42314" xr:uid="{00000000-0005-0000-0000-000049640000}"/>
    <cellStyle name="Comma 4 4 3 6" xfId="34023" xr:uid="{00000000-0005-0000-0000-00004A640000}"/>
    <cellStyle name="Comma 4 4 3 6 2" xfId="44045" xr:uid="{00000000-0005-0000-0000-00004B640000}"/>
    <cellStyle name="Comma 4 4 3 7" xfId="25984" xr:uid="{00000000-0005-0000-0000-00004C640000}"/>
    <cellStyle name="Comma 4 4 3 7 2" xfId="37984" xr:uid="{00000000-0005-0000-0000-00004D640000}"/>
    <cellStyle name="Comma 4 4 3 8" xfId="24738" xr:uid="{00000000-0005-0000-0000-00004E640000}"/>
    <cellStyle name="Comma 4 4 3 9" xfId="36724" xr:uid="{00000000-0005-0000-0000-00004F640000}"/>
    <cellStyle name="Comma 4 4 4" xfId="11693" xr:uid="{00000000-0005-0000-0000-000050640000}"/>
    <cellStyle name="Comma 4 4 4 10" xfId="32107" xr:uid="{00000000-0005-0000-0000-000051640000}"/>
    <cellStyle name="Comma 4 4 4 2" xfId="11694" xr:uid="{00000000-0005-0000-0000-000052640000}"/>
    <cellStyle name="Comma 4 4 4 2 2" xfId="42318" xr:uid="{00000000-0005-0000-0000-000053640000}"/>
    <cellStyle name="Comma 4 4 4 3" xfId="11695" xr:uid="{00000000-0005-0000-0000-000054640000}"/>
    <cellStyle name="Comma 4 4 4 3 2" xfId="42319" xr:uid="{00000000-0005-0000-0000-000055640000}"/>
    <cellStyle name="Comma 4 4 4 4" xfId="28454" xr:uid="{00000000-0005-0000-0000-000056640000}"/>
    <cellStyle name="Comma 4 4 4 4 2" xfId="42317" xr:uid="{00000000-0005-0000-0000-000057640000}"/>
    <cellStyle name="Comma 4 4 4 5" xfId="34241" xr:uid="{00000000-0005-0000-0000-000058640000}"/>
    <cellStyle name="Comma 4 4 4 5 2" xfId="44279" xr:uid="{00000000-0005-0000-0000-000059640000}"/>
    <cellStyle name="Comma 4 4 4 6" xfId="26207" xr:uid="{00000000-0005-0000-0000-00005A640000}"/>
    <cellStyle name="Comma 4 4 4 6 2" xfId="38194" xr:uid="{00000000-0005-0000-0000-00005B640000}"/>
    <cellStyle name="Comma 4 4 4 7" xfId="25226" xr:uid="{00000000-0005-0000-0000-00005C640000}"/>
    <cellStyle name="Comma 4 4 4 8" xfId="37244" xr:uid="{00000000-0005-0000-0000-00005D640000}"/>
    <cellStyle name="Comma 4 4 4 9" xfId="24065" xr:uid="{00000000-0005-0000-0000-00005E640000}"/>
    <cellStyle name="Comma 4 4 5" xfId="11696" xr:uid="{00000000-0005-0000-0000-00005F640000}"/>
    <cellStyle name="Comma 4 4 5 2" xfId="11697" xr:uid="{00000000-0005-0000-0000-000060640000}"/>
    <cellStyle name="Comma 4 4 5 2 2" xfId="42321" xr:uid="{00000000-0005-0000-0000-000061640000}"/>
    <cellStyle name="Comma 4 4 5 3" xfId="11698" xr:uid="{00000000-0005-0000-0000-000062640000}"/>
    <cellStyle name="Comma 4 4 5 3 2" xfId="42322" xr:uid="{00000000-0005-0000-0000-000063640000}"/>
    <cellStyle name="Comma 4 4 5 4" xfId="28455" xr:uid="{00000000-0005-0000-0000-000064640000}"/>
    <cellStyle name="Comma 4 4 5 4 2" xfId="42320" xr:uid="{00000000-0005-0000-0000-000065640000}"/>
    <cellStyle name="Comma 4 4 5 5" xfId="25442" xr:uid="{00000000-0005-0000-0000-000066640000}"/>
    <cellStyle name="Comma 4 4 5 6" xfId="37460" xr:uid="{00000000-0005-0000-0000-000067640000}"/>
    <cellStyle name="Comma 4 4 6" xfId="11699" xr:uid="{00000000-0005-0000-0000-000068640000}"/>
    <cellStyle name="Comma 4 4 6 2" xfId="11700" xr:uid="{00000000-0005-0000-0000-000069640000}"/>
    <cellStyle name="Comma 4 4 6 2 2" xfId="42324" xr:uid="{00000000-0005-0000-0000-00006A640000}"/>
    <cellStyle name="Comma 4 4 6 3" xfId="11701" xr:uid="{00000000-0005-0000-0000-00006B640000}"/>
    <cellStyle name="Comma 4 4 6 3 2" xfId="42325" xr:uid="{00000000-0005-0000-0000-00006C640000}"/>
    <cellStyle name="Comma 4 4 6 4" xfId="42323" xr:uid="{00000000-0005-0000-0000-00006D640000}"/>
    <cellStyle name="Comma 4 4 7" xfId="11702" xr:uid="{00000000-0005-0000-0000-00006E640000}"/>
    <cellStyle name="Comma 4 4 7 2" xfId="11703" xr:uid="{00000000-0005-0000-0000-00006F640000}"/>
    <cellStyle name="Comma 4 4 7 2 2" xfId="42327" xr:uid="{00000000-0005-0000-0000-000070640000}"/>
    <cellStyle name="Comma 4 4 7 3" xfId="11704" xr:uid="{00000000-0005-0000-0000-000071640000}"/>
    <cellStyle name="Comma 4 4 7 3 2" xfId="42328" xr:uid="{00000000-0005-0000-0000-000072640000}"/>
    <cellStyle name="Comma 4 4 7 4" xfId="42326" xr:uid="{00000000-0005-0000-0000-000073640000}"/>
    <cellStyle name="Comma 4 4 8" xfId="11705" xr:uid="{00000000-0005-0000-0000-000074640000}"/>
    <cellStyle name="Comma 4 4 8 2" xfId="11706" xr:uid="{00000000-0005-0000-0000-000075640000}"/>
    <cellStyle name="Comma 4 4 8 2 2" xfId="42330" xr:uid="{00000000-0005-0000-0000-000076640000}"/>
    <cellStyle name="Comma 4 4 8 3" xfId="35608" xr:uid="{00000000-0005-0000-0000-000077640000}"/>
    <cellStyle name="Comma 4 4 8 3 2" xfId="44874" xr:uid="{00000000-0005-0000-0000-000078640000}"/>
    <cellStyle name="Comma 4 4 8 4" xfId="42329" xr:uid="{00000000-0005-0000-0000-000079640000}"/>
    <cellStyle name="Comma 4 4 9" xfId="11707" xr:uid="{00000000-0005-0000-0000-00007A640000}"/>
    <cellStyle name="Comma 4 4 9 2" xfId="42331" xr:uid="{00000000-0005-0000-0000-00007B640000}"/>
    <cellStyle name="Comma 4 5" xfId="216" xr:uid="{00000000-0005-0000-0000-00007C640000}"/>
    <cellStyle name="Comma 4 5 10" xfId="29409" xr:uid="{00000000-0005-0000-0000-00007D640000}"/>
    <cellStyle name="Comma 4 5 2" xfId="862" xr:uid="{00000000-0005-0000-0000-00007E640000}"/>
    <cellStyle name="Comma 4 5 2 10" xfId="23754" xr:uid="{00000000-0005-0000-0000-00007F640000}"/>
    <cellStyle name="Comma 4 5 2 2" xfId="11709" xr:uid="{00000000-0005-0000-0000-000080640000}"/>
    <cellStyle name="Comma 4 5 2 2 2" xfId="11710" xr:uid="{00000000-0005-0000-0000-000081640000}"/>
    <cellStyle name="Comma 4 5 2 2 2 2" xfId="11711" xr:uid="{00000000-0005-0000-0000-000082640000}"/>
    <cellStyle name="Comma 4 5 2 2 3" xfId="11712" xr:uid="{00000000-0005-0000-0000-000083640000}"/>
    <cellStyle name="Comma 4 5 2 2 4" xfId="28456" xr:uid="{00000000-0005-0000-0000-000084640000}"/>
    <cellStyle name="Comma 4 5 2 2 4 2" xfId="42333" xr:uid="{00000000-0005-0000-0000-000085640000}"/>
    <cellStyle name="Comma 4 5 2 2 5" xfId="25230" xr:uid="{00000000-0005-0000-0000-000086640000}"/>
    <cellStyle name="Comma 4 5 2 2 6" xfId="37248" xr:uid="{00000000-0005-0000-0000-000087640000}"/>
    <cellStyle name="Comma 4 5 2 2 7" xfId="24069" xr:uid="{00000000-0005-0000-0000-000088640000}"/>
    <cellStyle name="Comma 4 5 2 3" xfId="11713" xr:uid="{00000000-0005-0000-0000-000089640000}"/>
    <cellStyle name="Comma 4 5 2 3 2" xfId="11714" xr:uid="{00000000-0005-0000-0000-00008A640000}"/>
    <cellStyle name="Comma 4 5 2 3 3" xfId="28457" xr:uid="{00000000-0005-0000-0000-00008B640000}"/>
    <cellStyle name="Comma 4 5 2 3 4" xfId="42334" xr:uid="{00000000-0005-0000-0000-00008C640000}"/>
    <cellStyle name="Comma 4 5 2 3 5" xfId="24331" xr:uid="{00000000-0005-0000-0000-00008D640000}"/>
    <cellStyle name="Comma 4 5 2 4" xfId="11715" xr:uid="{00000000-0005-0000-0000-00008E640000}"/>
    <cellStyle name="Comma 4 5 2 5" xfId="11708" xr:uid="{00000000-0005-0000-0000-00008F640000}"/>
    <cellStyle name="Comma 4 5 2 5 2" xfId="42332" xr:uid="{00000000-0005-0000-0000-000090640000}"/>
    <cellStyle name="Comma 4 5 2 6" xfId="34024" xr:uid="{00000000-0005-0000-0000-000091640000}"/>
    <cellStyle name="Comma 4 5 2 6 2" xfId="44047" xr:uid="{00000000-0005-0000-0000-000092640000}"/>
    <cellStyle name="Comma 4 5 2 7" xfId="25986" xr:uid="{00000000-0005-0000-0000-000093640000}"/>
    <cellStyle name="Comma 4 5 2 7 2" xfId="37986" xr:uid="{00000000-0005-0000-0000-000094640000}"/>
    <cellStyle name="Comma 4 5 2 8" xfId="24740" xr:uid="{00000000-0005-0000-0000-000095640000}"/>
    <cellStyle name="Comma 4 5 2 9" xfId="36726" xr:uid="{00000000-0005-0000-0000-000096640000}"/>
    <cellStyle name="Comma 4 5 3" xfId="11716" xr:uid="{00000000-0005-0000-0000-000097640000}"/>
    <cellStyle name="Comma 4 5 3 10" xfId="24068" xr:uid="{00000000-0005-0000-0000-000098640000}"/>
    <cellStyle name="Comma 4 5 3 2" xfId="11717" xr:uid="{00000000-0005-0000-0000-000099640000}"/>
    <cellStyle name="Comma 4 5 3 2 2" xfId="11718" xr:uid="{00000000-0005-0000-0000-00009A640000}"/>
    <cellStyle name="Comma 4 5 3 3" xfId="11719" xr:uid="{00000000-0005-0000-0000-00009B640000}"/>
    <cellStyle name="Comma 4 5 3 4" xfId="11720" xr:uid="{00000000-0005-0000-0000-00009C640000}"/>
    <cellStyle name="Comma 4 5 3 5" xfId="28458" xr:uid="{00000000-0005-0000-0000-00009D640000}"/>
    <cellStyle name="Comma 4 5 3 5 2" xfId="42335" xr:uid="{00000000-0005-0000-0000-00009E640000}"/>
    <cellStyle name="Comma 4 5 3 6" xfId="34285" xr:uid="{00000000-0005-0000-0000-00009F640000}"/>
    <cellStyle name="Comma 4 5 3 6 2" xfId="44324" xr:uid="{00000000-0005-0000-0000-0000A0640000}"/>
    <cellStyle name="Comma 4 5 3 7" xfId="26245" xr:uid="{00000000-0005-0000-0000-0000A1640000}"/>
    <cellStyle name="Comma 4 5 3 7 2" xfId="38234" xr:uid="{00000000-0005-0000-0000-0000A2640000}"/>
    <cellStyle name="Comma 4 5 3 8" xfId="25229" xr:uid="{00000000-0005-0000-0000-0000A3640000}"/>
    <cellStyle name="Comma 4 5 3 9" xfId="37247" xr:uid="{00000000-0005-0000-0000-0000A4640000}"/>
    <cellStyle name="Comma 4 5 4" xfId="11721" xr:uid="{00000000-0005-0000-0000-0000A5640000}"/>
    <cellStyle name="Comma 4 5 4 2" xfId="11722" xr:uid="{00000000-0005-0000-0000-0000A6640000}"/>
    <cellStyle name="Comma 4 5 4 3" xfId="28459" xr:uid="{00000000-0005-0000-0000-0000A7640000}"/>
    <cellStyle name="Comma 4 5 4 3 2" xfId="42336" xr:uid="{00000000-0005-0000-0000-0000A8640000}"/>
    <cellStyle name="Comma 4 5 4 4" xfId="25497" xr:uid="{00000000-0005-0000-0000-0000A9640000}"/>
    <cellStyle name="Comma 4 5 4 5" xfId="37500" xr:uid="{00000000-0005-0000-0000-0000AA640000}"/>
    <cellStyle name="Comma 4 5 4 6" xfId="24330" xr:uid="{00000000-0005-0000-0000-0000AB640000}"/>
    <cellStyle name="Comma 4 5 5" xfId="11723" xr:uid="{00000000-0005-0000-0000-0000AC640000}"/>
    <cellStyle name="Comma 4 5 6" xfId="861" xr:uid="{00000000-0005-0000-0000-0000AD640000}"/>
    <cellStyle name="Comma 4 5 6 2" xfId="44046" xr:uid="{00000000-0005-0000-0000-0000AE640000}"/>
    <cellStyle name="Comma 4 5 7" xfId="25985" xr:uid="{00000000-0005-0000-0000-0000AF640000}"/>
    <cellStyle name="Comma 4 5 7 2" xfId="37985" xr:uid="{00000000-0005-0000-0000-0000B0640000}"/>
    <cellStyle name="Comma 4 5 8" xfId="24739" xr:uid="{00000000-0005-0000-0000-0000B1640000}"/>
    <cellStyle name="Comma 4 5 9" xfId="36725" xr:uid="{00000000-0005-0000-0000-0000B2640000}"/>
    <cellStyle name="Comma 4 6" xfId="282" xr:uid="{00000000-0005-0000-0000-0000B3640000}"/>
    <cellStyle name="Comma 4 6 10" xfId="36727" xr:uid="{00000000-0005-0000-0000-0000B4640000}"/>
    <cellStyle name="Comma 4 6 11" xfId="29410" xr:uid="{00000000-0005-0000-0000-0000B5640000}"/>
    <cellStyle name="Comma 4 6 12" xfId="23517" xr:uid="{00000000-0005-0000-0000-0000B6640000}"/>
    <cellStyle name="Comma 4 6 2" xfId="864" xr:uid="{00000000-0005-0000-0000-0000B7640000}"/>
    <cellStyle name="Comma 4 6 2 10" xfId="24742" xr:uid="{00000000-0005-0000-0000-0000B8640000}"/>
    <cellStyle name="Comma 4 6 2 11" xfId="36728" xr:uid="{00000000-0005-0000-0000-0000B9640000}"/>
    <cellStyle name="Comma 4 6 2 2" xfId="11725" xr:uid="{00000000-0005-0000-0000-0000BA640000}"/>
    <cellStyle name="Comma 4 6 2 2 2" xfId="11726" xr:uid="{00000000-0005-0000-0000-0000BB640000}"/>
    <cellStyle name="Comma 4 6 2 2 2 2" xfId="11727" xr:uid="{00000000-0005-0000-0000-0000BC640000}"/>
    <cellStyle name="Comma 4 6 2 2 2 2 2" xfId="42340" xr:uid="{00000000-0005-0000-0000-0000BD640000}"/>
    <cellStyle name="Comma 4 6 2 2 2 3" xfId="42339" xr:uid="{00000000-0005-0000-0000-0000BE640000}"/>
    <cellStyle name="Comma 4 6 2 2 3" xfId="11728" xr:uid="{00000000-0005-0000-0000-0000BF640000}"/>
    <cellStyle name="Comma 4 6 2 2 3 2" xfId="42341" xr:uid="{00000000-0005-0000-0000-0000C0640000}"/>
    <cellStyle name="Comma 4 6 2 2 4" xfId="11729" xr:uid="{00000000-0005-0000-0000-0000C1640000}"/>
    <cellStyle name="Comma 4 6 2 2 4 2" xfId="42342" xr:uid="{00000000-0005-0000-0000-0000C2640000}"/>
    <cellStyle name="Comma 4 6 2 2 5" xfId="28460" xr:uid="{00000000-0005-0000-0000-0000C3640000}"/>
    <cellStyle name="Comma 4 6 2 2 5 2" xfId="42338" xr:uid="{00000000-0005-0000-0000-0000C4640000}"/>
    <cellStyle name="Comma 4 6 2 2 6" xfId="25232" xr:uid="{00000000-0005-0000-0000-0000C5640000}"/>
    <cellStyle name="Comma 4 6 2 2 7" xfId="37250" xr:uid="{00000000-0005-0000-0000-0000C6640000}"/>
    <cellStyle name="Comma 4 6 2 2 8" xfId="24070" xr:uid="{00000000-0005-0000-0000-0000C7640000}"/>
    <cellStyle name="Comma 4 6 2 3" xfId="11730" xr:uid="{00000000-0005-0000-0000-0000C8640000}"/>
    <cellStyle name="Comma 4 6 2 3 2" xfId="11731" xr:uid="{00000000-0005-0000-0000-0000C9640000}"/>
    <cellStyle name="Comma 4 6 2 3 2 2" xfId="42344" xr:uid="{00000000-0005-0000-0000-0000CA640000}"/>
    <cellStyle name="Comma 4 6 2 3 3" xfId="11732" xr:uid="{00000000-0005-0000-0000-0000CB640000}"/>
    <cellStyle name="Comma 4 6 2 3 3 2" xfId="42345" xr:uid="{00000000-0005-0000-0000-0000CC640000}"/>
    <cellStyle name="Comma 4 6 2 3 4" xfId="28461" xr:uid="{00000000-0005-0000-0000-0000CD640000}"/>
    <cellStyle name="Comma 4 6 2 3 5" xfId="42343" xr:uid="{00000000-0005-0000-0000-0000CE640000}"/>
    <cellStyle name="Comma 4 6 2 4" xfId="11733" xr:uid="{00000000-0005-0000-0000-0000CF640000}"/>
    <cellStyle name="Comma 4 6 2 4 2" xfId="42346" xr:uid="{00000000-0005-0000-0000-0000D0640000}"/>
    <cellStyle name="Comma 4 6 2 5" xfId="11734" xr:uid="{00000000-0005-0000-0000-0000D1640000}"/>
    <cellStyle name="Comma 4 6 2 5 2" xfId="42347" xr:uid="{00000000-0005-0000-0000-0000D2640000}"/>
    <cellStyle name="Comma 4 6 2 6" xfId="11735" xr:uid="{00000000-0005-0000-0000-0000D3640000}"/>
    <cellStyle name="Comma 4 6 2 6 2" xfId="35607" xr:uid="{00000000-0005-0000-0000-0000D4640000}"/>
    <cellStyle name="Comma 4 6 2 6 2 2" xfId="44873" xr:uid="{00000000-0005-0000-0000-0000D5640000}"/>
    <cellStyle name="Comma 4 6 2 6 3" xfId="42348" xr:uid="{00000000-0005-0000-0000-0000D6640000}"/>
    <cellStyle name="Comma 4 6 2 7" xfId="11724" xr:uid="{00000000-0005-0000-0000-0000D7640000}"/>
    <cellStyle name="Comma 4 6 2 7 2" xfId="42337" xr:uid="{00000000-0005-0000-0000-0000D8640000}"/>
    <cellStyle name="Comma 4 6 2 8" xfId="34025" xr:uid="{00000000-0005-0000-0000-0000D9640000}"/>
    <cellStyle name="Comma 4 6 2 8 2" xfId="44049" xr:uid="{00000000-0005-0000-0000-0000DA640000}"/>
    <cellStyle name="Comma 4 6 2 9" xfId="21710" xr:uid="{00000000-0005-0000-0000-0000DB640000}"/>
    <cellStyle name="Comma 4 6 2 9 2" xfId="37988" xr:uid="{00000000-0005-0000-0000-0000DC640000}"/>
    <cellStyle name="Comma 4 6 3" xfId="11736" xr:uid="{00000000-0005-0000-0000-0000DD640000}"/>
    <cellStyle name="Comma 4 6 3 2" xfId="11737" xr:uid="{00000000-0005-0000-0000-0000DE640000}"/>
    <cellStyle name="Comma 4 6 3 2 2" xfId="42350" xr:uid="{00000000-0005-0000-0000-0000DF640000}"/>
    <cellStyle name="Comma 4 6 3 3" xfId="11738" xr:uid="{00000000-0005-0000-0000-0000E0640000}"/>
    <cellStyle name="Comma 4 6 3 3 2" xfId="42351" xr:uid="{00000000-0005-0000-0000-0000E1640000}"/>
    <cellStyle name="Comma 4 6 3 4" xfId="28462" xr:uid="{00000000-0005-0000-0000-0000E2640000}"/>
    <cellStyle name="Comma 4 6 3 4 2" xfId="42349" xr:uid="{00000000-0005-0000-0000-0000E3640000}"/>
    <cellStyle name="Comma 4 6 3 5" xfId="34345" xr:uid="{00000000-0005-0000-0000-0000E4640000}"/>
    <cellStyle name="Comma 4 6 3 5 2" xfId="44387" xr:uid="{00000000-0005-0000-0000-0000E5640000}"/>
    <cellStyle name="Comma 4 6 3 6" xfId="26312" xr:uid="{00000000-0005-0000-0000-0000E6640000}"/>
    <cellStyle name="Comma 4 6 3 6 2" xfId="38296" xr:uid="{00000000-0005-0000-0000-0000E7640000}"/>
    <cellStyle name="Comma 4 6 3 7" xfId="25231" xr:uid="{00000000-0005-0000-0000-0000E8640000}"/>
    <cellStyle name="Comma 4 6 3 8" xfId="37249" xr:uid="{00000000-0005-0000-0000-0000E9640000}"/>
    <cellStyle name="Comma 4 6 4" xfId="11739" xr:uid="{00000000-0005-0000-0000-0000EA640000}"/>
    <cellStyle name="Comma 4 6 4 2" xfId="11740" xr:uid="{00000000-0005-0000-0000-0000EB640000}"/>
    <cellStyle name="Comma 4 6 4 2 2" xfId="42353" xr:uid="{00000000-0005-0000-0000-0000EC640000}"/>
    <cellStyle name="Comma 4 6 4 3" xfId="11741" xr:uid="{00000000-0005-0000-0000-0000ED640000}"/>
    <cellStyle name="Comma 4 6 4 3 2" xfId="42354" xr:uid="{00000000-0005-0000-0000-0000EE640000}"/>
    <cellStyle name="Comma 4 6 4 4" xfId="28463" xr:uid="{00000000-0005-0000-0000-0000EF640000}"/>
    <cellStyle name="Comma 4 6 4 4 2" xfId="42352" xr:uid="{00000000-0005-0000-0000-0000F0640000}"/>
    <cellStyle name="Comma 4 6 4 5" xfId="25556" xr:uid="{00000000-0005-0000-0000-0000F1640000}"/>
    <cellStyle name="Comma 4 6 4 6" xfId="37562" xr:uid="{00000000-0005-0000-0000-0000F2640000}"/>
    <cellStyle name="Comma 4 6 5" xfId="11742" xr:uid="{00000000-0005-0000-0000-0000F3640000}"/>
    <cellStyle name="Comma 4 6 5 2" xfId="42355" xr:uid="{00000000-0005-0000-0000-0000F4640000}"/>
    <cellStyle name="Comma 4 6 6" xfId="11743" xr:uid="{00000000-0005-0000-0000-0000F5640000}"/>
    <cellStyle name="Comma 4 6 6 2" xfId="35606" xr:uid="{00000000-0005-0000-0000-0000F6640000}"/>
    <cellStyle name="Comma 4 6 6 2 2" xfId="44872" xr:uid="{00000000-0005-0000-0000-0000F7640000}"/>
    <cellStyle name="Comma 4 6 6 3" xfId="42356" xr:uid="{00000000-0005-0000-0000-0000F8640000}"/>
    <cellStyle name="Comma 4 6 7" xfId="863" xr:uid="{00000000-0005-0000-0000-0000F9640000}"/>
    <cellStyle name="Comma 4 6 7 2" xfId="44048" xr:uid="{00000000-0005-0000-0000-0000FA640000}"/>
    <cellStyle name="Comma 4 6 8" xfId="25987" xr:uid="{00000000-0005-0000-0000-0000FB640000}"/>
    <cellStyle name="Comma 4 6 8 2" xfId="37987" xr:uid="{00000000-0005-0000-0000-0000FC640000}"/>
    <cellStyle name="Comma 4 6 9" xfId="24741" xr:uid="{00000000-0005-0000-0000-0000FD640000}"/>
    <cellStyle name="Comma 4 7" xfId="1294" xr:uid="{00000000-0005-0000-0000-0000FE640000}"/>
    <cellStyle name="Comma 4 7 2" xfId="11745" xr:uid="{00000000-0005-0000-0000-0000FF640000}"/>
    <cellStyle name="Comma 4 7 2 2" xfId="11746" xr:uid="{00000000-0005-0000-0000-000000650000}"/>
    <cellStyle name="Comma 4 7 2 2 2" xfId="42358" xr:uid="{00000000-0005-0000-0000-000001650000}"/>
    <cellStyle name="Comma 4 7 3" xfId="11747" xr:uid="{00000000-0005-0000-0000-000002650000}"/>
    <cellStyle name="Comma 4 7 3 2" xfId="11748" xr:uid="{00000000-0005-0000-0000-000003650000}"/>
    <cellStyle name="Comma 4 7 4" xfId="11749" xr:uid="{00000000-0005-0000-0000-000004650000}"/>
    <cellStyle name="Comma 4 7 5" xfId="11744" xr:uid="{00000000-0005-0000-0000-000005650000}"/>
    <cellStyle name="Comma 4 7 5 2" xfId="42357" xr:uid="{00000000-0005-0000-0000-000006650000}"/>
    <cellStyle name="Comma 4 7 6" xfId="35605" xr:uid="{00000000-0005-0000-0000-000007650000}"/>
    <cellStyle name="Comma 4 7 6 2" xfId="44871" xr:uid="{00000000-0005-0000-0000-000008650000}"/>
    <cellStyle name="Comma 4 7 7" xfId="23892" xr:uid="{00000000-0005-0000-0000-000009650000}"/>
    <cellStyle name="Comma 4 7 8" xfId="32111" xr:uid="{00000000-0005-0000-0000-00000A650000}"/>
    <cellStyle name="Comma 4 8" xfId="11750" xr:uid="{00000000-0005-0000-0000-00000B650000}"/>
    <cellStyle name="Comma 4 8 2" xfId="11751" xr:uid="{00000000-0005-0000-0000-00000C650000}"/>
    <cellStyle name="Comma 4 8 2 2" xfId="11752" xr:uid="{00000000-0005-0000-0000-00000D650000}"/>
    <cellStyle name="Comma 4 8 2 3" xfId="11753" xr:uid="{00000000-0005-0000-0000-00000E650000}"/>
    <cellStyle name="Comma 4 8 3" xfId="11754" xr:uid="{00000000-0005-0000-0000-00000F650000}"/>
    <cellStyle name="Comma 4 8 3 2" xfId="11755" xr:uid="{00000000-0005-0000-0000-000010650000}"/>
    <cellStyle name="Comma 4 8 4" xfId="11756" xr:uid="{00000000-0005-0000-0000-000011650000}"/>
    <cellStyle name="Comma 4 8 5" xfId="33761" xr:uid="{00000000-0005-0000-0000-000012650000}"/>
    <cellStyle name="Comma 4 8 5 2" xfId="43729" xr:uid="{00000000-0005-0000-0000-000013650000}"/>
    <cellStyle name="Comma 4 8 6" xfId="25670" xr:uid="{00000000-0005-0000-0000-000014650000}"/>
    <cellStyle name="Comma 4 8 6 2" xfId="37669" xr:uid="{00000000-0005-0000-0000-000015650000}"/>
    <cellStyle name="Comma 4 8 7" xfId="24929" xr:uid="{00000000-0005-0000-0000-000016650000}"/>
    <cellStyle name="Comma 4 8 8" xfId="36945" xr:uid="{00000000-0005-0000-0000-000017650000}"/>
    <cellStyle name="Comma 4 8 9" xfId="23919" xr:uid="{00000000-0005-0000-0000-000018650000}"/>
    <cellStyle name="Comma 4 9" xfId="11757" xr:uid="{00000000-0005-0000-0000-000019650000}"/>
    <cellStyle name="Comma 4 9 2" xfId="11758" xr:uid="{00000000-0005-0000-0000-00001A650000}"/>
    <cellStyle name="Comma 4 9 3" xfId="11759" xr:uid="{00000000-0005-0000-0000-00001B650000}"/>
    <cellStyle name="Comma 4 9 3 2" xfId="11760" xr:uid="{00000000-0005-0000-0000-00001C650000}"/>
    <cellStyle name="Comma 4 9 3 2 2" xfId="42360" xr:uid="{00000000-0005-0000-0000-00001D650000}"/>
    <cellStyle name="Comma 4 9 3 3" xfId="42359" xr:uid="{00000000-0005-0000-0000-00001E650000}"/>
    <cellStyle name="Comma 4 9 4" xfId="34218" xr:uid="{00000000-0005-0000-0000-00001F650000}"/>
    <cellStyle name="Comma 4 9 4 2" xfId="44256" xr:uid="{00000000-0005-0000-0000-000020650000}"/>
    <cellStyle name="Comma 4 9 5" xfId="26185" xr:uid="{00000000-0005-0000-0000-000021650000}"/>
    <cellStyle name="Comma 4 9 5 2" xfId="38172" xr:uid="{00000000-0005-0000-0000-000022650000}"/>
    <cellStyle name="Comma 4 9 6" xfId="25416" xr:uid="{00000000-0005-0000-0000-000023650000}"/>
    <cellStyle name="Comma 4 9 7" xfId="37439" xr:uid="{00000000-0005-0000-0000-000024650000}"/>
    <cellStyle name="Comma 4_399-ESTIMATE-ACD-CCTV-SECURITY-R4 (21-07-2010) PH-2 (PART-B)-1" xfId="11761" xr:uid="{00000000-0005-0000-0000-000025650000}"/>
    <cellStyle name="Comma 40" xfId="865" xr:uid="{00000000-0005-0000-0000-000026650000}"/>
    <cellStyle name="Comma 40 10" xfId="34026" xr:uid="{00000000-0005-0000-0000-000027650000}"/>
    <cellStyle name="Comma 40 10 2" xfId="44050" xr:uid="{00000000-0005-0000-0000-000028650000}"/>
    <cellStyle name="Comma 40 11" xfId="25988" xr:uid="{00000000-0005-0000-0000-000029650000}"/>
    <cellStyle name="Comma 40 11 2" xfId="37989" xr:uid="{00000000-0005-0000-0000-00002A650000}"/>
    <cellStyle name="Comma 40 12" xfId="24743" xr:uid="{00000000-0005-0000-0000-00002B650000}"/>
    <cellStyle name="Comma 40 13" xfId="36729" xr:uid="{00000000-0005-0000-0000-00002C650000}"/>
    <cellStyle name="Comma 40 14" xfId="23755" xr:uid="{00000000-0005-0000-0000-00002D650000}"/>
    <cellStyle name="Comma 40 15" xfId="22985" xr:uid="{00000000-0005-0000-0000-00002E650000}"/>
    <cellStyle name="Comma 40 2" xfId="866" xr:uid="{00000000-0005-0000-0000-00002F650000}"/>
    <cellStyle name="Comma 40 2 10" xfId="21777" xr:uid="{00000000-0005-0000-0000-000030650000}"/>
    <cellStyle name="Comma 40 2 10 2" xfId="37990" xr:uid="{00000000-0005-0000-0000-000031650000}"/>
    <cellStyle name="Comma 40 2 11" xfId="24744" xr:uid="{00000000-0005-0000-0000-000032650000}"/>
    <cellStyle name="Comma 40 2 12" xfId="36730" xr:uid="{00000000-0005-0000-0000-000033650000}"/>
    <cellStyle name="Comma 40 2 2" xfId="867" xr:uid="{00000000-0005-0000-0000-000034650000}"/>
    <cellStyle name="Comma 40 2 2 2" xfId="11764" xr:uid="{00000000-0005-0000-0000-000035650000}"/>
    <cellStyle name="Comma 40 2 2 2 2" xfId="28465" xr:uid="{00000000-0005-0000-0000-000036650000}"/>
    <cellStyle name="Comma 40 2 2 2 2 2" xfId="42363" xr:uid="{00000000-0005-0000-0000-000037650000}"/>
    <cellStyle name="Comma 40 2 2 2 3" xfId="25235" xr:uid="{00000000-0005-0000-0000-000038650000}"/>
    <cellStyle name="Comma 40 2 2 2 4" xfId="37253" xr:uid="{00000000-0005-0000-0000-000039650000}"/>
    <cellStyle name="Comma 40 2 2 2 5" xfId="24071" xr:uid="{00000000-0005-0000-0000-00003A650000}"/>
    <cellStyle name="Comma 40 2 2 3" xfId="11763" xr:uid="{00000000-0005-0000-0000-00003B650000}"/>
    <cellStyle name="Comma 40 2 2 3 2" xfId="28464" xr:uid="{00000000-0005-0000-0000-00003C650000}"/>
    <cellStyle name="Comma 40 2 2 3 3" xfId="42362" xr:uid="{00000000-0005-0000-0000-00003D650000}"/>
    <cellStyle name="Comma 40 2 2 4" xfId="34028" xr:uid="{00000000-0005-0000-0000-00003E650000}"/>
    <cellStyle name="Comma 40 2 2 4 2" xfId="44052" xr:uid="{00000000-0005-0000-0000-00003F650000}"/>
    <cellStyle name="Comma 40 2 2 5" xfId="25990" xr:uid="{00000000-0005-0000-0000-000040650000}"/>
    <cellStyle name="Comma 40 2 2 5 2" xfId="37991" xr:uid="{00000000-0005-0000-0000-000041650000}"/>
    <cellStyle name="Comma 40 2 2 6" xfId="24745" xr:uid="{00000000-0005-0000-0000-000042650000}"/>
    <cellStyle name="Comma 40 2 2 7" xfId="36731" xr:uid="{00000000-0005-0000-0000-000043650000}"/>
    <cellStyle name="Comma 40 2 3" xfId="11765" xr:uid="{00000000-0005-0000-0000-000044650000}"/>
    <cellStyle name="Comma 40 2 3 2" xfId="11766" xr:uid="{00000000-0005-0000-0000-000045650000}"/>
    <cellStyle name="Comma 40 2 3 2 2" xfId="42365" xr:uid="{00000000-0005-0000-0000-000046650000}"/>
    <cellStyle name="Comma 40 2 3 3" xfId="28466" xr:uid="{00000000-0005-0000-0000-000047650000}"/>
    <cellStyle name="Comma 40 2 3 3 2" xfId="42364" xr:uid="{00000000-0005-0000-0000-000048650000}"/>
    <cellStyle name="Comma 40 2 3 4" xfId="25234" xr:uid="{00000000-0005-0000-0000-000049650000}"/>
    <cellStyle name="Comma 40 2 3 5" xfId="37252" xr:uid="{00000000-0005-0000-0000-00004A650000}"/>
    <cellStyle name="Comma 40 2 4" xfId="11767" xr:uid="{00000000-0005-0000-0000-00004B650000}"/>
    <cellStyle name="Comma 40 2 4 2" xfId="28467" xr:uid="{00000000-0005-0000-0000-00004C650000}"/>
    <cellStyle name="Comma 40 2 4 3" xfId="42366" xr:uid="{00000000-0005-0000-0000-00004D650000}"/>
    <cellStyle name="Comma 40 2 5" xfId="11768" xr:uid="{00000000-0005-0000-0000-00004E650000}"/>
    <cellStyle name="Comma 40 2 5 2" xfId="42367" xr:uid="{00000000-0005-0000-0000-00004F650000}"/>
    <cellStyle name="Comma 40 2 6" xfId="11769" xr:uid="{00000000-0005-0000-0000-000050650000}"/>
    <cellStyle name="Comma 40 2 6 2" xfId="42368" xr:uid="{00000000-0005-0000-0000-000051650000}"/>
    <cellStyle name="Comma 40 2 7" xfId="11770" xr:uid="{00000000-0005-0000-0000-000052650000}"/>
    <cellStyle name="Comma 40 2 7 2" xfId="42369" xr:uid="{00000000-0005-0000-0000-000053650000}"/>
    <cellStyle name="Comma 40 2 8" xfId="11771" xr:uid="{00000000-0005-0000-0000-000054650000}"/>
    <cellStyle name="Comma 40 2 8 2" xfId="42370" xr:uid="{00000000-0005-0000-0000-000055650000}"/>
    <cellStyle name="Comma 40 2 9" xfId="34027" xr:uid="{00000000-0005-0000-0000-000056650000}"/>
    <cellStyle name="Comma 40 2 9 2" xfId="44051" xr:uid="{00000000-0005-0000-0000-000057650000}"/>
    <cellStyle name="Comma 40 3" xfId="868" xr:uid="{00000000-0005-0000-0000-000058650000}"/>
    <cellStyle name="Comma 40 3 2" xfId="869" xr:uid="{00000000-0005-0000-0000-000059650000}"/>
    <cellStyle name="Comma 40 3 2 2" xfId="11773" xr:uid="{00000000-0005-0000-0000-00005A650000}"/>
    <cellStyle name="Comma 40 3 2 2 2" xfId="28469" xr:uid="{00000000-0005-0000-0000-00005B650000}"/>
    <cellStyle name="Comma 40 3 2 2 2 2" xfId="42372" xr:uid="{00000000-0005-0000-0000-00005C650000}"/>
    <cellStyle name="Comma 40 3 2 2 3" xfId="25237" xr:uid="{00000000-0005-0000-0000-00005D650000}"/>
    <cellStyle name="Comma 40 3 2 2 4" xfId="37255" xr:uid="{00000000-0005-0000-0000-00005E650000}"/>
    <cellStyle name="Comma 40 3 2 2 5" xfId="24073" xr:uid="{00000000-0005-0000-0000-00005F650000}"/>
    <cellStyle name="Comma 40 3 2 3" xfId="11772" xr:uid="{00000000-0005-0000-0000-000060650000}"/>
    <cellStyle name="Comma 40 3 2 3 2" xfId="28468" xr:uid="{00000000-0005-0000-0000-000061650000}"/>
    <cellStyle name="Comma 40 3 2 3 3" xfId="42371" xr:uid="{00000000-0005-0000-0000-000062650000}"/>
    <cellStyle name="Comma 40 3 2 3 4" xfId="24334" xr:uid="{00000000-0005-0000-0000-000063650000}"/>
    <cellStyle name="Comma 40 3 2 4" xfId="34030" xr:uid="{00000000-0005-0000-0000-000064650000}"/>
    <cellStyle name="Comma 40 3 2 4 2" xfId="44054" xr:uid="{00000000-0005-0000-0000-000065650000}"/>
    <cellStyle name="Comma 40 3 2 5" xfId="25992" xr:uid="{00000000-0005-0000-0000-000066650000}"/>
    <cellStyle name="Comma 40 3 2 5 2" xfId="37993" xr:uid="{00000000-0005-0000-0000-000067650000}"/>
    <cellStyle name="Comma 40 3 2 6" xfId="24747" xr:uid="{00000000-0005-0000-0000-000068650000}"/>
    <cellStyle name="Comma 40 3 2 7" xfId="36733" xr:uid="{00000000-0005-0000-0000-000069650000}"/>
    <cellStyle name="Comma 40 3 3" xfId="24072" xr:uid="{00000000-0005-0000-0000-00006A650000}"/>
    <cellStyle name="Comma 40 3 3 2" xfId="34029" xr:uid="{00000000-0005-0000-0000-00006B650000}"/>
    <cellStyle name="Comma 40 3 3 2 2" xfId="44053" xr:uid="{00000000-0005-0000-0000-00006C650000}"/>
    <cellStyle name="Comma 40 3 3 3" xfId="25236" xr:uid="{00000000-0005-0000-0000-00006D650000}"/>
    <cellStyle name="Comma 40 3 3 4" xfId="37254" xr:uid="{00000000-0005-0000-0000-00006E650000}"/>
    <cellStyle name="Comma 40 3 4" xfId="24333" xr:uid="{00000000-0005-0000-0000-00006F650000}"/>
    <cellStyle name="Comma 40 3 4 2" xfId="25991" xr:uid="{00000000-0005-0000-0000-000070650000}"/>
    <cellStyle name="Comma 40 3 4 3" xfId="37992" xr:uid="{00000000-0005-0000-0000-000071650000}"/>
    <cellStyle name="Comma 40 3 5" xfId="24746" xr:uid="{00000000-0005-0000-0000-000072650000}"/>
    <cellStyle name="Comma 40 3 6" xfId="36732" xr:uid="{00000000-0005-0000-0000-000073650000}"/>
    <cellStyle name="Comma 40 4" xfId="11774" xr:uid="{00000000-0005-0000-0000-000074650000}"/>
    <cellStyle name="Comma 40 4 2" xfId="11775" xr:uid="{00000000-0005-0000-0000-000075650000}"/>
    <cellStyle name="Comma 40 4 2 2" xfId="42374" xr:uid="{00000000-0005-0000-0000-000076650000}"/>
    <cellStyle name="Comma 40 4 3" xfId="28470" xr:uid="{00000000-0005-0000-0000-000077650000}"/>
    <cellStyle name="Comma 40 4 3 2" xfId="42373" xr:uid="{00000000-0005-0000-0000-000078650000}"/>
    <cellStyle name="Comma 40 4 4" xfId="25233" xr:uid="{00000000-0005-0000-0000-000079650000}"/>
    <cellStyle name="Comma 40 4 5" xfId="37251" xr:uid="{00000000-0005-0000-0000-00007A650000}"/>
    <cellStyle name="Comma 40 5" xfId="11776" xr:uid="{00000000-0005-0000-0000-00007B650000}"/>
    <cellStyle name="Comma 40 5 2" xfId="35604" xr:uid="{00000000-0005-0000-0000-00007C650000}"/>
    <cellStyle name="Comma 40 5 2 2" xfId="44870" xr:uid="{00000000-0005-0000-0000-00007D650000}"/>
    <cellStyle name="Comma 40 5 3" xfId="28471" xr:uid="{00000000-0005-0000-0000-00007E650000}"/>
    <cellStyle name="Comma 40 5 4" xfId="42375" xr:uid="{00000000-0005-0000-0000-00007F650000}"/>
    <cellStyle name="Comma 40 6" xfId="11777" xr:uid="{00000000-0005-0000-0000-000080650000}"/>
    <cellStyle name="Comma 40 6 2" xfId="25701" xr:uid="{00000000-0005-0000-0000-000081650000}"/>
    <cellStyle name="Comma 40 6 2 2" xfId="37695" xr:uid="{00000000-0005-0000-0000-000082650000}"/>
    <cellStyle name="Comma 40 6 3" xfId="42376" xr:uid="{00000000-0005-0000-0000-000083650000}"/>
    <cellStyle name="Comma 40 7" xfId="11778" xr:uid="{00000000-0005-0000-0000-000084650000}"/>
    <cellStyle name="Comma 40 7 2" xfId="36306" xr:uid="{00000000-0005-0000-0000-000085650000}"/>
    <cellStyle name="Comma 40 7 2 2" xfId="45534" xr:uid="{00000000-0005-0000-0000-000086650000}"/>
    <cellStyle name="Comma 40 7 3" xfId="42377" xr:uid="{00000000-0005-0000-0000-000087650000}"/>
    <cellStyle name="Comma 40 8" xfId="11779" xr:uid="{00000000-0005-0000-0000-000088650000}"/>
    <cellStyle name="Comma 40 8 2" xfId="35603" xr:uid="{00000000-0005-0000-0000-000089650000}"/>
    <cellStyle name="Comma 40 8 2 2" xfId="44869" xr:uid="{00000000-0005-0000-0000-00008A650000}"/>
    <cellStyle name="Comma 40 8 3" xfId="42378" xr:uid="{00000000-0005-0000-0000-00008B650000}"/>
    <cellStyle name="Comma 40 9" xfId="11762" xr:uid="{00000000-0005-0000-0000-00008C650000}"/>
    <cellStyle name="Comma 40 9 2" xfId="42361" xr:uid="{00000000-0005-0000-0000-00008D650000}"/>
    <cellStyle name="Comma 41" xfId="870" xr:uid="{00000000-0005-0000-0000-00008E650000}"/>
    <cellStyle name="Comma 41 10" xfId="34031" xr:uid="{00000000-0005-0000-0000-00008F650000}"/>
    <cellStyle name="Comma 41 10 2" xfId="44055" xr:uid="{00000000-0005-0000-0000-000090650000}"/>
    <cellStyle name="Comma 41 11" xfId="25993" xr:uid="{00000000-0005-0000-0000-000091650000}"/>
    <cellStyle name="Comma 41 11 2" xfId="37994" xr:uid="{00000000-0005-0000-0000-000092650000}"/>
    <cellStyle name="Comma 41 12" xfId="24748" xr:uid="{00000000-0005-0000-0000-000093650000}"/>
    <cellStyle name="Comma 41 13" xfId="36734" xr:uid="{00000000-0005-0000-0000-000094650000}"/>
    <cellStyle name="Comma 41 14" xfId="23756" xr:uid="{00000000-0005-0000-0000-000095650000}"/>
    <cellStyle name="Comma 41 15" xfId="29821" xr:uid="{00000000-0005-0000-0000-000096650000}"/>
    <cellStyle name="Comma 41 2" xfId="871" xr:uid="{00000000-0005-0000-0000-000097650000}"/>
    <cellStyle name="Comma 41 2 10" xfId="25994" xr:uid="{00000000-0005-0000-0000-000098650000}"/>
    <cellStyle name="Comma 41 2 10 2" xfId="37995" xr:uid="{00000000-0005-0000-0000-000099650000}"/>
    <cellStyle name="Comma 41 2 11" xfId="24749" xr:uid="{00000000-0005-0000-0000-00009A650000}"/>
    <cellStyle name="Comma 41 2 12" xfId="36735" xr:uid="{00000000-0005-0000-0000-00009B650000}"/>
    <cellStyle name="Comma 41 2 2" xfId="872" xr:uid="{00000000-0005-0000-0000-00009C650000}"/>
    <cellStyle name="Comma 41 2 2 2" xfId="11782" xr:uid="{00000000-0005-0000-0000-00009D650000}"/>
    <cellStyle name="Comma 41 2 2 2 2" xfId="28473" xr:uid="{00000000-0005-0000-0000-00009E650000}"/>
    <cellStyle name="Comma 41 2 2 2 2 2" xfId="42381" xr:uid="{00000000-0005-0000-0000-00009F650000}"/>
    <cellStyle name="Comma 41 2 2 2 3" xfId="25240" xr:uid="{00000000-0005-0000-0000-0000A0650000}"/>
    <cellStyle name="Comma 41 2 2 2 4" xfId="37258" xr:uid="{00000000-0005-0000-0000-0000A1650000}"/>
    <cellStyle name="Comma 41 2 2 2 5" xfId="24074" xr:uid="{00000000-0005-0000-0000-0000A2650000}"/>
    <cellStyle name="Comma 41 2 2 3" xfId="11781" xr:uid="{00000000-0005-0000-0000-0000A3650000}"/>
    <cellStyle name="Comma 41 2 2 3 2" xfId="28472" xr:uid="{00000000-0005-0000-0000-0000A4650000}"/>
    <cellStyle name="Comma 41 2 2 3 3" xfId="42380" xr:uid="{00000000-0005-0000-0000-0000A5650000}"/>
    <cellStyle name="Comma 41 2 2 4" xfId="34033" xr:uid="{00000000-0005-0000-0000-0000A6650000}"/>
    <cellStyle name="Comma 41 2 2 4 2" xfId="44057" xr:uid="{00000000-0005-0000-0000-0000A7650000}"/>
    <cellStyle name="Comma 41 2 2 5" xfId="25995" xr:uid="{00000000-0005-0000-0000-0000A8650000}"/>
    <cellStyle name="Comma 41 2 2 5 2" xfId="37996" xr:uid="{00000000-0005-0000-0000-0000A9650000}"/>
    <cellStyle name="Comma 41 2 2 6" xfId="24750" xr:uid="{00000000-0005-0000-0000-0000AA650000}"/>
    <cellStyle name="Comma 41 2 2 7" xfId="36736" xr:uid="{00000000-0005-0000-0000-0000AB650000}"/>
    <cellStyle name="Comma 41 2 3" xfId="11783" xr:uid="{00000000-0005-0000-0000-0000AC650000}"/>
    <cellStyle name="Comma 41 2 3 2" xfId="11784" xr:uid="{00000000-0005-0000-0000-0000AD650000}"/>
    <cellStyle name="Comma 41 2 3 2 2" xfId="42383" xr:uid="{00000000-0005-0000-0000-0000AE650000}"/>
    <cellStyle name="Comma 41 2 3 3" xfId="28474" xr:uid="{00000000-0005-0000-0000-0000AF650000}"/>
    <cellStyle name="Comma 41 2 3 3 2" xfId="42382" xr:uid="{00000000-0005-0000-0000-0000B0650000}"/>
    <cellStyle name="Comma 41 2 3 4" xfId="25239" xr:uid="{00000000-0005-0000-0000-0000B1650000}"/>
    <cellStyle name="Comma 41 2 3 5" xfId="37257" xr:uid="{00000000-0005-0000-0000-0000B2650000}"/>
    <cellStyle name="Comma 41 2 4" xfId="11785" xr:uid="{00000000-0005-0000-0000-0000B3650000}"/>
    <cellStyle name="Comma 41 2 4 2" xfId="28475" xr:uid="{00000000-0005-0000-0000-0000B4650000}"/>
    <cellStyle name="Comma 41 2 4 3" xfId="42384" xr:uid="{00000000-0005-0000-0000-0000B5650000}"/>
    <cellStyle name="Comma 41 2 5" xfId="11786" xr:uid="{00000000-0005-0000-0000-0000B6650000}"/>
    <cellStyle name="Comma 41 2 5 2" xfId="42385" xr:uid="{00000000-0005-0000-0000-0000B7650000}"/>
    <cellStyle name="Comma 41 2 6" xfId="11787" xr:uid="{00000000-0005-0000-0000-0000B8650000}"/>
    <cellStyle name="Comma 41 2 6 2" xfId="42386" xr:uid="{00000000-0005-0000-0000-0000B9650000}"/>
    <cellStyle name="Comma 41 2 7" xfId="11788" xr:uid="{00000000-0005-0000-0000-0000BA650000}"/>
    <cellStyle name="Comma 41 2 7 2" xfId="42387" xr:uid="{00000000-0005-0000-0000-0000BB650000}"/>
    <cellStyle name="Comma 41 2 8" xfId="11789" xr:uid="{00000000-0005-0000-0000-0000BC650000}"/>
    <cellStyle name="Comma 41 2 8 2" xfId="42388" xr:uid="{00000000-0005-0000-0000-0000BD650000}"/>
    <cellStyle name="Comma 41 2 9" xfId="34032" xr:uid="{00000000-0005-0000-0000-0000BE650000}"/>
    <cellStyle name="Comma 41 2 9 2" xfId="44056" xr:uid="{00000000-0005-0000-0000-0000BF650000}"/>
    <cellStyle name="Comma 41 3" xfId="873" xr:uid="{00000000-0005-0000-0000-0000C0650000}"/>
    <cellStyle name="Comma 41 3 2" xfId="874" xr:uid="{00000000-0005-0000-0000-0000C1650000}"/>
    <cellStyle name="Comma 41 3 2 2" xfId="11791" xr:uid="{00000000-0005-0000-0000-0000C2650000}"/>
    <cellStyle name="Comma 41 3 2 2 2" xfId="28477" xr:uid="{00000000-0005-0000-0000-0000C3650000}"/>
    <cellStyle name="Comma 41 3 2 2 2 2" xfId="42390" xr:uid="{00000000-0005-0000-0000-0000C4650000}"/>
    <cellStyle name="Comma 41 3 2 2 3" xfId="25242" xr:uid="{00000000-0005-0000-0000-0000C5650000}"/>
    <cellStyle name="Comma 41 3 2 2 4" xfId="37260" xr:uid="{00000000-0005-0000-0000-0000C6650000}"/>
    <cellStyle name="Comma 41 3 2 2 5" xfId="24076" xr:uid="{00000000-0005-0000-0000-0000C7650000}"/>
    <cellStyle name="Comma 41 3 2 3" xfId="11790" xr:uid="{00000000-0005-0000-0000-0000C8650000}"/>
    <cellStyle name="Comma 41 3 2 3 2" xfId="28476" xr:uid="{00000000-0005-0000-0000-0000C9650000}"/>
    <cellStyle name="Comma 41 3 2 3 3" xfId="42389" xr:uid="{00000000-0005-0000-0000-0000CA650000}"/>
    <cellStyle name="Comma 41 3 2 3 4" xfId="24336" xr:uid="{00000000-0005-0000-0000-0000CB650000}"/>
    <cellStyle name="Comma 41 3 2 4" xfId="34035" xr:uid="{00000000-0005-0000-0000-0000CC650000}"/>
    <cellStyle name="Comma 41 3 2 4 2" xfId="44059" xr:uid="{00000000-0005-0000-0000-0000CD650000}"/>
    <cellStyle name="Comma 41 3 2 5" xfId="25997" xr:uid="{00000000-0005-0000-0000-0000CE650000}"/>
    <cellStyle name="Comma 41 3 2 5 2" xfId="37998" xr:uid="{00000000-0005-0000-0000-0000CF650000}"/>
    <cellStyle name="Comma 41 3 2 6" xfId="24752" xr:uid="{00000000-0005-0000-0000-0000D0650000}"/>
    <cellStyle name="Comma 41 3 2 7" xfId="36738" xr:uid="{00000000-0005-0000-0000-0000D1650000}"/>
    <cellStyle name="Comma 41 3 3" xfId="24075" xr:uid="{00000000-0005-0000-0000-0000D2650000}"/>
    <cellStyle name="Comma 41 3 3 2" xfId="34034" xr:uid="{00000000-0005-0000-0000-0000D3650000}"/>
    <cellStyle name="Comma 41 3 3 2 2" xfId="44058" xr:uid="{00000000-0005-0000-0000-0000D4650000}"/>
    <cellStyle name="Comma 41 3 3 3" xfId="25241" xr:uid="{00000000-0005-0000-0000-0000D5650000}"/>
    <cellStyle name="Comma 41 3 3 4" xfId="37259" xr:uid="{00000000-0005-0000-0000-0000D6650000}"/>
    <cellStyle name="Comma 41 3 4" xfId="24335" xr:uid="{00000000-0005-0000-0000-0000D7650000}"/>
    <cellStyle name="Comma 41 3 4 2" xfId="25996" xr:uid="{00000000-0005-0000-0000-0000D8650000}"/>
    <cellStyle name="Comma 41 3 4 3" xfId="37997" xr:uid="{00000000-0005-0000-0000-0000D9650000}"/>
    <cellStyle name="Comma 41 3 5" xfId="24751" xr:uid="{00000000-0005-0000-0000-0000DA650000}"/>
    <cellStyle name="Comma 41 3 6" xfId="36737" xr:uid="{00000000-0005-0000-0000-0000DB650000}"/>
    <cellStyle name="Comma 41 4" xfId="11792" xr:uid="{00000000-0005-0000-0000-0000DC650000}"/>
    <cellStyle name="Comma 41 4 2" xfId="11793" xr:uid="{00000000-0005-0000-0000-0000DD650000}"/>
    <cellStyle name="Comma 41 4 2 2" xfId="42392" xr:uid="{00000000-0005-0000-0000-0000DE650000}"/>
    <cellStyle name="Comma 41 4 3" xfId="28478" xr:uid="{00000000-0005-0000-0000-0000DF650000}"/>
    <cellStyle name="Comma 41 4 3 2" xfId="42391" xr:uid="{00000000-0005-0000-0000-0000E0650000}"/>
    <cellStyle name="Comma 41 4 4" xfId="25238" xr:uid="{00000000-0005-0000-0000-0000E1650000}"/>
    <cellStyle name="Comma 41 4 5" xfId="37256" xr:uid="{00000000-0005-0000-0000-0000E2650000}"/>
    <cellStyle name="Comma 41 5" xfId="11794" xr:uid="{00000000-0005-0000-0000-0000E3650000}"/>
    <cellStyle name="Comma 41 5 2" xfId="36342" xr:uid="{00000000-0005-0000-0000-0000E4650000}"/>
    <cellStyle name="Comma 41 5 2 2" xfId="45560" xr:uid="{00000000-0005-0000-0000-0000E5650000}"/>
    <cellStyle name="Comma 41 5 3" xfId="28479" xr:uid="{00000000-0005-0000-0000-0000E6650000}"/>
    <cellStyle name="Comma 41 5 4" xfId="42393" xr:uid="{00000000-0005-0000-0000-0000E7650000}"/>
    <cellStyle name="Comma 41 6" xfId="11795" xr:uid="{00000000-0005-0000-0000-0000E8650000}"/>
    <cellStyle name="Comma 41 6 2" xfId="36343" xr:uid="{00000000-0005-0000-0000-0000E9650000}"/>
    <cellStyle name="Comma 41 6 2 2" xfId="45561" xr:uid="{00000000-0005-0000-0000-0000EA650000}"/>
    <cellStyle name="Comma 41 6 3" xfId="42394" xr:uid="{00000000-0005-0000-0000-0000EB650000}"/>
    <cellStyle name="Comma 41 7" xfId="11796" xr:uid="{00000000-0005-0000-0000-0000EC650000}"/>
    <cellStyle name="Comma 41 7 2" xfId="35602" xr:uid="{00000000-0005-0000-0000-0000ED650000}"/>
    <cellStyle name="Comma 41 7 2 2" xfId="44868" xr:uid="{00000000-0005-0000-0000-0000EE650000}"/>
    <cellStyle name="Comma 41 7 3" xfId="42395" xr:uid="{00000000-0005-0000-0000-0000EF650000}"/>
    <cellStyle name="Comma 41 8" xfId="11797" xr:uid="{00000000-0005-0000-0000-0000F0650000}"/>
    <cellStyle name="Comma 41 8 2" xfId="25702" xr:uid="{00000000-0005-0000-0000-0000F1650000}"/>
    <cellStyle name="Comma 41 8 2 2" xfId="37696" xr:uid="{00000000-0005-0000-0000-0000F2650000}"/>
    <cellStyle name="Comma 41 8 3" xfId="42396" xr:uid="{00000000-0005-0000-0000-0000F3650000}"/>
    <cellStyle name="Comma 41 9" xfId="11780" xr:uid="{00000000-0005-0000-0000-0000F4650000}"/>
    <cellStyle name="Comma 41 9 2" xfId="42379" xr:uid="{00000000-0005-0000-0000-0000F5650000}"/>
    <cellStyle name="Comma 42" xfId="875" xr:uid="{00000000-0005-0000-0000-0000F6650000}"/>
    <cellStyle name="Comma 42 10" xfId="34036" xr:uid="{00000000-0005-0000-0000-0000F7650000}"/>
    <cellStyle name="Comma 42 10 2" xfId="44060" xr:uid="{00000000-0005-0000-0000-0000F8650000}"/>
    <cellStyle name="Comma 42 11" xfId="25998" xr:uid="{00000000-0005-0000-0000-0000F9650000}"/>
    <cellStyle name="Comma 42 11 2" xfId="37999" xr:uid="{00000000-0005-0000-0000-0000FA650000}"/>
    <cellStyle name="Comma 42 12" xfId="24753" xr:uid="{00000000-0005-0000-0000-0000FB650000}"/>
    <cellStyle name="Comma 42 13" xfId="36739" xr:uid="{00000000-0005-0000-0000-0000FC650000}"/>
    <cellStyle name="Comma 42 14" xfId="23757" xr:uid="{00000000-0005-0000-0000-0000FD650000}"/>
    <cellStyle name="Comma 42 15" xfId="22986" xr:uid="{00000000-0005-0000-0000-0000FE650000}"/>
    <cellStyle name="Comma 42 2" xfId="876" xr:uid="{00000000-0005-0000-0000-0000FF650000}"/>
    <cellStyle name="Comma 42 2 10" xfId="25999" xr:uid="{00000000-0005-0000-0000-000000660000}"/>
    <cellStyle name="Comma 42 2 10 2" xfId="38000" xr:uid="{00000000-0005-0000-0000-000001660000}"/>
    <cellStyle name="Comma 42 2 11" xfId="24754" xr:uid="{00000000-0005-0000-0000-000002660000}"/>
    <cellStyle name="Comma 42 2 12" xfId="36740" xr:uid="{00000000-0005-0000-0000-000003660000}"/>
    <cellStyle name="Comma 42 2 2" xfId="877" xr:uid="{00000000-0005-0000-0000-000004660000}"/>
    <cellStyle name="Comma 42 2 2 2" xfId="11800" xr:uid="{00000000-0005-0000-0000-000005660000}"/>
    <cellStyle name="Comma 42 2 2 2 2" xfId="28481" xr:uid="{00000000-0005-0000-0000-000006660000}"/>
    <cellStyle name="Comma 42 2 2 2 2 2" xfId="42399" xr:uid="{00000000-0005-0000-0000-000007660000}"/>
    <cellStyle name="Comma 42 2 2 2 3" xfId="25245" xr:uid="{00000000-0005-0000-0000-000008660000}"/>
    <cellStyle name="Comma 42 2 2 2 4" xfId="37263" xr:uid="{00000000-0005-0000-0000-000009660000}"/>
    <cellStyle name="Comma 42 2 2 2 5" xfId="24077" xr:uid="{00000000-0005-0000-0000-00000A660000}"/>
    <cellStyle name="Comma 42 2 2 3" xfId="11799" xr:uid="{00000000-0005-0000-0000-00000B660000}"/>
    <cellStyle name="Comma 42 2 2 3 2" xfId="28480" xr:uid="{00000000-0005-0000-0000-00000C660000}"/>
    <cellStyle name="Comma 42 2 2 3 3" xfId="42398" xr:uid="{00000000-0005-0000-0000-00000D660000}"/>
    <cellStyle name="Comma 42 2 2 4" xfId="34038" xr:uid="{00000000-0005-0000-0000-00000E660000}"/>
    <cellStyle name="Comma 42 2 2 4 2" xfId="44062" xr:uid="{00000000-0005-0000-0000-00000F660000}"/>
    <cellStyle name="Comma 42 2 2 5" xfId="26000" xr:uid="{00000000-0005-0000-0000-000010660000}"/>
    <cellStyle name="Comma 42 2 2 5 2" xfId="38001" xr:uid="{00000000-0005-0000-0000-000011660000}"/>
    <cellStyle name="Comma 42 2 2 6" xfId="24755" xr:uid="{00000000-0005-0000-0000-000012660000}"/>
    <cellStyle name="Comma 42 2 2 7" xfId="36741" xr:uid="{00000000-0005-0000-0000-000013660000}"/>
    <cellStyle name="Comma 42 2 3" xfId="11801" xr:uid="{00000000-0005-0000-0000-000014660000}"/>
    <cellStyle name="Comma 42 2 3 2" xfId="11802" xr:uid="{00000000-0005-0000-0000-000015660000}"/>
    <cellStyle name="Comma 42 2 3 2 2" xfId="42401" xr:uid="{00000000-0005-0000-0000-000016660000}"/>
    <cellStyle name="Comma 42 2 3 3" xfId="28482" xr:uid="{00000000-0005-0000-0000-000017660000}"/>
    <cellStyle name="Comma 42 2 3 3 2" xfId="42400" xr:uid="{00000000-0005-0000-0000-000018660000}"/>
    <cellStyle name="Comma 42 2 3 4" xfId="25244" xr:uid="{00000000-0005-0000-0000-000019660000}"/>
    <cellStyle name="Comma 42 2 3 5" xfId="37262" xr:uid="{00000000-0005-0000-0000-00001A660000}"/>
    <cellStyle name="Comma 42 2 4" xfId="11803" xr:uid="{00000000-0005-0000-0000-00001B660000}"/>
    <cellStyle name="Comma 42 2 4 2" xfId="28483" xr:uid="{00000000-0005-0000-0000-00001C660000}"/>
    <cellStyle name="Comma 42 2 4 3" xfId="42402" xr:uid="{00000000-0005-0000-0000-00001D660000}"/>
    <cellStyle name="Comma 42 2 5" xfId="11804" xr:uid="{00000000-0005-0000-0000-00001E660000}"/>
    <cellStyle name="Comma 42 2 5 2" xfId="42403" xr:uid="{00000000-0005-0000-0000-00001F660000}"/>
    <cellStyle name="Comma 42 2 6" xfId="11805" xr:uid="{00000000-0005-0000-0000-000020660000}"/>
    <cellStyle name="Comma 42 2 6 2" xfId="42404" xr:uid="{00000000-0005-0000-0000-000021660000}"/>
    <cellStyle name="Comma 42 2 7" xfId="11806" xr:uid="{00000000-0005-0000-0000-000022660000}"/>
    <cellStyle name="Comma 42 2 7 2" xfId="42405" xr:uid="{00000000-0005-0000-0000-000023660000}"/>
    <cellStyle name="Comma 42 2 8" xfId="11807" xr:uid="{00000000-0005-0000-0000-000024660000}"/>
    <cellStyle name="Comma 42 2 8 2" xfId="42406" xr:uid="{00000000-0005-0000-0000-000025660000}"/>
    <cellStyle name="Comma 42 2 9" xfId="34037" xr:uid="{00000000-0005-0000-0000-000026660000}"/>
    <cellStyle name="Comma 42 2 9 2" xfId="44061" xr:uid="{00000000-0005-0000-0000-000027660000}"/>
    <cellStyle name="Comma 42 3" xfId="878" xr:uid="{00000000-0005-0000-0000-000028660000}"/>
    <cellStyle name="Comma 42 3 2" xfId="879" xr:uid="{00000000-0005-0000-0000-000029660000}"/>
    <cellStyle name="Comma 42 3 2 2" xfId="11808" xr:uid="{00000000-0005-0000-0000-00002A660000}"/>
    <cellStyle name="Comma 42 3 2 2 2" xfId="28484" xr:uid="{00000000-0005-0000-0000-00002B660000}"/>
    <cellStyle name="Comma 42 3 2 2 2 2" xfId="42407" xr:uid="{00000000-0005-0000-0000-00002C660000}"/>
    <cellStyle name="Comma 42 3 2 2 3" xfId="25247" xr:uid="{00000000-0005-0000-0000-00002D660000}"/>
    <cellStyle name="Comma 42 3 2 2 4" xfId="37265" xr:uid="{00000000-0005-0000-0000-00002E660000}"/>
    <cellStyle name="Comma 42 3 2 2 5" xfId="24078" xr:uid="{00000000-0005-0000-0000-00002F660000}"/>
    <cellStyle name="Comma 42 3 2 3" xfId="24338" xr:uid="{00000000-0005-0000-0000-000030660000}"/>
    <cellStyle name="Comma 42 3 2 3 2" xfId="34040" xr:uid="{00000000-0005-0000-0000-000031660000}"/>
    <cellStyle name="Comma 42 3 2 3 3" xfId="44064" xr:uid="{00000000-0005-0000-0000-000032660000}"/>
    <cellStyle name="Comma 42 3 2 4" xfId="26002" xr:uid="{00000000-0005-0000-0000-000033660000}"/>
    <cellStyle name="Comma 42 3 2 4 2" xfId="38003" xr:uid="{00000000-0005-0000-0000-000034660000}"/>
    <cellStyle name="Comma 42 3 2 5" xfId="24757" xr:uid="{00000000-0005-0000-0000-000035660000}"/>
    <cellStyle name="Comma 42 3 2 6" xfId="36743" xr:uid="{00000000-0005-0000-0000-000036660000}"/>
    <cellStyle name="Comma 42 3 3" xfId="11809" xr:uid="{00000000-0005-0000-0000-000037660000}"/>
    <cellStyle name="Comma 42 3 3 2" xfId="28485" xr:uid="{00000000-0005-0000-0000-000038660000}"/>
    <cellStyle name="Comma 42 3 3 2 2" xfId="42408" xr:uid="{00000000-0005-0000-0000-000039660000}"/>
    <cellStyle name="Comma 42 3 3 3" xfId="25246" xr:uid="{00000000-0005-0000-0000-00003A660000}"/>
    <cellStyle name="Comma 42 3 3 4" xfId="37264" xr:uid="{00000000-0005-0000-0000-00003B660000}"/>
    <cellStyle name="Comma 42 3 4" xfId="24337" xr:uid="{00000000-0005-0000-0000-00003C660000}"/>
    <cellStyle name="Comma 42 3 4 2" xfId="34039" xr:uid="{00000000-0005-0000-0000-00003D660000}"/>
    <cellStyle name="Comma 42 3 4 3" xfId="44063" xr:uid="{00000000-0005-0000-0000-00003E660000}"/>
    <cellStyle name="Comma 42 3 5" xfId="26001" xr:uid="{00000000-0005-0000-0000-00003F660000}"/>
    <cellStyle name="Comma 42 3 5 2" xfId="38002" xr:uid="{00000000-0005-0000-0000-000040660000}"/>
    <cellStyle name="Comma 42 3 6" xfId="24756" xr:uid="{00000000-0005-0000-0000-000041660000}"/>
    <cellStyle name="Comma 42 3 7" xfId="36742" xr:uid="{00000000-0005-0000-0000-000042660000}"/>
    <cellStyle name="Comma 42 4" xfId="11810" xr:uid="{00000000-0005-0000-0000-000043660000}"/>
    <cellStyle name="Comma 42 4 2" xfId="11811" xr:uid="{00000000-0005-0000-0000-000044660000}"/>
    <cellStyle name="Comma 42 4 2 2" xfId="42410" xr:uid="{00000000-0005-0000-0000-000045660000}"/>
    <cellStyle name="Comma 42 4 3" xfId="11812" xr:uid="{00000000-0005-0000-0000-000046660000}"/>
    <cellStyle name="Comma 42 4 3 2" xfId="35601" xr:uid="{00000000-0005-0000-0000-000047660000}"/>
    <cellStyle name="Comma 42 4 3 2 2" xfId="44867" xr:uid="{00000000-0005-0000-0000-000048660000}"/>
    <cellStyle name="Comma 42 4 3 3" xfId="42411" xr:uid="{00000000-0005-0000-0000-000049660000}"/>
    <cellStyle name="Comma 42 4 4" xfId="28486" xr:uid="{00000000-0005-0000-0000-00004A660000}"/>
    <cellStyle name="Comma 42 4 4 2" xfId="42409" xr:uid="{00000000-0005-0000-0000-00004B660000}"/>
    <cellStyle name="Comma 42 4 5" xfId="25243" xr:uid="{00000000-0005-0000-0000-00004C660000}"/>
    <cellStyle name="Comma 42 4 6" xfId="37261" xr:uid="{00000000-0005-0000-0000-00004D660000}"/>
    <cellStyle name="Comma 42 5" xfId="11813" xr:uid="{00000000-0005-0000-0000-00004E660000}"/>
    <cellStyle name="Comma 42 5 2" xfId="36388" xr:uid="{00000000-0005-0000-0000-00004F660000}"/>
    <cellStyle name="Comma 42 5 2 2" xfId="45598" xr:uid="{00000000-0005-0000-0000-000050660000}"/>
    <cellStyle name="Comma 42 5 3" xfId="28487" xr:uid="{00000000-0005-0000-0000-000051660000}"/>
    <cellStyle name="Comma 42 5 4" xfId="42412" xr:uid="{00000000-0005-0000-0000-000052660000}"/>
    <cellStyle name="Comma 42 6" xfId="11814" xr:uid="{00000000-0005-0000-0000-000053660000}"/>
    <cellStyle name="Comma 42 6 2" xfId="35599" xr:uid="{00000000-0005-0000-0000-000054660000}"/>
    <cellStyle name="Comma 42 6 2 2" xfId="44865" xr:uid="{00000000-0005-0000-0000-000055660000}"/>
    <cellStyle name="Comma 42 6 3" xfId="42413" xr:uid="{00000000-0005-0000-0000-000056660000}"/>
    <cellStyle name="Comma 42 7" xfId="11815" xr:uid="{00000000-0005-0000-0000-000057660000}"/>
    <cellStyle name="Comma 42 7 2" xfId="35600" xr:uid="{00000000-0005-0000-0000-000058660000}"/>
    <cellStyle name="Comma 42 7 2 2" xfId="44866" xr:uid="{00000000-0005-0000-0000-000059660000}"/>
    <cellStyle name="Comma 42 7 3" xfId="42414" xr:uid="{00000000-0005-0000-0000-00005A660000}"/>
    <cellStyle name="Comma 42 8" xfId="11816" xr:uid="{00000000-0005-0000-0000-00005B660000}"/>
    <cellStyle name="Comma 42 8 2" xfId="34531" xr:uid="{00000000-0005-0000-0000-00005C660000}"/>
    <cellStyle name="Comma 42 8 2 2" xfId="44566" xr:uid="{00000000-0005-0000-0000-00005D660000}"/>
    <cellStyle name="Comma 42 8 3" xfId="42415" xr:uid="{00000000-0005-0000-0000-00005E660000}"/>
    <cellStyle name="Comma 42 9" xfId="11798" xr:uid="{00000000-0005-0000-0000-00005F660000}"/>
    <cellStyle name="Comma 42 9 2" xfId="42397" xr:uid="{00000000-0005-0000-0000-000060660000}"/>
    <cellStyle name="Comma 43" xfId="880" xr:uid="{00000000-0005-0000-0000-000061660000}"/>
    <cellStyle name="Comma 43 10" xfId="34041" xr:uid="{00000000-0005-0000-0000-000062660000}"/>
    <cellStyle name="Comma 43 10 2" xfId="44065" xr:uid="{00000000-0005-0000-0000-000063660000}"/>
    <cellStyle name="Comma 43 11" xfId="26003" xr:uid="{00000000-0005-0000-0000-000064660000}"/>
    <cellStyle name="Comma 43 11 2" xfId="38004" xr:uid="{00000000-0005-0000-0000-000065660000}"/>
    <cellStyle name="Comma 43 12" xfId="24758" xr:uid="{00000000-0005-0000-0000-000066660000}"/>
    <cellStyle name="Comma 43 13" xfId="36744" xr:uid="{00000000-0005-0000-0000-000067660000}"/>
    <cellStyle name="Comma 43 14" xfId="23758" xr:uid="{00000000-0005-0000-0000-000068660000}"/>
    <cellStyle name="Comma 43 15" xfId="22987" xr:uid="{00000000-0005-0000-0000-000069660000}"/>
    <cellStyle name="Comma 43 2" xfId="881" xr:uid="{00000000-0005-0000-0000-00006A660000}"/>
    <cellStyle name="Comma 43 2 10" xfId="26004" xr:uid="{00000000-0005-0000-0000-00006B660000}"/>
    <cellStyle name="Comma 43 2 10 2" xfId="38005" xr:uid="{00000000-0005-0000-0000-00006C660000}"/>
    <cellStyle name="Comma 43 2 11" xfId="24759" xr:uid="{00000000-0005-0000-0000-00006D660000}"/>
    <cellStyle name="Comma 43 2 12" xfId="36745" xr:uid="{00000000-0005-0000-0000-00006E660000}"/>
    <cellStyle name="Comma 43 2 2" xfId="882" xr:uid="{00000000-0005-0000-0000-00006F660000}"/>
    <cellStyle name="Comma 43 2 2 2" xfId="11819" xr:uid="{00000000-0005-0000-0000-000070660000}"/>
    <cellStyle name="Comma 43 2 2 2 2" xfId="11820" xr:uid="{00000000-0005-0000-0000-000071660000}"/>
    <cellStyle name="Comma 43 2 2 2 2 2" xfId="42419" xr:uid="{00000000-0005-0000-0000-000072660000}"/>
    <cellStyle name="Comma 43 2 2 2 3" xfId="28488" xr:uid="{00000000-0005-0000-0000-000073660000}"/>
    <cellStyle name="Comma 43 2 2 2 3 2" xfId="42418" xr:uid="{00000000-0005-0000-0000-000074660000}"/>
    <cellStyle name="Comma 43 2 2 2 4" xfId="25250" xr:uid="{00000000-0005-0000-0000-000075660000}"/>
    <cellStyle name="Comma 43 2 2 2 5" xfId="37268" xr:uid="{00000000-0005-0000-0000-000076660000}"/>
    <cellStyle name="Comma 43 2 2 2 6" xfId="24079" xr:uid="{00000000-0005-0000-0000-000077660000}"/>
    <cellStyle name="Comma 43 2 2 3" xfId="11821" xr:uid="{00000000-0005-0000-0000-000078660000}"/>
    <cellStyle name="Comma 43 2 2 3 2" xfId="11822" xr:uid="{00000000-0005-0000-0000-000079660000}"/>
    <cellStyle name="Comma 43 2 2 3 2 2" xfId="42421" xr:uid="{00000000-0005-0000-0000-00007A660000}"/>
    <cellStyle name="Comma 43 2 2 3 3" xfId="28489" xr:uid="{00000000-0005-0000-0000-00007B660000}"/>
    <cellStyle name="Comma 43 2 2 3 4" xfId="42420" xr:uid="{00000000-0005-0000-0000-00007C660000}"/>
    <cellStyle name="Comma 43 2 2 3 5" xfId="24339" xr:uid="{00000000-0005-0000-0000-00007D660000}"/>
    <cellStyle name="Comma 43 2 2 4" xfId="11823" xr:uid="{00000000-0005-0000-0000-00007E660000}"/>
    <cellStyle name="Comma 43 2 2 4 2" xfId="42422" xr:uid="{00000000-0005-0000-0000-00007F660000}"/>
    <cellStyle name="Comma 43 2 2 5" xfId="11818" xr:uid="{00000000-0005-0000-0000-000080660000}"/>
    <cellStyle name="Comma 43 2 2 5 2" xfId="42417" xr:uid="{00000000-0005-0000-0000-000081660000}"/>
    <cellStyle name="Comma 43 2 2 6" xfId="34043" xr:uid="{00000000-0005-0000-0000-000082660000}"/>
    <cellStyle name="Comma 43 2 2 6 2" xfId="44067" xr:uid="{00000000-0005-0000-0000-000083660000}"/>
    <cellStyle name="Comma 43 2 2 7" xfId="26005" xr:uid="{00000000-0005-0000-0000-000084660000}"/>
    <cellStyle name="Comma 43 2 2 7 2" xfId="38006" xr:uid="{00000000-0005-0000-0000-000085660000}"/>
    <cellStyle name="Comma 43 2 2 8" xfId="24760" xr:uid="{00000000-0005-0000-0000-000086660000}"/>
    <cellStyle name="Comma 43 2 2 9" xfId="36746" xr:uid="{00000000-0005-0000-0000-000087660000}"/>
    <cellStyle name="Comma 43 2 3" xfId="11824" xr:uid="{00000000-0005-0000-0000-000088660000}"/>
    <cellStyle name="Comma 43 2 3 2" xfId="11825" xr:uid="{00000000-0005-0000-0000-000089660000}"/>
    <cellStyle name="Comma 43 2 3 2 2" xfId="42424" xr:uid="{00000000-0005-0000-0000-00008A660000}"/>
    <cellStyle name="Comma 43 2 3 3" xfId="28490" xr:uid="{00000000-0005-0000-0000-00008B660000}"/>
    <cellStyle name="Comma 43 2 3 3 2" xfId="42423" xr:uid="{00000000-0005-0000-0000-00008C660000}"/>
    <cellStyle name="Comma 43 2 3 4" xfId="25249" xr:uid="{00000000-0005-0000-0000-00008D660000}"/>
    <cellStyle name="Comma 43 2 3 5" xfId="37267" xr:uid="{00000000-0005-0000-0000-00008E660000}"/>
    <cellStyle name="Comma 43 2 4" xfId="11826" xr:uid="{00000000-0005-0000-0000-00008F660000}"/>
    <cellStyle name="Comma 43 2 4 2" xfId="11827" xr:uid="{00000000-0005-0000-0000-000090660000}"/>
    <cellStyle name="Comma 43 2 4 2 2" xfId="42426" xr:uid="{00000000-0005-0000-0000-000091660000}"/>
    <cellStyle name="Comma 43 2 4 3" xfId="11828" xr:uid="{00000000-0005-0000-0000-000092660000}"/>
    <cellStyle name="Comma 43 2 4 3 2" xfId="42427" xr:uid="{00000000-0005-0000-0000-000093660000}"/>
    <cellStyle name="Comma 43 2 4 4" xfId="28491" xr:uid="{00000000-0005-0000-0000-000094660000}"/>
    <cellStyle name="Comma 43 2 4 5" xfId="42425" xr:uid="{00000000-0005-0000-0000-000095660000}"/>
    <cellStyle name="Comma 43 2 5" xfId="11829" xr:uid="{00000000-0005-0000-0000-000096660000}"/>
    <cellStyle name="Comma 43 2 5 2" xfId="42428" xr:uid="{00000000-0005-0000-0000-000097660000}"/>
    <cellStyle name="Comma 43 2 6" xfId="11830" xr:uid="{00000000-0005-0000-0000-000098660000}"/>
    <cellStyle name="Comma 43 2 6 2" xfId="42429" xr:uid="{00000000-0005-0000-0000-000099660000}"/>
    <cellStyle name="Comma 43 2 7" xfId="11831" xr:uid="{00000000-0005-0000-0000-00009A660000}"/>
    <cellStyle name="Comma 43 2 7 2" xfId="42430" xr:uid="{00000000-0005-0000-0000-00009B660000}"/>
    <cellStyle name="Comma 43 2 8" xfId="11832" xr:uid="{00000000-0005-0000-0000-00009C660000}"/>
    <cellStyle name="Comma 43 2 8 2" xfId="42431" xr:uid="{00000000-0005-0000-0000-00009D660000}"/>
    <cellStyle name="Comma 43 2 9" xfId="34042" xr:uid="{00000000-0005-0000-0000-00009E660000}"/>
    <cellStyle name="Comma 43 2 9 2" xfId="44066" xr:uid="{00000000-0005-0000-0000-00009F660000}"/>
    <cellStyle name="Comma 43 3" xfId="883" xr:uid="{00000000-0005-0000-0000-0000A0660000}"/>
    <cellStyle name="Comma 43 3 2" xfId="884" xr:uid="{00000000-0005-0000-0000-0000A1660000}"/>
    <cellStyle name="Comma 43 3 2 2" xfId="11834" xr:uid="{00000000-0005-0000-0000-0000A2660000}"/>
    <cellStyle name="Comma 43 3 2 2 2" xfId="28493" xr:uid="{00000000-0005-0000-0000-0000A3660000}"/>
    <cellStyle name="Comma 43 3 2 2 2 2" xfId="42433" xr:uid="{00000000-0005-0000-0000-0000A4660000}"/>
    <cellStyle name="Comma 43 3 2 2 3" xfId="25252" xr:uid="{00000000-0005-0000-0000-0000A5660000}"/>
    <cellStyle name="Comma 43 3 2 2 4" xfId="37270" xr:uid="{00000000-0005-0000-0000-0000A6660000}"/>
    <cellStyle name="Comma 43 3 2 2 5" xfId="24081" xr:uid="{00000000-0005-0000-0000-0000A7660000}"/>
    <cellStyle name="Comma 43 3 2 3" xfId="11833" xr:uid="{00000000-0005-0000-0000-0000A8660000}"/>
    <cellStyle name="Comma 43 3 2 3 2" xfId="28492" xr:uid="{00000000-0005-0000-0000-0000A9660000}"/>
    <cellStyle name="Comma 43 3 2 3 3" xfId="42432" xr:uid="{00000000-0005-0000-0000-0000AA660000}"/>
    <cellStyle name="Comma 43 3 2 3 4" xfId="24341" xr:uid="{00000000-0005-0000-0000-0000AB660000}"/>
    <cellStyle name="Comma 43 3 2 4" xfId="34045" xr:uid="{00000000-0005-0000-0000-0000AC660000}"/>
    <cellStyle name="Comma 43 3 2 4 2" xfId="44069" xr:uid="{00000000-0005-0000-0000-0000AD660000}"/>
    <cellStyle name="Comma 43 3 2 5" xfId="25989" xr:uid="{00000000-0005-0000-0000-0000AE660000}"/>
    <cellStyle name="Comma 43 3 2 5 2" xfId="38008" xr:uid="{00000000-0005-0000-0000-0000AF660000}"/>
    <cellStyle name="Comma 43 3 2 6" xfId="24762" xr:uid="{00000000-0005-0000-0000-0000B0660000}"/>
    <cellStyle name="Comma 43 3 2 7" xfId="36748" xr:uid="{00000000-0005-0000-0000-0000B1660000}"/>
    <cellStyle name="Comma 43 3 3" xfId="11835" xr:uid="{00000000-0005-0000-0000-0000B2660000}"/>
    <cellStyle name="Comma 43 3 3 2" xfId="11836" xr:uid="{00000000-0005-0000-0000-0000B3660000}"/>
    <cellStyle name="Comma 43 3 3 2 2" xfId="42435" xr:uid="{00000000-0005-0000-0000-0000B4660000}"/>
    <cellStyle name="Comma 43 3 3 3" xfId="28494" xr:uid="{00000000-0005-0000-0000-0000B5660000}"/>
    <cellStyle name="Comma 43 3 3 3 2" xfId="42434" xr:uid="{00000000-0005-0000-0000-0000B6660000}"/>
    <cellStyle name="Comma 43 3 3 4" xfId="25251" xr:uid="{00000000-0005-0000-0000-0000B7660000}"/>
    <cellStyle name="Comma 43 3 3 5" xfId="37269" xr:uid="{00000000-0005-0000-0000-0000B8660000}"/>
    <cellStyle name="Comma 43 3 3 6" xfId="24080" xr:uid="{00000000-0005-0000-0000-0000B9660000}"/>
    <cellStyle name="Comma 43 3 4" xfId="11837" xr:uid="{00000000-0005-0000-0000-0000BA660000}"/>
    <cellStyle name="Comma 43 3 4 2" xfId="28495" xr:uid="{00000000-0005-0000-0000-0000BB660000}"/>
    <cellStyle name="Comma 43 3 4 3" xfId="42436" xr:uid="{00000000-0005-0000-0000-0000BC660000}"/>
    <cellStyle name="Comma 43 3 4 4" xfId="24340" xr:uid="{00000000-0005-0000-0000-0000BD660000}"/>
    <cellStyle name="Comma 43 3 5" xfId="34044" xr:uid="{00000000-0005-0000-0000-0000BE660000}"/>
    <cellStyle name="Comma 43 3 5 2" xfId="44068" xr:uid="{00000000-0005-0000-0000-0000BF660000}"/>
    <cellStyle name="Comma 43 3 6" xfId="26006" xr:uid="{00000000-0005-0000-0000-0000C0660000}"/>
    <cellStyle name="Comma 43 3 6 2" xfId="38007" xr:uid="{00000000-0005-0000-0000-0000C1660000}"/>
    <cellStyle name="Comma 43 3 7" xfId="24761" xr:uid="{00000000-0005-0000-0000-0000C2660000}"/>
    <cellStyle name="Comma 43 3 8" xfId="36747" xr:uid="{00000000-0005-0000-0000-0000C3660000}"/>
    <cellStyle name="Comma 43 4" xfId="11838" xr:uid="{00000000-0005-0000-0000-0000C4660000}"/>
    <cellStyle name="Comma 43 4 2" xfId="11839" xr:uid="{00000000-0005-0000-0000-0000C5660000}"/>
    <cellStyle name="Comma 43 4 2 2" xfId="42438" xr:uid="{00000000-0005-0000-0000-0000C6660000}"/>
    <cellStyle name="Comma 43 4 3" xfId="28496" xr:uid="{00000000-0005-0000-0000-0000C7660000}"/>
    <cellStyle name="Comma 43 4 3 2" xfId="42437" xr:uid="{00000000-0005-0000-0000-0000C8660000}"/>
    <cellStyle name="Comma 43 4 4" xfId="25248" xr:uid="{00000000-0005-0000-0000-0000C9660000}"/>
    <cellStyle name="Comma 43 4 5" xfId="37266" xr:uid="{00000000-0005-0000-0000-0000CA660000}"/>
    <cellStyle name="Comma 43 5" xfId="11840" xr:uid="{00000000-0005-0000-0000-0000CB660000}"/>
    <cellStyle name="Comma 43 5 2" xfId="11841" xr:uid="{00000000-0005-0000-0000-0000CC660000}"/>
    <cellStyle name="Comma 43 5 2 2" xfId="42440" xr:uid="{00000000-0005-0000-0000-0000CD660000}"/>
    <cellStyle name="Comma 43 5 3" xfId="11842" xr:uid="{00000000-0005-0000-0000-0000CE660000}"/>
    <cellStyle name="Comma 43 5 3 2" xfId="42441" xr:uid="{00000000-0005-0000-0000-0000CF660000}"/>
    <cellStyle name="Comma 43 5 4" xfId="25703" xr:uid="{00000000-0005-0000-0000-0000D0660000}"/>
    <cellStyle name="Comma 43 5 4 2" xfId="37697" xr:uid="{00000000-0005-0000-0000-0000D1660000}"/>
    <cellStyle name="Comma 43 5 5" xfId="28497" xr:uid="{00000000-0005-0000-0000-0000D2660000}"/>
    <cellStyle name="Comma 43 5 6" xfId="42439" xr:uid="{00000000-0005-0000-0000-0000D3660000}"/>
    <cellStyle name="Comma 43 6" xfId="11843" xr:uid="{00000000-0005-0000-0000-0000D4660000}"/>
    <cellStyle name="Comma 43 6 2" xfId="36341" xr:uid="{00000000-0005-0000-0000-0000D5660000}"/>
    <cellStyle name="Comma 43 6 2 2" xfId="45559" xr:uid="{00000000-0005-0000-0000-0000D6660000}"/>
    <cellStyle name="Comma 43 6 3" xfId="42442" xr:uid="{00000000-0005-0000-0000-0000D7660000}"/>
    <cellStyle name="Comma 43 7" xfId="11844" xr:uid="{00000000-0005-0000-0000-0000D8660000}"/>
    <cellStyle name="Comma 43 7 2" xfId="35598" xr:uid="{00000000-0005-0000-0000-0000D9660000}"/>
    <cellStyle name="Comma 43 7 2 2" xfId="44864" xr:uid="{00000000-0005-0000-0000-0000DA660000}"/>
    <cellStyle name="Comma 43 7 3" xfId="42443" xr:uid="{00000000-0005-0000-0000-0000DB660000}"/>
    <cellStyle name="Comma 43 8" xfId="11845" xr:uid="{00000000-0005-0000-0000-0000DC660000}"/>
    <cellStyle name="Comma 43 8 2" xfId="25704" xr:uid="{00000000-0005-0000-0000-0000DD660000}"/>
    <cellStyle name="Comma 43 8 2 2" xfId="37698" xr:uid="{00000000-0005-0000-0000-0000DE660000}"/>
    <cellStyle name="Comma 43 8 3" xfId="42444" xr:uid="{00000000-0005-0000-0000-0000DF660000}"/>
    <cellStyle name="Comma 43 9" xfId="11817" xr:uid="{00000000-0005-0000-0000-0000E0660000}"/>
    <cellStyle name="Comma 43 9 2" xfId="42416" xr:uid="{00000000-0005-0000-0000-0000E1660000}"/>
    <cellStyle name="Comma 44" xfId="885" xr:uid="{00000000-0005-0000-0000-0000E2660000}"/>
    <cellStyle name="Comma 44 10" xfId="11846" xr:uid="{00000000-0005-0000-0000-0000E3660000}"/>
    <cellStyle name="Comma 44 10 2" xfId="42445" xr:uid="{00000000-0005-0000-0000-0000E4660000}"/>
    <cellStyle name="Comma 44 11" xfId="34046" xr:uid="{00000000-0005-0000-0000-0000E5660000}"/>
    <cellStyle name="Comma 44 11 2" xfId="44070" xr:uid="{00000000-0005-0000-0000-0000E6660000}"/>
    <cellStyle name="Comma 44 12" xfId="26007" xr:uid="{00000000-0005-0000-0000-0000E7660000}"/>
    <cellStyle name="Comma 44 12 2" xfId="38009" xr:uid="{00000000-0005-0000-0000-0000E8660000}"/>
    <cellStyle name="Comma 44 13" xfId="24763" xr:uid="{00000000-0005-0000-0000-0000E9660000}"/>
    <cellStyle name="Comma 44 14" xfId="36749" xr:uid="{00000000-0005-0000-0000-0000EA660000}"/>
    <cellStyle name="Comma 44 15" xfId="23759" xr:uid="{00000000-0005-0000-0000-0000EB660000}"/>
    <cellStyle name="Comma 44 16" xfId="22988" xr:uid="{00000000-0005-0000-0000-0000EC660000}"/>
    <cellStyle name="Comma 44 2" xfId="886" xr:uid="{00000000-0005-0000-0000-0000ED660000}"/>
    <cellStyle name="Comma 44 2 10" xfId="26008" xr:uid="{00000000-0005-0000-0000-0000EE660000}"/>
    <cellStyle name="Comma 44 2 10 2" xfId="38010" xr:uid="{00000000-0005-0000-0000-0000EF660000}"/>
    <cellStyle name="Comma 44 2 11" xfId="24764" xr:uid="{00000000-0005-0000-0000-0000F0660000}"/>
    <cellStyle name="Comma 44 2 12" xfId="36750" xr:uid="{00000000-0005-0000-0000-0000F1660000}"/>
    <cellStyle name="Comma 44 2 2" xfId="887" xr:uid="{00000000-0005-0000-0000-0000F2660000}"/>
    <cellStyle name="Comma 44 2 2 2" xfId="11848" xr:uid="{00000000-0005-0000-0000-0000F3660000}"/>
    <cellStyle name="Comma 44 2 2 2 2" xfId="28498" xr:uid="{00000000-0005-0000-0000-0000F4660000}"/>
    <cellStyle name="Comma 44 2 2 2 2 2" xfId="42447" xr:uid="{00000000-0005-0000-0000-0000F5660000}"/>
    <cellStyle name="Comma 44 2 2 2 3" xfId="25255" xr:uid="{00000000-0005-0000-0000-0000F6660000}"/>
    <cellStyle name="Comma 44 2 2 2 4" xfId="37273" xr:uid="{00000000-0005-0000-0000-0000F7660000}"/>
    <cellStyle name="Comma 44 2 2 2 5" xfId="24082" xr:uid="{00000000-0005-0000-0000-0000F8660000}"/>
    <cellStyle name="Comma 44 2 2 3" xfId="11849" xr:uid="{00000000-0005-0000-0000-0000F9660000}"/>
    <cellStyle name="Comma 44 2 2 3 2" xfId="28499" xr:uid="{00000000-0005-0000-0000-0000FA660000}"/>
    <cellStyle name="Comma 44 2 2 3 3" xfId="42448" xr:uid="{00000000-0005-0000-0000-0000FB660000}"/>
    <cellStyle name="Comma 44 2 2 3 4" xfId="24342" xr:uid="{00000000-0005-0000-0000-0000FC660000}"/>
    <cellStyle name="Comma 44 2 2 4" xfId="11847" xr:uid="{00000000-0005-0000-0000-0000FD660000}"/>
    <cellStyle name="Comma 44 2 2 4 2" xfId="42446" xr:uid="{00000000-0005-0000-0000-0000FE660000}"/>
    <cellStyle name="Comma 44 2 2 5" xfId="34048" xr:uid="{00000000-0005-0000-0000-0000FF660000}"/>
    <cellStyle name="Comma 44 2 2 5 2" xfId="44072" xr:uid="{00000000-0005-0000-0000-000000670000}"/>
    <cellStyle name="Comma 44 2 2 6" xfId="26009" xr:uid="{00000000-0005-0000-0000-000001670000}"/>
    <cellStyle name="Comma 44 2 2 6 2" xfId="38011" xr:uid="{00000000-0005-0000-0000-000002670000}"/>
    <cellStyle name="Comma 44 2 2 7" xfId="24765" xr:uid="{00000000-0005-0000-0000-000003670000}"/>
    <cellStyle name="Comma 44 2 2 8" xfId="36751" xr:uid="{00000000-0005-0000-0000-000004670000}"/>
    <cellStyle name="Comma 44 2 3" xfId="11850" xr:uid="{00000000-0005-0000-0000-000005670000}"/>
    <cellStyle name="Comma 44 2 3 2" xfId="28500" xr:uid="{00000000-0005-0000-0000-000006670000}"/>
    <cellStyle name="Comma 44 2 3 2 2" xfId="42449" xr:uid="{00000000-0005-0000-0000-000007670000}"/>
    <cellStyle name="Comma 44 2 3 3" xfId="25254" xr:uid="{00000000-0005-0000-0000-000008670000}"/>
    <cellStyle name="Comma 44 2 3 4" xfId="37272" xr:uid="{00000000-0005-0000-0000-000009670000}"/>
    <cellStyle name="Comma 44 2 4" xfId="11851" xr:uid="{00000000-0005-0000-0000-00000A670000}"/>
    <cellStyle name="Comma 44 2 4 2" xfId="28501" xr:uid="{00000000-0005-0000-0000-00000B670000}"/>
    <cellStyle name="Comma 44 2 4 3" xfId="42450" xr:uid="{00000000-0005-0000-0000-00000C670000}"/>
    <cellStyle name="Comma 44 2 5" xfId="11852" xr:uid="{00000000-0005-0000-0000-00000D670000}"/>
    <cellStyle name="Comma 44 2 5 2" xfId="42451" xr:uid="{00000000-0005-0000-0000-00000E670000}"/>
    <cellStyle name="Comma 44 2 6" xfId="11853" xr:uid="{00000000-0005-0000-0000-00000F670000}"/>
    <cellStyle name="Comma 44 2 6 2" xfId="42452" xr:uid="{00000000-0005-0000-0000-000010670000}"/>
    <cellStyle name="Comma 44 2 7" xfId="11854" xr:uid="{00000000-0005-0000-0000-000011670000}"/>
    <cellStyle name="Comma 44 2 7 2" xfId="42453" xr:uid="{00000000-0005-0000-0000-000012670000}"/>
    <cellStyle name="Comma 44 2 8" xfId="11855" xr:uid="{00000000-0005-0000-0000-000013670000}"/>
    <cellStyle name="Comma 44 2 8 2" xfId="42454" xr:uid="{00000000-0005-0000-0000-000014670000}"/>
    <cellStyle name="Comma 44 2 9" xfId="34047" xr:uid="{00000000-0005-0000-0000-000015670000}"/>
    <cellStyle name="Comma 44 2 9 2" xfId="44071" xr:uid="{00000000-0005-0000-0000-000016670000}"/>
    <cellStyle name="Comma 44 3" xfId="888" xr:uid="{00000000-0005-0000-0000-000017670000}"/>
    <cellStyle name="Comma 44 3 2" xfId="889" xr:uid="{00000000-0005-0000-0000-000018670000}"/>
    <cellStyle name="Comma 44 3 2 2" xfId="11856" xr:uid="{00000000-0005-0000-0000-000019670000}"/>
    <cellStyle name="Comma 44 3 2 2 2" xfId="28502" xr:uid="{00000000-0005-0000-0000-00001A670000}"/>
    <cellStyle name="Comma 44 3 2 2 2 2" xfId="42455" xr:uid="{00000000-0005-0000-0000-00001B670000}"/>
    <cellStyle name="Comma 44 3 2 2 3" xfId="25257" xr:uid="{00000000-0005-0000-0000-00001C670000}"/>
    <cellStyle name="Comma 44 3 2 2 4" xfId="37275" xr:uid="{00000000-0005-0000-0000-00001D670000}"/>
    <cellStyle name="Comma 44 3 2 2 5" xfId="24084" xr:uid="{00000000-0005-0000-0000-00001E670000}"/>
    <cellStyle name="Comma 44 3 2 3" xfId="24344" xr:uid="{00000000-0005-0000-0000-00001F670000}"/>
    <cellStyle name="Comma 44 3 2 3 2" xfId="34050" xr:uid="{00000000-0005-0000-0000-000020670000}"/>
    <cellStyle name="Comma 44 3 2 3 3" xfId="44074" xr:uid="{00000000-0005-0000-0000-000021670000}"/>
    <cellStyle name="Comma 44 3 2 4" xfId="26011" xr:uid="{00000000-0005-0000-0000-000022670000}"/>
    <cellStyle name="Comma 44 3 2 4 2" xfId="38013" xr:uid="{00000000-0005-0000-0000-000023670000}"/>
    <cellStyle name="Comma 44 3 2 5" xfId="24767" xr:uid="{00000000-0005-0000-0000-000024670000}"/>
    <cellStyle name="Comma 44 3 2 6" xfId="36753" xr:uid="{00000000-0005-0000-0000-000025670000}"/>
    <cellStyle name="Comma 44 3 3" xfId="24083" xr:uid="{00000000-0005-0000-0000-000026670000}"/>
    <cellStyle name="Comma 44 3 3 2" xfId="34049" xr:uid="{00000000-0005-0000-0000-000027670000}"/>
    <cellStyle name="Comma 44 3 3 2 2" xfId="44073" xr:uid="{00000000-0005-0000-0000-000028670000}"/>
    <cellStyle name="Comma 44 3 3 3" xfId="25256" xr:uid="{00000000-0005-0000-0000-000029670000}"/>
    <cellStyle name="Comma 44 3 3 4" xfId="37274" xr:uid="{00000000-0005-0000-0000-00002A670000}"/>
    <cellStyle name="Comma 44 3 4" xfId="24343" xr:uid="{00000000-0005-0000-0000-00002B670000}"/>
    <cellStyle name="Comma 44 3 4 2" xfId="26010" xr:uid="{00000000-0005-0000-0000-00002C670000}"/>
    <cellStyle name="Comma 44 3 4 3" xfId="38012" xr:uid="{00000000-0005-0000-0000-00002D670000}"/>
    <cellStyle name="Comma 44 3 5" xfId="24766" xr:uid="{00000000-0005-0000-0000-00002E670000}"/>
    <cellStyle name="Comma 44 3 6" xfId="36752" xr:uid="{00000000-0005-0000-0000-00002F670000}"/>
    <cellStyle name="Comma 44 4" xfId="11857" xr:uid="{00000000-0005-0000-0000-000030670000}"/>
    <cellStyle name="Comma 44 4 2" xfId="11858" xr:uid="{00000000-0005-0000-0000-000031670000}"/>
    <cellStyle name="Comma 44 4 2 2" xfId="42457" xr:uid="{00000000-0005-0000-0000-000032670000}"/>
    <cellStyle name="Comma 44 4 3" xfId="11859" xr:uid="{00000000-0005-0000-0000-000033670000}"/>
    <cellStyle name="Comma 44 4 3 2" xfId="42458" xr:uid="{00000000-0005-0000-0000-000034670000}"/>
    <cellStyle name="Comma 44 4 4" xfId="28503" xr:uid="{00000000-0005-0000-0000-000035670000}"/>
    <cellStyle name="Comma 44 4 4 2" xfId="42456" xr:uid="{00000000-0005-0000-0000-000036670000}"/>
    <cellStyle name="Comma 44 4 5" xfId="25253" xr:uid="{00000000-0005-0000-0000-000037670000}"/>
    <cellStyle name="Comma 44 4 6" xfId="37271" xr:uid="{00000000-0005-0000-0000-000038670000}"/>
    <cellStyle name="Comma 44 5" xfId="11860" xr:uid="{00000000-0005-0000-0000-000039670000}"/>
    <cellStyle name="Comma 44 5 2" xfId="35597" xr:uid="{00000000-0005-0000-0000-00003A670000}"/>
    <cellStyle name="Comma 44 5 2 2" xfId="44863" xr:uid="{00000000-0005-0000-0000-00003B670000}"/>
    <cellStyle name="Comma 44 5 3" xfId="28504" xr:uid="{00000000-0005-0000-0000-00003C670000}"/>
    <cellStyle name="Comma 44 5 4" xfId="42459" xr:uid="{00000000-0005-0000-0000-00003D670000}"/>
    <cellStyle name="Comma 44 6" xfId="11861" xr:uid="{00000000-0005-0000-0000-00003E670000}"/>
    <cellStyle name="Comma 44 6 2" xfId="35596" xr:uid="{00000000-0005-0000-0000-00003F670000}"/>
    <cellStyle name="Comma 44 6 2 2" xfId="44862" xr:uid="{00000000-0005-0000-0000-000040670000}"/>
    <cellStyle name="Comma 44 6 3" xfId="42460" xr:uid="{00000000-0005-0000-0000-000041670000}"/>
    <cellStyle name="Comma 44 7" xfId="11862" xr:uid="{00000000-0005-0000-0000-000042670000}"/>
    <cellStyle name="Comma 44 7 2" xfId="35595" xr:uid="{00000000-0005-0000-0000-000043670000}"/>
    <cellStyle name="Comma 44 7 2 2" xfId="44861" xr:uid="{00000000-0005-0000-0000-000044670000}"/>
    <cellStyle name="Comma 44 7 3" xfId="42461" xr:uid="{00000000-0005-0000-0000-000045670000}"/>
    <cellStyle name="Comma 44 8" xfId="11863" xr:uid="{00000000-0005-0000-0000-000046670000}"/>
    <cellStyle name="Comma 44 8 2" xfId="35594" xr:uid="{00000000-0005-0000-0000-000047670000}"/>
    <cellStyle name="Comma 44 8 2 2" xfId="44860" xr:uid="{00000000-0005-0000-0000-000048670000}"/>
    <cellStyle name="Comma 44 8 3" xfId="42462" xr:uid="{00000000-0005-0000-0000-000049670000}"/>
    <cellStyle name="Comma 44 9" xfId="11864" xr:uid="{00000000-0005-0000-0000-00004A670000}"/>
    <cellStyle name="Comma 44 9 2" xfId="11865" xr:uid="{00000000-0005-0000-0000-00004B670000}"/>
    <cellStyle name="Comma 44 9 3" xfId="11866" xr:uid="{00000000-0005-0000-0000-00004C670000}"/>
    <cellStyle name="Comma 44 9 4" xfId="11867" xr:uid="{00000000-0005-0000-0000-00004D670000}"/>
    <cellStyle name="Comma 44 9 5" xfId="11868" xr:uid="{00000000-0005-0000-0000-00004E670000}"/>
    <cellStyle name="Comma 45" xfId="890" xr:uid="{00000000-0005-0000-0000-00004F670000}"/>
    <cellStyle name="Comma 45 10" xfId="34051" xr:uid="{00000000-0005-0000-0000-000050670000}"/>
    <cellStyle name="Comma 45 10 2" xfId="44075" xr:uid="{00000000-0005-0000-0000-000051670000}"/>
    <cellStyle name="Comma 45 11" xfId="26012" xr:uid="{00000000-0005-0000-0000-000052670000}"/>
    <cellStyle name="Comma 45 11 2" xfId="38014" xr:uid="{00000000-0005-0000-0000-000053670000}"/>
    <cellStyle name="Comma 45 12" xfId="24768" xr:uid="{00000000-0005-0000-0000-000054670000}"/>
    <cellStyle name="Comma 45 13" xfId="36754" xr:uid="{00000000-0005-0000-0000-000055670000}"/>
    <cellStyle name="Comma 45 14" xfId="23760" xr:uid="{00000000-0005-0000-0000-000056670000}"/>
    <cellStyle name="Comma 45 15" xfId="22989" xr:uid="{00000000-0005-0000-0000-000057670000}"/>
    <cellStyle name="Comma 45 2" xfId="891" xr:uid="{00000000-0005-0000-0000-000058670000}"/>
    <cellStyle name="Comma 45 2 10" xfId="26013" xr:uid="{00000000-0005-0000-0000-000059670000}"/>
    <cellStyle name="Comma 45 2 10 2" xfId="38015" xr:uid="{00000000-0005-0000-0000-00005A670000}"/>
    <cellStyle name="Comma 45 2 11" xfId="24769" xr:uid="{00000000-0005-0000-0000-00005B670000}"/>
    <cellStyle name="Comma 45 2 12" xfId="36755" xr:uid="{00000000-0005-0000-0000-00005C670000}"/>
    <cellStyle name="Comma 45 2 2" xfId="892" xr:uid="{00000000-0005-0000-0000-00005D670000}"/>
    <cellStyle name="Comma 45 2 2 2" xfId="11871" xr:uid="{00000000-0005-0000-0000-00005E670000}"/>
    <cellStyle name="Comma 45 2 2 2 2" xfId="28506" xr:uid="{00000000-0005-0000-0000-00005F670000}"/>
    <cellStyle name="Comma 45 2 2 2 2 2" xfId="42465" xr:uid="{00000000-0005-0000-0000-000060670000}"/>
    <cellStyle name="Comma 45 2 2 2 3" xfId="25260" xr:uid="{00000000-0005-0000-0000-000061670000}"/>
    <cellStyle name="Comma 45 2 2 2 4" xfId="37278" xr:uid="{00000000-0005-0000-0000-000062670000}"/>
    <cellStyle name="Comma 45 2 2 2 5" xfId="24085" xr:uid="{00000000-0005-0000-0000-000063670000}"/>
    <cellStyle name="Comma 45 2 2 3" xfId="11870" xr:uid="{00000000-0005-0000-0000-000064670000}"/>
    <cellStyle name="Comma 45 2 2 3 2" xfId="28505" xr:uid="{00000000-0005-0000-0000-000065670000}"/>
    <cellStyle name="Comma 45 2 2 3 3" xfId="42464" xr:uid="{00000000-0005-0000-0000-000066670000}"/>
    <cellStyle name="Comma 45 2 2 4" xfId="34053" xr:uid="{00000000-0005-0000-0000-000067670000}"/>
    <cellStyle name="Comma 45 2 2 4 2" xfId="44077" xr:uid="{00000000-0005-0000-0000-000068670000}"/>
    <cellStyle name="Comma 45 2 2 5" xfId="26014" xr:uid="{00000000-0005-0000-0000-000069670000}"/>
    <cellStyle name="Comma 45 2 2 5 2" xfId="38016" xr:uid="{00000000-0005-0000-0000-00006A670000}"/>
    <cellStyle name="Comma 45 2 2 6" xfId="24770" xr:uid="{00000000-0005-0000-0000-00006B670000}"/>
    <cellStyle name="Comma 45 2 2 7" xfId="36756" xr:uid="{00000000-0005-0000-0000-00006C670000}"/>
    <cellStyle name="Comma 45 2 3" xfId="11872" xr:uid="{00000000-0005-0000-0000-00006D670000}"/>
    <cellStyle name="Comma 45 2 3 2" xfId="28507" xr:uid="{00000000-0005-0000-0000-00006E670000}"/>
    <cellStyle name="Comma 45 2 3 2 2" xfId="42466" xr:uid="{00000000-0005-0000-0000-00006F670000}"/>
    <cellStyle name="Comma 45 2 3 3" xfId="25259" xr:uid="{00000000-0005-0000-0000-000070670000}"/>
    <cellStyle name="Comma 45 2 3 4" xfId="37277" xr:uid="{00000000-0005-0000-0000-000071670000}"/>
    <cellStyle name="Comma 45 2 4" xfId="11873" xr:uid="{00000000-0005-0000-0000-000072670000}"/>
    <cellStyle name="Comma 45 2 4 2" xfId="28508" xr:uid="{00000000-0005-0000-0000-000073670000}"/>
    <cellStyle name="Comma 45 2 4 3" xfId="42467" xr:uid="{00000000-0005-0000-0000-000074670000}"/>
    <cellStyle name="Comma 45 2 5" xfId="11874" xr:uid="{00000000-0005-0000-0000-000075670000}"/>
    <cellStyle name="Comma 45 2 5 2" xfId="42468" xr:uid="{00000000-0005-0000-0000-000076670000}"/>
    <cellStyle name="Comma 45 2 6" xfId="11875" xr:uid="{00000000-0005-0000-0000-000077670000}"/>
    <cellStyle name="Comma 45 2 6 2" xfId="42469" xr:uid="{00000000-0005-0000-0000-000078670000}"/>
    <cellStyle name="Comma 45 2 7" xfId="11876" xr:uid="{00000000-0005-0000-0000-000079670000}"/>
    <cellStyle name="Comma 45 2 7 2" xfId="42470" xr:uid="{00000000-0005-0000-0000-00007A670000}"/>
    <cellStyle name="Comma 45 2 8" xfId="11877" xr:uid="{00000000-0005-0000-0000-00007B670000}"/>
    <cellStyle name="Comma 45 2 8 2" xfId="42471" xr:uid="{00000000-0005-0000-0000-00007C670000}"/>
    <cellStyle name="Comma 45 2 9" xfId="34052" xr:uid="{00000000-0005-0000-0000-00007D670000}"/>
    <cellStyle name="Comma 45 2 9 2" xfId="44076" xr:uid="{00000000-0005-0000-0000-00007E670000}"/>
    <cellStyle name="Comma 45 3" xfId="893" xr:uid="{00000000-0005-0000-0000-00007F670000}"/>
    <cellStyle name="Comma 45 3 2" xfId="894" xr:uid="{00000000-0005-0000-0000-000080670000}"/>
    <cellStyle name="Comma 45 3 2 2" xfId="11878" xr:uid="{00000000-0005-0000-0000-000081670000}"/>
    <cellStyle name="Comma 45 3 2 2 2" xfId="28509" xr:uid="{00000000-0005-0000-0000-000082670000}"/>
    <cellStyle name="Comma 45 3 2 2 2 2" xfId="42472" xr:uid="{00000000-0005-0000-0000-000083670000}"/>
    <cellStyle name="Comma 45 3 2 2 3" xfId="25262" xr:uid="{00000000-0005-0000-0000-000084670000}"/>
    <cellStyle name="Comma 45 3 2 2 4" xfId="37280" xr:uid="{00000000-0005-0000-0000-000085670000}"/>
    <cellStyle name="Comma 45 3 2 2 5" xfId="24087" xr:uid="{00000000-0005-0000-0000-000086670000}"/>
    <cellStyle name="Comma 45 3 2 3" xfId="24346" xr:uid="{00000000-0005-0000-0000-000087670000}"/>
    <cellStyle name="Comma 45 3 2 3 2" xfId="34055" xr:uid="{00000000-0005-0000-0000-000088670000}"/>
    <cellStyle name="Comma 45 3 2 3 3" xfId="44079" xr:uid="{00000000-0005-0000-0000-000089670000}"/>
    <cellStyle name="Comma 45 3 2 4" xfId="26016" xr:uid="{00000000-0005-0000-0000-00008A670000}"/>
    <cellStyle name="Comma 45 3 2 4 2" xfId="38018" xr:uid="{00000000-0005-0000-0000-00008B670000}"/>
    <cellStyle name="Comma 45 3 2 5" xfId="24772" xr:uid="{00000000-0005-0000-0000-00008C670000}"/>
    <cellStyle name="Comma 45 3 2 6" xfId="36758" xr:uid="{00000000-0005-0000-0000-00008D670000}"/>
    <cellStyle name="Comma 45 3 3" xfId="11879" xr:uid="{00000000-0005-0000-0000-00008E670000}"/>
    <cellStyle name="Comma 45 3 3 2" xfId="28510" xr:uid="{00000000-0005-0000-0000-00008F670000}"/>
    <cellStyle name="Comma 45 3 3 2 2" xfId="42473" xr:uid="{00000000-0005-0000-0000-000090670000}"/>
    <cellStyle name="Comma 45 3 3 3" xfId="25261" xr:uid="{00000000-0005-0000-0000-000091670000}"/>
    <cellStyle name="Comma 45 3 3 4" xfId="37279" xr:uid="{00000000-0005-0000-0000-000092670000}"/>
    <cellStyle name="Comma 45 3 3 5" xfId="24086" xr:uid="{00000000-0005-0000-0000-000093670000}"/>
    <cellStyle name="Comma 45 3 4" xfId="24345" xr:uid="{00000000-0005-0000-0000-000094670000}"/>
    <cellStyle name="Comma 45 3 4 2" xfId="34054" xr:uid="{00000000-0005-0000-0000-000095670000}"/>
    <cellStyle name="Comma 45 3 4 3" xfId="44078" xr:uid="{00000000-0005-0000-0000-000096670000}"/>
    <cellStyle name="Comma 45 3 5" xfId="26015" xr:uid="{00000000-0005-0000-0000-000097670000}"/>
    <cellStyle name="Comma 45 3 5 2" xfId="38017" xr:uid="{00000000-0005-0000-0000-000098670000}"/>
    <cellStyle name="Comma 45 3 6" xfId="24771" xr:uid="{00000000-0005-0000-0000-000099670000}"/>
    <cellStyle name="Comma 45 3 7" xfId="36757" xr:uid="{00000000-0005-0000-0000-00009A670000}"/>
    <cellStyle name="Comma 45 4" xfId="11880" xr:uid="{00000000-0005-0000-0000-00009B670000}"/>
    <cellStyle name="Comma 45 4 2" xfId="11881" xr:uid="{00000000-0005-0000-0000-00009C670000}"/>
    <cellStyle name="Comma 45 4 2 2" xfId="42475" xr:uid="{00000000-0005-0000-0000-00009D670000}"/>
    <cellStyle name="Comma 45 4 3" xfId="28511" xr:uid="{00000000-0005-0000-0000-00009E670000}"/>
    <cellStyle name="Comma 45 4 3 2" xfId="42474" xr:uid="{00000000-0005-0000-0000-00009F670000}"/>
    <cellStyle name="Comma 45 4 4" xfId="25258" xr:uid="{00000000-0005-0000-0000-0000A0670000}"/>
    <cellStyle name="Comma 45 4 5" xfId="37276" xr:uid="{00000000-0005-0000-0000-0000A1670000}"/>
    <cellStyle name="Comma 45 5" xfId="11882" xr:uid="{00000000-0005-0000-0000-0000A2670000}"/>
    <cellStyle name="Comma 45 5 2" xfId="25705" xr:uid="{00000000-0005-0000-0000-0000A3670000}"/>
    <cellStyle name="Comma 45 5 2 2" xfId="37699" xr:uid="{00000000-0005-0000-0000-0000A4670000}"/>
    <cellStyle name="Comma 45 5 3" xfId="28512" xr:uid="{00000000-0005-0000-0000-0000A5670000}"/>
    <cellStyle name="Comma 45 5 4" xfId="42476" xr:uid="{00000000-0005-0000-0000-0000A6670000}"/>
    <cellStyle name="Comma 45 6" xfId="11883" xr:uid="{00000000-0005-0000-0000-0000A7670000}"/>
    <cellStyle name="Comma 45 6 2" xfId="25706" xr:uid="{00000000-0005-0000-0000-0000A8670000}"/>
    <cellStyle name="Comma 45 6 2 2" xfId="37700" xr:uid="{00000000-0005-0000-0000-0000A9670000}"/>
    <cellStyle name="Comma 45 6 3" xfId="42477" xr:uid="{00000000-0005-0000-0000-0000AA670000}"/>
    <cellStyle name="Comma 45 7" xfId="11884" xr:uid="{00000000-0005-0000-0000-0000AB670000}"/>
    <cellStyle name="Comma 45 7 2" xfId="36340" xr:uid="{00000000-0005-0000-0000-0000AC670000}"/>
    <cellStyle name="Comma 45 7 2 2" xfId="45558" xr:uid="{00000000-0005-0000-0000-0000AD670000}"/>
    <cellStyle name="Comma 45 7 3" xfId="42478" xr:uid="{00000000-0005-0000-0000-0000AE670000}"/>
    <cellStyle name="Comma 45 8" xfId="11885" xr:uid="{00000000-0005-0000-0000-0000AF670000}"/>
    <cellStyle name="Comma 45 8 2" xfId="25707" xr:uid="{00000000-0005-0000-0000-0000B0670000}"/>
    <cellStyle name="Comma 45 8 2 2" xfId="37701" xr:uid="{00000000-0005-0000-0000-0000B1670000}"/>
    <cellStyle name="Comma 45 8 3" xfId="42479" xr:uid="{00000000-0005-0000-0000-0000B2670000}"/>
    <cellStyle name="Comma 45 9" xfId="11869" xr:uid="{00000000-0005-0000-0000-0000B3670000}"/>
    <cellStyle name="Comma 45 9 2" xfId="42463" xr:uid="{00000000-0005-0000-0000-0000B4670000}"/>
    <cellStyle name="Comma 46" xfId="895" xr:uid="{00000000-0005-0000-0000-0000B5670000}"/>
    <cellStyle name="Comma 46 10" xfId="34056" xr:uid="{00000000-0005-0000-0000-0000B6670000}"/>
    <cellStyle name="Comma 46 10 2" xfId="44080" xr:uid="{00000000-0005-0000-0000-0000B7670000}"/>
    <cellStyle name="Comma 46 11" xfId="26017" xr:uid="{00000000-0005-0000-0000-0000B8670000}"/>
    <cellStyle name="Comma 46 11 2" xfId="38019" xr:uid="{00000000-0005-0000-0000-0000B9670000}"/>
    <cellStyle name="Comma 46 12" xfId="24773" xr:uid="{00000000-0005-0000-0000-0000BA670000}"/>
    <cellStyle name="Comma 46 13" xfId="36759" xr:uid="{00000000-0005-0000-0000-0000BB670000}"/>
    <cellStyle name="Comma 46 14" xfId="23761" xr:uid="{00000000-0005-0000-0000-0000BC670000}"/>
    <cellStyle name="Comma 46 15" xfId="22990" xr:uid="{00000000-0005-0000-0000-0000BD670000}"/>
    <cellStyle name="Comma 46 2" xfId="896" xr:uid="{00000000-0005-0000-0000-0000BE670000}"/>
    <cellStyle name="Comma 46 2 10" xfId="26018" xr:uid="{00000000-0005-0000-0000-0000BF670000}"/>
    <cellStyle name="Comma 46 2 10 2" xfId="38020" xr:uid="{00000000-0005-0000-0000-0000C0670000}"/>
    <cellStyle name="Comma 46 2 11" xfId="24774" xr:uid="{00000000-0005-0000-0000-0000C1670000}"/>
    <cellStyle name="Comma 46 2 12" xfId="36760" xr:uid="{00000000-0005-0000-0000-0000C2670000}"/>
    <cellStyle name="Comma 46 2 2" xfId="897" xr:uid="{00000000-0005-0000-0000-0000C3670000}"/>
    <cellStyle name="Comma 46 2 2 2" xfId="11887" xr:uid="{00000000-0005-0000-0000-0000C4670000}"/>
    <cellStyle name="Comma 46 2 2 2 2" xfId="28513" xr:uid="{00000000-0005-0000-0000-0000C5670000}"/>
    <cellStyle name="Comma 46 2 2 2 2 2" xfId="42481" xr:uid="{00000000-0005-0000-0000-0000C6670000}"/>
    <cellStyle name="Comma 46 2 2 2 3" xfId="25265" xr:uid="{00000000-0005-0000-0000-0000C7670000}"/>
    <cellStyle name="Comma 46 2 2 2 4" xfId="37283" xr:uid="{00000000-0005-0000-0000-0000C8670000}"/>
    <cellStyle name="Comma 46 2 2 3" xfId="24347" xr:uid="{00000000-0005-0000-0000-0000C9670000}"/>
    <cellStyle name="Comma 46 2 2 3 2" xfId="34058" xr:uid="{00000000-0005-0000-0000-0000CA670000}"/>
    <cellStyle name="Comma 46 2 2 3 3" xfId="44082" xr:uid="{00000000-0005-0000-0000-0000CB670000}"/>
    <cellStyle name="Comma 46 2 2 4" xfId="26019" xr:uid="{00000000-0005-0000-0000-0000CC670000}"/>
    <cellStyle name="Comma 46 2 2 4 2" xfId="38021" xr:uid="{00000000-0005-0000-0000-0000CD670000}"/>
    <cellStyle name="Comma 46 2 2 5" xfId="24775" xr:uid="{00000000-0005-0000-0000-0000CE670000}"/>
    <cellStyle name="Comma 46 2 2 6" xfId="36761" xr:uid="{00000000-0005-0000-0000-0000CF670000}"/>
    <cellStyle name="Comma 46 2 3" xfId="11888" xr:uid="{00000000-0005-0000-0000-0000D0670000}"/>
    <cellStyle name="Comma 46 2 3 2" xfId="28514" xr:uid="{00000000-0005-0000-0000-0000D1670000}"/>
    <cellStyle name="Comma 46 2 3 2 2" xfId="42482" xr:uid="{00000000-0005-0000-0000-0000D2670000}"/>
    <cellStyle name="Comma 46 2 3 3" xfId="25264" xr:uid="{00000000-0005-0000-0000-0000D3670000}"/>
    <cellStyle name="Comma 46 2 3 4" xfId="37282" xr:uid="{00000000-0005-0000-0000-0000D4670000}"/>
    <cellStyle name="Comma 46 2 4" xfId="11889" xr:uid="{00000000-0005-0000-0000-0000D5670000}"/>
    <cellStyle name="Comma 46 2 4 2" xfId="28515" xr:uid="{00000000-0005-0000-0000-0000D6670000}"/>
    <cellStyle name="Comma 46 2 4 3" xfId="42483" xr:uid="{00000000-0005-0000-0000-0000D7670000}"/>
    <cellStyle name="Comma 46 2 5" xfId="11890" xr:uid="{00000000-0005-0000-0000-0000D8670000}"/>
    <cellStyle name="Comma 46 2 5 2" xfId="42484" xr:uid="{00000000-0005-0000-0000-0000D9670000}"/>
    <cellStyle name="Comma 46 2 6" xfId="11891" xr:uid="{00000000-0005-0000-0000-0000DA670000}"/>
    <cellStyle name="Comma 46 2 6 2" xfId="42485" xr:uid="{00000000-0005-0000-0000-0000DB670000}"/>
    <cellStyle name="Comma 46 2 7" xfId="11892" xr:uid="{00000000-0005-0000-0000-0000DC670000}"/>
    <cellStyle name="Comma 46 2 7 2" xfId="42486" xr:uid="{00000000-0005-0000-0000-0000DD670000}"/>
    <cellStyle name="Comma 46 2 8" xfId="11893" xr:uid="{00000000-0005-0000-0000-0000DE670000}"/>
    <cellStyle name="Comma 46 2 8 2" xfId="42487" xr:uid="{00000000-0005-0000-0000-0000DF670000}"/>
    <cellStyle name="Comma 46 2 9" xfId="34057" xr:uid="{00000000-0005-0000-0000-0000E0670000}"/>
    <cellStyle name="Comma 46 2 9 2" xfId="44081" xr:uid="{00000000-0005-0000-0000-0000E1670000}"/>
    <cellStyle name="Comma 46 3" xfId="898" xr:uid="{00000000-0005-0000-0000-0000E2670000}"/>
    <cellStyle name="Comma 46 3 2" xfId="899" xr:uid="{00000000-0005-0000-0000-0000E3670000}"/>
    <cellStyle name="Comma 46 3 2 2" xfId="11895" xr:uid="{00000000-0005-0000-0000-0000E4670000}"/>
    <cellStyle name="Comma 46 3 2 2 2" xfId="28517" xr:uid="{00000000-0005-0000-0000-0000E5670000}"/>
    <cellStyle name="Comma 46 3 2 2 2 2" xfId="42489" xr:uid="{00000000-0005-0000-0000-0000E6670000}"/>
    <cellStyle name="Comma 46 3 2 2 3" xfId="25267" xr:uid="{00000000-0005-0000-0000-0000E7670000}"/>
    <cellStyle name="Comma 46 3 2 2 4" xfId="37285" xr:uid="{00000000-0005-0000-0000-0000E8670000}"/>
    <cellStyle name="Comma 46 3 2 2 5" xfId="24089" xr:uid="{00000000-0005-0000-0000-0000E9670000}"/>
    <cellStyle name="Comma 46 3 2 3" xfId="11894" xr:uid="{00000000-0005-0000-0000-0000EA670000}"/>
    <cellStyle name="Comma 46 3 2 3 2" xfId="28516" xr:uid="{00000000-0005-0000-0000-0000EB670000}"/>
    <cellStyle name="Comma 46 3 2 3 3" xfId="42488" xr:uid="{00000000-0005-0000-0000-0000EC670000}"/>
    <cellStyle name="Comma 46 3 2 3 4" xfId="24386" xr:uid="{00000000-0005-0000-0000-0000ED670000}"/>
    <cellStyle name="Comma 46 3 2 4" xfId="34060" xr:uid="{00000000-0005-0000-0000-0000EE670000}"/>
    <cellStyle name="Comma 46 3 2 4 2" xfId="44084" xr:uid="{00000000-0005-0000-0000-0000EF670000}"/>
    <cellStyle name="Comma 46 3 2 5" xfId="26021" xr:uid="{00000000-0005-0000-0000-0000F0670000}"/>
    <cellStyle name="Comma 46 3 2 5 2" xfId="38023" xr:uid="{00000000-0005-0000-0000-0000F1670000}"/>
    <cellStyle name="Comma 46 3 2 6" xfId="24777" xr:uid="{00000000-0005-0000-0000-0000F2670000}"/>
    <cellStyle name="Comma 46 3 2 7" xfId="36763" xr:uid="{00000000-0005-0000-0000-0000F3670000}"/>
    <cellStyle name="Comma 46 3 3" xfId="11896" xr:uid="{00000000-0005-0000-0000-0000F4670000}"/>
    <cellStyle name="Comma 46 3 3 2" xfId="28518" xr:uid="{00000000-0005-0000-0000-0000F5670000}"/>
    <cellStyle name="Comma 46 3 3 2 2" xfId="42490" xr:uid="{00000000-0005-0000-0000-0000F6670000}"/>
    <cellStyle name="Comma 46 3 3 3" xfId="25266" xr:uid="{00000000-0005-0000-0000-0000F7670000}"/>
    <cellStyle name="Comma 46 3 3 4" xfId="37284" xr:uid="{00000000-0005-0000-0000-0000F8670000}"/>
    <cellStyle name="Comma 46 3 3 5" xfId="24088" xr:uid="{00000000-0005-0000-0000-0000F9670000}"/>
    <cellStyle name="Comma 46 3 4" xfId="11897" xr:uid="{00000000-0005-0000-0000-0000FA670000}"/>
    <cellStyle name="Comma 46 3 4 2" xfId="28519" xr:uid="{00000000-0005-0000-0000-0000FB670000}"/>
    <cellStyle name="Comma 46 3 4 3" xfId="42491" xr:uid="{00000000-0005-0000-0000-0000FC670000}"/>
    <cellStyle name="Comma 46 3 4 4" xfId="24348" xr:uid="{00000000-0005-0000-0000-0000FD670000}"/>
    <cellStyle name="Comma 46 3 5" xfId="34059" xr:uid="{00000000-0005-0000-0000-0000FE670000}"/>
    <cellStyle name="Comma 46 3 5 2" xfId="44083" xr:uid="{00000000-0005-0000-0000-0000FF670000}"/>
    <cellStyle name="Comma 46 3 6" xfId="26020" xr:uid="{00000000-0005-0000-0000-000000680000}"/>
    <cellStyle name="Comma 46 3 6 2" xfId="38022" xr:uid="{00000000-0005-0000-0000-000001680000}"/>
    <cellStyle name="Comma 46 3 7" xfId="24776" xr:uid="{00000000-0005-0000-0000-000002680000}"/>
    <cellStyle name="Comma 46 3 8" xfId="36762" xr:uid="{00000000-0005-0000-0000-000003680000}"/>
    <cellStyle name="Comma 46 4" xfId="11898" xr:uid="{00000000-0005-0000-0000-000004680000}"/>
    <cellStyle name="Comma 46 4 2" xfId="28520" xr:uid="{00000000-0005-0000-0000-000005680000}"/>
    <cellStyle name="Comma 46 4 2 2" xfId="42492" xr:uid="{00000000-0005-0000-0000-000006680000}"/>
    <cellStyle name="Comma 46 4 3" xfId="25263" xr:uid="{00000000-0005-0000-0000-000007680000}"/>
    <cellStyle name="Comma 46 4 4" xfId="37281" xr:uid="{00000000-0005-0000-0000-000008680000}"/>
    <cellStyle name="Comma 46 5" xfId="11899" xr:uid="{00000000-0005-0000-0000-000009680000}"/>
    <cellStyle name="Comma 46 5 2" xfId="35593" xr:uid="{00000000-0005-0000-0000-00000A680000}"/>
    <cellStyle name="Comma 46 5 2 2" xfId="44859" xr:uid="{00000000-0005-0000-0000-00000B680000}"/>
    <cellStyle name="Comma 46 5 3" xfId="28521" xr:uid="{00000000-0005-0000-0000-00000C680000}"/>
    <cellStyle name="Comma 46 5 4" xfId="42493" xr:uid="{00000000-0005-0000-0000-00000D680000}"/>
    <cellStyle name="Comma 46 6" xfId="11900" xr:uid="{00000000-0005-0000-0000-00000E680000}"/>
    <cellStyle name="Comma 46 6 2" xfId="35592" xr:uid="{00000000-0005-0000-0000-00000F680000}"/>
    <cellStyle name="Comma 46 6 2 2" xfId="44858" xr:uid="{00000000-0005-0000-0000-000010680000}"/>
    <cellStyle name="Comma 46 6 3" xfId="42494" xr:uid="{00000000-0005-0000-0000-000011680000}"/>
    <cellStyle name="Comma 46 7" xfId="11901" xr:uid="{00000000-0005-0000-0000-000012680000}"/>
    <cellStyle name="Comma 46 7 2" xfId="35591" xr:uid="{00000000-0005-0000-0000-000013680000}"/>
    <cellStyle name="Comma 46 7 2 2" xfId="44857" xr:uid="{00000000-0005-0000-0000-000014680000}"/>
    <cellStyle name="Comma 46 7 3" xfId="42495" xr:uid="{00000000-0005-0000-0000-000015680000}"/>
    <cellStyle name="Comma 46 8" xfId="11902" xr:uid="{00000000-0005-0000-0000-000016680000}"/>
    <cellStyle name="Comma 46 8 2" xfId="35590" xr:uid="{00000000-0005-0000-0000-000017680000}"/>
    <cellStyle name="Comma 46 8 2 2" xfId="44856" xr:uid="{00000000-0005-0000-0000-000018680000}"/>
    <cellStyle name="Comma 46 8 3" xfId="42496" xr:uid="{00000000-0005-0000-0000-000019680000}"/>
    <cellStyle name="Comma 46 9" xfId="11886" xr:uid="{00000000-0005-0000-0000-00001A680000}"/>
    <cellStyle name="Comma 46 9 2" xfId="42480" xr:uid="{00000000-0005-0000-0000-00001B680000}"/>
    <cellStyle name="Comma 47" xfId="900" xr:uid="{00000000-0005-0000-0000-00001C680000}"/>
    <cellStyle name="Comma 47 10" xfId="34061" xr:uid="{00000000-0005-0000-0000-00001D680000}"/>
    <cellStyle name="Comma 47 10 2" xfId="44085" xr:uid="{00000000-0005-0000-0000-00001E680000}"/>
    <cellStyle name="Comma 47 11" xfId="26022" xr:uid="{00000000-0005-0000-0000-00001F680000}"/>
    <cellStyle name="Comma 47 11 2" xfId="38024" xr:uid="{00000000-0005-0000-0000-000020680000}"/>
    <cellStyle name="Comma 47 12" xfId="24778" xr:uid="{00000000-0005-0000-0000-000021680000}"/>
    <cellStyle name="Comma 47 13" xfId="36764" xr:uid="{00000000-0005-0000-0000-000022680000}"/>
    <cellStyle name="Comma 47 14" xfId="23762" xr:uid="{00000000-0005-0000-0000-000023680000}"/>
    <cellStyle name="Comma 47 15" xfId="22991" xr:uid="{00000000-0005-0000-0000-000024680000}"/>
    <cellStyle name="Comma 47 2" xfId="901" xr:uid="{00000000-0005-0000-0000-000025680000}"/>
    <cellStyle name="Comma 47 2 10" xfId="26023" xr:uid="{00000000-0005-0000-0000-000026680000}"/>
    <cellStyle name="Comma 47 2 10 2" xfId="38025" xr:uid="{00000000-0005-0000-0000-000027680000}"/>
    <cellStyle name="Comma 47 2 11" xfId="24779" xr:uid="{00000000-0005-0000-0000-000028680000}"/>
    <cellStyle name="Comma 47 2 12" xfId="36765" xr:uid="{00000000-0005-0000-0000-000029680000}"/>
    <cellStyle name="Comma 47 2 2" xfId="902" xr:uid="{00000000-0005-0000-0000-00002A680000}"/>
    <cellStyle name="Comma 47 2 2 2" xfId="11905" xr:uid="{00000000-0005-0000-0000-00002B680000}"/>
    <cellStyle name="Comma 47 2 2 2 2" xfId="28523" xr:uid="{00000000-0005-0000-0000-00002C680000}"/>
    <cellStyle name="Comma 47 2 2 2 2 2" xfId="42499" xr:uid="{00000000-0005-0000-0000-00002D680000}"/>
    <cellStyle name="Comma 47 2 2 2 3" xfId="25270" xr:uid="{00000000-0005-0000-0000-00002E680000}"/>
    <cellStyle name="Comma 47 2 2 2 4" xfId="37288" xr:uid="{00000000-0005-0000-0000-00002F680000}"/>
    <cellStyle name="Comma 47 2 2 2 5" xfId="24090" xr:uid="{00000000-0005-0000-0000-000030680000}"/>
    <cellStyle name="Comma 47 2 2 3" xfId="11904" xr:uid="{00000000-0005-0000-0000-000031680000}"/>
    <cellStyle name="Comma 47 2 2 3 2" xfId="28522" xr:uid="{00000000-0005-0000-0000-000032680000}"/>
    <cellStyle name="Comma 47 2 2 3 3" xfId="42498" xr:uid="{00000000-0005-0000-0000-000033680000}"/>
    <cellStyle name="Comma 47 2 2 4" xfId="34063" xr:uid="{00000000-0005-0000-0000-000034680000}"/>
    <cellStyle name="Comma 47 2 2 4 2" xfId="44087" xr:uid="{00000000-0005-0000-0000-000035680000}"/>
    <cellStyle name="Comma 47 2 2 5" xfId="26024" xr:uid="{00000000-0005-0000-0000-000036680000}"/>
    <cellStyle name="Comma 47 2 2 5 2" xfId="38026" xr:uid="{00000000-0005-0000-0000-000037680000}"/>
    <cellStyle name="Comma 47 2 2 6" xfId="24780" xr:uid="{00000000-0005-0000-0000-000038680000}"/>
    <cellStyle name="Comma 47 2 2 7" xfId="36766" xr:uid="{00000000-0005-0000-0000-000039680000}"/>
    <cellStyle name="Comma 47 2 3" xfId="11906" xr:uid="{00000000-0005-0000-0000-00003A680000}"/>
    <cellStyle name="Comma 47 2 3 2" xfId="11907" xr:uid="{00000000-0005-0000-0000-00003B680000}"/>
    <cellStyle name="Comma 47 2 3 2 2" xfId="42501" xr:uid="{00000000-0005-0000-0000-00003C680000}"/>
    <cellStyle name="Comma 47 2 3 3" xfId="28524" xr:uid="{00000000-0005-0000-0000-00003D680000}"/>
    <cellStyle name="Comma 47 2 3 3 2" xfId="42500" xr:uid="{00000000-0005-0000-0000-00003E680000}"/>
    <cellStyle name="Comma 47 2 3 4" xfId="25269" xr:uid="{00000000-0005-0000-0000-00003F680000}"/>
    <cellStyle name="Comma 47 2 3 5" xfId="37287" xr:uid="{00000000-0005-0000-0000-000040680000}"/>
    <cellStyle name="Comma 47 2 4" xfId="11908" xr:uid="{00000000-0005-0000-0000-000041680000}"/>
    <cellStyle name="Comma 47 2 4 2" xfId="28525" xr:uid="{00000000-0005-0000-0000-000042680000}"/>
    <cellStyle name="Comma 47 2 4 3" xfId="42502" xr:uid="{00000000-0005-0000-0000-000043680000}"/>
    <cellStyle name="Comma 47 2 5" xfId="11909" xr:uid="{00000000-0005-0000-0000-000044680000}"/>
    <cellStyle name="Comma 47 2 5 2" xfId="42503" xr:uid="{00000000-0005-0000-0000-000045680000}"/>
    <cellStyle name="Comma 47 2 6" xfId="11910" xr:uid="{00000000-0005-0000-0000-000046680000}"/>
    <cellStyle name="Comma 47 2 6 2" xfId="42504" xr:uid="{00000000-0005-0000-0000-000047680000}"/>
    <cellStyle name="Comma 47 2 7" xfId="11911" xr:uid="{00000000-0005-0000-0000-000048680000}"/>
    <cellStyle name="Comma 47 2 7 2" xfId="42505" xr:uid="{00000000-0005-0000-0000-000049680000}"/>
    <cellStyle name="Comma 47 2 8" xfId="11912" xr:uid="{00000000-0005-0000-0000-00004A680000}"/>
    <cellStyle name="Comma 47 2 8 2" xfId="42506" xr:uid="{00000000-0005-0000-0000-00004B680000}"/>
    <cellStyle name="Comma 47 2 9" xfId="34062" xr:uid="{00000000-0005-0000-0000-00004C680000}"/>
    <cellStyle name="Comma 47 2 9 2" xfId="44086" xr:uid="{00000000-0005-0000-0000-00004D680000}"/>
    <cellStyle name="Comma 47 3" xfId="903" xr:uid="{00000000-0005-0000-0000-00004E680000}"/>
    <cellStyle name="Comma 47 3 2" xfId="904" xr:uid="{00000000-0005-0000-0000-00004F680000}"/>
    <cellStyle name="Comma 47 3 2 2" xfId="11913" xr:uid="{00000000-0005-0000-0000-000050680000}"/>
    <cellStyle name="Comma 47 3 2 2 2" xfId="28526" xr:uid="{00000000-0005-0000-0000-000051680000}"/>
    <cellStyle name="Comma 47 3 2 2 2 2" xfId="42507" xr:uid="{00000000-0005-0000-0000-000052680000}"/>
    <cellStyle name="Comma 47 3 2 2 3" xfId="25272" xr:uid="{00000000-0005-0000-0000-000053680000}"/>
    <cellStyle name="Comma 47 3 2 2 4" xfId="37290" xr:uid="{00000000-0005-0000-0000-000054680000}"/>
    <cellStyle name="Comma 47 3 2 2 5" xfId="24092" xr:uid="{00000000-0005-0000-0000-000055680000}"/>
    <cellStyle name="Comma 47 3 2 3" xfId="24350" xr:uid="{00000000-0005-0000-0000-000056680000}"/>
    <cellStyle name="Comma 47 3 2 3 2" xfId="34065" xr:uid="{00000000-0005-0000-0000-000057680000}"/>
    <cellStyle name="Comma 47 3 2 3 3" xfId="44089" xr:uid="{00000000-0005-0000-0000-000058680000}"/>
    <cellStyle name="Comma 47 3 2 4" xfId="26026" xr:uid="{00000000-0005-0000-0000-000059680000}"/>
    <cellStyle name="Comma 47 3 2 4 2" xfId="38028" xr:uid="{00000000-0005-0000-0000-00005A680000}"/>
    <cellStyle name="Comma 47 3 2 5" xfId="24782" xr:uid="{00000000-0005-0000-0000-00005B680000}"/>
    <cellStyle name="Comma 47 3 2 6" xfId="36768" xr:uid="{00000000-0005-0000-0000-00005C680000}"/>
    <cellStyle name="Comma 47 3 3" xfId="11914" xr:uid="{00000000-0005-0000-0000-00005D680000}"/>
    <cellStyle name="Comma 47 3 3 2" xfId="28527" xr:uid="{00000000-0005-0000-0000-00005E680000}"/>
    <cellStyle name="Comma 47 3 3 2 2" xfId="42508" xr:uid="{00000000-0005-0000-0000-00005F680000}"/>
    <cellStyle name="Comma 47 3 3 3" xfId="25271" xr:uid="{00000000-0005-0000-0000-000060680000}"/>
    <cellStyle name="Comma 47 3 3 4" xfId="37289" xr:uid="{00000000-0005-0000-0000-000061680000}"/>
    <cellStyle name="Comma 47 3 3 5" xfId="24091" xr:uid="{00000000-0005-0000-0000-000062680000}"/>
    <cellStyle name="Comma 47 3 4" xfId="24349" xr:uid="{00000000-0005-0000-0000-000063680000}"/>
    <cellStyle name="Comma 47 3 4 2" xfId="34064" xr:uid="{00000000-0005-0000-0000-000064680000}"/>
    <cellStyle name="Comma 47 3 4 3" xfId="44088" xr:uid="{00000000-0005-0000-0000-000065680000}"/>
    <cellStyle name="Comma 47 3 5" xfId="26025" xr:uid="{00000000-0005-0000-0000-000066680000}"/>
    <cellStyle name="Comma 47 3 5 2" xfId="38027" xr:uid="{00000000-0005-0000-0000-000067680000}"/>
    <cellStyle name="Comma 47 3 6" xfId="24781" xr:uid="{00000000-0005-0000-0000-000068680000}"/>
    <cellStyle name="Comma 47 3 7" xfId="36767" xr:uid="{00000000-0005-0000-0000-000069680000}"/>
    <cellStyle name="Comma 47 4" xfId="11915" xr:uid="{00000000-0005-0000-0000-00006A680000}"/>
    <cellStyle name="Comma 47 4 2" xfId="11916" xr:uid="{00000000-0005-0000-0000-00006B680000}"/>
    <cellStyle name="Comma 47 4 2 2" xfId="42510" xr:uid="{00000000-0005-0000-0000-00006C680000}"/>
    <cellStyle name="Comma 47 4 3" xfId="11917" xr:uid="{00000000-0005-0000-0000-00006D680000}"/>
    <cellStyle name="Comma 47 4 3 2" xfId="42511" xr:uid="{00000000-0005-0000-0000-00006E680000}"/>
    <cellStyle name="Comma 47 4 4" xfId="28528" xr:uid="{00000000-0005-0000-0000-00006F680000}"/>
    <cellStyle name="Comma 47 4 4 2" xfId="42509" xr:uid="{00000000-0005-0000-0000-000070680000}"/>
    <cellStyle name="Comma 47 4 5" xfId="25268" xr:uid="{00000000-0005-0000-0000-000071680000}"/>
    <cellStyle name="Comma 47 4 6" xfId="37286" xr:uid="{00000000-0005-0000-0000-000072680000}"/>
    <cellStyle name="Comma 47 5" xfId="11918" xr:uid="{00000000-0005-0000-0000-000073680000}"/>
    <cellStyle name="Comma 47 5 2" xfId="11919" xr:uid="{00000000-0005-0000-0000-000074680000}"/>
    <cellStyle name="Comma 47 5 2 2" xfId="42513" xr:uid="{00000000-0005-0000-0000-000075680000}"/>
    <cellStyle name="Comma 47 5 3" xfId="36339" xr:uid="{00000000-0005-0000-0000-000076680000}"/>
    <cellStyle name="Comma 47 5 3 2" xfId="45557" xr:uid="{00000000-0005-0000-0000-000077680000}"/>
    <cellStyle name="Comma 47 5 4" xfId="28529" xr:uid="{00000000-0005-0000-0000-000078680000}"/>
    <cellStyle name="Comma 47 5 5" xfId="42512" xr:uid="{00000000-0005-0000-0000-000079680000}"/>
    <cellStyle name="Comma 47 6" xfId="11920" xr:uid="{00000000-0005-0000-0000-00007A680000}"/>
    <cellStyle name="Comma 47 6 2" xfId="35589" xr:uid="{00000000-0005-0000-0000-00007B680000}"/>
    <cellStyle name="Comma 47 6 2 2" xfId="44855" xr:uid="{00000000-0005-0000-0000-00007C680000}"/>
    <cellStyle name="Comma 47 6 3" xfId="42514" xr:uid="{00000000-0005-0000-0000-00007D680000}"/>
    <cellStyle name="Comma 47 7" xfId="11921" xr:uid="{00000000-0005-0000-0000-00007E680000}"/>
    <cellStyle name="Comma 47 7 2" xfId="35588" xr:uid="{00000000-0005-0000-0000-00007F680000}"/>
    <cellStyle name="Comma 47 7 2 2" xfId="44854" xr:uid="{00000000-0005-0000-0000-000080680000}"/>
    <cellStyle name="Comma 47 7 3" xfId="42515" xr:uid="{00000000-0005-0000-0000-000081680000}"/>
    <cellStyle name="Comma 47 8" xfId="11922" xr:uid="{00000000-0005-0000-0000-000082680000}"/>
    <cellStyle name="Comma 47 8 2" xfId="25708" xr:uid="{00000000-0005-0000-0000-000083680000}"/>
    <cellStyle name="Comma 47 8 2 2" xfId="37702" xr:uid="{00000000-0005-0000-0000-000084680000}"/>
    <cellStyle name="Comma 47 8 3" xfId="42516" xr:uid="{00000000-0005-0000-0000-000085680000}"/>
    <cellStyle name="Comma 47 9" xfId="11903" xr:uid="{00000000-0005-0000-0000-000086680000}"/>
    <cellStyle name="Comma 47 9 2" xfId="42497" xr:uid="{00000000-0005-0000-0000-000087680000}"/>
    <cellStyle name="Comma 48" xfId="905" xr:uid="{00000000-0005-0000-0000-000088680000}"/>
    <cellStyle name="Comma 48 10" xfId="34066" xr:uid="{00000000-0005-0000-0000-000089680000}"/>
    <cellStyle name="Comma 48 10 2" xfId="44090" xr:uid="{00000000-0005-0000-0000-00008A680000}"/>
    <cellStyle name="Comma 48 11" xfId="26027" xr:uid="{00000000-0005-0000-0000-00008B680000}"/>
    <cellStyle name="Comma 48 11 2" xfId="38029" xr:uid="{00000000-0005-0000-0000-00008C680000}"/>
    <cellStyle name="Comma 48 12" xfId="24783" xr:uid="{00000000-0005-0000-0000-00008D680000}"/>
    <cellStyle name="Comma 48 13" xfId="36769" xr:uid="{00000000-0005-0000-0000-00008E680000}"/>
    <cellStyle name="Comma 48 14" xfId="23766" xr:uid="{00000000-0005-0000-0000-00008F680000}"/>
    <cellStyle name="Comma 48 15" xfId="22992" xr:uid="{00000000-0005-0000-0000-000090680000}"/>
    <cellStyle name="Comma 48 2" xfId="906" xr:uid="{00000000-0005-0000-0000-000091680000}"/>
    <cellStyle name="Comma 48 2 10" xfId="26028" xr:uid="{00000000-0005-0000-0000-000092680000}"/>
    <cellStyle name="Comma 48 2 10 2" xfId="38030" xr:uid="{00000000-0005-0000-0000-000093680000}"/>
    <cellStyle name="Comma 48 2 11" xfId="24784" xr:uid="{00000000-0005-0000-0000-000094680000}"/>
    <cellStyle name="Comma 48 2 12" xfId="36770" xr:uid="{00000000-0005-0000-0000-000095680000}"/>
    <cellStyle name="Comma 48 2 2" xfId="907" xr:uid="{00000000-0005-0000-0000-000096680000}"/>
    <cellStyle name="Comma 48 2 2 2" xfId="11924" xr:uid="{00000000-0005-0000-0000-000097680000}"/>
    <cellStyle name="Comma 48 2 2 2 2" xfId="28530" xr:uid="{00000000-0005-0000-0000-000098680000}"/>
    <cellStyle name="Comma 48 2 2 2 2 2" xfId="42518" xr:uid="{00000000-0005-0000-0000-000099680000}"/>
    <cellStyle name="Comma 48 2 2 2 3" xfId="25275" xr:uid="{00000000-0005-0000-0000-00009A680000}"/>
    <cellStyle name="Comma 48 2 2 2 4" xfId="37293" xr:uid="{00000000-0005-0000-0000-00009B680000}"/>
    <cellStyle name="Comma 48 2 2 3" xfId="24351" xr:uid="{00000000-0005-0000-0000-00009C680000}"/>
    <cellStyle name="Comma 48 2 2 3 2" xfId="34068" xr:uid="{00000000-0005-0000-0000-00009D680000}"/>
    <cellStyle name="Comma 48 2 2 3 3" xfId="44092" xr:uid="{00000000-0005-0000-0000-00009E680000}"/>
    <cellStyle name="Comma 48 2 2 4" xfId="26029" xr:uid="{00000000-0005-0000-0000-00009F680000}"/>
    <cellStyle name="Comma 48 2 2 4 2" xfId="38031" xr:uid="{00000000-0005-0000-0000-0000A0680000}"/>
    <cellStyle name="Comma 48 2 2 5" xfId="24785" xr:uid="{00000000-0005-0000-0000-0000A1680000}"/>
    <cellStyle name="Comma 48 2 2 6" xfId="36771" xr:uid="{00000000-0005-0000-0000-0000A2680000}"/>
    <cellStyle name="Comma 48 2 3" xfId="11925" xr:uid="{00000000-0005-0000-0000-0000A3680000}"/>
    <cellStyle name="Comma 48 2 3 2" xfId="28531" xr:uid="{00000000-0005-0000-0000-0000A4680000}"/>
    <cellStyle name="Comma 48 2 3 2 2" xfId="42519" xr:uid="{00000000-0005-0000-0000-0000A5680000}"/>
    <cellStyle name="Comma 48 2 3 3" xfId="25274" xr:uid="{00000000-0005-0000-0000-0000A6680000}"/>
    <cellStyle name="Comma 48 2 3 4" xfId="37292" xr:uid="{00000000-0005-0000-0000-0000A7680000}"/>
    <cellStyle name="Comma 48 2 4" xfId="11926" xr:uid="{00000000-0005-0000-0000-0000A8680000}"/>
    <cellStyle name="Comma 48 2 4 2" xfId="28532" xr:uid="{00000000-0005-0000-0000-0000A9680000}"/>
    <cellStyle name="Comma 48 2 4 3" xfId="42520" xr:uid="{00000000-0005-0000-0000-0000AA680000}"/>
    <cellStyle name="Comma 48 2 5" xfId="11927" xr:uid="{00000000-0005-0000-0000-0000AB680000}"/>
    <cellStyle name="Comma 48 2 5 2" xfId="42521" xr:uid="{00000000-0005-0000-0000-0000AC680000}"/>
    <cellStyle name="Comma 48 2 6" xfId="11928" xr:uid="{00000000-0005-0000-0000-0000AD680000}"/>
    <cellStyle name="Comma 48 2 6 2" xfId="42522" xr:uid="{00000000-0005-0000-0000-0000AE680000}"/>
    <cellStyle name="Comma 48 2 7" xfId="11929" xr:uid="{00000000-0005-0000-0000-0000AF680000}"/>
    <cellStyle name="Comma 48 2 7 2" xfId="42523" xr:uid="{00000000-0005-0000-0000-0000B0680000}"/>
    <cellStyle name="Comma 48 2 8" xfId="11930" xr:uid="{00000000-0005-0000-0000-0000B1680000}"/>
    <cellStyle name="Comma 48 2 8 2" xfId="42524" xr:uid="{00000000-0005-0000-0000-0000B2680000}"/>
    <cellStyle name="Comma 48 2 9" xfId="34067" xr:uid="{00000000-0005-0000-0000-0000B3680000}"/>
    <cellStyle name="Comma 48 2 9 2" xfId="44091" xr:uid="{00000000-0005-0000-0000-0000B4680000}"/>
    <cellStyle name="Comma 48 3" xfId="908" xr:uid="{00000000-0005-0000-0000-0000B5680000}"/>
    <cellStyle name="Comma 48 3 2" xfId="909" xr:uid="{00000000-0005-0000-0000-0000B6680000}"/>
    <cellStyle name="Comma 48 3 2 2" xfId="11931" xr:uid="{00000000-0005-0000-0000-0000B7680000}"/>
    <cellStyle name="Comma 48 3 2 2 2" xfId="28533" xr:uid="{00000000-0005-0000-0000-0000B8680000}"/>
    <cellStyle name="Comma 48 3 2 2 2 2" xfId="42525" xr:uid="{00000000-0005-0000-0000-0000B9680000}"/>
    <cellStyle name="Comma 48 3 2 2 3" xfId="25277" xr:uid="{00000000-0005-0000-0000-0000BA680000}"/>
    <cellStyle name="Comma 48 3 2 2 4" xfId="37295" xr:uid="{00000000-0005-0000-0000-0000BB680000}"/>
    <cellStyle name="Comma 48 3 2 2 5" xfId="24094" xr:uid="{00000000-0005-0000-0000-0000BC680000}"/>
    <cellStyle name="Comma 48 3 2 3" xfId="24353" xr:uid="{00000000-0005-0000-0000-0000BD680000}"/>
    <cellStyle name="Comma 48 3 2 3 2" xfId="34070" xr:uid="{00000000-0005-0000-0000-0000BE680000}"/>
    <cellStyle name="Comma 48 3 2 3 3" xfId="44094" xr:uid="{00000000-0005-0000-0000-0000BF680000}"/>
    <cellStyle name="Comma 48 3 2 4" xfId="26031" xr:uid="{00000000-0005-0000-0000-0000C0680000}"/>
    <cellStyle name="Comma 48 3 2 4 2" xfId="38033" xr:uid="{00000000-0005-0000-0000-0000C1680000}"/>
    <cellStyle name="Comma 48 3 2 5" xfId="24787" xr:uid="{00000000-0005-0000-0000-0000C2680000}"/>
    <cellStyle name="Comma 48 3 2 6" xfId="36773" xr:uid="{00000000-0005-0000-0000-0000C3680000}"/>
    <cellStyle name="Comma 48 3 3" xfId="11932" xr:uid="{00000000-0005-0000-0000-0000C4680000}"/>
    <cellStyle name="Comma 48 3 3 2" xfId="28534" xr:uid="{00000000-0005-0000-0000-0000C5680000}"/>
    <cellStyle name="Comma 48 3 3 2 2" xfId="42526" xr:uid="{00000000-0005-0000-0000-0000C6680000}"/>
    <cellStyle name="Comma 48 3 3 3" xfId="25276" xr:uid="{00000000-0005-0000-0000-0000C7680000}"/>
    <cellStyle name="Comma 48 3 3 4" xfId="37294" xr:uid="{00000000-0005-0000-0000-0000C8680000}"/>
    <cellStyle name="Comma 48 3 3 5" xfId="24093" xr:uid="{00000000-0005-0000-0000-0000C9680000}"/>
    <cellStyle name="Comma 48 3 4" xfId="24352" xr:uid="{00000000-0005-0000-0000-0000CA680000}"/>
    <cellStyle name="Comma 48 3 4 2" xfId="34069" xr:uid="{00000000-0005-0000-0000-0000CB680000}"/>
    <cellStyle name="Comma 48 3 4 3" xfId="44093" xr:uid="{00000000-0005-0000-0000-0000CC680000}"/>
    <cellStyle name="Comma 48 3 5" xfId="26030" xr:uid="{00000000-0005-0000-0000-0000CD680000}"/>
    <cellStyle name="Comma 48 3 5 2" xfId="38032" xr:uid="{00000000-0005-0000-0000-0000CE680000}"/>
    <cellStyle name="Comma 48 3 6" xfId="24786" xr:uid="{00000000-0005-0000-0000-0000CF680000}"/>
    <cellStyle name="Comma 48 3 7" xfId="36772" xr:uid="{00000000-0005-0000-0000-0000D0680000}"/>
    <cellStyle name="Comma 48 4" xfId="11933" xr:uid="{00000000-0005-0000-0000-0000D1680000}"/>
    <cellStyle name="Comma 48 4 2" xfId="11934" xr:uid="{00000000-0005-0000-0000-0000D2680000}"/>
    <cellStyle name="Comma 48 4 2 2" xfId="42528" xr:uid="{00000000-0005-0000-0000-0000D3680000}"/>
    <cellStyle name="Comma 48 4 3" xfId="28535" xr:uid="{00000000-0005-0000-0000-0000D4680000}"/>
    <cellStyle name="Comma 48 4 3 2" xfId="42527" xr:uid="{00000000-0005-0000-0000-0000D5680000}"/>
    <cellStyle name="Comma 48 4 4" xfId="25273" xr:uid="{00000000-0005-0000-0000-0000D6680000}"/>
    <cellStyle name="Comma 48 4 5" xfId="37291" xr:uid="{00000000-0005-0000-0000-0000D7680000}"/>
    <cellStyle name="Comma 48 5" xfId="11935" xr:uid="{00000000-0005-0000-0000-0000D8680000}"/>
    <cellStyle name="Comma 48 5 2" xfId="35584" xr:uid="{00000000-0005-0000-0000-0000D9680000}"/>
    <cellStyle name="Comma 48 5 2 2" xfId="44850" xr:uid="{00000000-0005-0000-0000-0000DA680000}"/>
    <cellStyle name="Comma 48 5 3" xfId="28536" xr:uid="{00000000-0005-0000-0000-0000DB680000}"/>
    <cellStyle name="Comma 48 5 4" xfId="42529" xr:uid="{00000000-0005-0000-0000-0000DC680000}"/>
    <cellStyle name="Comma 48 6" xfId="11936" xr:uid="{00000000-0005-0000-0000-0000DD680000}"/>
    <cellStyle name="Comma 48 6 2" xfId="35587" xr:uid="{00000000-0005-0000-0000-0000DE680000}"/>
    <cellStyle name="Comma 48 6 2 2" xfId="44853" xr:uid="{00000000-0005-0000-0000-0000DF680000}"/>
    <cellStyle name="Comma 48 6 3" xfId="42530" xr:uid="{00000000-0005-0000-0000-0000E0680000}"/>
    <cellStyle name="Comma 48 7" xfId="11937" xr:uid="{00000000-0005-0000-0000-0000E1680000}"/>
    <cellStyle name="Comma 48 7 2" xfId="35586" xr:uid="{00000000-0005-0000-0000-0000E2680000}"/>
    <cellStyle name="Comma 48 7 2 2" xfId="44852" xr:uid="{00000000-0005-0000-0000-0000E3680000}"/>
    <cellStyle name="Comma 48 7 3" xfId="42531" xr:uid="{00000000-0005-0000-0000-0000E4680000}"/>
    <cellStyle name="Comma 48 8" xfId="11938" xr:uid="{00000000-0005-0000-0000-0000E5680000}"/>
    <cellStyle name="Comma 48 8 2" xfId="35585" xr:uid="{00000000-0005-0000-0000-0000E6680000}"/>
    <cellStyle name="Comma 48 8 2 2" xfId="44851" xr:uid="{00000000-0005-0000-0000-0000E7680000}"/>
    <cellStyle name="Comma 48 8 3" xfId="42532" xr:uid="{00000000-0005-0000-0000-0000E8680000}"/>
    <cellStyle name="Comma 48 9" xfId="11923" xr:uid="{00000000-0005-0000-0000-0000E9680000}"/>
    <cellStyle name="Comma 48 9 2" xfId="42517" xr:uid="{00000000-0005-0000-0000-0000EA680000}"/>
    <cellStyle name="Comma 49" xfId="35" xr:uid="{00000000-0005-0000-0000-0000EB680000}"/>
    <cellStyle name="Comma 49 10" xfId="24447" xr:uid="{00000000-0005-0000-0000-0000EC680000}"/>
    <cellStyle name="Comma 49 11" xfId="36403" xr:uid="{00000000-0005-0000-0000-0000ED680000}"/>
    <cellStyle name="Comma 49 12" xfId="23535" xr:uid="{00000000-0005-0000-0000-0000EE680000}"/>
    <cellStyle name="Comma 49 2" xfId="201" xr:uid="{00000000-0005-0000-0000-0000EF680000}"/>
    <cellStyle name="Comma 49 2 10" xfId="22993" xr:uid="{00000000-0005-0000-0000-0000F0680000}"/>
    <cellStyle name="Comma 49 2 2" xfId="912" xr:uid="{00000000-0005-0000-0000-0000F1680000}"/>
    <cellStyle name="Comma 49 2 2 2" xfId="11941" xr:uid="{00000000-0005-0000-0000-0000F2680000}"/>
    <cellStyle name="Comma 49 2 2 2 2" xfId="28539" xr:uid="{00000000-0005-0000-0000-0000F3680000}"/>
    <cellStyle name="Comma 49 2 2 2 2 2" xfId="42535" xr:uid="{00000000-0005-0000-0000-0000F4680000}"/>
    <cellStyle name="Comma 49 2 2 2 3" xfId="25280" xr:uid="{00000000-0005-0000-0000-0000F5680000}"/>
    <cellStyle name="Comma 49 2 2 2 4" xfId="37298" xr:uid="{00000000-0005-0000-0000-0000F6680000}"/>
    <cellStyle name="Comma 49 2 2 2 5" xfId="24171" xr:uid="{00000000-0005-0000-0000-0000F7680000}"/>
    <cellStyle name="Comma 49 2 2 3" xfId="24355" xr:uid="{00000000-0005-0000-0000-0000F8680000}"/>
    <cellStyle name="Comma 49 2 2 3 2" xfId="34072" xr:uid="{00000000-0005-0000-0000-0000F9680000}"/>
    <cellStyle name="Comma 49 2 2 3 3" xfId="44097" xr:uid="{00000000-0005-0000-0000-0000FA680000}"/>
    <cellStyle name="Comma 49 2 2 4" xfId="26034" xr:uid="{00000000-0005-0000-0000-0000FB680000}"/>
    <cellStyle name="Comma 49 2 2 4 2" xfId="38036" xr:uid="{00000000-0005-0000-0000-0000FC680000}"/>
    <cellStyle name="Comma 49 2 2 5" xfId="24790" xr:uid="{00000000-0005-0000-0000-0000FD680000}"/>
    <cellStyle name="Comma 49 2 2 6" xfId="36776" xr:uid="{00000000-0005-0000-0000-0000FE680000}"/>
    <cellStyle name="Comma 49 2 3" xfId="11942" xr:uid="{00000000-0005-0000-0000-0000FF680000}"/>
    <cellStyle name="Comma 49 2 3 2" xfId="28540" xr:uid="{00000000-0005-0000-0000-000000690000}"/>
    <cellStyle name="Comma 49 2 3 2 2" xfId="42536" xr:uid="{00000000-0005-0000-0000-000001690000}"/>
    <cellStyle name="Comma 49 2 3 3" xfId="34272" xr:uid="{00000000-0005-0000-0000-000002690000}"/>
    <cellStyle name="Comma 49 2 3 3 2" xfId="44310" xr:uid="{00000000-0005-0000-0000-000003690000}"/>
    <cellStyle name="Comma 49 2 3 4" xfId="26239" xr:uid="{00000000-0005-0000-0000-000004690000}"/>
    <cellStyle name="Comma 49 2 3 4 2" xfId="38220" xr:uid="{00000000-0005-0000-0000-000005690000}"/>
    <cellStyle name="Comma 49 2 3 5" xfId="25279" xr:uid="{00000000-0005-0000-0000-000006690000}"/>
    <cellStyle name="Comma 49 2 3 6" xfId="37297" xr:uid="{00000000-0005-0000-0000-000007690000}"/>
    <cellStyle name="Comma 49 2 3 7" xfId="24096" xr:uid="{00000000-0005-0000-0000-000008690000}"/>
    <cellStyle name="Comma 49 2 4" xfId="11940" xr:uid="{00000000-0005-0000-0000-000009690000}"/>
    <cellStyle name="Comma 49 2 4 2" xfId="28538" xr:uid="{00000000-0005-0000-0000-00000A690000}"/>
    <cellStyle name="Comma 49 2 4 2 2" xfId="42534" xr:uid="{00000000-0005-0000-0000-00000B690000}"/>
    <cellStyle name="Comma 49 2 4 3" xfId="25485" xr:uid="{00000000-0005-0000-0000-00000C690000}"/>
    <cellStyle name="Comma 49 2 4 4" xfId="37486" xr:uid="{00000000-0005-0000-0000-00000D690000}"/>
    <cellStyle name="Comma 49 2 5" xfId="911" xr:uid="{00000000-0005-0000-0000-00000E690000}"/>
    <cellStyle name="Comma 49 2 5 2" xfId="44096" xr:uid="{00000000-0005-0000-0000-00000F690000}"/>
    <cellStyle name="Comma 49 2 6" xfId="26033" xr:uid="{00000000-0005-0000-0000-000010690000}"/>
    <cellStyle name="Comma 49 2 6 2" xfId="38035" xr:uid="{00000000-0005-0000-0000-000011690000}"/>
    <cellStyle name="Comma 49 2 7" xfId="24789" xr:uid="{00000000-0005-0000-0000-000012690000}"/>
    <cellStyle name="Comma 49 2 8" xfId="36775" xr:uid="{00000000-0005-0000-0000-000013690000}"/>
    <cellStyle name="Comma 49 2 9" xfId="23763" xr:uid="{00000000-0005-0000-0000-000014690000}"/>
    <cellStyle name="Comma 49 3" xfId="269" xr:uid="{00000000-0005-0000-0000-000015690000}"/>
    <cellStyle name="Comma 49 3 2" xfId="11944" xr:uid="{00000000-0005-0000-0000-000016690000}"/>
    <cellStyle name="Comma 49 3 2 2" xfId="28541" xr:uid="{00000000-0005-0000-0000-000017690000}"/>
    <cellStyle name="Comma 49 3 2 2 2" xfId="42538" xr:uid="{00000000-0005-0000-0000-000018690000}"/>
    <cellStyle name="Comma 49 3 2 3" xfId="34333" xr:uid="{00000000-0005-0000-0000-000019690000}"/>
    <cellStyle name="Comma 49 3 2 3 2" xfId="44374" xr:uid="{00000000-0005-0000-0000-00001A690000}"/>
    <cellStyle name="Comma 49 3 2 4" xfId="26300" xr:uid="{00000000-0005-0000-0000-00001B690000}"/>
    <cellStyle name="Comma 49 3 2 4 2" xfId="38283" xr:uid="{00000000-0005-0000-0000-00001C690000}"/>
    <cellStyle name="Comma 49 3 2 5" xfId="25281" xr:uid="{00000000-0005-0000-0000-00001D690000}"/>
    <cellStyle name="Comma 49 3 2 6" xfId="37299" xr:uid="{00000000-0005-0000-0000-00001E690000}"/>
    <cellStyle name="Comma 49 3 2 7" xfId="24097" xr:uid="{00000000-0005-0000-0000-00001F690000}"/>
    <cellStyle name="Comma 49 3 3" xfId="11945" xr:uid="{00000000-0005-0000-0000-000020690000}"/>
    <cellStyle name="Comma 49 3 3 2" xfId="28542" xr:uid="{00000000-0005-0000-0000-000021690000}"/>
    <cellStyle name="Comma 49 3 3 2 2" xfId="42539" xr:uid="{00000000-0005-0000-0000-000022690000}"/>
    <cellStyle name="Comma 49 3 3 3" xfId="25544" xr:uid="{00000000-0005-0000-0000-000023690000}"/>
    <cellStyle name="Comma 49 3 3 4" xfId="37549" xr:uid="{00000000-0005-0000-0000-000024690000}"/>
    <cellStyle name="Comma 49 3 4" xfId="11943" xr:uid="{00000000-0005-0000-0000-000025690000}"/>
    <cellStyle name="Comma 49 3 4 2" xfId="42537" xr:uid="{00000000-0005-0000-0000-000026690000}"/>
    <cellStyle name="Comma 49 3 5" xfId="913" xr:uid="{00000000-0005-0000-0000-000027690000}"/>
    <cellStyle name="Comma 49 3 5 2" xfId="44098" xr:uid="{00000000-0005-0000-0000-000028690000}"/>
    <cellStyle name="Comma 49 3 6" xfId="26035" xr:uid="{00000000-0005-0000-0000-000029690000}"/>
    <cellStyle name="Comma 49 3 6 2" xfId="38037" xr:uid="{00000000-0005-0000-0000-00002A690000}"/>
    <cellStyle name="Comma 49 3 7" xfId="24791" xr:uid="{00000000-0005-0000-0000-00002B690000}"/>
    <cellStyle name="Comma 49 3 8" xfId="36777" xr:uid="{00000000-0005-0000-0000-00002C690000}"/>
    <cellStyle name="Comma 49 4" xfId="914" xr:uid="{00000000-0005-0000-0000-00002D690000}"/>
    <cellStyle name="Comma 49 4 2" xfId="11946" xr:uid="{00000000-0005-0000-0000-00002E690000}"/>
    <cellStyle name="Comma 49 4 2 2" xfId="28543" xr:uid="{00000000-0005-0000-0000-00002F690000}"/>
    <cellStyle name="Comma 49 4 2 2 2" xfId="42540" xr:uid="{00000000-0005-0000-0000-000030690000}"/>
    <cellStyle name="Comma 49 4 2 3" xfId="25282" xr:uid="{00000000-0005-0000-0000-000031690000}"/>
    <cellStyle name="Comma 49 4 2 4" xfId="37300" xr:uid="{00000000-0005-0000-0000-000032690000}"/>
    <cellStyle name="Comma 49 4 2 5" xfId="24098" xr:uid="{00000000-0005-0000-0000-000033690000}"/>
    <cellStyle name="Comma 49 4 3" xfId="24356" xr:uid="{00000000-0005-0000-0000-000034690000}"/>
    <cellStyle name="Comma 49 4 3 2" xfId="34073" xr:uid="{00000000-0005-0000-0000-000035690000}"/>
    <cellStyle name="Comma 49 4 3 3" xfId="44099" xr:uid="{00000000-0005-0000-0000-000036690000}"/>
    <cellStyle name="Comma 49 4 4" xfId="26036" xr:uid="{00000000-0005-0000-0000-000037690000}"/>
    <cellStyle name="Comma 49 4 4 2" xfId="38038" xr:uid="{00000000-0005-0000-0000-000038690000}"/>
    <cellStyle name="Comma 49 4 5" xfId="24792" xr:uid="{00000000-0005-0000-0000-000039690000}"/>
    <cellStyle name="Comma 49 4 6" xfId="36778" xr:uid="{00000000-0005-0000-0000-00003A690000}"/>
    <cellStyle name="Comma 49 5" xfId="910" xr:uid="{00000000-0005-0000-0000-00003B690000}"/>
    <cellStyle name="Comma 49 5 2" xfId="11947" xr:uid="{00000000-0005-0000-0000-00003C690000}"/>
    <cellStyle name="Comma 49 5 2 2" xfId="28544" xr:uid="{00000000-0005-0000-0000-00003D690000}"/>
    <cellStyle name="Comma 49 5 2 2 2" xfId="42541" xr:uid="{00000000-0005-0000-0000-00003E690000}"/>
    <cellStyle name="Comma 49 5 2 3" xfId="25278" xr:uid="{00000000-0005-0000-0000-00003F690000}"/>
    <cellStyle name="Comma 49 5 2 4" xfId="37296" xr:uid="{00000000-0005-0000-0000-000040690000}"/>
    <cellStyle name="Comma 49 5 2 5" xfId="24095" xr:uid="{00000000-0005-0000-0000-000041690000}"/>
    <cellStyle name="Comma 49 5 3" xfId="24354" xr:uid="{00000000-0005-0000-0000-000042690000}"/>
    <cellStyle name="Comma 49 5 3 2" xfId="34071" xr:uid="{00000000-0005-0000-0000-000043690000}"/>
    <cellStyle name="Comma 49 5 3 3" xfId="44095" xr:uid="{00000000-0005-0000-0000-000044690000}"/>
    <cellStyle name="Comma 49 5 4" xfId="26032" xr:uid="{00000000-0005-0000-0000-000045690000}"/>
    <cellStyle name="Comma 49 5 4 2" xfId="38034" xr:uid="{00000000-0005-0000-0000-000046690000}"/>
    <cellStyle name="Comma 49 5 5" xfId="24788" xr:uid="{00000000-0005-0000-0000-000047690000}"/>
    <cellStyle name="Comma 49 5 6" xfId="36774" xr:uid="{00000000-0005-0000-0000-000048690000}"/>
    <cellStyle name="Comma 49 6" xfId="11939" xr:uid="{00000000-0005-0000-0000-000049690000}"/>
    <cellStyle name="Comma 49 6 2" xfId="34205" xr:uid="{00000000-0005-0000-0000-00004A690000}"/>
    <cellStyle name="Comma 49 6 2 2" xfId="44243" xr:uid="{00000000-0005-0000-0000-00004B690000}"/>
    <cellStyle name="Comma 49 6 3" xfId="26173" xr:uid="{00000000-0005-0000-0000-00004C690000}"/>
    <cellStyle name="Comma 49 6 3 2" xfId="38159" xr:uid="{00000000-0005-0000-0000-00004D690000}"/>
    <cellStyle name="Comma 49 6 4" xfId="24916" xr:uid="{00000000-0005-0000-0000-00004E690000}"/>
    <cellStyle name="Comma 49 6 5" xfId="36932" xr:uid="{00000000-0005-0000-0000-00004F690000}"/>
    <cellStyle name="Comma 49 6 6" xfId="23913" xr:uid="{00000000-0005-0000-0000-000050690000}"/>
    <cellStyle name="Comma 49 7" xfId="356" xr:uid="{00000000-0005-0000-0000-000051690000}"/>
    <cellStyle name="Comma 49 7 2" xfId="28537" xr:uid="{00000000-0005-0000-0000-000052690000}"/>
    <cellStyle name="Comma 49 7 2 2" xfId="42533" xr:uid="{00000000-0005-0000-0000-000053690000}"/>
    <cellStyle name="Comma 49 7 3" xfId="25404" xr:uid="{00000000-0005-0000-0000-000054690000}"/>
    <cellStyle name="Comma 49 7 4" xfId="37426" xr:uid="{00000000-0005-0000-0000-000055690000}"/>
    <cellStyle name="Comma 49 8" xfId="33752" xr:uid="{00000000-0005-0000-0000-000056690000}"/>
    <cellStyle name="Comma 49 8 2" xfId="43717" xr:uid="{00000000-0005-0000-0000-000057690000}"/>
    <cellStyle name="Comma 49 9" xfId="25653" xr:uid="{00000000-0005-0000-0000-000058690000}"/>
    <cellStyle name="Comma 49 9 2" xfId="37657" xr:uid="{00000000-0005-0000-0000-000059690000}"/>
    <cellStyle name="Comma 5" xfId="65" xr:uid="{00000000-0005-0000-0000-00005A690000}"/>
    <cellStyle name="Comma 5 10" xfId="11948" xr:uid="{00000000-0005-0000-0000-00005B690000}"/>
    <cellStyle name="Comma 5 10 2" xfId="11949" xr:uid="{00000000-0005-0000-0000-00005C690000}"/>
    <cellStyle name="Comma 5 10 3" xfId="25586" xr:uid="{00000000-0005-0000-0000-00005D690000}"/>
    <cellStyle name="Comma 5 10 3 2" xfId="37593" xr:uid="{00000000-0005-0000-0000-00005E690000}"/>
    <cellStyle name="Comma 5 10 4" xfId="42542" xr:uid="{00000000-0005-0000-0000-00005F690000}"/>
    <cellStyle name="Comma 5 11" xfId="11950" xr:uid="{00000000-0005-0000-0000-000060690000}"/>
    <cellStyle name="Comma 5 11 2" xfId="11951" xr:uid="{00000000-0005-0000-0000-000061690000}"/>
    <cellStyle name="Comma 5 11 2 2" xfId="42544" xr:uid="{00000000-0005-0000-0000-000062690000}"/>
    <cellStyle name="Comma 5 11 3" xfId="35583" xr:uid="{00000000-0005-0000-0000-000063690000}"/>
    <cellStyle name="Comma 5 11 3 2" xfId="44849" xr:uid="{00000000-0005-0000-0000-000064690000}"/>
    <cellStyle name="Comma 5 11 4" xfId="42543" xr:uid="{00000000-0005-0000-0000-000065690000}"/>
    <cellStyle name="Comma 5 12" xfId="11952" xr:uid="{00000000-0005-0000-0000-000066690000}"/>
    <cellStyle name="Comma 5 12 2" xfId="11953" xr:uid="{00000000-0005-0000-0000-000067690000}"/>
    <cellStyle name="Comma 5 13" xfId="11954" xr:uid="{00000000-0005-0000-0000-000068690000}"/>
    <cellStyle name="Comma 5 14" xfId="11955" xr:uid="{00000000-0005-0000-0000-000069690000}"/>
    <cellStyle name="Comma 5 15" xfId="11956" xr:uid="{00000000-0005-0000-0000-00006A690000}"/>
    <cellStyle name="Comma 5 16" xfId="20588" xr:uid="{00000000-0005-0000-0000-00006B690000}"/>
    <cellStyle name="Comma 5 17" xfId="375" xr:uid="{00000000-0005-0000-0000-00006C690000}"/>
    <cellStyle name="Comma 5 18" xfId="36417" xr:uid="{00000000-0005-0000-0000-00006D690000}"/>
    <cellStyle name="Comma 5 19" xfId="23548" xr:uid="{00000000-0005-0000-0000-00006E690000}"/>
    <cellStyle name="Comma 5 2" xfId="136" xr:uid="{00000000-0005-0000-0000-00006F690000}"/>
    <cellStyle name="Comma 5 2 10" xfId="915" xr:uid="{00000000-0005-0000-0000-000070690000}"/>
    <cellStyle name="Comma 5 2 10 2" xfId="43712" xr:uid="{00000000-0005-0000-0000-000071690000}"/>
    <cellStyle name="Comma 5 2 10 3" xfId="33747" xr:uid="{00000000-0005-0000-0000-000072690000}"/>
    <cellStyle name="Comma 5 2 11" xfId="24793" xr:uid="{00000000-0005-0000-0000-000073690000}"/>
    <cellStyle name="Comma 5 2 12" xfId="36779" xr:uid="{00000000-0005-0000-0000-000074690000}"/>
    <cellStyle name="Comma 5 2 13" xfId="23764" xr:uid="{00000000-0005-0000-0000-000075690000}"/>
    <cellStyle name="Comma 5 2 2" xfId="241" xr:uid="{00000000-0005-0000-0000-000076690000}"/>
    <cellStyle name="Comma 5 2 2 10" xfId="24794" xr:uid="{00000000-0005-0000-0000-000077690000}"/>
    <cellStyle name="Comma 5 2 2 11" xfId="36780" xr:uid="{00000000-0005-0000-0000-000078690000}"/>
    <cellStyle name="Comma 5 2 2 12" xfId="23765" xr:uid="{00000000-0005-0000-0000-000079690000}"/>
    <cellStyle name="Comma 5 2 2 13" xfId="22998" xr:uid="{00000000-0005-0000-0000-00007A690000}"/>
    <cellStyle name="Comma 5 2 2 2" xfId="11959" xr:uid="{00000000-0005-0000-0000-00007B690000}"/>
    <cellStyle name="Comma 5 2 2 2 10" xfId="28545" xr:uid="{00000000-0005-0000-0000-00007C690000}"/>
    <cellStyle name="Comma 5 2 2 2 10 2" xfId="42546" xr:uid="{00000000-0005-0000-0000-00007D690000}"/>
    <cellStyle name="Comma 5 2 2 2 11" xfId="34309" xr:uid="{00000000-0005-0000-0000-00007E690000}"/>
    <cellStyle name="Comma 5 2 2 2 11 2" xfId="44349" xr:uid="{00000000-0005-0000-0000-00007F690000}"/>
    <cellStyle name="Comma 5 2 2 2 12" xfId="26276" xr:uid="{00000000-0005-0000-0000-000080690000}"/>
    <cellStyle name="Comma 5 2 2 2 12 2" xfId="38258" xr:uid="{00000000-0005-0000-0000-000081690000}"/>
    <cellStyle name="Comma 5 2 2 2 13" xfId="25284" xr:uid="{00000000-0005-0000-0000-000082690000}"/>
    <cellStyle name="Comma 5 2 2 2 14" xfId="37302" xr:uid="{00000000-0005-0000-0000-000083690000}"/>
    <cellStyle name="Comma 5 2 2 2 15" xfId="24100" xr:uid="{00000000-0005-0000-0000-000084690000}"/>
    <cellStyle name="Comma 5 2 2 2 16" xfId="22996" xr:uid="{00000000-0005-0000-0000-000085690000}"/>
    <cellStyle name="Comma 5 2 2 2 2" xfId="11960" xr:uid="{00000000-0005-0000-0000-000086690000}"/>
    <cellStyle name="Comma 5 2 2 2 2 2" xfId="11961" xr:uid="{00000000-0005-0000-0000-000087690000}"/>
    <cellStyle name="Comma 5 2 2 2 2 2 2" xfId="42548" xr:uid="{00000000-0005-0000-0000-000088690000}"/>
    <cellStyle name="Comma 5 2 2 2 2 3" xfId="11962" xr:uid="{00000000-0005-0000-0000-000089690000}"/>
    <cellStyle name="Comma 5 2 2 2 2 3 2" xfId="42549" xr:uid="{00000000-0005-0000-0000-00008A690000}"/>
    <cellStyle name="Comma 5 2 2 2 2 4" xfId="42547" xr:uid="{00000000-0005-0000-0000-00008B690000}"/>
    <cellStyle name="Comma 5 2 2 2 3" xfId="11963" xr:uid="{00000000-0005-0000-0000-00008C690000}"/>
    <cellStyle name="Comma 5 2 2 2 3 2" xfId="11964" xr:uid="{00000000-0005-0000-0000-00008D690000}"/>
    <cellStyle name="Comma 5 2 2 2 3 2 2" xfId="42551" xr:uid="{00000000-0005-0000-0000-00008E690000}"/>
    <cellStyle name="Comma 5 2 2 2 3 3" xfId="11965" xr:uid="{00000000-0005-0000-0000-00008F690000}"/>
    <cellStyle name="Comma 5 2 2 2 3 3 2" xfId="42552" xr:uid="{00000000-0005-0000-0000-000090690000}"/>
    <cellStyle name="Comma 5 2 2 2 3 4" xfId="42550" xr:uid="{00000000-0005-0000-0000-000091690000}"/>
    <cellStyle name="Comma 5 2 2 2 4" xfId="11966" xr:uid="{00000000-0005-0000-0000-000092690000}"/>
    <cellStyle name="Comma 5 2 2 2 4 2" xfId="11967" xr:uid="{00000000-0005-0000-0000-000093690000}"/>
    <cellStyle name="Comma 5 2 2 2 4 2 2" xfId="42554" xr:uid="{00000000-0005-0000-0000-000094690000}"/>
    <cellStyle name="Comma 5 2 2 2 4 3" xfId="11968" xr:uid="{00000000-0005-0000-0000-000095690000}"/>
    <cellStyle name="Comma 5 2 2 2 4 3 2" xfId="42555" xr:uid="{00000000-0005-0000-0000-000096690000}"/>
    <cellStyle name="Comma 5 2 2 2 4 4" xfId="42553" xr:uid="{00000000-0005-0000-0000-000097690000}"/>
    <cellStyle name="Comma 5 2 2 2 5" xfId="11969" xr:uid="{00000000-0005-0000-0000-000098690000}"/>
    <cellStyle name="Comma 5 2 2 2 5 2" xfId="11970" xr:uid="{00000000-0005-0000-0000-000099690000}"/>
    <cellStyle name="Comma 5 2 2 2 5 2 2" xfId="42557" xr:uid="{00000000-0005-0000-0000-00009A690000}"/>
    <cellStyle name="Comma 5 2 2 2 5 3" xfId="11971" xr:uid="{00000000-0005-0000-0000-00009B690000}"/>
    <cellStyle name="Comma 5 2 2 2 5 3 2" xfId="42558" xr:uid="{00000000-0005-0000-0000-00009C690000}"/>
    <cellStyle name="Comma 5 2 2 2 5 4" xfId="42556" xr:uid="{00000000-0005-0000-0000-00009D690000}"/>
    <cellStyle name="Comma 5 2 2 2 6" xfId="11972" xr:uid="{00000000-0005-0000-0000-00009E690000}"/>
    <cellStyle name="Comma 5 2 2 2 6 2" xfId="11973" xr:uid="{00000000-0005-0000-0000-00009F690000}"/>
    <cellStyle name="Comma 5 2 2 2 6 2 2" xfId="42560" xr:uid="{00000000-0005-0000-0000-0000A0690000}"/>
    <cellStyle name="Comma 5 2 2 2 6 3" xfId="11974" xr:uid="{00000000-0005-0000-0000-0000A1690000}"/>
    <cellStyle name="Comma 5 2 2 2 6 3 2" xfId="42561" xr:uid="{00000000-0005-0000-0000-0000A2690000}"/>
    <cellStyle name="Comma 5 2 2 2 6 4" xfId="42559" xr:uid="{00000000-0005-0000-0000-0000A3690000}"/>
    <cellStyle name="Comma 5 2 2 2 7" xfId="11975" xr:uid="{00000000-0005-0000-0000-0000A4690000}"/>
    <cellStyle name="Comma 5 2 2 2 7 2" xfId="11976" xr:uid="{00000000-0005-0000-0000-0000A5690000}"/>
    <cellStyle name="Comma 5 2 2 2 7 2 2" xfId="42563" xr:uid="{00000000-0005-0000-0000-0000A6690000}"/>
    <cellStyle name="Comma 5 2 2 2 7 3" xfId="11977" xr:uid="{00000000-0005-0000-0000-0000A7690000}"/>
    <cellStyle name="Comma 5 2 2 2 7 3 2" xfId="42564" xr:uid="{00000000-0005-0000-0000-0000A8690000}"/>
    <cellStyle name="Comma 5 2 2 2 7 4" xfId="42562" xr:uid="{00000000-0005-0000-0000-0000A9690000}"/>
    <cellStyle name="Comma 5 2 2 2 8" xfId="11978" xr:uid="{00000000-0005-0000-0000-0000AA690000}"/>
    <cellStyle name="Comma 5 2 2 2 8 2" xfId="42565" xr:uid="{00000000-0005-0000-0000-0000AB690000}"/>
    <cellStyle name="Comma 5 2 2 2 9" xfId="11979" xr:uid="{00000000-0005-0000-0000-0000AC690000}"/>
    <cellStyle name="Comma 5 2 2 2 9 2" xfId="42566" xr:uid="{00000000-0005-0000-0000-0000AD690000}"/>
    <cellStyle name="Comma 5 2 2 3" xfId="11980" xr:uid="{00000000-0005-0000-0000-0000AE690000}"/>
    <cellStyle name="Comma 5 2 2 3 2" xfId="11981" xr:uid="{00000000-0005-0000-0000-0000AF690000}"/>
    <cellStyle name="Comma 5 2 2 3 2 2" xfId="42568" xr:uid="{00000000-0005-0000-0000-0000B0690000}"/>
    <cellStyle name="Comma 5 2 2 3 3" xfId="11982" xr:uid="{00000000-0005-0000-0000-0000B1690000}"/>
    <cellStyle name="Comma 5 2 2 3 3 2" xfId="42569" xr:uid="{00000000-0005-0000-0000-0000B2690000}"/>
    <cellStyle name="Comma 5 2 2 3 4" xfId="28546" xr:uid="{00000000-0005-0000-0000-0000B3690000}"/>
    <cellStyle name="Comma 5 2 2 3 4 2" xfId="42567" xr:uid="{00000000-0005-0000-0000-0000B4690000}"/>
    <cellStyle name="Comma 5 2 2 3 5" xfId="25521" xr:uid="{00000000-0005-0000-0000-0000B5690000}"/>
    <cellStyle name="Comma 5 2 2 3 6" xfId="37524" xr:uid="{00000000-0005-0000-0000-0000B6690000}"/>
    <cellStyle name="Comma 5 2 2 3 7" xfId="24358" xr:uid="{00000000-0005-0000-0000-0000B7690000}"/>
    <cellStyle name="Comma 5 2 2 4" xfId="11983" xr:uid="{00000000-0005-0000-0000-0000B8690000}"/>
    <cellStyle name="Comma 5 2 2 4 2" xfId="11984" xr:uid="{00000000-0005-0000-0000-0000B9690000}"/>
    <cellStyle name="Comma 5 2 2 4 2 2" xfId="42571" xr:uid="{00000000-0005-0000-0000-0000BA690000}"/>
    <cellStyle name="Comma 5 2 2 4 3" xfId="11985" xr:uid="{00000000-0005-0000-0000-0000BB690000}"/>
    <cellStyle name="Comma 5 2 2 4 3 2" xfId="42572" xr:uid="{00000000-0005-0000-0000-0000BC690000}"/>
    <cellStyle name="Comma 5 2 2 4 4" xfId="42570" xr:uid="{00000000-0005-0000-0000-0000BD690000}"/>
    <cellStyle name="Comma 5 2 2 5" xfId="11986" xr:uid="{00000000-0005-0000-0000-0000BE690000}"/>
    <cellStyle name="Comma 5 2 2 5 2" xfId="42573" xr:uid="{00000000-0005-0000-0000-0000BF690000}"/>
    <cellStyle name="Comma 5 2 2 6" xfId="11987" xr:uid="{00000000-0005-0000-0000-0000C0690000}"/>
    <cellStyle name="Comma 5 2 2 6 2" xfId="42574" xr:uid="{00000000-0005-0000-0000-0000C1690000}"/>
    <cellStyle name="Comma 5 2 2 7" xfId="11958" xr:uid="{00000000-0005-0000-0000-0000C2690000}"/>
    <cellStyle name="Comma 5 2 2 7 2" xfId="42545" xr:uid="{00000000-0005-0000-0000-0000C3690000}"/>
    <cellStyle name="Comma 5 2 2 8" xfId="916" xr:uid="{00000000-0005-0000-0000-0000C4690000}"/>
    <cellStyle name="Comma 5 2 2 8 2" xfId="44101" xr:uid="{00000000-0005-0000-0000-0000C5690000}"/>
    <cellStyle name="Comma 5 2 2 9" xfId="26038" xr:uid="{00000000-0005-0000-0000-0000C6690000}"/>
    <cellStyle name="Comma 5 2 2 9 2" xfId="38040" xr:uid="{00000000-0005-0000-0000-0000C7690000}"/>
    <cellStyle name="Comma 5 2 3" xfId="917" xr:uid="{00000000-0005-0000-0000-0000C8690000}"/>
    <cellStyle name="Comma 5 2 3 10" xfId="11988" xr:uid="{00000000-0005-0000-0000-0000C9690000}"/>
    <cellStyle name="Comma 5 2 3 10 2" xfId="42575" xr:uid="{00000000-0005-0000-0000-0000CA690000}"/>
    <cellStyle name="Comma 5 2 3 11" xfId="34075" xr:uid="{00000000-0005-0000-0000-0000CB690000}"/>
    <cellStyle name="Comma 5 2 3 11 2" xfId="44102" xr:uid="{00000000-0005-0000-0000-0000CC690000}"/>
    <cellStyle name="Comma 5 2 3 12" xfId="26039" xr:uid="{00000000-0005-0000-0000-0000CD690000}"/>
    <cellStyle name="Comma 5 2 3 12 2" xfId="38041" xr:uid="{00000000-0005-0000-0000-0000CE690000}"/>
    <cellStyle name="Comma 5 2 3 13" xfId="24795" xr:uid="{00000000-0005-0000-0000-0000CF690000}"/>
    <cellStyle name="Comma 5 2 3 14" xfId="36781" xr:uid="{00000000-0005-0000-0000-0000D0690000}"/>
    <cellStyle name="Comma 5 2 3 15" xfId="29411" xr:uid="{00000000-0005-0000-0000-0000D1690000}"/>
    <cellStyle name="Comma 5 2 3 16" xfId="22997" xr:uid="{00000000-0005-0000-0000-0000D2690000}"/>
    <cellStyle name="Comma 5 2 3 2" xfId="11989" xr:uid="{00000000-0005-0000-0000-0000D3690000}"/>
    <cellStyle name="Comma 5 2 3 2 2" xfId="11990" xr:uid="{00000000-0005-0000-0000-0000D4690000}"/>
    <cellStyle name="Comma 5 2 3 2 2 2" xfId="42577" xr:uid="{00000000-0005-0000-0000-0000D5690000}"/>
    <cellStyle name="Comma 5 2 3 2 3" xfId="11991" xr:uid="{00000000-0005-0000-0000-0000D6690000}"/>
    <cellStyle name="Comma 5 2 3 2 3 2" xfId="42578" xr:uid="{00000000-0005-0000-0000-0000D7690000}"/>
    <cellStyle name="Comma 5 2 3 2 4" xfId="28547" xr:uid="{00000000-0005-0000-0000-0000D8690000}"/>
    <cellStyle name="Comma 5 2 3 2 4 2" xfId="42576" xr:uid="{00000000-0005-0000-0000-0000D9690000}"/>
    <cellStyle name="Comma 5 2 3 2 5" xfId="25285" xr:uid="{00000000-0005-0000-0000-0000DA690000}"/>
    <cellStyle name="Comma 5 2 3 2 6" xfId="37303" xr:uid="{00000000-0005-0000-0000-0000DB690000}"/>
    <cellStyle name="Comma 5 2 3 2 7" xfId="24101" xr:uid="{00000000-0005-0000-0000-0000DC690000}"/>
    <cellStyle name="Comma 5 2 3 2 8" xfId="29371" xr:uid="{00000000-0005-0000-0000-0000DD690000}"/>
    <cellStyle name="Comma 5 2 3 3" xfId="11992" xr:uid="{00000000-0005-0000-0000-0000DE690000}"/>
    <cellStyle name="Comma 5 2 3 3 2" xfId="11993" xr:uid="{00000000-0005-0000-0000-0000DF690000}"/>
    <cellStyle name="Comma 5 2 3 3 2 2" xfId="42580" xr:uid="{00000000-0005-0000-0000-0000E0690000}"/>
    <cellStyle name="Comma 5 2 3 3 3" xfId="11994" xr:uid="{00000000-0005-0000-0000-0000E1690000}"/>
    <cellStyle name="Comma 5 2 3 3 3 2" xfId="42581" xr:uid="{00000000-0005-0000-0000-0000E2690000}"/>
    <cellStyle name="Comma 5 2 3 3 4" xfId="28548" xr:uid="{00000000-0005-0000-0000-0000E3690000}"/>
    <cellStyle name="Comma 5 2 3 3 5" xfId="42579" xr:uid="{00000000-0005-0000-0000-0000E4690000}"/>
    <cellStyle name="Comma 5 2 3 4" xfId="11995" xr:uid="{00000000-0005-0000-0000-0000E5690000}"/>
    <cellStyle name="Comma 5 2 3 4 2" xfId="11996" xr:uid="{00000000-0005-0000-0000-0000E6690000}"/>
    <cellStyle name="Comma 5 2 3 4 2 2" xfId="42583" xr:uid="{00000000-0005-0000-0000-0000E7690000}"/>
    <cellStyle name="Comma 5 2 3 4 3" xfId="11997" xr:uid="{00000000-0005-0000-0000-0000E8690000}"/>
    <cellStyle name="Comma 5 2 3 4 3 2" xfId="42584" xr:uid="{00000000-0005-0000-0000-0000E9690000}"/>
    <cellStyle name="Comma 5 2 3 4 4" xfId="42582" xr:uid="{00000000-0005-0000-0000-0000EA690000}"/>
    <cellStyle name="Comma 5 2 3 5" xfId="11998" xr:uid="{00000000-0005-0000-0000-0000EB690000}"/>
    <cellStyle name="Comma 5 2 3 5 2" xfId="11999" xr:uid="{00000000-0005-0000-0000-0000EC690000}"/>
    <cellStyle name="Comma 5 2 3 5 2 2" xfId="42586" xr:uid="{00000000-0005-0000-0000-0000ED690000}"/>
    <cellStyle name="Comma 5 2 3 5 3" xfId="12000" xr:uid="{00000000-0005-0000-0000-0000EE690000}"/>
    <cellStyle name="Comma 5 2 3 5 3 2" xfId="42587" xr:uid="{00000000-0005-0000-0000-0000EF690000}"/>
    <cellStyle name="Comma 5 2 3 5 4" xfId="42585" xr:uid="{00000000-0005-0000-0000-0000F0690000}"/>
    <cellStyle name="Comma 5 2 3 6" xfId="12001" xr:uid="{00000000-0005-0000-0000-0000F1690000}"/>
    <cellStyle name="Comma 5 2 3 6 2" xfId="12002" xr:uid="{00000000-0005-0000-0000-0000F2690000}"/>
    <cellStyle name="Comma 5 2 3 6 2 2" xfId="42589" xr:uid="{00000000-0005-0000-0000-0000F3690000}"/>
    <cellStyle name="Comma 5 2 3 6 3" xfId="12003" xr:uid="{00000000-0005-0000-0000-0000F4690000}"/>
    <cellStyle name="Comma 5 2 3 6 3 2" xfId="42590" xr:uid="{00000000-0005-0000-0000-0000F5690000}"/>
    <cellStyle name="Comma 5 2 3 6 4" xfId="42588" xr:uid="{00000000-0005-0000-0000-0000F6690000}"/>
    <cellStyle name="Comma 5 2 3 7" xfId="12004" xr:uid="{00000000-0005-0000-0000-0000F7690000}"/>
    <cellStyle name="Comma 5 2 3 7 2" xfId="12005" xr:uid="{00000000-0005-0000-0000-0000F8690000}"/>
    <cellStyle name="Comma 5 2 3 7 2 2" xfId="42592" xr:uid="{00000000-0005-0000-0000-0000F9690000}"/>
    <cellStyle name="Comma 5 2 3 7 3" xfId="12006" xr:uid="{00000000-0005-0000-0000-0000FA690000}"/>
    <cellStyle name="Comma 5 2 3 7 3 2" xfId="42593" xr:uid="{00000000-0005-0000-0000-0000FB690000}"/>
    <cellStyle name="Comma 5 2 3 7 4" xfId="42591" xr:uid="{00000000-0005-0000-0000-0000FC690000}"/>
    <cellStyle name="Comma 5 2 3 8" xfId="12007" xr:uid="{00000000-0005-0000-0000-0000FD690000}"/>
    <cellStyle name="Comma 5 2 3 8 2" xfId="42594" xr:uid="{00000000-0005-0000-0000-0000FE690000}"/>
    <cellStyle name="Comma 5 2 3 9" xfId="12008" xr:uid="{00000000-0005-0000-0000-0000FF690000}"/>
    <cellStyle name="Comma 5 2 3 9 2" xfId="42595" xr:uid="{00000000-0005-0000-0000-0000006A0000}"/>
    <cellStyle name="Comma 5 2 4" xfId="1366" xr:uid="{00000000-0005-0000-0000-0000016A0000}"/>
    <cellStyle name="Comma 5 2 4 10" xfId="12009" xr:uid="{00000000-0005-0000-0000-0000026A0000}"/>
    <cellStyle name="Comma 5 2 4 10 2" xfId="42596" xr:uid="{00000000-0005-0000-0000-0000036A0000}"/>
    <cellStyle name="Comma 5 2 4 11" xfId="34196" xr:uid="{00000000-0005-0000-0000-0000046A0000}"/>
    <cellStyle name="Comma 5 2 4 11 2" xfId="44234" xr:uid="{00000000-0005-0000-0000-0000056A0000}"/>
    <cellStyle name="Comma 5 2 4 12" xfId="26164" xr:uid="{00000000-0005-0000-0000-0000066A0000}"/>
    <cellStyle name="Comma 5 2 4 12 2" xfId="38150" xr:uid="{00000000-0005-0000-0000-0000076A0000}"/>
    <cellStyle name="Comma 5 2 4 13" xfId="24907" xr:uid="{00000000-0005-0000-0000-0000086A0000}"/>
    <cellStyle name="Comma 5 2 4 14" xfId="36923" xr:uid="{00000000-0005-0000-0000-0000096A0000}"/>
    <cellStyle name="Comma 5 2 4 15" xfId="23906" xr:uid="{00000000-0005-0000-0000-00000A6A0000}"/>
    <cellStyle name="Comma 5 2 4 2" xfId="12010" xr:uid="{00000000-0005-0000-0000-00000B6A0000}"/>
    <cellStyle name="Comma 5 2 4 2 2" xfId="12011" xr:uid="{00000000-0005-0000-0000-00000C6A0000}"/>
    <cellStyle name="Comma 5 2 4 2 2 2" xfId="42598" xr:uid="{00000000-0005-0000-0000-00000D6A0000}"/>
    <cellStyle name="Comma 5 2 4 2 3" xfId="12012" xr:uid="{00000000-0005-0000-0000-00000E6A0000}"/>
    <cellStyle name="Comma 5 2 4 2 3 2" xfId="42599" xr:uid="{00000000-0005-0000-0000-00000F6A0000}"/>
    <cellStyle name="Comma 5 2 4 2 4" xfId="28549" xr:uid="{00000000-0005-0000-0000-0000106A0000}"/>
    <cellStyle name="Comma 5 2 4 2 4 2" xfId="42597" xr:uid="{00000000-0005-0000-0000-0000116A0000}"/>
    <cellStyle name="Comma 5 2 4 2 5" xfId="341" xr:uid="{00000000-0005-0000-0000-0000126A0000}"/>
    <cellStyle name="Comma 5 2 4 2 6" xfId="37417" xr:uid="{00000000-0005-0000-0000-0000136A0000}"/>
    <cellStyle name="Comma 5 2 4 2 7" xfId="24176" xr:uid="{00000000-0005-0000-0000-0000146A0000}"/>
    <cellStyle name="Comma 5 2 4 3" xfId="12013" xr:uid="{00000000-0005-0000-0000-0000156A0000}"/>
    <cellStyle name="Comma 5 2 4 3 2" xfId="12014" xr:uid="{00000000-0005-0000-0000-0000166A0000}"/>
    <cellStyle name="Comma 5 2 4 3 2 2" xfId="42601" xr:uid="{00000000-0005-0000-0000-0000176A0000}"/>
    <cellStyle name="Comma 5 2 4 3 3" xfId="12015" xr:uid="{00000000-0005-0000-0000-0000186A0000}"/>
    <cellStyle name="Comma 5 2 4 3 3 2" xfId="42602" xr:uid="{00000000-0005-0000-0000-0000196A0000}"/>
    <cellStyle name="Comma 5 2 4 3 4" xfId="28550" xr:uid="{00000000-0005-0000-0000-00001A6A0000}"/>
    <cellStyle name="Comma 5 2 4 3 5" xfId="42600" xr:uid="{00000000-0005-0000-0000-00001B6A0000}"/>
    <cellStyle name="Comma 5 2 4 4" xfId="12016" xr:uid="{00000000-0005-0000-0000-00001C6A0000}"/>
    <cellStyle name="Comma 5 2 4 4 2" xfId="12017" xr:uid="{00000000-0005-0000-0000-00001D6A0000}"/>
    <cellStyle name="Comma 5 2 4 4 2 2" xfId="42604" xr:uid="{00000000-0005-0000-0000-00001E6A0000}"/>
    <cellStyle name="Comma 5 2 4 4 3" xfId="12018" xr:uid="{00000000-0005-0000-0000-00001F6A0000}"/>
    <cellStyle name="Comma 5 2 4 4 3 2" xfId="42605" xr:uid="{00000000-0005-0000-0000-0000206A0000}"/>
    <cellStyle name="Comma 5 2 4 4 4" xfId="42603" xr:uid="{00000000-0005-0000-0000-0000216A0000}"/>
    <cellStyle name="Comma 5 2 4 5" xfId="12019" xr:uid="{00000000-0005-0000-0000-0000226A0000}"/>
    <cellStyle name="Comma 5 2 4 5 2" xfId="12020" xr:uid="{00000000-0005-0000-0000-0000236A0000}"/>
    <cellStyle name="Comma 5 2 4 5 2 2" xfId="42607" xr:uid="{00000000-0005-0000-0000-0000246A0000}"/>
    <cellStyle name="Comma 5 2 4 5 3" xfId="12021" xr:uid="{00000000-0005-0000-0000-0000256A0000}"/>
    <cellStyle name="Comma 5 2 4 5 3 2" xfId="42608" xr:uid="{00000000-0005-0000-0000-0000266A0000}"/>
    <cellStyle name="Comma 5 2 4 5 4" xfId="42606" xr:uid="{00000000-0005-0000-0000-0000276A0000}"/>
    <cellStyle name="Comma 5 2 4 6" xfId="12022" xr:uid="{00000000-0005-0000-0000-0000286A0000}"/>
    <cellStyle name="Comma 5 2 4 6 2" xfId="12023" xr:uid="{00000000-0005-0000-0000-0000296A0000}"/>
    <cellStyle name="Comma 5 2 4 6 2 2" xfId="42610" xr:uid="{00000000-0005-0000-0000-00002A6A0000}"/>
    <cellStyle name="Comma 5 2 4 6 3" xfId="12024" xr:uid="{00000000-0005-0000-0000-00002B6A0000}"/>
    <cellStyle name="Comma 5 2 4 6 3 2" xfId="42611" xr:uid="{00000000-0005-0000-0000-00002C6A0000}"/>
    <cellStyle name="Comma 5 2 4 6 4" xfId="42609" xr:uid="{00000000-0005-0000-0000-00002D6A0000}"/>
    <cellStyle name="Comma 5 2 4 7" xfId="12025" xr:uid="{00000000-0005-0000-0000-00002E6A0000}"/>
    <cellStyle name="Comma 5 2 4 7 2" xfId="12026" xr:uid="{00000000-0005-0000-0000-00002F6A0000}"/>
    <cellStyle name="Comma 5 2 4 7 2 2" xfId="42613" xr:uid="{00000000-0005-0000-0000-0000306A0000}"/>
    <cellStyle name="Comma 5 2 4 7 3" xfId="12027" xr:uid="{00000000-0005-0000-0000-0000316A0000}"/>
    <cellStyle name="Comma 5 2 4 7 3 2" xfId="42614" xr:uid="{00000000-0005-0000-0000-0000326A0000}"/>
    <cellStyle name="Comma 5 2 4 7 4" xfId="42612" xr:uid="{00000000-0005-0000-0000-0000336A0000}"/>
    <cellStyle name="Comma 5 2 4 8" xfId="12028" xr:uid="{00000000-0005-0000-0000-0000346A0000}"/>
    <cellStyle name="Comma 5 2 4 8 2" xfId="42615" xr:uid="{00000000-0005-0000-0000-0000356A0000}"/>
    <cellStyle name="Comma 5 2 4 9" xfId="12029" xr:uid="{00000000-0005-0000-0000-0000366A0000}"/>
    <cellStyle name="Comma 5 2 4 9 2" xfId="42616" xr:uid="{00000000-0005-0000-0000-0000376A0000}"/>
    <cellStyle name="Comma 5 2 5" xfId="12030" xr:uid="{00000000-0005-0000-0000-0000386A0000}"/>
    <cellStyle name="Comma 5 2 5 10" xfId="24099" xr:uid="{00000000-0005-0000-0000-0000396A0000}"/>
    <cellStyle name="Comma 5 2 5 11" xfId="22995" xr:uid="{00000000-0005-0000-0000-00003A6A0000}"/>
    <cellStyle name="Comma 5 2 5 2" xfId="12031" xr:uid="{00000000-0005-0000-0000-00003B6A0000}"/>
    <cellStyle name="Comma 5 2 5 2 2" xfId="12032" xr:uid="{00000000-0005-0000-0000-00003C6A0000}"/>
    <cellStyle name="Comma 5 2 5 2 2 2" xfId="42619" xr:uid="{00000000-0005-0000-0000-00003D6A0000}"/>
    <cellStyle name="Comma 5 2 5 2 3" xfId="12033" xr:uid="{00000000-0005-0000-0000-00003E6A0000}"/>
    <cellStyle name="Comma 5 2 5 2 3 2" xfId="42620" xr:uid="{00000000-0005-0000-0000-00003F6A0000}"/>
    <cellStyle name="Comma 5 2 5 2 4" xfId="42618" xr:uid="{00000000-0005-0000-0000-0000406A0000}"/>
    <cellStyle name="Comma 5 2 5 3" xfId="12034" xr:uid="{00000000-0005-0000-0000-0000416A0000}"/>
    <cellStyle name="Comma 5 2 5 3 2" xfId="42621" xr:uid="{00000000-0005-0000-0000-0000426A0000}"/>
    <cellStyle name="Comma 5 2 5 4" xfId="12035" xr:uid="{00000000-0005-0000-0000-0000436A0000}"/>
    <cellStyle name="Comma 5 2 5 4 2" xfId="42622" xr:uid="{00000000-0005-0000-0000-0000446A0000}"/>
    <cellStyle name="Comma 5 2 5 5" xfId="28551" xr:uid="{00000000-0005-0000-0000-0000456A0000}"/>
    <cellStyle name="Comma 5 2 5 5 2" xfId="42617" xr:uid="{00000000-0005-0000-0000-0000466A0000}"/>
    <cellStyle name="Comma 5 2 5 6" xfId="34074" xr:uid="{00000000-0005-0000-0000-0000476A0000}"/>
    <cellStyle name="Comma 5 2 5 6 2" xfId="44100" xr:uid="{00000000-0005-0000-0000-0000486A0000}"/>
    <cellStyle name="Comma 5 2 5 7" xfId="26037" xr:uid="{00000000-0005-0000-0000-0000496A0000}"/>
    <cellStyle name="Comma 5 2 5 7 2" xfId="38039" xr:uid="{00000000-0005-0000-0000-00004A6A0000}"/>
    <cellStyle name="Comma 5 2 5 8" xfId="25283" xr:uid="{00000000-0005-0000-0000-00004B6A0000}"/>
    <cellStyle name="Comma 5 2 5 9" xfId="37301" xr:uid="{00000000-0005-0000-0000-00004C6A0000}"/>
    <cellStyle name="Comma 5 2 6" xfId="12036" xr:uid="{00000000-0005-0000-0000-00004D6A0000}"/>
    <cellStyle name="Comma 5 2 6 2" xfId="12037" xr:uid="{00000000-0005-0000-0000-00004E6A0000}"/>
    <cellStyle name="Comma 5 2 6 2 2" xfId="42623" xr:uid="{00000000-0005-0000-0000-00004F6A0000}"/>
    <cellStyle name="Comma 5 2 6 3" xfId="12038" xr:uid="{00000000-0005-0000-0000-0000506A0000}"/>
    <cellStyle name="Comma 5 2 6 3 2" xfId="42624" xr:uid="{00000000-0005-0000-0000-0000516A0000}"/>
    <cellStyle name="Comma 5 2 6 4" xfId="25630" xr:uid="{00000000-0005-0000-0000-0000526A0000}"/>
    <cellStyle name="Comma 5 2 6 5" xfId="37643" xr:uid="{00000000-0005-0000-0000-0000536A0000}"/>
    <cellStyle name="Comma 5 2 6 6" xfId="24357" xr:uid="{00000000-0005-0000-0000-0000546A0000}"/>
    <cellStyle name="Comma 5 2 7" xfId="12039" xr:uid="{00000000-0005-0000-0000-0000556A0000}"/>
    <cellStyle name="Comma 5 2 7 2" xfId="12040" xr:uid="{00000000-0005-0000-0000-0000566A0000}"/>
    <cellStyle name="Comma 5 2 7 2 2" xfId="42626" xr:uid="{00000000-0005-0000-0000-0000576A0000}"/>
    <cellStyle name="Comma 5 2 7 3" xfId="12041" xr:uid="{00000000-0005-0000-0000-0000586A0000}"/>
    <cellStyle name="Comma 5 2 7 3 2" xfId="42627" xr:uid="{00000000-0005-0000-0000-0000596A0000}"/>
    <cellStyle name="Comma 5 2 7 4" xfId="42625" xr:uid="{00000000-0005-0000-0000-00005A6A0000}"/>
    <cellStyle name="Comma 5 2 8" xfId="12042" xr:uid="{00000000-0005-0000-0000-00005B6A0000}"/>
    <cellStyle name="Comma 5 2 9" xfId="11957" xr:uid="{00000000-0005-0000-0000-00005C6A0000}"/>
    <cellStyle name="Comma 5 2 9 2" xfId="38366" xr:uid="{00000000-0005-0000-0000-00005D6A0000}"/>
    <cellStyle name="Comma 5 2_BOQ for System Furniture - R1 (5)" xfId="12043" xr:uid="{00000000-0005-0000-0000-00005E6A0000}"/>
    <cellStyle name="Comma 5 3" xfId="217" xr:uid="{00000000-0005-0000-0000-00005F6A0000}"/>
    <cellStyle name="Comma 5 3 10" xfId="12044" xr:uid="{00000000-0005-0000-0000-0000606A0000}"/>
    <cellStyle name="Comma 5 3 10 2" xfId="42628" xr:uid="{00000000-0005-0000-0000-0000616A0000}"/>
    <cellStyle name="Comma 5 3 11" xfId="12045" xr:uid="{00000000-0005-0000-0000-0000626A0000}"/>
    <cellStyle name="Comma 5 3 11 2" xfId="35582" xr:uid="{00000000-0005-0000-0000-0000636A0000}"/>
    <cellStyle name="Comma 5 3 11 2 2" xfId="44848" xr:uid="{00000000-0005-0000-0000-0000646A0000}"/>
    <cellStyle name="Comma 5 3 11 3" xfId="42629" xr:uid="{00000000-0005-0000-0000-0000656A0000}"/>
    <cellStyle name="Comma 5 3 12" xfId="918" xr:uid="{00000000-0005-0000-0000-0000666A0000}"/>
    <cellStyle name="Comma 5 3 13" xfId="21727" xr:uid="{00000000-0005-0000-0000-0000676A0000}"/>
    <cellStyle name="Comma 5 3 2" xfId="919" xr:uid="{00000000-0005-0000-0000-0000686A0000}"/>
    <cellStyle name="Comma 5 3 2 10" xfId="23767" xr:uid="{00000000-0005-0000-0000-0000696A0000}"/>
    <cellStyle name="Comma 5 3 2 11" xfId="21728" xr:uid="{00000000-0005-0000-0000-00006A6A0000}"/>
    <cellStyle name="Comma 5 3 2 2" xfId="12047" xr:uid="{00000000-0005-0000-0000-00006B6A0000}"/>
    <cellStyle name="Comma 5 3 2 2 2" xfId="12048" xr:uid="{00000000-0005-0000-0000-00006C6A0000}"/>
    <cellStyle name="Comma 5 3 2 2 3" xfId="28552" xr:uid="{00000000-0005-0000-0000-00006D6A0000}"/>
    <cellStyle name="Comma 5 3 2 2 3 2" xfId="42631" xr:uid="{00000000-0005-0000-0000-00006E6A0000}"/>
    <cellStyle name="Comma 5 3 2 2 4" xfId="25286" xr:uid="{00000000-0005-0000-0000-00006F6A0000}"/>
    <cellStyle name="Comma 5 3 2 2 5" xfId="37304" xr:uid="{00000000-0005-0000-0000-0000706A0000}"/>
    <cellStyle name="Comma 5 3 2 2 6" xfId="24102" xr:uid="{00000000-0005-0000-0000-0000716A0000}"/>
    <cellStyle name="Comma 5 3 2 2 7" xfId="23000" xr:uid="{00000000-0005-0000-0000-0000726A0000}"/>
    <cellStyle name="Comma 5 3 2 3" xfId="12049" xr:uid="{00000000-0005-0000-0000-0000736A0000}"/>
    <cellStyle name="Comma 5 3 2 3 2" xfId="28553" xr:uid="{00000000-0005-0000-0000-0000746A0000}"/>
    <cellStyle name="Comma 5 3 2 3 3" xfId="42632" xr:uid="{00000000-0005-0000-0000-0000756A0000}"/>
    <cellStyle name="Comma 5 3 2 4" xfId="12050" xr:uid="{00000000-0005-0000-0000-0000766A0000}"/>
    <cellStyle name="Comma 5 3 2 5" xfId="12046" xr:uid="{00000000-0005-0000-0000-0000776A0000}"/>
    <cellStyle name="Comma 5 3 2 5 2" xfId="42630" xr:uid="{00000000-0005-0000-0000-0000786A0000}"/>
    <cellStyle name="Comma 5 3 2 6" xfId="34076" xr:uid="{00000000-0005-0000-0000-0000796A0000}"/>
    <cellStyle name="Comma 5 3 2 6 2" xfId="44103" xr:uid="{00000000-0005-0000-0000-00007A6A0000}"/>
    <cellStyle name="Comma 5 3 2 7" xfId="26041" xr:uid="{00000000-0005-0000-0000-00007B6A0000}"/>
    <cellStyle name="Comma 5 3 2 7 2" xfId="38043" xr:uid="{00000000-0005-0000-0000-00007C6A0000}"/>
    <cellStyle name="Comma 5 3 2 8" xfId="24796" xr:uid="{00000000-0005-0000-0000-00007D6A0000}"/>
    <cellStyle name="Comma 5 3 2 9" xfId="36782" xr:uid="{00000000-0005-0000-0000-00007E6A0000}"/>
    <cellStyle name="Comma 5 3 3" xfId="12051" xr:uid="{00000000-0005-0000-0000-00007F6A0000}"/>
    <cellStyle name="Comma 5 3 3 2" xfId="12052" xr:uid="{00000000-0005-0000-0000-0000806A0000}"/>
    <cellStyle name="Comma 5 3 3 2 2" xfId="42634" xr:uid="{00000000-0005-0000-0000-0000816A0000}"/>
    <cellStyle name="Comma 5 3 3 3" xfId="12053" xr:uid="{00000000-0005-0000-0000-0000826A0000}"/>
    <cellStyle name="Comma 5 3 3 3 2" xfId="42635" xr:uid="{00000000-0005-0000-0000-0000836A0000}"/>
    <cellStyle name="Comma 5 3 3 4" xfId="21895" xr:uid="{00000000-0005-0000-0000-0000846A0000}"/>
    <cellStyle name="Comma 5 3 3 4 2" xfId="42633" xr:uid="{00000000-0005-0000-0000-0000856A0000}"/>
    <cellStyle name="Comma 5 3 3 5" xfId="34286" xr:uid="{00000000-0005-0000-0000-0000866A0000}"/>
    <cellStyle name="Comma 5 3 3 5 2" xfId="44325" xr:uid="{00000000-0005-0000-0000-0000876A0000}"/>
    <cellStyle name="Comma 5 3 3 6" xfId="26253" xr:uid="{00000000-0005-0000-0000-0000886A0000}"/>
    <cellStyle name="Comma 5 3 3 6 2" xfId="38235" xr:uid="{00000000-0005-0000-0000-0000896A0000}"/>
    <cellStyle name="Comma 5 3 3 7" xfId="37501" xr:uid="{00000000-0005-0000-0000-00008A6A0000}"/>
    <cellStyle name="Comma 5 3 3 8" xfId="25498" xr:uid="{00000000-0005-0000-0000-00008B6A0000}"/>
    <cellStyle name="Comma 5 3 3 9" xfId="29372" xr:uid="{00000000-0005-0000-0000-00008C6A0000}"/>
    <cellStyle name="Comma 5 3 4" xfId="12054" xr:uid="{00000000-0005-0000-0000-00008D6A0000}"/>
    <cellStyle name="Comma 5 3 4 2" xfId="12055" xr:uid="{00000000-0005-0000-0000-00008E6A0000}"/>
    <cellStyle name="Comma 5 3 4 2 2" xfId="42637" xr:uid="{00000000-0005-0000-0000-00008F6A0000}"/>
    <cellStyle name="Comma 5 3 4 3" xfId="12056" xr:uid="{00000000-0005-0000-0000-0000906A0000}"/>
    <cellStyle name="Comma 5 3 4 3 2" xfId="42638" xr:uid="{00000000-0005-0000-0000-0000916A0000}"/>
    <cellStyle name="Comma 5 3 4 4" xfId="42636" xr:uid="{00000000-0005-0000-0000-0000926A0000}"/>
    <cellStyle name="Comma 5 3 5" xfId="12057" xr:uid="{00000000-0005-0000-0000-0000936A0000}"/>
    <cellStyle name="Comma 5 3 5 2" xfId="12058" xr:uid="{00000000-0005-0000-0000-0000946A0000}"/>
    <cellStyle name="Comma 5 3 5 2 2" xfId="42640" xr:uid="{00000000-0005-0000-0000-0000956A0000}"/>
    <cellStyle name="Comma 5 3 5 3" xfId="12059" xr:uid="{00000000-0005-0000-0000-0000966A0000}"/>
    <cellStyle name="Comma 5 3 5 3 2" xfId="42641" xr:uid="{00000000-0005-0000-0000-0000976A0000}"/>
    <cellStyle name="Comma 5 3 5 4" xfId="42639" xr:uid="{00000000-0005-0000-0000-0000986A0000}"/>
    <cellStyle name="Comma 5 3 6" xfId="12060" xr:uid="{00000000-0005-0000-0000-0000996A0000}"/>
    <cellStyle name="Comma 5 3 6 2" xfId="12061" xr:uid="{00000000-0005-0000-0000-00009A6A0000}"/>
    <cellStyle name="Comma 5 3 6 2 2" xfId="42643" xr:uid="{00000000-0005-0000-0000-00009B6A0000}"/>
    <cellStyle name="Comma 5 3 6 3" xfId="12062" xr:uid="{00000000-0005-0000-0000-00009C6A0000}"/>
    <cellStyle name="Comma 5 3 6 3 2" xfId="42644" xr:uid="{00000000-0005-0000-0000-00009D6A0000}"/>
    <cellStyle name="Comma 5 3 6 4" xfId="42642" xr:uid="{00000000-0005-0000-0000-00009E6A0000}"/>
    <cellStyle name="Comma 5 3 7" xfId="12063" xr:uid="{00000000-0005-0000-0000-00009F6A0000}"/>
    <cellStyle name="Comma 5 3 7 2" xfId="12064" xr:uid="{00000000-0005-0000-0000-0000A06A0000}"/>
    <cellStyle name="Comma 5 3 7 2 2" xfId="42646" xr:uid="{00000000-0005-0000-0000-0000A16A0000}"/>
    <cellStyle name="Comma 5 3 7 3" xfId="12065" xr:uid="{00000000-0005-0000-0000-0000A26A0000}"/>
    <cellStyle name="Comma 5 3 7 3 2" xfId="42647" xr:uid="{00000000-0005-0000-0000-0000A36A0000}"/>
    <cellStyle name="Comma 5 3 7 4" xfId="42645" xr:uid="{00000000-0005-0000-0000-0000A46A0000}"/>
    <cellStyle name="Comma 5 3 8" xfId="12066" xr:uid="{00000000-0005-0000-0000-0000A56A0000}"/>
    <cellStyle name="Comma 5 3 8 2" xfId="12067" xr:uid="{00000000-0005-0000-0000-0000A66A0000}"/>
    <cellStyle name="Comma 5 3 8 2 2" xfId="42649" xr:uid="{00000000-0005-0000-0000-0000A76A0000}"/>
    <cellStyle name="Comma 5 3 8 3" xfId="12068" xr:uid="{00000000-0005-0000-0000-0000A86A0000}"/>
    <cellStyle name="Comma 5 3 8 3 2" xfId="42650" xr:uid="{00000000-0005-0000-0000-0000A96A0000}"/>
    <cellStyle name="Comma 5 3 8 4" xfId="42648" xr:uid="{00000000-0005-0000-0000-0000AA6A0000}"/>
    <cellStyle name="Comma 5 3 9" xfId="12069" xr:uid="{00000000-0005-0000-0000-0000AB6A0000}"/>
    <cellStyle name="Comma 5 3 9 2" xfId="42651" xr:uid="{00000000-0005-0000-0000-0000AC6A0000}"/>
    <cellStyle name="Comma 5 4" xfId="283" xr:uid="{00000000-0005-0000-0000-0000AD6A0000}"/>
    <cellStyle name="Comma 5 4 10" xfId="920" xr:uid="{00000000-0005-0000-0000-0000AE6A0000}"/>
    <cellStyle name="Comma 5 4 10 2" xfId="44104" xr:uid="{00000000-0005-0000-0000-0000AF6A0000}"/>
    <cellStyle name="Comma 5 4 11" xfId="26042" xr:uid="{00000000-0005-0000-0000-0000B06A0000}"/>
    <cellStyle name="Comma 5 4 11 2" xfId="38044" xr:uid="{00000000-0005-0000-0000-0000B16A0000}"/>
    <cellStyle name="Comma 5 4 12" xfId="24797" xr:uid="{00000000-0005-0000-0000-0000B26A0000}"/>
    <cellStyle name="Comma 5 4 13" xfId="36783" xr:uid="{00000000-0005-0000-0000-0000B36A0000}"/>
    <cellStyle name="Comma 5 4 14" xfId="23768" xr:uid="{00000000-0005-0000-0000-0000B46A0000}"/>
    <cellStyle name="Comma 5 4 2" xfId="921" xr:uid="{00000000-0005-0000-0000-0000B56A0000}"/>
    <cellStyle name="Comma 5 4 2 10" xfId="36784" xr:uid="{00000000-0005-0000-0000-0000B66A0000}"/>
    <cellStyle name="Comma 5 4 2 11" xfId="23769" xr:uid="{00000000-0005-0000-0000-0000B76A0000}"/>
    <cellStyle name="Comma 5 4 2 2" xfId="12071" xr:uid="{00000000-0005-0000-0000-0000B86A0000}"/>
    <cellStyle name="Comma 5 4 2 2 2" xfId="12072" xr:uid="{00000000-0005-0000-0000-0000B96A0000}"/>
    <cellStyle name="Comma 5 4 2 2 2 2" xfId="42654" xr:uid="{00000000-0005-0000-0000-0000BA6A0000}"/>
    <cellStyle name="Comma 5 4 2 2 3" xfId="28554" xr:uid="{00000000-0005-0000-0000-0000BB6A0000}"/>
    <cellStyle name="Comma 5 4 2 2 3 2" xfId="42653" xr:uid="{00000000-0005-0000-0000-0000BC6A0000}"/>
    <cellStyle name="Comma 5 4 2 2 4" xfId="25288" xr:uid="{00000000-0005-0000-0000-0000BD6A0000}"/>
    <cellStyle name="Comma 5 4 2 2 5" xfId="37306" xr:uid="{00000000-0005-0000-0000-0000BE6A0000}"/>
    <cellStyle name="Comma 5 4 2 3" xfId="12073" xr:uid="{00000000-0005-0000-0000-0000BF6A0000}"/>
    <cellStyle name="Comma 5 4 2 3 2" xfId="12074" xr:uid="{00000000-0005-0000-0000-0000C06A0000}"/>
    <cellStyle name="Comma 5 4 2 3 2 2" xfId="42656" xr:uid="{00000000-0005-0000-0000-0000C16A0000}"/>
    <cellStyle name="Comma 5 4 2 3 3" xfId="28555" xr:uid="{00000000-0005-0000-0000-0000C26A0000}"/>
    <cellStyle name="Comma 5 4 2 3 4" xfId="42655" xr:uid="{00000000-0005-0000-0000-0000C36A0000}"/>
    <cellStyle name="Comma 5 4 2 4" xfId="12075" xr:uid="{00000000-0005-0000-0000-0000C46A0000}"/>
    <cellStyle name="Comma 5 4 2 4 2" xfId="42657" xr:uid="{00000000-0005-0000-0000-0000C56A0000}"/>
    <cellStyle name="Comma 5 4 2 5" xfId="12076" xr:uid="{00000000-0005-0000-0000-0000C66A0000}"/>
    <cellStyle name="Comma 5 4 2 5 2" xfId="35581" xr:uid="{00000000-0005-0000-0000-0000C76A0000}"/>
    <cellStyle name="Comma 5 4 2 5 2 2" xfId="44847" xr:uid="{00000000-0005-0000-0000-0000C86A0000}"/>
    <cellStyle name="Comma 5 4 2 5 3" xfId="42658" xr:uid="{00000000-0005-0000-0000-0000C96A0000}"/>
    <cellStyle name="Comma 5 4 2 6" xfId="12070" xr:uid="{00000000-0005-0000-0000-0000CA6A0000}"/>
    <cellStyle name="Comma 5 4 2 6 2" xfId="42652" xr:uid="{00000000-0005-0000-0000-0000CB6A0000}"/>
    <cellStyle name="Comma 5 4 2 7" xfId="34077" xr:uid="{00000000-0005-0000-0000-0000CC6A0000}"/>
    <cellStyle name="Comma 5 4 2 7 2" xfId="44105" xr:uid="{00000000-0005-0000-0000-0000CD6A0000}"/>
    <cellStyle name="Comma 5 4 2 8" xfId="26043" xr:uid="{00000000-0005-0000-0000-0000CE6A0000}"/>
    <cellStyle name="Comma 5 4 2 8 2" xfId="38045" xr:uid="{00000000-0005-0000-0000-0000CF6A0000}"/>
    <cellStyle name="Comma 5 4 2 9" xfId="24798" xr:uid="{00000000-0005-0000-0000-0000D06A0000}"/>
    <cellStyle name="Comma 5 4 3" xfId="12077" xr:uid="{00000000-0005-0000-0000-0000D16A0000}"/>
    <cellStyle name="Comma 5 4 3 2" xfId="12078" xr:uid="{00000000-0005-0000-0000-0000D26A0000}"/>
    <cellStyle name="Comma 5 4 3 2 2" xfId="42660" xr:uid="{00000000-0005-0000-0000-0000D36A0000}"/>
    <cellStyle name="Comma 5 4 3 3" xfId="12079" xr:uid="{00000000-0005-0000-0000-0000D46A0000}"/>
    <cellStyle name="Comma 5 4 3 3 2" xfId="42661" xr:uid="{00000000-0005-0000-0000-0000D56A0000}"/>
    <cellStyle name="Comma 5 4 3 4" xfId="393" xr:uid="{00000000-0005-0000-0000-0000D66A0000}"/>
    <cellStyle name="Comma 5 4 3 4 2" xfId="42659" xr:uid="{00000000-0005-0000-0000-0000D76A0000}"/>
    <cellStyle name="Comma 5 4 3 5" xfId="34346" xr:uid="{00000000-0005-0000-0000-0000D86A0000}"/>
    <cellStyle name="Comma 5 4 3 5 2" xfId="44388" xr:uid="{00000000-0005-0000-0000-0000D96A0000}"/>
    <cellStyle name="Comma 5 4 3 6" xfId="21787" xr:uid="{00000000-0005-0000-0000-0000DA6A0000}"/>
    <cellStyle name="Comma 5 4 3 6 2" xfId="38297" xr:uid="{00000000-0005-0000-0000-0000DB6A0000}"/>
    <cellStyle name="Comma 5 4 3 7" xfId="25287" xr:uid="{00000000-0005-0000-0000-0000DC6A0000}"/>
    <cellStyle name="Comma 5 4 3 8" xfId="37305" xr:uid="{00000000-0005-0000-0000-0000DD6A0000}"/>
    <cellStyle name="Comma 5 4 4" xfId="12080" xr:uid="{00000000-0005-0000-0000-0000DE6A0000}"/>
    <cellStyle name="Comma 5 4 4 2" xfId="12081" xr:uid="{00000000-0005-0000-0000-0000DF6A0000}"/>
    <cellStyle name="Comma 5 4 4 2 2" xfId="42663" xr:uid="{00000000-0005-0000-0000-0000E06A0000}"/>
    <cellStyle name="Comma 5 4 4 3" xfId="12082" xr:uid="{00000000-0005-0000-0000-0000E16A0000}"/>
    <cellStyle name="Comma 5 4 4 3 2" xfId="42664" xr:uid="{00000000-0005-0000-0000-0000E26A0000}"/>
    <cellStyle name="Comma 5 4 4 4" xfId="21896" xr:uid="{00000000-0005-0000-0000-0000E36A0000}"/>
    <cellStyle name="Comma 5 4 4 4 2" xfId="42662" xr:uid="{00000000-0005-0000-0000-0000E46A0000}"/>
    <cellStyle name="Comma 5 4 4 5" xfId="25557" xr:uid="{00000000-0005-0000-0000-0000E56A0000}"/>
    <cellStyle name="Comma 5 4 4 6" xfId="37563" xr:uid="{00000000-0005-0000-0000-0000E66A0000}"/>
    <cellStyle name="Comma 5 4 5" xfId="12083" xr:uid="{00000000-0005-0000-0000-0000E76A0000}"/>
    <cellStyle name="Comma 5 4 5 2" xfId="12084" xr:uid="{00000000-0005-0000-0000-0000E86A0000}"/>
    <cellStyle name="Comma 5 4 5 2 2" xfId="42666" xr:uid="{00000000-0005-0000-0000-0000E96A0000}"/>
    <cellStyle name="Comma 5 4 5 3" xfId="12085" xr:uid="{00000000-0005-0000-0000-0000EA6A0000}"/>
    <cellStyle name="Comma 5 4 5 3 2" xfId="42667" xr:uid="{00000000-0005-0000-0000-0000EB6A0000}"/>
    <cellStyle name="Comma 5 4 5 4" xfId="42665" xr:uid="{00000000-0005-0000-0000-0000EC6A0000}"/>
    <cellStyle name="Comma 5 4 6" xfId="12086" xr:uid="{00000000-0005-0000-0000-0000ED6A0000}"/>
    <cellStyle name="Comma 5 4 6 2" xfId="12087" xr:uid="{00000000-0005-0000-0000-0000EE6A0000}"/>
    <cellStyle name="Comma 5 4 6 2 2" xfId="42669" xr:uid="{00000000-0005-0000-0000-0000EF6A0000}"/>
    <cellStyle name="Comma 5 4 6 3" xfId="12088" xr:uid="{00000000-0005-0000-0000-0000F06A0000}"/>
    <cellStyle name="Comma 5 4 6 3 2" xfId="42670" xr:uid="{00000000-0005-0000-0000-0000F16A0000}"/>
    <cellStyle name="Comma 5 4 6 4" xfId="42668" xr:uid="{00000000-0005-0000-0000-0000F26A0000}"/>
    <cellStyle name="Comma 5 4 7" xfId="12089" xr:uid="{00000000-0005-0000-0000-0000F36A0000}"/>
    <cellStyle name="Comma 5 4 7 2" xfId="12090" xr:uid="{00000000-0005-0000-0000-0000F46A0000}"/>
    <cellStyle name="Comma 5 4 7 2 2" xfId="42672" xr:uid="{00000000-0005-0000-0000-0000F56A0000}"/>
    <cellStyle name="Comma 5 4 7 3" xfId="12091" xr:uid="{00000000-0005-0000-0000-0000F66A0000}"/>
    <cellStyle name="Comma 5 4 7 3 2" xfId="42673" xr:uid="{00000000-0005-0000-0000-0000F76A0000}"/>
    <cellStyle name="Comma 5 4 7 4" xfId="42671" xr:uid="{00000000-0005-0000-0000-0000F86A0000}"/>
    <cellStyle name="Comma 5 4 8" xfId="12092" xr:uid="{00000000-0005-0000-0000-0000F96A0000}"/>
    <cellStyle name="Comma 5 4 8 2" xfId="42674" xr:uid="{00000000-0005-0000-0000-0000FA6A0000}"/>
    <cellStyle name="Comma 5 4 9" xfId="12093" xr:uid="{00000000-0005-0000-0000-0000FB6A0000}"/>
    <cellStyle name="Comma 5 4 9 2" xfId="42675" xr:uid="{00000000-0005-0000-0000-0000FC6A0000}"/>
    <cellStyle name="Comma 5 5" xfId="922" xr:uid="{00000000-0005-0000-0000-0000FD6A0000}"/>
    <cellStyle name="Comma 5 5 10" xfId="23770" xr:uid="{00000000-0005-0000-0000-0000FE6A0000}"/>
    <cellStyle name="Comma 5 5 11" xfId="22994" xr:uid="{00000000-0005-0000-0000-0000FF6A0000}"/>
    <cellStyle name="Comma 5 5 2" xfId="923" xr:uid="{00000000-0005-0000-0000-0000006B0000}"/>
    <cellStyle name="Comma 5 5 2 2" xfId="12095" xr:uid="{00000000-0005-0000-0000-0000016B0000}"/>
    <cellStyle name="Comma 5 5 2 2 2" xfId="28556" xr:uid="{00000000-0005-0000-0000-0000026B0000}"/>
    <cellStyle name="Comma 5 5 2 2 2 2" xfId="42677" xr:uid="{00000000-0005-0000-0000-0000036B0000}"/>
    <cellStyle name="Comma 5 5 2 2 3" xfId="25290" xr:uid="{00000000-0005-0000-0000-0000046B0000}"/>
    <cellStyle name="Comma 5 5 2 2 4" xfId="37308" xr:uid="{00000000-0005-0000-0000-0000056B0000}"/>
    <cellStyle name="Comma 5 5 2 2 5" xfId="24103" xr:uid="{00000000-0005-0000-0000-0000066B0000}"/>
    <cellStyle name="Comma 5 5 2 3" xfId="12096" xr:uid="{00000000-0005-0000-0000-0000076B0000}"/>
    <cellStyle name="Comma 5 5 2 3 2" xfId="28557" xr:uid="{00000000-0005-0000-0000-0000086B0000}"/>
    <cellStyle name="Comma 5 5 2 3 3" xfId="42678" xr:uid="{00000000-0005-0000-0000-0000096B0000}"/>
    <cellStyle name="Comma 5 5 2 3 4" xfId="24359" xr:uid="{00000000-0005-0000-0000-00000A6B0000}"/>
    <cellStyle name="Comma 5 5 2 4" xfId="12094" xr:uid="{00000000-0005-0000-0000-00000B6B0000}"/>
    <cellStyle name="Comma 5 5 2 4 2" xfId="42676" xr:uid="{00000000-0005-0000-0000-00000C6B0000}"/>
    <cellStyle name="Comma 5 5 2 5" xfId="34079" xr:uid="{00000000-0005-0000-0000-00000D6B0000}"/>
    <cellStyle name="Comma 5 5 2 5 2" xfId="44107" xr:uid="{00000000-0005-0000-0000-00000E6B0000}"/>
    <cellStyle name="Comma 5 5 2 6" xfId="26045" xr:uid="{00000000-0005-0000-0000-00000F6B0000}"/>
    <cellStyle name="Comma 5 5 2 6 2" xfId="38047" xr:uid="{00000000-0005-0000-0000-0000106B0000}"/>
    <cellStyle name="Comma 5 5 2 7" xfId="24800" xr:uid="{00000000-0005-0000-0000-0000116B0000}"/>
    <cellStyle name="Comma 5 5 2 8" xfId="36786" xr:uid="{00000000-0005-0000-0000-0000126B0000}"/>
    <cellStyle name="Comma 5 5 3" xfId="12097" xr:uid="{00000000-0005-0000-0000-0000136B0000}"/>
    <cellStyle name="Comma 5 5 3 2" xfId="12098" xr:uid="{00000000-0005-0000-0000-0000146B0000}"/>
    <cellStyle name="Comma 5 5 3 2 2" xfId="42680" xr:uid="{00000000-0005-0000-0000-0000156B0000}"/>
    <cellStyle name="Comma 5 5 3 3" xfId="12099" xr:uid="{00000000-0005-0000-0000-0000166B0000}"/>
    <cellStyle name="Comma 5 5 3 3 2" xfId="42681" xr:uid="{00000000-0005-0000-0000-0000176B0000}"/>
    <cellStyle name="Comma 5 5 3 4" xfId="28558" xr:uid="{00000000-0005-0000-0000-0000186B0000}"/>
    <cellStyle name="Comma 5 5 3 4 2" xfId="42679" xr:uid="{00000000-0005-0000-0000-0000196B0000}"/>
    <cellStyle name="Comma 5 5 3 5" xfId="25289" xr:uid="{00000000-0005-0000-0000-00001A6B0000}"/>
    <cellStyle name="Comma 5 5 3 6" xfId="37307" xr:uid="{00000000-0005-0000-0000-00001B6B0000}"/>
    <cellStyle name="Comma 5 5 4" xfId="12100" xr:uid="{00000000-0005-0000-0000-00001C6B0000}"/>
    <cellStyle name="Comma 5 5 4 2" xfId="28559" xr:uid="{00000000-0005-0000-0000-00001D6B0000}"/>
    <cellStyle name="Comma 5 5 4 3" xfId="42682" xr:uid="{00000000-0005-0000-0000-00001E6B0000}"/>
    <cellStyle name="Comma 5 5 5" xfId="12101" xr:uid="{00000000-0005-0000-0000-00001F6B0000}"/>
    <cellStyle name="Comma 5 5 5 2" xfId="42683" xr:uid="{00000000-0005-0000-0000-0000206B0000}"/>
    <cellStyle name="Comma 5 5 6" xfId="34078" xr:uid="{00000000-0005-0000-0000-0000216B0000}"/>
    <cellStyle name="Comma 5 5 6 2" xfId="44106" xr:uid="{00000000-0005-0000-0000-0000226B0000}"/>
    <cellStyle name="Comma 5 5 7" xfId="26044" xr:uid="{00000000-0005-0000-0000-0000236B0000}"/>
    <cellStyle name="Comma 5 5 7 2" xfId="38046" xr:uid="{00000000-0005-0000-0000-0000246B0000}"/>
    <cellStyle name="Comma 5 5 8" xfId="24799" xr:uid="{00000000-0005-0000-0000-0000256B0000}"/>
    <cellStyle name="Comma 5 5 9" xfId="36785" xr:uid="{00000000-0005-0000-0000-0000266B0000}"/>
    <cellStyle name="Comma 5 6" xfId="1303" xr:uid="{00000000-0005-0000-0000-0000276B0000}"/>
    <cellStyle name="Comma 5 6 2" xfId="12103" xr:uid="{00000000-0005-0000-0000-0000286B0000}"/>
    <cellStyle name="Comma 5 6 3" xfId="12104" xr:uid="{00000000-0005-0000-0000-0000296B0000}"/>
    <cellStyle name="Comma 5 6 4" xfId="12102" xr:uid="{00000000-0005-0000-0000-00002A6B0000}"/>
    <cellStyle name="Comma 5 6 4 2" xfId="42684" xr:uid="{00000000-0005-0000-0000-00002B6B0000}"/>
    <cellStyle name="Comma 5 6 5" xfId="35580" xr:uid="{00000000-0005-0000-0000-00002C6B0000}"/>
    <cellStyle name="Comma 5 6 5 2" xfId="44846" xr:uid="{00000000-0005-0000-0000-00002D6B0000}"/>
    <cellStyle name="Comma 5 7" xfId="12105" xr:uid="{00000000-0005-0000-0000-00002E6B0000}"/>
    <cellStyle name="Comma 5 7 2" xfId="12106" xr:uid="{00000000-0005-0000-0000-00002F6B0000}"/>
    <cellStyle name="Comma 5 7 2 2" xfId="42685" xr:uid="{00000000-0005-0000-0000-0000306B0000}"/>
    <cellStyle name="Comma 5 7 3" xfId="12107" xr:uid="{00000000-0005-0000-0000-0000316B0000}"/>
    <cellStyle name="Comma 5 7 3 2" xfId="42686" xr:uid="{00000000-0005-0000-0000-0000326B0000}"/>
    <cellStyle name="Comma 5 7 4" xfId="34219" xr:uid="{00000000-0005-0000-0000-0000336B0000}"/>
    <cellStyle name="Comma 5 7 4 2" xfId="44257" xr:uid="{00000000-0005-0000-0000-0000346B0000}"/>
    <cellStyle name="Comma 5 7 5" xfId="21717" xr:uid="{00000000-0005-0000-0000-0000356B0000}"/>
    <cellStyle name="Comma 5 7 5 2" xfId="38173" xr:uid="{00000000-0005-0000-0000-0000366B0000}"/>
    <cellStyle name="Comma 5 7 6" xfId="24930" xr:uid="{00000000-0005-0000-0000-0000376B0000}"/>
    <cellStyle name="Comma 5 7 7" xfId="36946" xr:uid="{00000000-0005-0000-0000-0000386B0000}"/>
    <cellStyle name="Comma 5 8" xfId="12108" xr:uid="{00000000-0005-0000-0000-0000396B0000}"/>
    <cellStyle name="Comma 5 8 2" xfId="12109" xr:uid="{00000000-0005-0000-0000-00003A6B0000}"/>
    <cellStyle name="Comma 5 8 3" xfId="12110" xr:uid="{00000000-0005-0000-0000-00003B6B0000}"/>
    <cellStyle name="Comma 5 8 4" xfId="28560" xr:uid="{00000000-0005-0000-0000-00003C6B0000}"/>
    <cellStyle name="Comma 5 8 4 2" xfId="42687" xr:uid="{00000000-0005-0000-0000-00003D6B0000}"/>
    <cellStyle name="Comma 5 8 5" xfId="25417" xr:uid="{00000000-0005-0000-0000-00003E6B0000}"/>
    <cellStyle name="Comma 5 8 6" xfId="37440" xr:uid="{00000000-0005-0000-0000-00003F6B0000}"/>
    <cellStyle name="Comma 5 9" xfId="12111" xr:uid="{00000000-0005-0000-0000-0000406B0000}"/>
    <cellStyle name="Comma 5 9 2" xfId="12112" xr:uid="{00000000-0005-0000-0000-0000416B0000}"/>
    <cellStyle name="Comma 5 9 3" xfId="35579" xr:uid="{00000000-0005-0000-0000-0000426B0000}"/>
    <cellStyle name="Comma 5 9 3 2" xfId="44845" xr:uid="{00000000-0005-0000-0000-0000436B0000}"/>
    <cellStyle name="Comma 5 9 4" xfId="42688" xr:uid="{00000000-0005-0000-0000-0000446B0000}"/>
    <cellStyle name="Comma 5_BOQ - Modular partition &amp; doors - 10.01.2012" xfId="12113" xr:uid="{00000000-0005-0000-0000-0000456B0000}"/>
    <cellStyle name="Comma 50" xfId="924" xr:uid="{00000000-0005-0000-0000-0000466B0000}"/>
    <cellStyle name="Comma 50 10" xfId="23771" xr:uid="{00000000-0005-0000-0000-0000476B0000}"/>
    <cellStyle name="Comma 50 11" xfId="23001" xr:uid="{00000000-0005-0000-0000-0000486B0000}"/>
    <cellStyle name="Comma 50 2" xfId="925" xr:uid="{00000000-0005-0000-0000-0000496B0000}"/>
    <cellStyle name="Comma 50 2 2" xfId="12116" xr:uid="{00000000-0005-0000-0000-00004A6B0000}"/>
    <cellStyle name="Comma 50 2 2 2" xfId="28562" xr:uid="{00000000-0005-0000-0000-00004B6B0000}"/>
    <cellStyle name="Comma 50 2 2 2 2" xfId="42691" xr:uid="{00000000-0005-0000-0000-00004C6B0000}"/>
    <cellStyle name="Comma 50 2 2 3" xfId="25292" xr:uid="{00000000-0005-0000-0000-00004D6B0000}"/>
    <cellStyle name="Comma 50 2 2 4" xfId="37310" xr:uid="{00000000-0005-0000-0000-00004E6B0000}"/>
    <cellStyle name="Comma 50 2 2 5" xfId="24105" xr:uid="{00000000-0005-0000-0000-00004F6B0000}"/>
    <cellStyle name="Comma 50 2 3" xfId="12115" xr:uid="{00000000-0005-0000-0000-0000506B0000}"/>
    <cellStyle name="Comma 50 2 3 2" xfId="28561" xr:uid="{00000000-0005-0000-0000-0000516B0000}"/>
    <cellStyle name="Comma 50 2 3 3" xfId="42690" xr:uid="{00000000-0005-0000-0000-0000526B0000}"/>
    <cellStyle name="Comma 50 2 3 4" xfId="24361" xr:uid="{00000000-0005-0000-0000-0000536B0000}"/>
    <cellStyle name="Comma 50 2 4" xfId="34081" xr:uid="{00000000-0005-0000-0000-0000546B0000}"/>
    <cellStyle name="Comma 50 2 4 2" xfId="44109" xr:uid="{00000000-0005-0000-0000-0000556B0000}"/>
    <cellStyle name="Comma 50 2 5" xfId="21778" xr:uid="{00000000-0005-0000-0000-0000566B0000}"/>
    <cellStyle name="Comma 50 2 5 2" xfId="38049" xr:uid="{00000000-0005-0000-0000-0000576B0000}"/>
    <cellStyle name="Comma 50 2 6" xfId="24802" xr:uid="{00000000-0005-0000-0000-0000586B0000}"/>
    <cellStyle name="Comma 50 2 7" xfId="36788" xr:uid="{00000000-0005-0000-0000-0000596B0000}"/>
    <cellStyle name="Comma 50 3" xfId="12117" xr:uid="{00000000-0005-0000-0000-00005A6B0000}"/>
    <cellStyle name="Comma 50 3 2" xfId="12118" xr:uid="{00000000-0005-0000-0000-00005B6B0000}"/>
    <cellStyle name="Comma 50 3 2 2" xfId="42693" xr:uid="{00000000-0005-0000-0000-00005C6B0000}"/>
    <cellStyle name="Comma 50 3 3" xfId="28563" xr:uid="{00000000-0005-0000-0000-00005D6B0000}"/>
    <cellStyle name="Comma 50 3 3 2" xfId="42692" xr:uid="{00000000-0005-0000-0000-00005E6B0000}"/>
    <cellStyle name="Comma 50 3 4" xfId="25291" xr:uid="{00000000-0005-0000-0000-00005F6B0000}"/>
    <cellStyle name="Comma 50 3 5" xfId="37309" xr:uid="{00000000-0005-0000-0000-0000606B0000}"/>
    <cellStyle name="Comma 50 3 6" xfId="24104" xr:uid="{00000000-0005-0000-0000-0000616B0000}"/>
    <cellStyle name="Comma 50 4" xfId="12119" xr:uid="{00000000-0005-0000-0000-0000626B0000}"/>
    <cellStyle name="Comma 50 4 2" xfId="28564" xr:uid="{00000000-0005-0000-0000-0000636B0000}"/>
    <cellStyle name="Comma 50 4 3" xfId="42694" xr:uid="{00000000-0005-0000-0000-0000646B0000}"/>
    <cellStyle name="Comma 50 4 4" xfId="24360" xr:uid="{00000000-0005-0000-0000-0000656B0000}"/>
    <cellStyle name="Comma 50 5" xfId="12114" xr:uid="{00000000-0005-0000-0000-0000666B0000}"/>
    <cellStyle name="Comma 50 5 2" xfId="42689" xr:uid="{00000000-0005-0000-0000-0000676B0000}"/>
    <cellStyle name="Comma 50 6" xfId="34080" xr:uid="{00000000-0005-0000-0000-0000686B0000}"/>
    <cellStyle name="Comma 50 6 2" xfId="44108" xr:uid="{00000000-0005-0000-0000-0000696B0000}"/>
    <cellStyle name="Comma 50 7" xfId="26046" xr:uid="{00000000-0005-0000-0000-00006A6B0000}"/>
    <cellStyle name="Comma 50 7 2" xfId="38048" xr:uid="{00000000-0005-0000-0000-00006B6B0000}"/>
    <cellStyle name="Comma 50 8" xfId="24801" xr:uid="{00000000-0005-0000-0000-00006C6B0000}"/>
    <cellStyle name="Comma 50 9" xfId="36787" xr:uid="{00000000-0005-0000-0000-00006D6B0000}"/>
    <cellStyle name="Comma 51" xfId="926" xr:uid="{00000000-0005-0000-0000-00006E6B0000}"/>
    <cellStyle name="Comma 51 10" xfId="36789" xr:uid="{00000000-0005-0000-0000-00006F6B0000}"/>
    <cellStyle name="Comma 51 11" xfId="23772" xr:uid="{00000000-0005-0000-0000-0000706B0000}"/>
    <cellStyle name="Comma 51 12" xfId="23002" xr:uid="{00000000-0005-0000-0000-0000716B0000}"/>
    <cellStyle name="Comma 51 2" xfId="927" xr:uid="{00000000-0005-0000-0000-0000726B0000}"/>
    <cellStyle name="Comma 51 2 2" xfId="12121" xr:uid="{00000000-0005-0000-0000-0000736B0000}"/>
    <cellStyle name="Comma 51 2 2 2" xfId="28565" xr:uid="{00000000-0005-0000-0000-0000746B0000}"/>
    <cellStyle name="Comma 51 2 2 2 2" xfId="42696" xr:uid="{00000000-0005-0000-0000-0000756B0000}"/>
    <cellStyle name="Comma 51 2 2 3" xfId="25294" xr:uid="{00000000-0005-0000-0000-0000766B0000}"/>
    <cellStyle name="Comma 51 2 2 4" xfId="37312" xr:uid="{00000000-0005-0000-0000-0000776B0000}"/>
    <cellStyle name="Comma 51 2 2 5" xfId="24107" xr:uid="{00000000-0005-0000-0000-0000786B0000}"/>
    <cellStyle name="Comma 51 2 3" xfId="24363" xr:uid="{00000000-0005-0000-0000-0000796B0000}"/>
    <cellStyle name="Comma 51 2 3 2" xfId="34083" xr:uid="{00000000-0005-0000-0000-00007A6B0000}"/>
    <cellStyle name="Comma 51 2 3 3" xfId="44111" xr:uid="{00000000-0005-0000-0000-00007B6B0000}"/>
    <cellStyle name="Comma 51 2 4" xfId="26049" xr:uid="{00000000-0005-0000-0000-00007C6B0000}"/>
    <cellStyle name="Comma 51 2 4 2" xfId="38051" xr:uid="{00000000-0005-0000-0000-00007D6B0000}"/>
    <cellStyle name="Comma 51 2 5" xfId="24804" xr:uid="{00000000-0005-0000-0000-00007E6B0000}"/>
    <cellStyle name="Comma 51 2 6" xfId="36790" xr:uid="{00000000-0005-0000-0000-00007F6B0000}"/>
    <cellStyle name="Comma 51 3" xfId="12122" xr:uid="{00000000-0005-0000-0000-0000806B0000}"/>
    <cellStyle name="Comma 51 3 2" xfId="12123" xr:uid="{00000000-0005-0000-0000-0000816B0000}"/>
    <cellStyle name="Comma 51 3 2 2" xfId="42698" xr:uid="{00000000-0005-0000-0000-0000826B0000}"/>
    <cellStyle name="Comma 51 3 3" xfId="28566" xr:uid="{00000000-0005-0000-0000-0000836B0000}"/>
    <cellStyle name="Comma 51 3 3 2" xfId="42697" xr:uid="{00000000-0005-0000-0000-0000846B0000}"/>
    <cellStyle name="Comma 51 3 4" xfId="25293" xr:uid="{00000000-0005-0000-0000-0000856B0000}"/>
    <cellStyle name="Comma 51 3 5" xfId="37311" xr:uid="{00000000-0005-0000-0000-0000866B0000}"/>
    <cellStyle name="Comma 51 3 6" xfId="24106" xr:uid="{00000000-0005-0000-0000-0000876B0000}"/>
    <cellStyle name="Comma 51 4" xfId="12124" xr:uid="{00000000-0005-0000-0000-0000886B0000}"/>
    <cellStyle name="Comma 51 4 2" xfId="28567" xr:uid="{00000000-0005-0000-0000-0000896B0000}"/>
    <cellStyle name="Comma 51 4 3" xfId="42699" xr:uid="{00000000-0005-0000-0000-00008A6B0000}"/>
    <cellStyle name="Comma 51 4 4" xfId="24362" xr:uid="{00000000-0005-0000-0000-00008B6B0000}"/>
    <cellStyle name="Comma 51 5" xfId="12120" xr:uid="{00000000-0005-0000-0000-00008C6B0000}"/>
    <cellStyle name="Comma 51 5 2" xfId="42695" xr:uid="{00000000-0005-0000-0000-00008D6B0000}"/>
    <cellStyle name="Comma 51 6" xfId="34082" xr:uid="{00000000-0005-0000-0000-00008E6B0000}"/>
    <cellStyle name="Comma 51 6 2" xfId="44110" xr:uid="{00000000-0005-0000-0000-00008F6B0000}"/>
    <cellStyle name="Comma 51 7" xfId="26048" xr:uid="{00000000-0005-0000-0000-0000906B0000}"/>
    <cellStyle name="Comma 51 7 2" xfId="38050" xr:uid="{00000000-0005-0000-0000-0000916B0000}"/>
    <cellStyle name="Comma 51 8" xfId="35578" xr:uid="{00000000-0005-0000-0000-0000926B0000}"/>
    <cellStyle name="Comma 51 8 2" xfId="44844" xr:uid="{00000000-0005-0000-0000-0000936B0000}"/>
    <cellStyle name="Comma 51 9" xfId="24803" xr:uid="{00000000-0005-0000-0000-0000946B0000}"/>
    <cellStyle name="Comma 52" xfId="928" xr:uid="{00000000-0005-0000-0000-0000956B0000}"/>
    <cellStyle name="Comma 52 10" xfId="23773" xr:uid="{00000000-0005-0000-0000-0000966B0000}"/>
    <cellStyle name="Comma 52 11" xfId="23003" xr:uid="{00000000-0005-0000-0000-0000976B0000}"/>
    <cellStyle name="Comma 52 2" xfId="929" xr:uid="{00000000-0005-0000-0000-0000986B0000}"/>
    <cellStyle name="Comma 52 2 2" xfId="12127" xr:uid="{00000000-0005-0000-0000-0000996B0000}"/>
    <cellStyle name="Comma 52 2 2 2" xfId="28570" xr:uid="{00000000-0005-0000-0000-00009A6B0000}"/>
    <cellStyle name="Comma 52 2 2 2 2" xfId="42702" xr:uid="{00000000-0005-0000-0000-00009B6B0000}"/>
    <cellStyle name="Comma 52 2 2 3" xfId="25296" xr:uid="{00000000-0005-0000-0000-00009C6B0000}"/>
    <cellStyle name="Comma 52 2 2 4" xfId="37314" xr:uid="{00000000-0005-0000-0000-00009D6B0000}"/>
    <cellStyle name="Comma 52 2 2 5" xfId="24109" xr:uid="{00000000-0005-0000-0000-00009E6B0000}"/>
    <cellStyle name="Comma 52 2 3" xfId="12126" xr:uid="{00000000-0005-0000-0000-00009F6B0000}"/>
    <cellStyle name="Comma 52 2 3 2" xfId="28569" xr:uid="{00000000-0005-0000-0000-0000A06B0000}"/>
    <cellStyle name="Comma 52 2 3 3" xfId="42701" xr:uid="{00000000-0005-0000-0000-0000A16B0000}"/>
    <cellStyle name="Comma 52 2 3 4" xfId="24365" xr:uid="{00000000-0005-0000-0000-0000A26B0000}"/>
    <cellStyle name="Comma 52 2 4" xfId="34085" xr:uid="{00000000-0005-0000-0000-0000A36B0000}"/>
    <cellStyle name="Comma 52 2 4 2" xfId="44113" xr:uid="{00000000-0005-0000-0000-0000A46B0000}"/>
    <cellStyle name="Comma 52 2 5" xfId="26051" xr:uid="{00000000-0005-0000-0000-0000A56B0000}"/>
    <cellStyle name="Comma 52 2 5 2" xfId="38053" xr:uid="{00000000-0005-0000-0000-0000A66B0000}"/>
    <cellStyle name="Comma 52 2 6" xfId="24806" xr:uid="{00000000-0005-0000-0000-0000A76B0000}"/>
    <cellStyle name="Comma 52 2 7" xfId="36792" xr:uid="{00000000-0005-0000-0000-0000A86B0000}"/>
    <cellStyle name="Comma 52 3" xfId="39" xr:uid="{00000000-0005-0000-0000-0000A96B0000}"/>
    <cellStyle name="Comma 52 3 10" xfId="23538" xr:uid="{00000000-0005-0000-0000-0000AA6B0000}"/>
    <cellStyle name="Comma 52 3 2" xfId="204" xr:uid="{00000000-0005-0000-0000-0000AB6B0000}"/>
    <cellStyle name="Comma 52 3 2 2" xfId="12129" xr:uid="{00000000-0005-0000-0000-0000AC6B0000}"/>
    <cellStyle name="Comma 52 3 2 2 2" xfId="28572" xr:uid="{00000000-0005-0000-0000-0000AD6B0000}"/>
    <cellStyle name="Comma 52 3 2 2 2 2" xfId="42704" xr:uid="{00000000-0005-0000-0000-0000AE6B0000}"/>
    <cellStyle name="Comma 52 3 2 2 3" xfId="37489" xr:uid="{00000000-0005-0000-0000-0000AF6B0000}"/>
    <cellStyle name="Comma 52 3 2 2 4" xfId="25488" xr:uid="{00000000-0005-0000-0000-0000B06B0000}"/>
    <cellStyle name="Comma 52 3 2 3" xfId="21972" xr:uid="{00000000-0005-0000-0000-0000B16B0000}"/>
    <cellStyle name="Comma 52 3 2 3 2" xfId="44313" xr:uid="{00000000-0005-0000-0000-0000B26B0000}"/>
    <cellStyle name="Comma 52 3 2 4" xfId="26242" xr:uid="{00000000-0005-0000-0000-0000B36B0000}"/>
    <cellStyle name="Comma 52 3 2 4 2" xfId="38223" xr:uid="{00000000-0005-0000-0000-0000B46B0000}"/>
    <cellStyle name="Comma 52 3 2 5" xfId="24918" xr:uid="{00000000-0005-0000-0000-0000B56B0000}"/>
    <cellStyle name="Comma 52 3 2 6" xfId="36934" xr:uid="{00000000-0005-0000-0000-0000B66B0000}"/>
    <cellStyle name="Comma 52 3 3" xfId="271" xr:uid="{00000000-0005-0000-0000-0000B76B0000}"/>
    <cellStyle name="Comma 52 3 3 2" xfId="12128" xr:uid="{00000000-0005-0000-0000-0000B86B0000}"/>
    <cellStyle name="Comma 52 3 3 2 2" xfId="44376" xr:uid="{00000000-0005-0000-0000-0000B96B0000}"/>
    <cellStyle name="Comma 52 3 3 3" xfId="26302" xr:uid="{00000000-0005-0000-0000-0000BA6B0000}"/>
    <cellStyle name="Comma 52 3 3 3 2" xfId="38285" xr:uid="{00000000-0005-0000-0000-0000BB6B0000}"/>
    <cellStyle name="Comma 52 3 3 4" xfId="25546" xr:uid="{00000000-0005-0000-0000-0000BC6B0000}"/>
    <cellStyle name="Comma 52 3 3 5" xfId="37551" xr:uid="{00000000-0005-0000-0000-0000BD6B0000}"/>
    <cellStyle name="Comma 52 3 4" xfId="359" xr:uid="{00000000-0005-0000-0000-0000BE6B0000}"/>
    <cellStyle name="Comma 52 3 4 2" xfId="34207" xr:uid="{00000000-0005-0000-0000-0000BF6B0000}"/>
    <cellStyle name="Comma 52 3 4 2 2" xfId="44245" xr:uid="{00000000-0005-0000-0000-0000C06B0000}"/>
    <cellStyle name="Comma 52 3 4 3" xfId="26175" xr:uid="{00000000-0005-0000-0000-0000C16B0000}"/>
    <cellStyle name="Comma 52 3 4 3 2" xfId="38161" xr:uid="{00000000-0005-0000-0000-0000C26B0000}"/>
    <cellStyle name="Comma 52 3 4 4" xfId="37428" xr:uid="{00000000-0005-0000-0000-0000C36B0000}"/>
    <cellStyle name="Comma 52 3 5" xfId="28571" xr:uid="{00000000-0005-0000-0000-0000C46B0000}"/>
    <cellStyle name="Comma 52 3 5 2" xfId="42703" xr:uid="{00000000-0005-0000-0000-0000C56B0000}"/>
    <cellStyle name="Comma 52 3 6" xfId="33754" xr:uid="{00000000-0005-0000-0000-0000C66B0000}"/>
    <cellStyle name="Comma 52 3 6 2" xfId="43720" xr:uid="{00000000-0005-0000-0000-0000C76B0000}"/>
    <cellStyle name="Comma 52 3 7" xfId="25656" xr:uid="{00000000-0005-0000-0000-0000C86B0000}"/>
    <cellStyle name="Comma 52 3 7 2" xfId="37660" xr:uid="{00000000-0005-0000-0000-0000C96B0000}"/>
    <cellStyle name="Comma 52 3 8" xfId="24433" xr:uid="{00000000-0005-0000-0000-0000CA6B0000}"/>
    <cellStyle name="Comma 52 3 9" xfId="36405" xr:uid="{00000000-0005-0000-0000-0000CB6B0000}"/>
    <cellStyle name="Comma 52 4" xfId="12130" xr:uid="{00000000-0005-0000-0000-0000CC6B0000}"/>
    <cellStyle name="Comma 52 4 2" xfId="28573" xr:uid="{00000000-0005-0000-0000-0000CD6B0000}"/>
    <cellStyle name="Comma 52 4 2 2" xfId="42705" xr:uid="{00000000-0005-0000-0000-0000CE6B0000}"/>
    <cellStyle name="Comma 52 4 3" xfId="25295" xr:uid="{00000000-0005-0000-0000-0000CF6B0000}"/>
    <cellStyle name="Comma 52 4 4" xfId="37313" xr:uid="{00000000-0005-0000-0000-0000D06B0000}"/>
    <cellStyle name="Comma 52 4 5" xfId="24108" xr:uid="{00000000-0005-0000-0000-0000D16B0000}"/>
    <cellStyle name="Comma 52 5" xfId="12125" xr:uid="{00000000-0005-0000-0000-0000D26B0000}"/>
    <cellStyle name="Comma 52 5 2" xfId="28568" xr:uid="{00000000-0005-0000-0000-0000D36B0000}"/>
    <cellStyle name="Comma 52 5 3" xfId="42700" xr:uid="{00000000-0005-0000-0000-0000D46B0000}"/>
    <cellStyle name="Comma 52 5 4" xfId="24364" xr:uid="{00000000-0005-0000-0000-0000D56B0000}"/>
    <cellStyle name="Comma 52 6" xfId="34084" xr:uid="{00000000-0005-0000-0000-0000D66B0000}"/>
    <cellStyle name="Comma 52 6 2" xfId="44112" xr:uid="{00000000-0005-0000-0000-0000D76B0000}"/>
    <cellStyle name="Comma 52 7" xfId="26050" xr:uid="{00000000-0005-0000-0000-0000D86B0000}"/>
    <cellStyle name="Comma 52 7 2" xfId="38052" xr:uid="{00000000-0005-0000-0000-0000D96B0000}"/>
    <cellStyle name="Comma 52 8" xfId="24805" xr:uid="{00000000-0005-0000-0000-0000DA6B0000}"/>
    <cellStyle name="Comma 52 9" xfId="36791" xr:uid="{00000000-0005-0000-0000-0000DB6B0000}"/>
    <cellStyle name="Comma 53" xfId="930" xr:uid="{00000000-0005-0000-0000-0000DC6B0000}"/>
    <cellStyle name="Comma 53 10" xfId="36793" xr:uid="{00000000-0005-0000-0000-0000DD6B0000}"/>
    <cellStyle name="Comma 53 11" xfId="23774" xr:uid="{00000000-0005-0000-0000-0000DE6B0000}"/>
    <cellStyle name="Comma 53 12" xfId="23004" xr:uid="{00000000-0005-0000-0000-0000DF6B0000}"/>
    <cellStyle name="Comma 53 2" xfId="931" xr:uid="{00000000-0005-0000-0000-0000E06B0000}"/>
    <cellStyle name="Comma 53 2 2" xfId="12133" xr:uid="{00000000-0005-0000-0000-0000E16B0000}"/>
    <cellStyle name="Comma 53 2 2 2" xfId="28575" xr:uid="{00000000-0005-0000-0000-0000E26B0000}"/>
    <cellStyle name="Comma 53 2 2 2 2" xfId="42708" xr:uid="{00000000-0005-0000-0000-0000E36B0000}"/>
    <cellStyle name="Comma 53 2 2 3" xfId="25298" xr:uid="{00000000-0005-0000-0000-0000E46B0000}"/>
    <cellStyle name="Comma 53 2 2 4" xfId="37316" xr:uid="{00000000-0005-0000-0000-0000E56B0000}"/>
    <cellStyle name="Comma 53 2 2 5" xfId="24111" xr:uid="{00000000-0005-0000-0000-0000E66B0000}"/>
    <cellStyle name="Comma 53 2 3" xfId="12132" xr:uid="{00000000-0005-0000-0000-0000E76B0000}"/>
    <cellStyle name="Comma 53 2 3 2" xfId="28574" xr:uid="{00000000-0005-0000-0000-0000E86B0000}"/>
    <cellStyle name="Comma 53 2 3 3" xfId="42707" xr:uid="{00000000-0005-0000-0000-0000E96B0000}"/>
    <cellStyle name="Comma 53 2 3 4" xfId="24367" xr:uid="{00000000-0005-0000-0000-0000EA6B0000}"/>
    <cellStyle name="Comma 53 2 4" xfId="34087" xr:uid="{00000000-0005-0000-0000-0000EB6B0000}"/>
    <cellStyle name="Comma 53 2 4 2" xfId="44115" xr:uid="{00000000-0005-0000-0000-0000EC6B0000}"/>
    <cellStyle name="Comma 53 2 5" xfId="26053" xr:uid="{00000000-0005-0000-0000-0000ED6B0000}"/>
    <cellStyle name="Comma 53 2 5 2" xfId="38055" xr:uid="{00000000-0005-0000-0000-0000EE6B0000}"/>
    <cellStyle name="Comma 53 2 6" xfId="24808" xr:uid="{00000000-0005-0000-0000-0000EF6B0000}"/>
    <cellStyle name="Comma 53 2 7" xfId="36794" xr:uid="{00000000-0005-0000-0000-0000F06B0000}"/>
    <cellStyle name="Comma 53 3" xfId="12134" xr:uid="{00000000-0005-0000-0000-0000F16B0000}"/>
    <cellStyle name="Comma 53 3 2" xfId="28576" xr:uid="{00000000-0005-0000-0000-0000F26B0000}"/>
    <cellStyle name="Comma 53 3 2 2" xfId="42709" xr:uid="{00000000-0005-0000-0000-0000F36B0000}"/>
    <cellStyle name="Comma 53 3 3" xfId="25297" xr:uid="{00000000-0005-0000-0000-0000F46B0000}"/>
    <cellStyle name="Comma 53 3 4" xfId="37315" xr:uid="{00000000-0005-0000-0000-0000F56B0000}"/>
    <cellStyle name="Comma 53 3 5" xfId="24110" xr:uid="{00000000-0005-0000-0000-0000F66B0000}"/>
    <cellStyle name="Comma 53 4" xfId="12135" xr:uid="{00000000-0005-0000-0000-0000F76B0000}"/>
    <cellStyle name="Comma 53 4 2" xfId="35577" xr:uid="{00000000-0005-0000-0000-0000F86B0000}"/>
    <cellStyle name="Comma 53 4 2 2" xfId="44843" xr:uid="{00000000-0005-0000-0000-0000F96B0000}"/>
    <cellStyle name="Comma 53 4 3" xfId="28577" xr:uid="{00000000-0005-0000-0000-0000FA6B0000}"/>
    <cellStyle name="Comma 53 4 4" xfId="42710" xr:uid="{00000000-0005-0000-0000-0000FB6B0000}"/>
    <cellStyle name="Comma 53 4 5" xfId="24366" xr:uid="{00000000-0005-0000-0000-0000FC6B0000}"/>
    <cellStyle name="Comma 53 5" xfId="12136" xr:uid="{00000000-0005-0000-0000-0000FD6B0000}"/>
    <cellStyle name="Comma 53 5 2" xfId="42711" xr:uid="{00000000-0005-0000-0000-0000FE6B0000}"/>
    <cellStyle name="Comma 53 6" xfId="12131" xr:uid="{00000000-0005-0000-0000-0000FF6B0000}"/>
    <cellStyle name="Comma 53 6 2" xfId="42706" xr:uid="{00000000-0005-0000-0000-0000006C0000}"/>
    <cellStyle name="Comma 53 7" xfId="34086" xr:uid="{00000000-0005-0000-0000-0000016C0000}"/>
    <cellStyle name="Comma 53 7 2" xfId="44114" xr:uid="{00000000-0005-0000-0000-0000026C0000}"/>
    <cellStyle name="Comma 53 8" xfId="26052" xr:uid="{00000000-0005-0000-0000-0000036C0000}"/>
    <cellStyle name="Comma 53 8 2" xfId="38054" xr:uid="{00000000-0005-0000-0000-0000046C0000}"/>
    <cellStyle name="Comma 53 9" xfId="24807" xr:uid="{00000000-0005-0000-0000-0000056C0000}"/>
    <cellStyle name="Comma 54" xfId="932" xr:uid="{00000000-0005-0000-0000-0000066C0000}"/>
    <cellStyle name="Comma 54 10" xfId="23005" xr:uid="{00000000-0005-0000-0000-0000076C0000}"/>
    <cellStyle name="Comma 54 2" xfId="933" xr:uid="{00000000-0005-0000-0000-0000086C0000}"/>
    <cellStyle name="Comma 54 2 2" xfId="12139" xr:uid="{00000000-0005-0000-0000-0000096C0000}"/>
    <cellStyle name="Comma 54 2 2 2" xfId="28580" xr:uid="{00000000-0005-0000-0000-00000A6C0000}"/>
    <cellStyle name="Comma 54 2 2 2 2" xfId="42714" xr:uid="{00000000-0005-0000-0000-00000B6C0000}"/>
    <cellStyle name="Comma 54 2 2 3" xfId="25300" xr:uid="{00000000-0005-0000-0000-00000C6C0000}"/>
    <cellStyle name="Comma 54 2 2 4" xfId="37318" xr:uid="{00000000-0005-0000-0000-00000D6C0000}"/>
    <cellStyle name="Comma 54 2 2 5" xfId="24113" xr:uid="{00000000-0005-0000-0000-00000E6C0000}"/>
    <cellStyle name="Comma 54 2 3" xfId="12138" xr:uid="{00000000-0005-0000-0000-00000F6C0000}"/>
    <cellStyle name="Comma 54 2 3 2" xfId="28579" xr:uid="{00000000-0005-0000-0000-0000106C0000}"/>
    <cellStyle name="Comma 54 2 3 3" xfId="42713" xr:uid="{00000000-0005-0000-0000-0000116C0000}"/>
    <cellStyle name="Comma 54 2 4" xfId="34089" xr:uid="{00000000-0005-0000-0000-0000126C0000}"/>
    <cellStyle name="Comma 54 2 4 2" xfId="44117" xr:uid="{00000000-0005-0000-0000-0000136C0000}"/>
    <cellStyle name="Comma 54 2 5" xfId="26047" xr:uid="{00000000-0005-0000-0000-0000146C0000}"/>
    <cellStyle name="Comma 54 2 5 2" xfId="38057" xr:uid="{00000000-0005-0000-0000-0000156C0000}"/>
    <cellStyle name="Comma 54 2 6" xfId="24810" xr:uid="{00000000-0005-0000-0000-0000166C0000}"/>
    <cellStyle name="Comma 54 2 7" xfId="36796" xr:uid="{00000000-0005-0000-0000-0000176C0000}"/>
    <cellStyle name="Comma 54 3" xfId="12140" xr:uid="{00000000-0005-0000-0000-0000186C0000}"/>
    <cellStyle name="Comma 54 3 2" xfId="28581" xr:uid="{00000000-0005-0000-0000-0000196C0000}"/>
    <cellStyle name="Comma 54 3 2 2" xfId="42715" xr:uid="{00000000-0005-0000-0000-00001A6C0000}"/>
    <cellStyle name="Comma 54 3 3" xfId="25299" xr:uid="{00000000-0005-0000-0000-00001B6C0000}"/>
    <cellStyle name="Comma 54 3 4" xfId="37317" xr:uid="{00000000-0005-0000-0000-00001C6C0000}"/>
    <cellStyle name="Comma 54 3 5" xfId="24112" xr:uid="{00000000-0005-0000-0000-00001D6C0000}"/>
    <cellStyle name="Comma 54 4" xfId="12137" xr:uid="{00000000-0005-0000-0000-00001E6C0000}"/>
    <cellStyle name="Comma 54 4 2" xfId="28578" xr:uid="{00000000-0005-0000-0000-00001F6C0000}"/>
    <cellStyle name="Comma 54 4 3" xfId="42712" xr:uid="{00000000-0005-0000-0000-0000206C0000}"/>
    <cellStyle name="Comma 54 4 4" xfId="24368" xr:uid="{00000000-0005-0000-0000-0000216C0000}"/>
    <cellStyle name="Comma 54 5" xfId="34088" xr:uid="{00000000-0005-0000-0000-0000226C0000}"/>
    <cellStyle name="Comma 54 5 2" xfId="44116" xr:uid="{00000000-0005-0000-0000-0000236C0000}"/>
    <cellStyle name="Comma 54 6" xfId="26054" xr:uid="{00000000-0005-0000-0000-0000246C0000}"/>
    <cellStyle name="Comma 54 6 2" xfId="38056" xr:uid="{00000000-0005-0000-0000-0000256C0000}"/>
    <cellStyle name="Comma 54 7" xfId="24809" xr:uid="{00000000-0005-0000-0000-0000266C0000}"/>
    <cellStyle name="Comma 54 8" xfId="36795" xr:uid="{00000000-0005-0000-0000-0000276C0000}"/>
    <cellStyle name="Comma 54 9" xfId="23775" xr:uid="{00000000-0005-0000-0000-0000286C0000}"/>
    <cellStyle name="Comma 55" xfId="934" xr:uid="{00000000-0005-0000-0000-0000296C0000}"/>
    <cellStyle name="Comma 55 10" xfId="23006" xr:uid="{00000000-0005-0000-0000-00002A6C0000}"/>
    <cellStyle name="Comma 55 2" xfId="935" xr:uid="{00000000-0005-0000-0000-00002B6C0000}"/>
    <cellStyle name="Comma 55 2 2" xfId="12143" xr:uid="{00000000-0005-0000-0000-00002C6C0000}"/>
    <cellStyle name="Comma 55 2 2 2" xfId="28584" xr:uid="{00000000-0005-0000-0000-00002D6C0000}"/>
    <cellStyle name="Comma 55 2 2 2 2" xfId="42718" xr:uid="{00000000-0005-0000-0000-00002E6C0000}"/>
    <cellStyle name="Comma 55 2 2 3" xfId="25302" xr:uid="{00000000-0005-0000-0000-00002F6C0000}"/>
    <cellStyle name="Comma 55 2 2 4" xfId="37320" xr:uid="{00000000-0005-0000-0000-0000306C0000}"/>
    <cellStyle name="Comma 55 2 2 5" xfId="24115" xr:uid="{00000000-0005-0000-0000-0000316C0000}"/>
    <cellStyle name="Comma 55 2 3" xfId="12142" xr:uid="{00000000-0005-0000-0000-0000326C0000}"/>
    <cellStyle name="Comma 55 2 3 2" xfId="28583" xr:uid="{00000000-0005-0000-0000-0000336C0000}"/>
    <cellStyle name="Comma 55 2 3 3" xfId="42717" xr:uid="{00000000-0005-0000-0000-0000346C0000}"/>
    <cellStyle name="Comma 55 2 3 4" xfId="24370" xr:uid="{00000000-0005-0000-0000-0000356C0000}"/>
    <cellStyle name="Comma 55 2 4" xfId="34091" xr:uid="{00000000-0005-0000-0000-0000366C0000}"/>
    <cellStyle name="Comma 55 2 4 2" xfId="44119" xr:uid="{00000000-0005-0000-0000-0000376C0000}"/>
    <cellStyle name="Comma 55 2 5" xfId="26056" xr:uid="{00000000-0005-0000-0000-0000386C0000}"/>
    <cellStyle name="Comma 55 2 5 2" xfId="38059" xr:uid="{00000000-0005-0000-0000-0000396C0000}"/>
    <cellStyle name="Comma 55 2 6" xfId="24812" xr:uid="{00000000-0005-0000-0000-00003A6C0000}"/>
    <cellStyle name="Comma 55 2 7" xfId="36798" xr:uid="{00000000-0005-0000-0000-00003B6C0000}"/>
    <cellStyle name="Comma 55 3" xfId="12141" xr:uid="{00000000-0005-0000-0000-00003C6C0000}"/>
    <cellStyle name="Comma 55 3 2" xfId="28582" xr:uid="{00000000-0005-0000-0000-00003D6C0000}"/>
    <cellStyle name="Comma 55 3 2 2" xfId="42716" xr:uid="{00000000-0005-0000-0000-00003E6C0000}"/>
    <cellStyle name="Comma 55 3 3" xfId="25301" xr:uid="{00000000-0005-0000-0000-00003F6C0000}"/>
    <cellStyle name="Comma 55 3 4" xfId="37319" xr:uid="{00000000-0005-0000-0000-0000406C0000}"/>
    <cellStyle name="Comma 55 3 5" xfId="24114" xr:uid="{00000000-0005-0000-0000-0000416C0000}"/>
    <cellStyle name="Comma 55 4" xfId="24369" xr:uid="{00000000-0005-0000-0000-0000426C0000}"/>
    <cellStyle name="Comma 55 4 2" xfId="34090" xr:uid="{00000000-0005-0000-0000-0000436C0000}"/>
    <cellStyle name="Comma 55 4 3" xfId="44118" xr:uid="{00000000-0005-0000-0000-0000446C0000}"/>
    <cellStyle name="Comma 55 5" xfId="26055" xr:uid="{00000000-0005-0000-0000-0000456C0000}"/>
    <cellStyle name="Comma 55 5 2" xfId="38058" xr:uid="{00000000-0005-0000-0000-0000466C0000}"/>
    <cellStyle name="Comma 55 6" xfId="35570" xr:uid="{00000000-0005-0000-0000-0000476C0000}"/>
    <cellStyle name="Comma 55 6 2" xfId="44836" xr:uid="{00000000-0005-0000-0000-0000486C0000}"/>
    <cellStyle name="Comma 55 7" xfId="24811" xr:uid="{00000000-0005-0000-0000-0000496C0000}"/>
    <cellStyle name="Comma 55 8" xfId="36797" xr:uid="{00000000-0005-0000-0000-00004A6C0000}"/>
    <cellStyle name="Comma 55 9" xfId="23776" xr:uid="{00000000-0005-0000-0000-00004B6C0000}"/>
    <cellStyle name="Comma 56" xfId="936" xr:uid="{00000000-0005-0000-0000-00004C6C0000}"/>
    <cellStyle name="Comma 56 10" xfId="23777" xr:uid="{00000000-0005-0000-0000-00004D6C0000}"/>
    <cellStyle name="Comma 56 11" xfId="23007" xr:uid="{00000000-0005-0000-0000-00004E6C0000}"/>
    <cellStyle name="Comma 56 2" xfId="937" xr:uid="{00000000-0005-0000-0000-00004F6C0000}"/>
    <cellStyle name="Comma 56 2 2" xfId="12146" xr:uid="{00000000-0005-0000-0000-0000506C0000}"/>
    <cellStyle name="Comma 56 2 2 2" xfId="28586" xr:uid="{00000000-0005-0000-0000-0000516C0000}"/>
    <cellStyle name="Comma 56 2 2 2 2" xfId="42721" xr:uid="{00000000-0005-0000-0000-0000526C0000}"/>
    <cellStyle name="Comma 56 2 2 3" xfId="35576" xr:uid="{00000000-0005-0000-0000-0000536C0000}"/>
    <cellStyle name="Comma 56 2 2 3 2" xfId="44842" xr:uid="{00000000-0005-0000-0000-0000546C0000}"/>
    <cellStyle name="Comma 56 2 2 4" xfId="25304" xr:uid="{00000000-0005-0000-0000-0000556C0000}"/>
    <cellStyle name="Comma 56 2 2 5" xfId="37322" xr:uid="{00000000-0005-0000-0000-0000566C0000}"/>
    <cellStyle name="Comma 56 2 2 6" xfId="24117" xr:uid="{00000000-0005-0000-0000-0000576C0000}"/>
    <cellStyle name="Comma 56 2 3" xfId="12145" xr:uid="{00000000-0005-0000-0000-0000586C0000}"/>
    <cellStyle name="Comma 56 2 3 2" xfId="28585" xr:uid="{00000000-0005-0000-0000-0000596C0000}"/>
    <cellStyle name="Comma 56 2 3 3" xfId="42720" xr:uid="{00000000-0005-0000-0000-00005A6C0000}"/>
    <cellStyle name="Comma 56 2 3 4" xfId="24372" xr:uid="{00000000-0005-0000-0000-00005B6C0000}"/>
    <cellStyle name="Comma 56 2 4" xfId="34093" xr:uid="{00000000-0005-0000-0000-00005C6C0000}"/>
    <cellStyle name="Comma 56 2 4 2" xfId="44121" xr:uid="{00000000-0005-0000-0000-00005D6C0000}"/>
    <cellStyle name="Comma 56 2 5" xfId="26057" xr:uid="{00000000-0005-0000-0000-00005E6C0000}"/>
    <cellStyle name="Comma 56 2 5 2" xfId="38061" xr:uid="{00000000-0005-0000-0000-00005F6C0000}"/>
    <cellStyle name="Comma 56 2 6" xfId="24814" xr:uid="{00000000-0005-0000-0000-0000606C0000}"/>
    <cellStyle name="Comma 56 2 7" xfId="36800" xr:uid="{00000000-0005-0000-0000-0000616C0000}"/>
    <cellStyle name="Comma 56 3" xfId="12147" xr:uid="{00000000-0005-0000-0000-0000626C0000}"/>
    <cellStyle name="Comma 56 3 2" xfId="28587" xr:uid="{00000000-0005-0000-0000-0000636C0000}"/>
    <cellStyle name="Comma 56 3 2 2" xfId="42722" xr:uid="{00000000-0005-0000-0000-0000646C0000}"/>
    <cellStyle name="Comma 56 3 3" xfId="25303" xr:uid="{00000000-0005-0000-0000-0000656C0000}"/>
    <cellStyle name="Comma 56 3 4" xfId="37321" xr:uid="{00000000-0005-0000-0000-0000666C0000}"/>
    <cellStyle name="Comma 56 3 5" xfId="24116" xr:uid="{00000000-0005-0000-0000-0000676C0000}"/>
    <cellStyle name="Comma 56 4" xfId="12148" xr:uid="{00000000-0005-0000-0000-0000686C0000}"/>
    <cellStyle name="Comma 56 4 2" xfId="35575" xr:uid="{00000000-0005-0000-0000-0000696C0000}"/>
    <cellStyle name="Comma 56 4 2 2" xfId="44841" xr:uid="{00000000-0005-0000-0000-00006A6C0000}"/>
    <cellStyle name="Comma 56 4 3" xfId="28588" xr:uid="{00000000-0005-0000-0000-00006B6C0000}"/>
    <cellStyle name="Comma 56 4 4" xfId="42723" xr:uid="{00000000-0005-0000-0000-00006C6C0000}"/>
    <cellStyle name="Comma 56 4 5" xfId="24371" xr:uid="{00000000-0005-0000-0000-00006D6C0000}"/>
    <cellStyle name="Comma 56 5" xfId="12144" xr:uid="{00000000-0005-0000-0000-00006E6C0000}"/>
    <cellStyle name="Comma 56 5 2" xfId="42719" xr:uid="{00000000-0005-0000-0000-00006F6C0000}"/>
    <cellStyle name="Comma 56 6" xfId="34092" xr:uid="{00000000-0005-0000-0000-0000706C0000}"/>
    <cellStyle name="Comma 56 6 2" xfId="44120" xr:uid="{00000000-0005-0000-0000-0000716C0000}"/>
    <cellStyle name="Comma 56 7" xfId="21712" xr:uid="{00000000-0005-0000-0000-0000726C0000}"/>
    <cellStyle name="Comma 56 7 2" xfId="38060" xr:uid="{00000000-0005-0000-0000-0000736C0000}"/>
    <cellStyle name="Comma 56 8" xfId="24813" xr:uid="{00000000-0005-0000-0000-0000746C0000}"/>
    <cellStyle name="Comma 56 9" xfId="36799" xr:uid="{00000000-0005-0000-0000-0000756C0000}"/>
    <cellStyle name="Comma 57" xfId="938" xr:uid="{00000000-0005-0000-0000-0000766C0000}"/>
    <cellStyle name="Comma 57 10" xfId="21729" xr:uid="{00000000-0005-0000-0000-0000776C0000}"/>
    <cellStyle name="Comma 57 2" xfId="939" xr:uid="{00000000-0005-0000-0000-0000786C0000}"/>
    <cellStyle name="Comma 57 2 2" xfId="12151" xr:uid="{00000000-0005-0000-0000-0000796C0000}"/>
    <cellStyle name="Comma 57 2 2 2" xfId="28591" xr:uid="{00000000-0005-0000-0000-00007A6C0000}"/>
    <cellStyle name="Comma 57 2 2 2 2" xfId="42726" xr:uid="{00000000-0005-0000-0000-00007B6C0000}"/>
    <cellStyle name="Comma 57 2 2 3" xfId="25306" xr:uid="{00000000-0005-0000-0000-00007C6C0000}"/>
    <cellStyle name="Comma 57 2 2 4" xfId="37324" xr:uid="{00000000-0005-0000-0000-00007D6C0000}"/>
    <cellStyle name="Comma 57 2 2 5" xfId="24119" xr:uid="{00000000-0005-0000-0000-00007E6C0000}"/>
    <cellStyle name="Comma 57 2 3" xfId="12150" xr:uid="{00000000-0005-0000-0000-00007F6C0000}"/>
    <cellStyle name="Comma 57 2 3 2" xfId="28590" xr:uid="{00000000-0005-0000-0000-0000806C0000}"/>
    <cellStyle name="Comma 57 2 3 3" xfId="42725" xr:uid="{00000000-0005-0000-0000-0000816C0000}"/>
    <cellStyle name="Comma 57 2 3 4" xfId="24374" xr:uid="{00000000-0005-0000-0000-0000826C0000}"/>
    <cellStyle name="Comma 57 2 4" xfId="34095" xr:uid="{00000000-0005-0000-0000-0000836C0000}"/>
    <cellStyle name="Comma 57 2 4 2" xfId="44123" xr:uid="{00000000-0005-0000-0000-0000846C0000}"/>
    <cellStyle name="Comma 57 2 5" xfId="26059" xr:uid="{00000000-0005-0000-0000-0000856C0000}"/>
    <cellStyle name="Comma 57 2 5 2" xfId="38063" xr:uid="{00000000-0005-0000-0000-0000866C0000}"/>
    <cellStyle name="Comma 57 2 6" xfId="24816" xr:uid="{00000000-0005-0000-0000-0000876C0000}"/>
    <cellStyle name="Comma 57 2 7" xfId="36802" xr:uid="{00000000-0005-0000-0000-0000886C0000}"/>
    <cellStyle name="Comma 57 3" xfId="12152" xr:uid="{00000000-0005-0000-0000-0000896C0000}"/>
    <cellStyle name="Comma 57 3 2" xfId="28592" xr:uid="{00000000-0005-0000-0000-00008A6C0000}"/>
    <cellStyle name="Comma 57 3 2 2" xfId="42727" xr:uid="{00000000-0005-0000-0000-00008B6C0000}"/>
    <cellStyle name="Comma 57 3 3" xfId="35574" xr:uid="{00000000-0005-0000-0000-00008C6C0000}"/>
    <cellStyle name="Comma 57 3 3 2" xfId="44840" xr:uid="{00000000-0005-0000-0000-00008D6C0000}"/>
    <cellStyle name="Comma 57 3 4" xfId="25305" xr:uid="{00000000-0005-0000-0000-00008E6C0000}"/>
    <cellStyle name="Comma 57 3 5" xfId="37323" xr:uid="{00000000-0005-0000-0000-00008F6C0000}"/>
    <cellStyle name="Comma 57 3 6" xfId="24118" xr:uid="{00000000-0005-0000-0000-0000906C0000}"/>
    <cellStyle name="Comma 57 4" xfId="12149" xr:uid="{00000000-0005-0000-0000-0000916C0000}"/>
    <cellStyle name="Comma 57 4 2" xfId="28589" xr:uid="{00000000-0005-0000-0000-0000926C0000}"/>
    <cellStyle name="Comma 57 4 3" xfId="42724" xr:uid="{00000000-0005-0000-0000-0000936C0000}"/>
    <cellStyle name="Comma 57 4 4" xfId="24373" xr:uid="{00000000-0005-0000-0000-0000946C0000}"/>
    <cellStyle name="Comma 57 5" xfId="34094" xr:uid="{00000000-0005-0000-0000-0000956C0000}"/>
    <cellStyle name="Comma 57 5 2" xfId="44122" xr:uid="{00000000-0005-0000-0000-0000966C0000}"/>
    <cellStyle name="Comma 57 6" xfId="21779" xr:uid="{00000000-0005-0000-0000-0000976C0000}"/>
    <cellStyle name="Comma 57 6 2" xfId="38062" xr:uid="{00000000-0005-0000-0000-0000986C0000}"/>
    <cellStyle name="Comma 57 7" xfId="24815" xr:uid="{00000000-0005-0000-0000-0000996C0000}"/>
    <cellStyle name="Comma 57 8" xfId="36801" xr:uid="{00000000-0005-0000-0000-00009A6C0000}"/>
    <cellStyle name="Comma 57 9" xfId="23778" xr:uid="{00000000-0005-0000-0000-00009B6C0000}"/>
    <cellStyle name="Comma 58" xfId="940" xr:uid="{00000000-0005-0000-0000-00009C6C0000}"/>
    <cellStyle name="Comma 58 10" xfId="21730" xr:uid="{00000000-0005-0000-0000-00009D6C0000}"/>
    <cellStyle name="Comma 58 2" xfId="941" xr:uid="{00000000-0005-0000-0000-00009E6C0000}"/>
    <cellStyle name="Comma 58 2 2" xfId="12155" xr:uid="{00000000-0005-0000-0000-00009F6C0000}"/>
    <cellStyle name="Comma 58 2 2 2" xfId="28595" xr:uid="{00000000-0005-0000-0000-0000A06C0000}"/>
    <cellStyle name="Comma 58 2 2 2 2" xfId="42730" xr:uid="{00000000-0005-0000-0000-0000A16C0000}"/>
    <cellStyle name="Comma 58 2 2 3" xfId="25308" xr:uid="{00000000-0005-0000-0000-0000A26C0000}"/>
    <cellStyle name="Comma 58 2 2 4" xfId="37326" xr:uid="{00000000-0005-0000-0000-0000A36C0000}"/>
    <cellStyle name="Comma 58 2 2 5" xfId="24121" xr:uid="{00000000-0005-0000-0000-0000A46C0000}"/>
    <cellStyle name="Comma 58 2 3" xfId="12154" xr:uid="{00000000-0005-0000-0000-0000A56C0000}"/>
    <cellStyle name="Comma 58 2 3 2" xfId="28594" xr:uid="{00000000-0005-0000-0000-0000A66C0000}"/>
    <cellStyle name="Comma 58 2 3 3" xfId="42729" xr:uid="{00000000-0005-0000-0000-0000A76C0000}"/>
    <cellStyle name="Comma 58 2 3 4" xfId="24376" xr:uid="{00000000-0005-0000-0000-0000A86C0000}"/>
    <cellStyle name="Comma 58 2 4" xfId="34097" xr:uid="{00000000-0005-0000-0000-0000A96C0000}"/>
    <cellStyle name="Comma 58 2 4 2" xfId="44125" xr:uid="{00000000-0005-0000-0000-0000AA6C0000}"/>
    <cellStyle name="Comma 58 2 5" xfId="26061" xr:uid="{00000000-0005-0000-0000-0000AB6C0000}"/>
    <cellStyle name="Comma 58 2 5 2" xfId="38065" xr:uid="{00000000-0005-0000-0000-0000AC6C0000}"/>
    <cellStyle name="Comma 58 2 6" xfId="24818" xr:uid="{00000000-0005-0000-0000-0000AD6C0000}"/>
    <cellStyle name="Comma 58 2 7" xfId="36804" xr:uid="{00000000-0005-0000-0000-0000AE6C0000}"/>
    <cellStyle name="Comma 58 3" xfId="12156" xr:uid="{00000000-0005-0000-0000-0000AF6C0000}"/>
    <cellStyle name="Comma 58 3 2" xfId="28596" xr:uid="{00000000-0005-0000-0000-0000B06C0000}"/>
    <cellStyle name="Comma 58 3 2 2" xfId="42731" xr:uid="{00000000-0005-0000-0000-0000B16C0000}"/>
    <cellStyle name="Comma 58 3 3" xfId="35573" xr:uid="{00000000-0005-0000-0000-0000B26C0000}"/>
    <cellStyle name="Comma 58 3 3 2" xfId="44839" xr:uid="{00000000-0005-0000-0000-0000B36C0000}"/>
    <cellStyle name="Comma 58 3 4" xfId="25307" xr:uid="{00000000-0005-0000-0000-0000B46C0000}"/>
    <cellStyle name="Comma 58 3 5" xfId="37325" xr:uid="{00000000-0005-0000-0000-0000B56C0000}"/>
    <cellStyle name="Comma 58 3 6" xfId="24120" xr:uid="{00000000-0005-0000-0000-0000B66C0000}"/>
    <cellStyle name="Comma 58 4" xfId="12153" xr:uid="{00000000-0005-0000-0000-0000B76C0000}"/>
    <cellStyle name="Comma 58 4 2" xfId="28593" xr:uid="{00000000-0005-0000-0000-0000B86C0000}"/>
    <cellStyle name="Comma 58 4 3" xfId="42728" xr:uid="{00000000-0005-0000-0000-0000B96C0000}"/>
    <cellStyle name="Comma 58 4 4" xfId="24375" xr:uid="{00000000-0005-0000-0000-0000BA6C0000}"/>
    <cellStyle name="Comma 58 5" xfId="34096" xr:uid="{00000000-0005-0000-0000-0000BB6C0000}"/>
    <cellStyle name="Comma 58 5 2" xfId="44124" xr:uid="{00000000-0005-0000-0000-0000BC6C0000}"/>
    <cellStyle name="Comma 58 6" xfId="26060" xr:uid="{00000000-0005-0000-0000-0000BD6C0000}"/>
    <cellStyle name="Comma 58 6 2" xfId="38064" xr:uid="{00000000-0005-0000-0000-0000BE6C0000}"/>
    <cellStyle name="Comma 58 7" xfId="24817" xr:uid="{00000000-0005-0000-0000-0000BF6C0000}"/>
    <cellStyle name="Comma 58 8" xfId="36803" xr:uid="{00000000-0005-0000-0000-0000C06C0000}"/>
    <cellStyle name="Comma 58 9" xfId="23779" xr:uid="{00000000-0005-0000-0000-0000C16C0000}"/>
    <cellStyle name="Comma 59" xfId="942" xr:uid="{00000000-0005-0000-0000-0000C26C0000}"/>
    <cellStyle name="Comma 59 10" xfId="23780" xr:uid="{00000000-0005-0000-0000-0000C36C0000}"/>
    <cellStyle name="Comma 59 11" xfId="30076" xr:uid="{00000000-0005-0000-0000-0000C46C0000}"/>
    <cellStyle name="Comma 59 2" xfId="12158" xr:uid="{00000000-0005-0000-0000-0000C56C0000}"/>
    <cellStyle name="Comma 59 2 2" xfId="12159" xr:uid="{00000000-0005-0000-0000-0000C66C0000}"/>
    <cellStyle name="Comma 59 2 2 2" xfId="42733" xr:uid="{00000000-0005-0000-0000-0000C76C0000}"/>
    <cellStyle name="Comma 59 2 3" xfId="28597" xr:uid="{00000000-0005-0000-0000-0000C86C0000}"/>
    <cellStyle name="Comma 59 2 3 2" xfId="42732" xr:uid="{00000000-0005-0000-0000-0000C96C0000}"/>
    <cellStyle name="Comma 59 2 4" xfId="25309" xr:uid="{00000000-0005-0000-0000-0000CA6C0000}"/>
    <cellStyle name="Comma 59 2 5" xfId="37327" xr:uid="{00000000-0005-0000-0000-0000CB6C0000}"/>
    <cellStyle name="Comma 59 2 6" xfId="24122" xr:uid="{00000000-0005-0000-0000-0000CC6C0000}"/>
    <cellStyle name="Comma 59 3" xfId="12160" xr:uid="{00000000-0005-0000-0000-0000CD6C0000}"/>
    <cellStyle name="Comma 59 3 2" xfId="35572" xr:uid="{00000000-0005-0000-0000-0000CE6C0000}"/>
    <cellStyle name="Comma 59 3 2 2" xfId="44838" xr:uid="{00000000-0005-0000-0000-0000CF6C0000}"/>
    <cellStyle name="Comma 59 3 3" xfId="28598" xr:uid="{00000000-0005-0000-0000-0000D06C0000}"/>
    <cellStyle name="Comma 59 3 4" xfId="42734" xr:uid="{00000000-0005-0000-0000-0000D16C0000}"/>
    <cellStyle name="Comma 59 3 5" xfId="29429" xr:uid="{00000000-0005-0000-0000-0000D26C0000}"/>
    <cellStyle name="Comma 59 4" xfId="12161" xr:uid="{00000000-0005-0000-0000-0000D36C0000}"/>
    <cellStyle name="Comma 59 5" xfId="12157" xr:uid="{00000000-0005-0000-0000-0000D46C0000}"/>
    <cellStyle name="Comma 59 6" xfId="34098" xr:uid="{00000000-0005-0000-0000-0000D56C0000}"/>
    <cellStyle name="Comma 59 6 2" xfId="44126" xr:uid="{00000000-0005-0000-0000-0000D66C0000}"/>
    <cellStyle name="Comma 59 7" xfId="26062" xr:uid="{00000000-0005-0000-0000-0000D76C0000}"/>
    <cellStyle name="Comma 59 7 2" xfId="38066" xr:uid="{00000000-0005-0000-0000-0000D86C0000}"/>
    <cellStyle name="Comma 59 8" xfId="24819" xr:uid="{00000000-0005-0000-0000-0000D96C0000}"/>
    <cellStyle name="Comma 59 9" xfId="36805" xr:uid="{00000000-0005-0000-0000-0000DA6C0000}"/>
    <cellStyle name="Comma 6" xfId="66" xr:uid="{00000000-0005-0000-0000-0000DB6C0000}"/>
    <cellStyle name="Comma 6 10" xfId="12162" xr:uid="{00000000-0005-0000-0000-0000DC6C0000}"/>
    <cellStyle name="Comma 6 11" xfId="12163" xr:uid="{00000000-0005-0000-0000-0000DD6C0000}"/>
    <cellStyle name="Comma 6 12" xfId="12164" xr:uid="{00000000-0005-0000-0000-0000DE6C0000}"/>
    <cellStyle name="Comma 6 12 2" xfId="42735" xr:uid="{00000000-0005-0000-0000-0000DF6C0000}"/>
    <cellStyle name="Comma 6 13" xfId="376" xr:uid="{00000000-0005-0000-0000-0000E06C0000}"/>
    <cellStyle name="Comma 6 13 2" xfId="43671" xr:uid="{00000000-0005-0000-0000-0000E16C0000}"/>
    <cellStyle name="Comma 6 13 3" xfId="33712" xr:uid="{00000000-0005-0000-0000-0000E26C0000}"/>
    <cellStyle name="Comma 6 14" xfId="25636" xr:uid="{00000000-0005-0000-0000-0000E36C0000}"/>
    <cellStyle name="Comma 6 14 2" xfId="37647" xr:uid="{00000000-0005-0000-0000-0000E46C0000}"/>
    <cellStyle name="Comma 6 15" xfId="24457" xr:uid="{00000000-0005-0000-0000-0000E56C0000}"/>
    <cellStyle name="Comma 6 16" xfId="36418" xr:uid="{00000000-0005-0000-0000-0000E66C0000}"/>
    <cellStyle name="Comma 6 17" xfId="23549" xr:uid="{00000000-0005-0000-0000-0000E76C0000}"/>
    <cellStyle name="Comma 6 2" xfId="146" xr:uid="{00000000-0005-0000-0000-0000E86C0000}"/>
    <cellStyle name="Comma 6 2 10" xfId="943" xr:uid="{00000000-0005-0000-0000-0000E96C0000}"/>
    <cellStyle name="Comma 6 2 10 2" xfId="38067" xr:uid="{00000000-0005-0000-0000-0000EA6C0000}"/>
    <cellStyle name="Comma 6 2 11" xfId="24820" xr:uid="{00000000-0005-0000-0000-0000EB6C0000}"/>
    <cellStyle name="Comma 6 2 12" xfId="36806" xr:uid="{00000000-0005-0000-0000-0000EC6C0000}"/>
    <cellStyle name="Comma 6 2 13" xfId="23781" xr:uid="{00000000-0005-0000-0000-0000ED6C0000}"/>
    <cellStyle name="Comma 6 2 2" xfId="246" xr:uid="{00000000-0005-0000-0000-0000EE6C0000}"/>
    <cellStyle name="Comma 6 2 2 10" xfId="12167" xr:uid="{00000000-0005-0000-0000-0000EF6C0000}"/>
    <cellStyle name="Comma 6 2 2 10 2" xfId="35571" xr:uid="{00000000-0005-0000-0000-0000F06C0000}"/>
    <cellStyle name="Comma 6 2 2 10 2 2" xfId="44837" xr:uid="{00000000-0005-0000-0000-0000F16C0000}"/>
    <cellStyle name="Comma 6 2 2 10 3" xfId="42737" xr:uid="{00000000-0005-0000-0000-0000F26C0000}"/>
    <cellStyle name="Comma 6 2 2 11" xfId="12166" xr:uid="{00000000-0005-0000-0000-0000F36C0000}"/>
    <cellStyle name="Comma 6 2 2 11 2" xfId="42736" xr:uid="{00000000-0005-0000-0000-0000F46C0000}"/>
    <cellStyle name="Comma 6 2 2 12" xfId="944" xr:uid="{00000000-0005-0000-0000-0000F56C0000}"/>
    <cellStyle name="Comma 6 2 2 12 2" xfId="44128" xr:uid="{00000000-0005-0000-0000-0000F66C0000}"/>
    <cellStyle name="Comma 6 2 2 13" xfId="26063" xr:uid="{00000000-0005-0000-0000-0000F76C0000}"/>
    <cellStyle name="Comma 6 2 2 13 2" xfId="38068" xr:uid="{00000000-0005-0000-0000-0000F86C0000}"/>
    <cellStyle name="Comma 6 2 2 14" xfId="24821" xr:uid="{00000000-0005-0000-0000-0000F96C0000}"/>
    <cellStyle name="Comma 6 2 2 15" xfId="36807" xr:uid="{00000000-0005-0000-0000-0000FA6C0000}"/>
    <cellStyle name="Comma 6 2 2 16" xfId="23782" xr:uid="{00000000-0005-0000-0000-0000FB6C0000}"/>
    <cellStyle name="Comma 6 2 2 17" xfId="23009" xr:uid="{00000000-0005-0000-0000-0000FC6C0000}"/>
    <cellStyle name="Comma 6 2 2 2" xfId="12168" xr:uid="{00000000-0005-0000-0000-0000FD6C0000}"/>
    <cellStyle name="Comma 6 2 2 2 2" xfId="12169" xr:uid="{00000000-0005-0000-0000-0000FE6C0000}"/>
    <cellStyle name="Comma 6 2 2 2 2 2" xfId="42739" xr:uid="{00000000-0005-0000-0000-0000FF6C0000}"/>
    <cellStyle name="Comma 6 2 2 2 3" xfId="12170" xr:uid="{00000000-0005-0000-0000-0000006D0000}"/>
    <cellStyle name="Comma 6 2 2 2 3 2" xfId="42740" xr:uid="{00000000-0005-0000-0000-0000016D0000}"/>
    <cellStyle name="Comma 6 2 2 2 4" xfId="28600" xr:uid="{00000000-0005-0000-0000-0000026D0000}"/>
    <cellStyle name="Comma 6 2 2 2 4 2" xfId="42738" xr:uid="{00000000-0005-0000-0000-0000036D0000}"/>
    <cellStyle name="Comma 6 2 2 2 5" xfId="34314" xr:uid="{00000000-0005-0000-0000-0000046D0000}"/>
    <cellStyle name="Comma 6 2 2 2 5 2" xfId="44354" xr:uid="{00000000-0005-0000-0000-0000056D0000}"/>
    <cellStyle name="Comma 6 2 2 2 6" xfId="26267" xr:uid="{00000000-0005-0000-0000-0000066D0000}"/>
    <cellStyle name="Comma 6 2 2 2 6 2" xfId="38263" xr:uid="{00000000-0005-0000-0000-0000076D0000}"/>
    <cellStyle name="Comma 6 2 2 2 7" xfId="25311" xr:uid="{00000000-0005-0000-0000-0000086D0000}"/>
    <cellStyle name="Comma 6 2 2 2 8" xfId="37329" xr:uid="{00000000-0005-0000-0000-0000096D0000}"/>
    <cellStyle name="Comma 6 2 2 2 9" xfId="24124" xr:uid="{00000000-0005-0000-0000-00000A6D0000}"/>
    <cellStyle name="Comma 6 2 2 3" xfId="12171" xr:uid="{00000000-0005-0000-0000-00000B6D0000}"/>
    <cellStyle name="Comma 6 2 2 3 2" xfId="12172" xr:uid="{00000000-0005-0000-0000-00000C6D0000}"/>
    <cellStyle name="Comma 6 2 2 3 2 2" xfId="42742" xr:uid="{00000000-0005-0000-0000-00000D6D0000}"/>
    <cellStyle name="Comma 6 2 2 3 3" xfId="12173" xr:uid="{00000000-0005-0000-0000-00000E6D0000}"/>
    <cellStyle name="Comma 6 2 2 3 3 2" xfId="42743" xr:uid="{00000000-0005-0000-0000-00000F6D0000}"/>
    <cellStyle name="Comma 6 2 2 3 4" xfId="28601" xr:uid="{00000000-0005-0000-0000-0000106D0000}"/>
    <cellStyle name="Comma 6 2 2 3 4 2" xfId="42741" xr:uid="{00000000-0005-0000-0000-0000116D0000}"/>
    <cellStyle name="Comma 6 2 2 3 5" xfId="25526" xr:uid="{00000000-0005-0000-0000-0000126D0000}"/>
    <cellStyle name="Comma 6 2 2 3 6" xfId="37529" xr:uid="{00000000-0005-0000-0000-0000136D0000}"/>
    <cellStyle name="Comma 6 2 2 3 7" xfId="24378" xr:uid="{00000000-0005-0000-0000-0000146D0000}"/>
    <cellStyle name="Comma 6 2 2 4" xfId="12174" xr:uid="{00000000-0005-0000-0000-0000156D0000}"/>
    <cellStyle name="Comma 6 2 2 4 2" xfId="12175" xr:uid="{00000000-0005-0000-0000-0000166D0000}"/>
    <cellStyle name="Comma 6 2 2 4 2 2" xfId="42745" xr:uid="{00000000-0005-0000-0000-0000176D0000}"/>
    <cellStyle name="Comma 6 2 2 4 3" xfId="12176" xr:uid="{00000000-0005-0000-0000-0000186D0000}"/>
    <cellStyle name="Comma 6 2 2 4 3 2" xfId="42746" xr:uid="{00000000-0005-0000-0000-0000196D0000}"/>
    <cellStyle name="Comma 6 2 2 4 4" xfId="42744" xr:uid="{00000000-0005-0000-0000-00001A6D0000}"/>
    <cellStyle name="Comma 6 2 2 5" xfId="12177" xr:uid="{00000000-0005-0000-0000-00001B6D0000}"/>
    <cellStyle name="Comma 6 2 2 5 2" xfId="12178" xr:uid="{00000000-0005-0000-0000-00001C6D0000}"/>
    <cellStyle name="Comma 6 2 2 5 2 2" xfId="42748" xr:uid="{00000000-0005-0000-0000-00001D6D0000}"/>
    <cellStyle name="Comma 6 2 2 5 3" xfId="12179" xr:uid="{00000000-0005-0000-0000-00001E6D0000}"/>
    <cellStyle name="Comma 6 2 2 5 3 2" xfId="42749" xr:uid="{00000000-0005-0000-0000-00001F6D0000}"/>
    <cellStyle name="Comma 6 2 2 5 4" xfId="42747" xr:uid="{00000000-0005-0000-0000-0000206D0000}"/>
    <cellStyle name="Comma 6 2 2 6" xfId="12180" xr:uid="{00000000-0005-0000-0000-0000216D0000}"/>
    <cellStyle name="Comma 6 2 2 6 2" xfId="12181" xr:uid="{00000000-0005-0000-0000-0000226D0000}"/>
    <cellStyle name="Comma 6 2 2 6 2 2" xfId="42751" xr:uid="{00000000-0005-0000-0000-0000236D0000}"/>
    <cellStyle name="Comma 6 2 2 6 3" xfId="12182" xr:uid="{00000000-0005-0000-0000-0000246D0000}"/>
    <cellStyle name="Comma 6 2 2 6 3 2" xfId="42752" xr:uid="{00000000-0005-0000-0000-0000256D0000}"/>
    <cellStyle name="Comma 6 2 2 6 4" xfId="42750" xr:uid="{00000000-0005-0000-0000-0000266D0000}"/>
    <cellStyle name="Comma 6 2 2 7" xfId="12183" xr:uid="{00000000-0005-0000-0000-0000276D0000}"/>
    <cellStyle name="Comma 6 2 2 7 2" xfId="12184" xr:uid="{00000000-0005-0000-0000-0000286D0000}"/>
    <cellStyle name="Comma 6 2 2 7 2 2" xfId="42754" xr:uid="{00000000-0005-0000-0000-0000296D0000}"/>
    <cellStyle name="Comma 6 2 2 7 3" xfId="12185" xr:uid="{00000000-0005-0000-0000-00002A6D0000}"/>
    <cellStyle name="Comma 6 2 2 7 3 2" xfId="42755" xr:uid="{00000000-0005-0000-0000-00002B6D0000}"/>
    <cellStyle name="Comma 6 2 2 7 4" xfId="42753" xr:uid="{00000000-0005-0000-0000-00002C6D0000}"/>
    <cellStyle name="Comma 6 2 2 8" xfId="12186" xr:uid="{00000000-0005-0000-0000-00002D6D0000}"/>
    <cellStyle name="Comma 6 2 2 8 2" xfId="42756" xr:uid="{00000000-0005-0000-0000-00002E6D0000}"/>
    <cellStyle name="Comma 6 2 2 9" xfId="12187" xr:uid="{00000000-0005-0000-0000-00002F6D0000}"/>
    <cellStyle name="Comma 6 2 2 9 2" xfId="42757" xr:uid="{00000000-0005-0000-0000-0000306D0000}"/>
    <cellStyle name="Comma 6 2 3" xfId="945" xr:uid="{00000000-0005-0000-0000-0000316D0000}"/>
    <cellStyle name="Comma 6 2 3 10" xfId="12188" xr:uid="{00000000-0005-0000-0000-0000326D0000}"/>
    <cellStyle name="Comma 6 2 3 10 2" xfId="42758" xr:uid="{00000000-0005-0000-0000-0000336D0000}"/>
    <cellStyle name="Comma 6 2 3 11" xfId="34100" xr:uid="{00000000-0005-0000-0000-0000346D0000}"/>
    <cellStyle name="Comma 6 2 3 11 2" xfId="44129" xr:uid="{00000000-0005-0000-0000-0000356D0000}"/>
    <cellStyle name="Comma 6 2 3 12" xfId="26064" xr:uid="{00000000-0005-0000-0000-0000366D0000}"/>
    <cellStyle name="Comma 6 2 3 12 2" xfId="38069" xr:uid="{00000000-0005-0000-0000-0000376D0000}"/>
    <cellStyle name="Comma 6 2 3 13" xfId="24822" xr:uid="{00000000-0005-0000-0000-0000386D0000}"/>
    <cellStyle name="Comma 6 2 3 14" xfId="36808" xr:uid="{00000000-0005-0000-0000-0000396D0000}"/>
    <cellStyle name="Comma 6 2 3 2" xfId="12189" xr:uid="{00000000-0005-0000-0000-00003A6D0000}"/>
    <cellStyle name="Comma 6 2 3 2 2" xfId="12190" xr:uid="{00000000-0005-0000-0000-00003B6D0000}"/>
    <cellStyle name="Comma 6 2 3 2 2 2" xfId="42760" xr:uid="{00000000-0005-0000-0000-00003C6D0000}"/>
    <cellStyle name="Comma 6 2 3 2 3" xfId="12191" xr:uid="{00000000-0005-0000-0000-00003D6D0000}"/>
    <cellStyle name="Comma 6 2 3 2 3 2" xfId="42761" xr:uid="{00000000-0005-0000-0000-00003E6D0000}"/>
    <cellStyle name="Comma 6 2 3 2 4" xfId="28602" xr:uid="{00000000-0005-0000-0000-00003F6D0000}"/>
    <cellStyle name="Comma 6 2 3 2 4 2" xfId="42759" xr:uid="{00000000-0005-0000-0000-0000406D0000}"/>
    <cellStyle name="Comma 6 2 3 2 5" xfId="25312" xr:uid="{00000000-0005-0000-0000-0000416D0000}"/>
    <cellStyle name="Comma 6 2 3 2 6" xfId="37330" xr:uid="{00000000-0005-0000-0000-0000426D0000}"/>
    <cellStyle name="Comma 6 2 3 2 7" xfId="29422" xr:uid="{00000000-0005-0000-0000-0000436D0000}"/>
    <cellStyle name="Comma 6 2 3 3" xfId="12192" xr:uid="{00000000-0005-0000-0000-0000446D0000}"/>
    <cellStyle name="Comma 6 2 3 3 2" xfId="12193" xr:uid="{00000000-0005-0000-0000-0000456D0000}"/>
    <cellStyle name="Comma 6 2 3 3 2 2" xfId="42763" xr:uid="{00000000-0005-0000-0000-0000466D0000}"/>
    <cellStyle name="Comma 6 2 3 3 3" xfId="12194" xr:uid="{00000000-0005-0000-0000-0000476D0000}"/>
    <cellStyle name="Comma 6 2 3 3 3 2" xfId="42764" xr:uid="{00000000-0005-0000-0000-0000486D0000}"/>
    <cellStyle name="Comma 6 2 3 3 4" xfId="28603" xr:uid="{00000000-0005-0000-0000-0000496D0000}"/>
    <cellStyle name="Comma 6 2 3 3 5" xfId="42762" xr:uid="{00000000-0005-0000-0000-00004A6D0000}"/>
    <cellStyle name="Comma 6 2 3 3 6" xfId="24379" xr:uid="{00000000-0005-0000-0000-00004B6D0000}"/>
    <cellStyle name="Comma 6 2 3 4" xfId="12195" xr:uid="{00000000-0005-0000-0000-00004C6D0000}"/>
    <cellStyle name="Comma 6 2 3 4 2" xfId="12196" xr:uid="{00000000-0005-0000-0000-00004D6D0000}"/>
    <cellStyle name="Comma 6 2 3 4 2 2" xfId="42766" xr:uid="{00000000-0005-0000-0000-00004E6D0000}"/>
    <cellStyle name="Comma 6 2 3 4 3" xfId="12197" xr:uid="{00000000-0005-0000-0000-00004F6D0000}"/>
    <cellStyle name="Comma 6 2 3 4 3 2" xfId="42767" xr:uid="{00000000-0005-0000-0000-0000506D0000}"/>
    <cellStyle name="Comma 6 2 3 4 4" xfId="42765" xr:uid="{00000000-0005-0000-0000-0000516D0000}"/>
    <cellStyle name="Comma 6 2 3 5" xfId="12198" xr:uid="{00000000-0005-0000-0000-0000526D0000}"/>
    <cellStyle name="Comma 6 2 3 5 2" xfId="12199" xr:uid="{00000000-0005-0000-0000-0000536D0000}"/>
    <cellStyle name="Comma 6 2 3 5 2 2" xfId="42769" xr:uid="{00000000-0005-0000-0000-0000546D0000}"/>
    <cellStyle name="Comma 6 2 3 5 3" xfId="12200" xr:uid="{00000000-0005-0000-0000-0000556D0000}"/>
    <cellStyle name="Comma 6 2 3 5 3 2" xfId="42770" xr:uid="{00000000-0005-0000-0000-0000566D0000}"/>
    <cellStyle name="Comma 6 2 3 5 4" xfId="42768" xr:uid="{00000000-0005-0000-0000-0000576D0000}"/>
    <cellStyle name="Comma 6 2 3 6" xfId="12201" xr:uid="{00000000-0005-0000-0000-0000586D0000}"/>
    <cellStyle name="Comma 6 2 3 6 2" xfId="12202" xr:uid="{00000000-0005-0000-0000-0000596D0000}"/>
    <cellStyle name="Comma 6 2 3 6 2 2" xfId="42772" xr:uid="{00000000-0005-0000-0000-00005A6D0000}"/>
    <cellStyle name="Comma 6 2 3 6 3" xfId="12203" xr:uid="{00000000-0005-0000-0000-00005B6D0000}"/>
    <cellStyle name="Comma 6 2 3 6 3 2" xfId="42773" xr:uid="{00000000-0005-0000-0000-00005C6D0000}"/>
    <cellStyle name="Comma 6 2 3 6 4" xfId="42771" xr:uid="{00000000-0005-0000-0000-00005D6D0000}"/>
    <cellStyle name="Comma 6 2 3 7" xfId="12204" xr:uid="{00000000-0005-0000-0000-00005E6D0000}"/>
    <cellStyle name="Comma 6 2 3 7 2" xfId="42774" xr:uid="{00000000-0005-0000-0000-00005F6D0000}"/>
    <cellStyle name="Comma 6 2 3 8" xfId="12205" xr:uid="{00000000-0005-0000-0000-0000606D0000}"/>
    <cellStyle name="Comma 6 2 3 8 2" xfId="42775" xr:uid="{00000000-0005-0000-0000-0000616D0000}"/>
    <cellStyle name="Comma 6 2 3 9" xfId="12206" xr:uid="{00000000-0005-0000-0000-0000626D0000}"/>
    <cellStyle name="Comma 6 2 3 9 2" xfId="35569" xr:uid="{00000000-0005-0000-0000-0000636D0000}"/>
    <cellStyle name="Comma 6 2 3 9 2 2" xfId="44835" xr:uid="{00000000-0005-0000-0000-0000646D0000}"/>
    <cellStyle name="Comma 6 2 3 9 3" xfId="42776" xr:uid="{00000000-0005-0000-0000-0000656D0000}"/>
    <cellStyle name="Comma 6 2 4" xfId="12207" xr:uid="{00000000-0005-0000-0000-0000666D0000}"/>
    <cellStyle name="Comma 6 2 4 10" xfId="37328" xr:uid="{00000000-0005-0000-0000-0000676D0000}"/>
    <cellStyle name="Comma 6 2 4 11" xfId="24123" xr:uid="{00000000-0005-0000-0000-0000686D0000}"/>
    <cellStyle name="Comma 6 2 4 2" xfId="12208" xr:uid="{00000000-0005-0000-0000-0000696D0000}"/>
    <cellStyle name="Comma 6 2 4 2 2" xfId="12209" xr:uid="{00000000-0005-0000-0000-00006A6D0000}"/>
    <cellStyle name="Comma 6 2 4 2 2 2" xfId="42779" xr:uid="{00000000-0005-0000-0000-00006B6D0000}"/>
    <cellStyle name="Comma 6 2 4 2 3" xfId="12210" xr:uid="{00000000-0005-0000-0000-00006C6D0000}"/>
    <cellStyle name="Comma 6 2 4 2 3 2" xfId="42780" xr:uid="{00000000-0005-0000-0000-00006D6D0000}"/>
    <cellStyle name="Comma 6 2 4 2 4" xfId="42778" xr:uid="{00000000-0005-0000-0000-00006E6D0000}"/>
    <cellStyle name="Comma 6 2 4 3" xfId="12211" xr:uid="{00000000-0005-0000-0000-00006F6D0000}"/>
    <cellStyle name="Comma 6 2 4 3 2" xfId="42781" xr:uid="{00000000-0005-0000-0000-0000706D0000}"/>
    <cellStyle name="Comma 6 2 4 4" xfId="12212" xr:uid="{00000000-0005-0000-0000-0000716D0000}"/>
    <cellStyle name="Comma 6 2 4 4 2" xfId="42782" xr:uid="{00000000-0005-0000-0000-0000726D0000}"/>
    <cellStyle name="Comma 6 2 4 5" xfId="12213" xr:uid="{00000000-0005-0000-0000-0000736D0000}"/>
    <cellStyle name="Comma 6 2 4 5 2" xfId="35568" xr:uid="{00000000-0005-0000-0000-0000746D0000}"/>
    <cellStyle name="Comma 6 2 4 5 2 2" xfId="44834" xr:uid="{00000000-0005-0000-0000-0000756D0000}"/>
    <cellStyle name="Comma 6 2 4 5 3" xfId="42783" xr:uid="{00000000-0005-0000-0000-0000766D0000}"/>
    <cellStyle name="Comma 6 2 4 6" xfId="28604" xr:uid="{00000000-0005-0000-0000-0000776D0000}"/>
    <cellStyle name="Comma 6 2 4 6 2" xfId="42777" xr:uid="{00000000-0005-0000-0000-0000786D0000}"/>
    <cellStyle name="Comma 6 2 4 7" xfId="34247" xr:uid="{00000000-0005-0000-0000-0000796D0000}"/>
    <cellStyle name="Comma 6 2 4 7 2" xfId="44285" xr:uid="{00000000-0005-0000-0000-00007A6D0000}"/>
    <cellStyle name="Comma 6 2 4 8" xfId="26214" xr:uid="{00000000-0005-0000-0000-00007B6D0000}"/>
    <cellStyle name="Comma 6 2 4 8 2" xfId="38200" xr:uid="{00000000-0005-0000-0000-00007C6D0000}"/>
    <cellStyle name="Comma 6 2 4 9" xfId="25310" xr:uid="{00000000-0005-0000-0000-00007D6D0000}"/>
    <cellStyle name="Comma 6 2 5" xfId="12214" xr:uid="{00000000-0005-0000-0000-00007E6D0000}"/>
    <cellStyle name="Comma 6 2 5 2" xfId="12215" xr:uid="{00000000-0005-0000-0000-00007F6D0000}"/>
    <cellStyle name="Comma 6 2 5 2 2" xfId="42785" xr:uid="{00000000-0005-0000-0000-0000806D0000}"/>
    <cellStyle name="Comma 6 2 5 3" xfId="12216" xr:uid="{00000000-0005-0000-0000-0000816D0000}"/>
    <cellStyle name="Comma 6 2 5 3 2" xfId="42786" xr:uid="{00000000-0005-0000-0000-0000826D0000}"/>
    <cellStyle name="Comma 6 2 5 4" xfId="28605" xr:uid="{00000000-0005-0000-0000-0000836D0000}"/>
    <cellStyle name="Comma 6 2 5 4 2" xfId="42784" xr:uid="{00000000-0005-0000-0000-0000846D0000}"/>
    <cellStyle name="Comma 6 2 5 5" xfId="25452" xr:uid="{00000000-0005-0000-0000-0000856D0000}"/>
    <cellStyle name="Comma 6 2 5 6" xfId="37466" xr:uid="{00000000-0005-0000-0000-0000866D0000}"/>
    <cellStyle name="Comma 6 2 5 7" xfId="24377" xr:uid="{00000000-0005-0000-0000-0000876D0000}"/>
    <cellStyle name="Comma 6 2 6" xfId="12217" xr:uid="{00000000-0005-0000-0000-0000886D0000}"/>
    <cellStyle name="Comma 6 2 6 2" xfId="42787" xr:uid="{00000000-0005-0000-0000-0000896D0000}"/>
    <cellStyle name="Comma 6 2 7" xfId="12218" xr:uid="{00000000-0005-0000-0000-00008A6D0000}"/>
    <cellStyle name="Comma 6 2 7 2" xfId="42788" xr:uid="{00000000-0005-0000-0000-00008B6D0000}"/>
    <cellStyle name="Comma 6 2 8" xfId="12219" xr:uid="{00000000-0005-0000-0000-00008C6D0000}"/>
    <cellStyle name="Comma 6 2 8 2" xfId="42789" xr:uid="{00000000-0005-0000-0000-00008D6D0000}"/>
    <cellStyle name="Comma 6 2 9" xfId="12165" xr:uid="{00000000-0005-0000-0000-00008E6D0000}"/>
    <cellStyle name="Comma 6 2 9 2" xfId="44127" xr:uid="{00000000-0005-0000-0000-00008F6D0000}"/>
    <cellStyle name="Comma 6 2 9 3" xfId="34099" xr:uid="{00000000-0005-0000-0000-0000906D0000}"/>
    <cellStyle name="Comma 6 3" xfId="139" xr:uid="{00000000-0005-0000-0000-0000916D0000}"/>
    <cellStyle name="Comma 6 3 10" xfId="24823" xr:uid="{00000000-0005-0000-0000-0000926D0000}"/>
    <cellStyle name="Comma 6 3 11" xfId="36809" xr:uid="{00000000-0005-0000-0000-0000936D0000}"/>
    <cellStyle name="Comma 6 3 12" xfId="23783" xr:uid="{00000000-0005-0000-0000-0000946D0000}"/>
    <cellStyle name="Comma 6 3 2" xfId="243" xr:uid="{00000000-0005-0000-0000-0000956D0000}"/>
    <cellStyle name="Comma 6 3 2 10" xfId="947" xr:uid="{00000000-0005-0000-0000-0000966D0000}"/>
    <cellStyle name="Comma 6 3 2 10 2" xfId="44131" xr:uid="{00000000-0005-0000-0000-0000976D0000}"/>
    <cellStyle name="Comma 6 3 2 11" xfId="29845" xr:uid="{00000000-0005-0000-0000-0000986D0000}"/>
    <cellStyle name="Comma 6 3 2 11 2" xfId="38071" xr:uid="{00000000-0005-0000-0000-0000996D0000}"/>
    <cellStyle name="Comma 6 3 2 11 3" xfId="26066" xr:uid="{00000000-0005-0000-0000-00009A6D0000}"/>
    <cellStyle name="Comma 6 3 2 12" xfId="24824" xr:uid="{00000000-0005-0000-0000-00009B6D0000}"/>
    <cellStyle name="Comma 6 3 2 13" xfId="36810" xr:uid="{00000000-0005-0000-0000-00009C6D0000}"/>
    <cellStyle name="Comma 6 3 2 14" xfId="23784" xr:uid="{00000000-0005-0000-0000-00009D6D0000}"/>
    <cellStyle name="Comma 6 3 2 15" xfId="23010" xr:uid="{00000000-0005-0000-0000-00009E6D0000}"/>
    <cellStyle name="Comma 6 3 2 2" xfId="12221" xr:uid="{00000000-0005-0000-0000-00009F6D0000}"/>
    <cellStyle name="Comma 6 3 2 2 2" xfId="12222" xr:uid="{00000000-0005-0000-0000-0000A06D0000}"/>
    <cellStyle name="Comma 6 3 2 2 2 2" xfId="42792" xr:uid="{00000000-0005-0000-0000-0000A16D0000}"/>
    <cellStyle name="Comma 6 3 2 2 3" xfId="12223" xr:uid="{00000000-0005-0000-0000-0000A26D0000}"/>
    <cellStyle name="Comma 6 3 2 2 3 2" xfId="42793" xr:uid="{00000000-0005-0000-0000-0000A36D0000}"/>
    <cellStyle name="Comma 6 3 2 2 4" xfId="28606" xr:uid="{00000000-0005-0000-0000-0000A46D0000}"/>
    <cellStyle name="Comma 6 3 2 2 4 2" xfId="42791" xr:uid="{00000000-0005-0000-0000-0000A56D0000}"/>
    <cellStyle name="Comma 6 3 2 2 5" xfId="34311" xr:uid="{00000000-0005-0000-0000-0000A66D0000}"/>
    <cellStyle name="Comma 6 3 2 2 5 2" xfId="44351" xr:uid="{00000000-0005-0000-0000-0000A76D0000}"/>
    <cellStyle name="Comma 6 3 2 2 6" xfId="26278" xr:uid="{00000000-0005-0000-0000-0000A86D0000}"/>
    <cellStyle name="Comma 6 3 2 2 6 2" xfId="38260" xr:uid="{00000000-0005-0000-0000-0000A96D0000}"/>
    <cellStyle name="Comma 6 3 2 2 7" xfId="25314" xr:uid="{00000000-0005-0000-0000-0000AA6D0000}"/>
    <cellStyle name="Comma 6 3 2 2 8" xfId="37332" xr:uid="{00000000-0005-0000-0000-0000AB6D0000}"/>
    <cellStyle name="Comma 6 3 2 2 9" xfId="24126" xr:uid="{00000000-0005-0000-0000-0000AC6D0000}"/>
    <cellStyle name="Comma 6 3 2 3" xfId="12224" xr:uid="{00000000-0005-0000-0000-0000AD6D0000}"/>
    <cellStyle name="Comma 6 3 2 3 2" xfId="12225" xr:uid="{00000000-0005-0000-0000-0000AE6D0000}"/>
    <cellStyle name="Comma 6 3 2 3 2 2" xfId="42795" xr:uid="{00000000-0005-0000-0000-0000AF6D0000}"/>
    <cellStyle name="Comma 6 3 2 3 3" xfId="12226" xr:uid="{00000000-0005-0000-0000-0000B06D0000}"/>
    <cellStyle name="Comma 6 3 2 3 3 2" xfId="42796" xr:uid="{00000000-0005-0000-0000-0000B16D0000}"/>
    <cellStyle name="Comma 6 3 2 3 4" xfId="28607" xr:uid="{00000000-0005-0000-0000-0000B26D0000}"/>
    <cellStyle name="Comma 6 3 2 3 4 2" xfId="42794" xr:uid="{00000000-0005-0000-0000-0000B36D0000}"/>
    <cellStyle name="Comma 6 3 2 3 5" xfId="25523" xr:uid="{00000000-0005-0000-0000-0000B46D0000}"/>
    <cellStyle name="Comma 6 3 2 3 6" xfId="37526" xr:uid="{00000000-0005-0000-0000-0000B56D0000}"/>
    <cellStyle name="Comma 6 3 2 3 7" xfId="24381" xr:uid="{00000000-0005-0000-0000-0000B66D0000}"/>
    <cellStyle name="Comma 6 3 2 4" xfId="12227" xr:uid="{00000000-0005-0000-0000-0000B76D0000}"/>
    <cellStyle name="Comma 6 3 2 4 2" xfId="12228" xr:uid="{00000000-0005-0000-0000-0000B86D0000}"/>
    <cellStyle name="Comma 6 3 2 4 2 2" xfId="42798" xr:uid="{00000000-0005-0000-0000-0000B96D0000}"/>
    <cellStyle name="Comma 6 3 2 4 3" xfId="12229" xr:uid="{00000000-0005-0000-0000-0000BA6D0000}"/>
    <cellStyle name="Comma 6 3 2 4 3 2" xfId="42799" xr:uid="{00000000-0005-0000-0000-0000BB6D0000}"/>
    <cellStyle name="Comma 6 3 2 4 4" xfId="42797" xr:uid="{00000000-0005-0000-0000-0000BC6D0000}"/>
    <cellStyle name="Comma 6 3 2 5" xfId="12230" xr:uid="{00000000-0005-0000-0000-0000BD6D0000}"/>
    <cellStyle name="Comma 6 3 2 5 2" xfId="12231" xr:uid="{00000000-0005-0000-0000-0000BE6D0000}"/>
    <cellStyle name="Comma 6 3 2 5 2 2" xfId="42801" xr:uid="{00000000-0005-0000-0000-0000BF6D0000}"/>
    <cellStyle name="Comma 6 3 2 5 3" xfId="12232" xr:uid="{00000000-0005-0000-0000-0000C06D0000}"/>
    <cellStyle name="Comma 6 3 2 5 3 2" xfId="42802" xr:uid="{00000000-0005-0000-0000-0000C16D0000}"/>
    <cellStyle name="Comma 6 3 2 5 4" xfId="42800" xr:uid="{00000000-0005-0000-0000-0000C26D0000}"/>
    <cellStyle name="Comma 6 3 2 6" xfId="12233" xr:uid="{00000000-0005-0000-0000-0000C36D0000}"/>
    <cellStyle name="Comma 6 3 2 6 2" xfId="12234" xr:uid="{00000000-0005-0000-0000-0000C46D0000}"/>
    <cellStyle name="Comma 6 3 2 6 2 2" xfId="42804" xr:uid="{00000000-0005-0000-0000-0000C56D0000}"/>
    <cellStyle name="Comma 6 3 2 6 3" xfId="12235" xr:uid="{00000000-0005-0000-0000-0000C66D0000}"/>
    <cellStyle name="Comma 6 3 2 6 3 2" xfId="42805" xr:uid="{00000000-0005-0000-0000-0000C76D0000}"/>
    <cellStyle name="Comma 6 3 2 6 4" xfId="42803" xr:uid="{00000000-0005-0000-0000-0000C86D0000}"/>
    <cellStyle name="Comma 6 3 2 7" xfId="12236" xr:uid="{00000000-0005-0000-0000-0000C96D0000}"/>
    <cellStyle name="Comma 6 3 2 7 2" xfId="42806" xr:uid="{00000000-0005-0000-0000-0000CA6D0000}"/>
    <cellStyle name="Comma 6 3 2 8" xfId="12237" xr:uid="{00000000-0005-0000-0000-0000CB6D0000}"/>
    <cellStyle name="Comma 6 3 2 8 2" xfId="42807" xr:uid="{00000000-0005-0000-0000-0000CC6D0000}"/>
    <cellStyle name="Comma 6 3 2 9" xfId="12220" xr:uid="{00000000-0005-0000-0000-0000CD6D0000}"/>
    <cellStyle name="Comma 6 3 2 9 2" xfId="42790" xr:uid="{00000000-0005-0000-0000-0000CE6D0000}"/>
    <cellStyle name="Comma 6 3 3" xfId="948" xr:uid="{00000000-0005-0000-0000-0000CF6D0000}"/>
    <cellStyle name="Comma 6 3 3 2" xfId="12239" xr:uid="{00000000-0005-0000-0000-0000D06D0000}"/>
    <cellStyle name="Comma 6 3 3 2 2" xfId="28608" xr:uid="{00000000-0005-0000-0000-0000D16D0000}"/>
    <cellStyle name="Comma 6 3 3 2 2 2" xfId="42809" xr:uid="{00000000-0005-0000-0000-0000D26D0000}"/>
    <cellStyle name="Comma 6 3 3 2 3" xfId="25315" xr:uid="{00000000-0005-0000-0000-0000D36D0000}"/>
    <cellStyle name="Comma 6 3 3 2 4" xfId="37333" xr:uid="{00000000-0005-0000-0000-0000D46D0000}"/>
    <cellStyle name="Comma 6 3 3 2 5" xfId="24127" xr:uid="{00000000-0005-0000-0000-0000D56D0000}"/>
    <cellStyle name="Comma 6 3 3 3" xfId="12240" xr:uid="{00000000-0005-0000-0000-0000D66D0000}"/>
    <cellStyle name="Comma 6 3 3 3 2" xfId="28609" xr:uid="{00000000-0005-0000-0000-0000D76D0000}"/>
    <cellStyle name="Comma 6 3 3 3 3" xfId="42810" xr:uid="{00000000-0005-0000-0000-0000D86D0000}"/>
    <cellStyle name="Comma 6 3 3 3 4" xfId="24382" xr:uid="{00000000-0005-0000-0000-0000D96D0000}"/>
    <cellStyle name="Comma 6 3 3 4" xfId="12238" xr:uid="{00000000-0005-0000-0000-0000DA6D0000}"/>
    <cellStyle name="Comma 6 3 3 4 2" xfId="42808" xr:uid="{00000000-0005-0000-0000-0000DB6D0000}"/>
    <cellStyle name="Comma 6 3 3 5" xfId="34101" xr:uid="{00000000-0005-0000-0000-0000DC6D0000}"/>
    <cellStyle name="Comma 6 3 3 5 2" xfId="44132" xr:uid="{00000000-0005-0000-0000-0000DD6D0000}"/>
    <cellStyle name="Comma 6 3 3 6" xfId="26067" xr:uid="{00000000-0005-0000-0000-0000DE6D0000}"/>
    <cellStyle name="Comma 6 3 3 6 2" xfId="38072" xr:uid="{00000000-0005-0000-0000-0000DF6D0000}"/>
    <cellStyle name="Comma 6 3 3 7" xfId="24825" xr:uid="{00000000-0005-0000-0000-0000E06D0000}"/>
    <cellStyle name="Comma 6 3 3 8" xfId="36811" xr:uid="{00000000-0005-0000-0000-0000E16D0000}"/>
    <cellStyle name="Comma 6 3 4" xfId="12241" xr:uid="{00000000-0005-0000-0000-0000E26D0000}"/>
    <cellStyle name="Comma 6 3 4 2" xfId="12242" xr:uid="{00000000-0005-0000-0000-0000E36D0000}"/>
    <cellStyle name="Comma 6 3 4 2 2" xfId="42812" xr:uid="{00000000-0005-0000-0000-0000E46D0000}"/>
    <cellStyle name="Comma 6 3 4 3" xfId="12243" xr:uid="{00000000-0005-0000-0000-0000E56D0000}"/>
    <cellStyle name="Comma 6 3 4 3 2" xfId="42813" xr:uid="{00000000-0005-0000-0000-0000E66D0000}"/>
    <cellStyle name="Comma 6 3 4 4" xfId="28610" xr:uid="{00000000-0005-0000-0000-0000E76D0000}"/>
    <cellStyle name="Comma 6 3 4 4 2" xfId="42811" xr:uid="{00000000-0005-0000-0000-0000E86D0000}"/>
    <cellStyle name="Comma 6 3 4 5" xfId="34244" xr:uid="{00000000-0005-0000-0000-0000E96D0000}"/>
    <cellStyle name="Comma 6 3 4 5 2" xfId="44282" xr:uid="{00000000-0005-0000-0000-0000EA6D0000}"/>
    <cellStyle name="Comma 6 3 4 6" xfId="26210" xr:uid="{00000000-0005-0000-0000-0000EB6D0000}"/>
    <cellStyle name="Comma 6 3 4 6 2" xfId="38197" xr:uid="{00000000-0005-0000-0000-0000EC6D0000}"/>
    <cellStyle name="Comma 6 3 4 7" xfId="25313" xr:uid="{00000000-0005-0000-0000-0000ED6D0000}"/>
    <cellStyle name="Comma 6 3 4 8" xfId="37331" xr:uid="{00000000-0005-0000-0000-0000EE6D0000}"/>
    <cellStyle name="Comma 6 3 4 9" xfId="24125" xr:uid="{00000000-0005-0000-0000-0000EF6D0000}"/>
    <cellStyle name="Comma 6 3 5" xfId="12244" xr:uid="{00000000-0005-0000-0000-0000F06D0000}"/>
    <cellStyle name="Comma 6 3 5 2" xfId="28611" xr:uid="{00000000-0005-0000-0000-0000F16D0000}"/>
    <cellStyle name="Comma 6 3 5 2 2" xfId="42814" xr:uid="{00000000-0005-0000-0000-0000F26D0000}"/>
    <cellStyle name="Comma 6 3 5 3" xfId="25445" xr:uid="{00000000-0005-0000-0000-0000F36D0000}"/>
    <cellStyle name="Comma 6 3 5 4" xfId="37463" xr:uid="{00000000-0005-0000-0000-0000F46D0000}"/>
    <cellStyle name="Comma 6 3 5 5" xfId="24380" xr:uid="{00000000-0005-0000-0000-0000F56D0000}"/>
    <cellStyle name="Comma 6 3 6" xfId="12245" xr:uid="{00000000-0005-0000-0000-0000F66D0000}"/>
    <cellStyle name="Comma 6 3 6 2" xfId="42815" xr:uid="{00000000-0005-0000-0000-0000F76D0000}"/>
    <cellStyle name="Comma 6 3 7" xfId="12246" xr:uid="{00000000-0005-0000-0000-0000F86D0000}"/>
    <cellStyle name="Comma 6 3 7 2" xfId="35567" xr:uid="{00000000-0005-0000-0000-0000F96D0000}"/>
    <cellStyle name="Comma 6 3 7 2 2" xfId="44833" xr:uid="{00000000-0005-0000-0000-0000FA6D0000}"/>
    <cellStyle name="Comma 6 3 7 3" xfId="42816" xr:uid="{00000000-0005-0000-0000-0000FB6D0000}"/>
    <cellStyle name="Comma 6 3 8" xfId="946" xr:uid="{00000000-0005-0000-0000-0000FC6D0000}"/>
    <cellStyle name="Comma 6 3 8 2" xfId="44130" xr:uid="{00000000-0005-0000-0000-0000FD6D0000}"/>
    <cellStyle name="Comma 6 3 9" xfId="26065" xr:uid="{00000000-0005-0000-0000-0000FE6D0000}"/>
    <cellStyle name="Comma 6 3 9 2" xfId="38070" xr:uid="{00000000-0005-0000-0000-0000FF6D0000}"/>
    <cellStyle name="Comma 6 4" xfId="218" xr:uid="{00000000-0005-0000-0000-0000006E0000}"/>
    <cellStyle name="Comma 6 4 10" xfId="12248" xr:uid="{00000000-0005-0000-0000-0000016E0000}"/>
    <cellStyle name="Comma 6 4 10 2" xfId="35566" xr:uid="{00000000-0005-0000-0000-0000026E0000}"/>
    <cellStyle name="Comma 6 4 10 2 2" xfId="44832" xr:uid="{00000000-0005-0000-0000-0000036E0000}"/>
    <cellStyle name="Comma 6 4 10 3" xfId="42817" xr:uid="{00000000-0005-0000-0000-0000046E0000}"/>
    <cellStyle name="Comma 6 4 11" xfId="12247" xr:uid="{00000000-0005-0000-0000-0000056E0000}"/>
    <cellStyle name="Comma 6 4 11 2" xfId="43730" xr:uid="{00000000-0005-0000-0000-0000066E0000}"/>
    <cellStyle name="Comma 6 4 12" xfId="25654" xr:uid="{00000000-0005-0000-0000-0000076E0000}"/>
    <cellStyle name="Comma 6 4 12 2" xfId="37670" xr:uid="{00000000-0005-0000-0000-0000086E0000}"/>
    <cellStyle name="Comma 6 4 13" xfId="24931" xr:uid="{00000000-0005-0000-0000-0000096E0000}"/>
    <cellStyle name="Comma 6 4 14" xfId="36947" xr:uid="{00000000-0005-0000-0000-00000A6E0000}"/>
    <cellStyle name="Comma 6 4 15" xfId="29413" xr:uid="{00000000-0005-0000-0000-00000B6E0000}"/>
    <cellStyle name="Comma 6 4 16" xfId="23011" xr:uid="{00000000-0005-0000-0000-00000C6E0000}"/>
    <cellStyle name="Comma 6 4 2" xfId="12249" xr:uid="{00000000-0005-0000-0000-00000D6E0000}"/>
    <cellStyle name="Comma 6 4 2 2" xfId="12250" xr:uid="{00000000-0005-0000-0000-00000E6E0000}"/>
    <cellStyle name="Comma 6 4 2 2 2" xfId="42819" xr:uid="{00000000-0005-0000-0000-00000F6E0000}"/>
    <cellStyle name="Comma 6 4 2 3" xfId="12251" xr:uid="{00000000-0005-0000-0000-0000106E0000}"/>
    <cellStyle name="Comma 6 4 2 3 2" xfId="42820" xr:uid="{00000000-0005-0000-0000-0000116E0000}"/>
    <cellStyle name="Comma 6 4 2 4" xfId="28612" xr:uid="{00000000-0005-0000-0000-0000126E0000}"/>
    <cellStyle name="Comma 6 4 2 4 2" xfId="42818" xr:uid="{00000000-0005-0000-0000-0000136E0000}"/>
    <cellStyle name="Comma 6 4 2 5" xfId="34287" xr:uid="{00000000-0005-0000-0000-0000146E0000}"/>
    <cellStyle name="Comma 6 4 2 5 2" xfId="44326" xr:uid="{00000000-0005-0000-0000-0000156E0000}"/>
    <cellStyle name="Comma 6 4 2 6" xfId="26254" xr:uid="{00000000-0005-0000-0000-0000166E0000}"/>
    <cellStyle name="Comma 6 4 2 6 2" xfId="38236" xr:uid="{00000000-0005-0000-0000-0000176E0000}"/>
    <cellStyle name="Comma 6 4 2 7" xfId="37502" xr:uid="{00000000-0005-0000-0000-0000186E0000}"/>
    <cellStyle name="Comma 6 4 2 8" xfId="25499" xr:uid="{00000000-0005-0000-0000-0000196E0000}"/>
    <cellStyle name="Comma 6 4 3" xfId="12252" xr:uid="{00000000-0005-0000-0000-00001A6E0000}"/>
    <cellStyle name="Comma 6 4 3 2" xfId="12253" xr:uid="{00000000-0005-0000-0000-00001B6E0000}"/>
    <cellStyle name="Comma 6 4 3 2 2" xfId="42822" xr:uid="{00000000-0005-0000-0000-00001C6E0000}"/>
    <cellStyle name="Comma 6 4 3 3" xfId="12254" xr:uid="{00000000-0005-0000-0000-00001D6E0000}"/>
    <cellStyle name="Comma 6 4 3 3 2" xfId="42823" xr:uid="{00000000-0005-0000-0000-00001E6E0000}"/>
    <cellStyle name="Comma 6 4 3 4" xfId="42821" xr:uid="{00000000-0005-0000-0000-00001F6E0000}"/>
    <cellStyle name="Comma 6 4 4" xfId="12255" xr:uid="{00000000-0005-0000-0000-0000206E0000}"/>
    <cellStyle name="Comma 6 4 4 2" xfId="12256" xr:uid="{00000000-0005-0000-0000-0000216E0000}"/>
    <cellStyle name="Comma 6 4 4 2 2" xfId="42825" xr:uid="{00000000-0005-0000-0000-0000226E0000}"/>
    <cellStyle name="Comma 6 4 4 3" xfId="12257" xr:uid="{00000000-0005-0000-0000-0000236E0000}"/>
    <cellStyle name="Comma 6 4 4 3 2" xfId="42826" xr:uid="{00000000-0005-0000-0000-0000246E0000}"/>
    <cellStyle name="Comma 6 4 4 4" xfId="42824" xr:uid="{00000000-0005-0000-0000-0000256E0000}"/>
    <cellStyle name="Comma 6 4 5" xfId="12258" xr:uid="{00000000-0005-0000-0000-0000266E0000}"/>
    <cellStyle name="Comma 6 4 5 2" xfId="12259" xr:uid="{00000000-0005-0000-0000-0000276E0000}"/>
    <cellStyle name="Comma 6 4 5 2 2" xfId="42828" xr:uid="{00000000-0005-0000-0000-0000286E0000}"/>
    <cellStyle name="Comma 6 4 5 3" xfId="12260" xr:uid="{00000000-0005-0000-0000-0000296E0000}"/>
    <cellStyle name="Comma 6 4 5 3 2" xfId="42829" xr:uid="{00000000-0005-0000-0000-00002A6E0000}"/>
    <cellStyle name="Comma 6 4 5 4" xfId="42827" xr:uid="{00000000-0005-0000-0000-00002B6E0000}"/>
    <cellStyle name="Comma 6 4 6" xfId="12261" xr:uid="{00000000-0005-0000-0000-00002C6E0000}"/>
    <cellStyle name="Comma 6 4 6 2" xfId="12262" xr:uid="{00000000-0005-0000-0000-00002D6E0000}"/>
    <cellStyle name="Comma 6 4 6 2 2" xfId="42831" xr:uid="{00000000-0005-0000-0000-00002E6E0000}"/>
    <cellStyle name="Comma 6 4 6 3" xfId="12263" xr:uid="{00000000-0005-0000-0000-00002F6E0000}"/>
    <cellStyle name="Comma 6 4 6 3 2" xfId="42832" xr:uid="{00000000-0005-0000-0000-0000306E0000}"/>
    <cellStyle name="Comma 6 4 6 4" xfId="42830" xr:uid="{00000000-0005-0000-0000-0000316E0000}"/>
    <cellStyle name="Comma 6 4 7" xfId="12264" xr:uid="{00000000-0005-0000-0000-0000326E0000}"/>
    <cellStyle name="Comma 6 4 7 2" xfId="12265" xr:uid="{00000000-0005-0000-0000-0000336E0000}"/>
    <cellStyle name="Comma 6 4 7 2 2" xfId="42834" xr:uid="{00000000-0005-0000-0000-0000346E0000}"/>
    <cellStyle name="Comma 6 4 7 3" xfId="12266" xr:uid="{00000000-0005-0000-0000-0000356E0000}"/>
    <cellStyle name="Comma 6 4 7 3 2" xfId="42835" xr:uid="{00000000-0005-0000-0000-0000366E0000}"/>
    <cellStyle name="Comma 6 4 7 4" xfId="42833" xr:uid="{00000000-0005-0000-0000-0000376E0000}"/>
    <cellStyle name="Comma 6 4 8" xfId="12267" xr:uid="{00000000-0005-0000-0000-0000386E0000}"/>
    <cellStyle name="Comma 6 4 8 2" xfId="42836" xr:uid="{00000000-0005-0000-0000-0000396E0000}"/>
    <cellStyle name="Comma 6 4 9" xfId="12268" xr:uid="{00000000-0005-0000-0000-00003A6E0000}"/>
    <cellStyle name="Comma 6 4 9 2" xfId="42837" xr:uid="{00000000-0005-0000-0000-00003B6E0000}"/>
    <cellStyle name="Comma 6 5" xfId="284" xr:uid="{00000000-0005-0000-0000-00003C6E0000}"/>
    <cellStyle name="Comma 6 5 10" xfId="24187" xr:uid="{00000000-0005-0000-0000-00003D6E0000}"/>
    <cellStyle name="Comma 6 5 11" xfId="23012" xr:uid="{00000000-0005-0000-0000-00003E6E0000}"/>
    <cellStyle name="Comma 6 5 2" xfId="12270" xr:uid="{00000000-0005-0000-0000-00003F6E0000}"/>
    <cellStyle name="Comma 6 5 2 2" xfId="12271" xr:uid="{00000000-0005-0000-0000-0000406E0000}"/>
    <cellStyle name="Comma 6 5 2 2 2" xfId="42839" xr:uid="{00000000-0005-0000-0000-0000416E0000}"/>
    <cellStyle name="Comma 6 5 2 3" xfId="12272" xr:uid="{00000000-0005-0000-0000-0000426E0000}"/>
    <cellStyle name="Comma 6 5 2 3 2" xfId="42840" xr:uid="{00000000-0005-0000-0000-0000436E0000}"/>
    <cellStyle name="Comma 6 5 2 4" xfId="42838" xr:uid="{00000000-0005-0000-0000-0000446E0000}"/>
    <cellStyle name="Comma 6 5 3" xfId="12273" xr:uid="{00000000-0005-0000-0000-0000456E0000}"/>
    <cellStyle name="Comma 6 5 3 2" xfId="12274" xr:uid="{00000000-0005-0000-0000-0000466E0000}"/>
    <cellStyle name="Comma 6 5 3 2 2" xfId="42842" xr:uid="{00000000-0005-0000-0000-0000476E0000}"/>
    <cellStyle name="Comma 6 5 3 3" xfId="12275" xr:uid="{00000000-0005-0000-0000-0000486E0000}"/>
    <cellStyle name="Comma 6 5 3 3 2" xfId="42843" xr:uid="{00000000-0005-0000-0000-0000496E0000}"/>
    <cellStyle name="Comma 6 5 3 4" xfId="42841" xr:uid="{00000000-0005-0000-0000-00004A6E0000}"/>
    <cellStyle name="Comma 6 5 4" xfId="12276" xr:uid="{00000000-0005-0000-0000-00004B6E0000}"/>
    <cellStyle name="Comma 6 5 4 2" xfId="42844" xr:uid="{00000000-0005-0000-0000-00004C6E0000}"/>
    <cellStyle name="Comma 6 5 5" xfId="12277" xr:uid="{00000000-0005-0000-0000-00004D6E0000}"/>
    <cellStyle name="Comma 6 5 5 2" xfId="42845" xr:uid="{00000000-0005-0000-0000-00004E6E0000}"/>
    <cellStyle name="Comma 6 5 6" xfId="12269" xr:uid="{00000000-0005-0000-0000-00004F6E0000}"/>
    <cellStyle name="Comma 6 5 6 2" xfId="44389" xr:uid="{00000000-0005-0000-0000-0000506E0000}"/>
    <cellStyle name="Comma 6 5 7" xfId="26314" xr:uid="{00000000-0005-0000-0000-0000516E0000}"/>
    <cellStyle name="Comma 6 5 7 2" xfId="38298" xr:uid="{00000000-0005-0000-0000-0000526E0000}"/>
    <cellStyle name="Comma 6 5 8" xfId="25558" xr:uid="{00000000-0005-0000-0000-0000536E0000}"/>
    <cellStyle name="Comma 6 5 9" xfId="37564" xr:uid="{00000000-0005-0000-0000-0000546E0000}"/>
    <cellStyle name="Comma 6 6" xfId="12278" xr:uid="{00000000-0005-0000-0000-0000556E0000}"/>
    <cellStyle name="Comma 6 6 2" xfId="12279" xr:uid="{00000000-0005-0000-0000-0000566E0000}"/>
    <cellStyle name="Comma 6 6 2 2" xfId="42846" xr:uid="{00000000-0005-0000-0000-0000576E0000}"/>
    <cellStyle name="Comma 6 6 3" xfId="12280" xr:uid="{00000000-0005-0000-0000-0000586E0000}"/>
    <cellStyle name="Comma 6 6 3 2" xfId="42847" xr:uid="{00000000-0005-0000-0000-0000596E0000}"/>
    <cellStyle name="Comma 6 6 4" xfId="34220" xr:uid="{00000000-0005-0000-0000-00005A6E0000}"/>
    <cellStyle name="Comma 6 6 4 2" xfId="44258" xr:uid="{00000000-0005-0000-0000-00005B6E0000}"/>
    <cellStyle name="Comma 6 6 5" xfId="26186" xr:uid="{00000000-0005-0000-0000-00005C6E0000}"/>
    <cellStyle name="Comma 6 6 5 2" xfId="38174" xr:uid="{00000000-0005-0000-0000-00005D6E0000}"/>
    <cellStyle name="Comma 6 6 6" xfId="37441" xr:uid="{00000000-0005-0000-0000-00005E6E0000}"/>
    <cellStyle name="Comma 6 6 7" xfId="25418" xr:uid="{00000000-0005-0000-0000-00005F6E0000}"/>
    <cellStyle name="Comma 6 6 8" xfId="23008" xr:uid="{00000000-0005-0000-0000-0000606E0000}"/>
    <cellStyle name="Comma 6 7" xfId="12281" xr:uid="{00000000-0005-0000-0000-0000616E0000}"/>
    <cellStyle name="Comma 6 7 2" xfId="12282" xr:uid="{00000000-0005-0000-0000-0000626E0000}"/>
    <cellStyle name="Comma 6 7 2 2" xfId="42849" xr:uid="{00000000-0005-0000-0000-0000636E0000}"/>
    <cellStyle name="Comma 6 7 3" xfId="12283" xr:uid="{00000000-0005-0000-0000-0000646E0000}"/>
    <cellStyle name="Comma 6 7 3 2" xfId="42850" xr:uid="{00000000-0005-0000-0000-0000656E0000}"/>
    <cellStyle name="Comma 6 7 4" xfId="35565" xr:uid="{00000000-0005-0000-0000-0000666E0000}"/>
    <cellStyle name="Comma 6 7 4 2" xfId="44831" xr:uid="{00000000-0005-0000-0000-0000676E0000}"/>
    <cellStyle name="Comma 6 7 5" xfId="42848" xr:uid="{00000000-0005-0000-0000-0000686E0000}"/>
    <cellStyle name="Comma 6 8" xfId="12284" xr:uid="{00000000-0005-0000-0000-0000696E0000}"/>
    <cellStyle name="Comma 6 8 2" xfId="35564" xr:uid="{00000000-0005-0000-0000-00006A6E0000}"/>
    <cellStyle name="Comma 6 8 2 2" xfId="44830" xr:uid="{00000000-0005-0000-0000-00006B6E0000}"/>
    <cellStyle name="Comma 6 8 3" xfId="42851" xr:uid="{00000000-0005-0000-0000-00006C6E0000}"/>
    <cellStyle name="Comma 6 9" xfId="12285" xr:uid="{00000000-0005-0000-0000-00006D6E0000}"/>
    <cellStyle name="Comma 6 9 2" xfId="36338" xr:uid="{00000000-0005-0000-0000-00006E6E0000}"/>
    <cellStyle name="Comma 6 9 2 2" xfId="45556" xr:uid="{00000000-0005-0000-0000-00006F6E0000}"/>
    <cellStyle name="Comma 6 9 3" xfId="42852" xr:uid="{00000000-0005-0000-0000-0000706E0000}"/>
    <cellStyle name="Comma 6_BOQ for System Furniture - R1 (5)" xfId="12286" xr:uid="{00000000-0005-0000-0000-0000716E0000}"/>
    <cellStyle name="Comma 60" xfId="949" xr:uid="{00000000-0005-0000-0000-0000726E0000}"/>
    <cellStyle name="Comma 60 10" xfId="23785" xr:uid="{00000000-0005-0000-0000-0000736E0000}"/>
    <cellStyle name="Comma 60 11" xfId="23013" xr:uid="{00000000-0005-0000-0000-0000746E0000}"/>
    <cellStyle name="Comma 60 2" xfId="12288" xr:uid="{00000000-0005-0000-0000-0000756E0000}"/>
    <cellStyle name="Comma 60 2 2" xfId="12289" xr:uid="{00000000-0005-0000-0000-0000766E0000}"/>
    <cellStyle name="Comma 60 2 2 2" xfId="42855" xr:uid="{00000000-0005-0000-0000-0000776E0000}"/>
    <cellStyle name="Comma 60 2 3" xfId="28613" xr:uid="{00000000-0005-0000-0000-0000786E0000}"/>
    <cellStyle name="Comma 60 2 3 2" xfId="42854" xr:uid="{00000000-0005-0000-0000-0000796E0000}"/>
    <cellStyle name="Comma 60 2 4" xfId="25316" xr:uid="{00000000-0005-0000-0000-00007A6E0000}"/>
    <cellStyle name="Comma 60 2 5" xfId="37334" xr:uid="{00000000-0005-0000-0000-00007B6E0000}"/>
    <cellStyle name="Comma 60 2 6" xfId="24128" xr:uid="{00000000-0005-0000-0000-00007C6E0000}"/>
    <cellStyle name="Comma 60 3" xfId="12290" xr:uid="{00000000-0005-0000-0000-00007D6E0000}"/>
    <cellStyle name="Comma 60 3 2" xfId="35562" xr:uid="{00000000-0005-0000-0000-00007E6E0000}"/>
    <cellStyle name="Comma 60 3 2 2" xfId="44828" xr:uid="{00000000-0005-0000-0000-00007F6E0000}"/>
    <cellStyle name="Comma 60 3 3" xfId="28614" xr:uid="{00000000-0005-0000-0000-0000806E0000}"/>
    <cellStyle name="Comma 60 3 4" xfId="42856" xr:uid="{00000000-0005-0000-0000-0000816E0000}"/>
    <cellStyle name="Comma 60 3 5" xfId="24383" xr:uid="{00000000-0005-0000-0000-0000826E0000}"/>
    <cellStyle name="Comma 60 4" xfId="12287" xr:uid="{00000000-0005-0000-0000-0000836E0000}"/>
    <cellStyle name="Comma 60 4 2" xfId="42853" xr:uid="{00000000-0005-0000-0000-0000846E0000}"/>
    <cellStyle name="Comma 60 5" xfId="34102" xr:uid="{00000000-0005-0000-0000-0000856E0000}"/>
    <cellStyle name="Comma 60 5 2" xfId="44133" xr:uid="{00000000-0005-0000-0000-0000866E0000}"/>
    <cellStyle name="Comma 60 6" xfId="26068" xr:uid="{00000000-0005-0000-0000-0000876E0000}"/>
    <cellStyle name="Comma 60 6 2" xfId="38073" xr:uid="{00000000-0005-0000-0000-0000886E0000}"/>
    <cellStyle name="Comma 60 7" xfId="35563" xr:uid="{00000000-0005-0000-0000-0000896E0000}"/>
    <cellStyle name="Comma 60 7 2" xfId="44829" xr:uid="{00000000-0005-0000-0000-00008A6E0000}"/>
    <cellStyle name="Comma 60 8" xfId="24826" xr:uid="{00000000-0005-0000-0000-00008B6E0000}"/>
    <cellStyle name="Comma 60 9" xfId="36812" xr:uid="{00000000-0005-0000-0000-00008C6E0000}"/>
    <cellStyle name="Comma 61" xfId="1291" xr:uid="{00000000-0005-0000-0000-00008D6E0000}"/>
    <cellStyle name="Comma 61 10" xfId="23014" xr:uid="{00000000-0005-0000-0000-00008E6E0000}"/>
    <cellStyle name="Comma 61 2" xfId="12292" xr:uid="{00000000-0005-0000-0000-00008F6E0000}"/>
    <cellStyle name="Comma 61 2 2" xfId="12293" xr:uid="{00000000-0005-0000-0000-0000906E0000}"/>
    <cellStyle name="Comma 61 2 2 2" xfId="42859" xr:uid="{00000000-0005-0000-0000-0000916E0000}"/>
    <cellStyle name="Comma 61 2 3" xfId="28615" xr:uid="{00000000-0005-0000-0000-0000926E0000}"/>
    <cellStyle name="Comma 61 2 3 2" xfId="42858" xr:uid="{00000000-0005-0000-0000-0000936E0000}"/>
    <cellStyle name="Comma 61 2 4" xfId="25343" xr:uid="{00000000-0005-0000-0000-0000946E0000}"/>
    <cellStyle name="Comma 61 2 5" xfId="37362" xr:uid="{00000000-0005-0000-0000-0000956E0000}"/>
    <cellStyle name="Comma 61 2 6" xfId="24141" xr:uid="{00000000-0005-0000-0000-0000966E0000}"/>
    <cellStyle name="Comma 61 3" xfId="12294" xr:uid="{00000000-0005-0000-0000-0000976E0000}"/>
    <cellStyle name="Comma 61 3 2" xfId="35561" xr:uid="{00000000-0005-0000-0000-0000986E0000}"/>
    <cellStyle name="Comma 61 3 2 2" xfId="44827" xr:uid="{00000000-0005-0000-0000-0000996E0000}"/>
    <cellStyle name="Comma 61 3 3" xfId="21897" xr:uid="{00000000-0005-0000-0000-00009A6E0000}"/>
    <cellStyle name="Comma 61 3 4" xfId="42860" xr:uid="{00000000-0005-0000-0000-00009B6E0000}"/>
    <cellStyle name="Comma 61 3 5" xfId="21746" xr:uid="{00000000-0005-0000-0000-00009C6E0000}"/>
    <cellStyle name="Comma 61 4" xfId="12291" xr:uid="{00000000-0005-0000-0000-00009D6E0000}"/>
    <cellStyle name="Comma 61 4 2" xfId="42857" xr:uid="{00000000-0005-0000-0000-00009E6E0000}"/>
    <cellStyle name="Comma 61 5" xfId="34157" xr:uid="{00000000-0005-0000-0000-00009F6E0000}"/>
    <cellStyle name="Comma 61 5 2" xfId="44193" xr:uid="{00000000-0005-0000-0000-0000A06E0000}"/>
    <cellStyle name="Comma 61 6" xfId="21781" xr:uid="{00000000-0005-0000-0000-0000A16E0000}"/>
    <cellStyle name="Comma 61 6 2" xfId="38109" xr:uid="{00000000-0005-0000-0000-0000A26E0000}"/>
    <cellStyle name="Comma 61 7" xfId="24854" xr:uid="{00000000-0005-0000-0000-0000A36E0000}"/>
    <cellStyle name="Comma 61 8" xfId="36868" xr:uid="{00000000-0005-0000-0000-0000A46E0000}"/>
    <cellStyle name="Comma 61 9" xfId="23890" xr:uid="{00000000-0005-0000-0000-0000A56E0000}"/>
    <cellStyle name="Comma 62" xfId="1296" xr:uid="{00000000-0005-0000-0000-0000A66E0000}"/>
    <cellStyle name="Comma 62 10" xfId="23015" xr:uid="{00000000-0005-0000-0000-0000A76E0000}"/>
    <cellStyle name="Comma 62 2" xfId="12296" xr:uid="{00000000-0005-0000-0000-0000A86E0000}"/>
    <cellStyle name="Comma 62 2 2" xfId="12297" xr:uid="{00000000-0005-0000-0000-0000A96E0000}"/>
    <cellStyle name="Comma 62 2 2 2" xfId="42863" xr:uid="{00000000-0005-0000-0000-0000AA6E0000}"/>
    <cellStyle name="Comma 62 2 3" xfId="28617" xr:uid="{00000000-0005-0000-0000-0000AB6E0000}"/>
    <cellStyle name="Comma 62 2 3 2" xfId="42862" xr:uid="{00000000-0005-0000-0000-0000AC6E0000}"/>
    <cellStyle name="Comma 62 2 4" xfId="25346" xr:uid="{00000000-0005-0000-0000-0000AD6E0000}"/>
    <cellStyle name="Comma 62 2 5" xfId="37365" xr:uid="{00000000-0005-0000-0000-0000AE6E0000}"/>
    <cellStyle name="Comma 62 2 6" xfId="24142" xr:uid="{00000000-0005-0000-0000-0000AF6E0000}"/>
    <cellStyle name="Comma 62 3" xfId="12298" xr:uid="{00000000-0005-0000-0000-0000B06E0000}"/>
    <cellStyle name="Comma 62 3 2" xfId="35560" xr:uid="{00000000-0005-0000-0000-0000B16E0000}"/>
    <cellStyle name="Comma 62 3 2 2" xfId="44826" xr:uid="{00000000-0005-0000-0000-0000B26E0000}"/>
    <cellStyle name="Comma 62 3 3" xfId="28618" xr:uid="{00000000-0005-0000-0000-0000B36E0000}"/>
    <cellStyle name="Comma 62 3 4" xfId="42864" xr:uid="{00000000-0005-0000-0000-0000B46E0000}"/>
    <cellStyle name="Comma 62 3 5" xfId="24398" xr:uid="{00000000-0005-0000-0000-0000B56E0000}"/>
    <cellStyle name="Comma 62 4" xfId="12295" xr:uid="{00000000-0005-0000-0000-0000B66E0000}"/>
    <cellStyle name="Comma 62 4 2" xfId="42861" xr:uid="{00000000-0005-0000-0000-0000B76E0000}"/>
    <cellStyle name="Comma 62 5" xfId="34160" xr:uid="{00000000-0005-0000-0000-0000B86E0000}"/>
    <cellStyle name="Comma 62 5 2" xfId="44196" xr:uid="{00000000-0005-0000-0000-0000B96E0000}"/>
    <cellStyle name="Comma 62 6" xfId="26125" xr:uid="{00000000-0005-0000-0000-0000BA6E0000}"/>
    <cellStyle name="Comma 62 6 2" xfId="38112" xr:uid="{00000000-0005-0000-0000-0000BB6E0000}"/>
    <cellStyle name="Comma 62 7" xfId="24857" xr:uid="{00000000-0005-0000-0000-0000BC6E0000}"/>
    <cellStyle name="Comma 62 8" xfId="36871" xr:uid="{00000000-0005-0000-0000-0000BD6E0000}"/>
    <cellStyle name="Comma 62 9" xfId="23894" xr:uid="{00000000-0005-0000-0000-0000BE6E0000}"/>
    <cellStyle name="Comma 63" xfId="1375" xr:uid="{00000000-0005-0000-0000-0000BF6E0000}"/>
    <cellStyle name="Comma 63 10" xfId="23016" xr:uid="{00000000-0005-0000-0000-0000C06E0000}"/>
    <cellStyle name="Comma 63 2" xfId="12300" xr:uid="{00000000-0005-0000-0000-0000C16E0000}"/>
    <cellStyle name="Comma 63 2 2" xfId="12301" xr:uid="{00000000-0005-0000-0000-0000C26E0000}"/>
    <cellStyle name="Comma 63 2 2 2" xfId="42866" xr:uid="{00000000-0005-0000-0000-0000C36E0000}"/>
    <cellStyle name="Comma 63 2 3" xfId="28619" xr:uid="{00000000-0005-0000-0000-0000C46E0000}"/>
    <cellStyle name="Comma 63 2 3 2" xfId="42865" xr:uid="{00000000-0005-0000-0000-0000C56E0000}"/>
    <cellStyle name="Comma 63 2 4" xfId="34199" xr:uid="{00000000-0005-0000-0000-0000C66E0000}"/>
    <cellStyle name="Comma 63 2 4 2" xfId="44237" xr:uid="{00000000-0005-0000-0000-0000C76E0000}"/>
    <cellStyle name="Comma 63 2 5" xfId="26167" xr:uid="{00000000-0005-0000-0000-0000C86E0000}"/>
    <cellStyle name="Comma 63 2 5 2" xfId="38153" xr:uid="{00000000-0005-0000-0000-0000C96E0000}"/>
    <cellStyle name="Comma 63 2 6" xfId="25398" xr:uid="{00000000-0005-0000-0000-0000CA6E0000}"/>
    <cellStyle name="Comma 63 2 7" xfId="37420" xr:uid="{00000000-0005-0000-0000-0000CB6E0000}"/>
    <cellStyle name="Comma 63 2 8" xfId="24177" xr:uid="{00000000-0005-0000-0000-0000CC6E0000}"/>
    <cellStyle name="Comma 63 3" xfId="12302" xr:uid="{00000000-0005-0000-0000-0000CD6E0000}"/>
    <cellStyle name="Comma 63 3 2" xfId="25647" xr:uid="{00000000-0005-0000-0000-0000CE6E0000}"/>
    <cellStyle name="Comma 63 3 2 2" xfId="37652" xr:uid="{00000000-0005-0000-0000-0000CF6E0000}"/>
    <cellStyle name="Comma 63 3 3" xfId="28620" xr:uid="{00000000-0005-0000-0000-0000D06E0000}"/>
    <cellStyle name="Comma 63 3 4" xfId="42867" xr:uid="{00000000-0005-0000-0000-0000D16E0000}"/>
    <cellStyle name="Comma 63 3 5" xfId="24441" xr:uid="{00000000-0005-0000-0000-0000D26E0000}"/>
    <cellStyle name="Comma 63 4" xfId="12299" xr:uid="{00000000-0005-0000-0000-0000D36E0000}"/>
    <cellStyle name="Comma 63 5" xfId="33705" xr:uid="{00000000-0005-0000-0000-0000D46E0000}"/>
    <cellStyle name="Comma 63 5 2" xfId="43666" xr:uid="{00000000-0005-0000-0000-0000D56E0000}"/>
    <cellStyle name="Comma 63 6" xfId="25602" xr:uid="{00000000-0005-0000-0000-0000D66E0000}"/>
    <cellStyle name="Comma 63 6 2" xfId="37611" xr:uid="{00000000-0005-0000-0000-0000D76E0000}"/>
    <cellStyle name="Comma 63 7" xfId="24910" xr:uid="{00000000-0005-0000-0000-0000D86E0000}"/>
    <cellStyle name="Comma 63 8" xfId="36926" xr:uid="{00000000-0005-0000-0000-0000D96E0000}"/>
    <cellStyle name="Comma 63 9" xfId="23909" xr:uid="{00000000-0005-0000-0000-0000DA6E0000}"/>
    <cellStyle name="Comma 64" xfId="12303" xr:uid="{00000000-0005-0000-0000-0000DB6E0000}"/>
    <cellStyle name="Comma 64 10" xfId="24158" xr:uid="{00000000-0005-0000-0000-0000DC6E0000}"/>
    <cellStyle name="Comma 64 11" xfId="22999" xr:uid="{00000000-0005-0000-0000-0000DD6E0000}"/>
    <cellStyle name="Comma 64 2" xfId="12304" xr:uid="{00000000-0005-0000-0000-0000DE6E0000}"/>
    <cellStyle name="Comma 64 2 2" xfId="42869" xr:uid="{00000000-0005-0000-0000-0000DF6E0000}"/>
    <cellStyle name="Comma 64 3" xfId="12305" xr:uid="{00000000-0005-0000-0000-0000E06E0000}"/>
    <cellStyle name="Comma 64 3 2" xfId="35559" xr:uid="{00000000-0005-0000-0000-0000E16E0000}"/>
    <cellStyle name="Comma 64 3 2 2" xfId="44825" xr:uid="{00000000-0005-0000-0000-0000E26E0000}"/>
    <cellStyle name="Comma 64 3 3" xfId="42870" xr:uid="{00000000-0005-0000-0000-0000E36E0000}"/>
    <cellStyle name="Comma 64 4" xfId="12306" xr:uid="{00000000-0005-0000-0000-0000E46E0000}"/>
    <cellStyle name="Comma 64 4 2" xfId="42871" xr:uid="{00000000-0005-0000-0000-0000E56E0000}"/>
    <cellStyle name="Comma 64 5" xfId="28621" xr:uid="{00000000-0005-0000-0000-0000E66E0000}"/>
    <cellStyle name="Comma 64 5 2" xfId="42868" xr:uid="{00000000-0005-0000-0000-0000E76E0000}"/>
    <cellStyle name="Comma 64 6" xfId="34176" xr:uid="{00000000-0005-0000-0000-0000E86E0000}"/>
    <cellStyle name="Comma 64 6 2" xfId="44213" xr:uid="{00000000-0005-0000-0000-0000E96E0000}"/>
    <cellStyle name="Comma 64 7" xfId="26142" xr:uid="{00000000-0005-0000-0000-0000EA6E0000}"/>
    <cellStyle name="Comma 64 7 2" xfId="38129" xr:uid="{00000000-0005-0000-0000-0000EB6E0000}"/>
    <cellStyle name="Comma 64 8" xfId="25347" xr:uid="{00000000-0005-0000-0000-0000EC6E0000}"/>
    <cellStyle name="Comma 64 9" xfId="37366" xr:uid="{00000000-0005-0000-0000-0000ED6E0000}"/>
    <cellStyle name="Comma 65" xfId="12307" xr:uid="{00000000-0005-0000-0000-0000EE6E0000}"/>
    <cellStyle name="Comma 65 2" xfId="12308" xr:uid="{00000000-0005-0000-0000-0000EF6E0000}"/>
    <cellStyle name="Comma 65 2 2" xfId="42873" xr:uid="{00000000-0005-0000-0000-0000F06E0000}"/>
    <cellStyle name="Comma 65 3" xfId="12309" xr:uid="{00000000-0005-0000-0000-0000F16E0000}"/>
    <cellStyle name="Comma 65 3 2" xfId="35558" xr:uid="{00000000-0005-0000-0000-0000F26E0000}"/>
    <cellStyle name="Comma 65 3 2 2" xfId="44824" xr:uid="{00000000-0005-0000-0000-0000F36E0000}"/>
    <cellStyle name="Comma 65 3 3" xfId="42874" xr:uid="{00000000-0005-0000-0000-0000F46E0000}"/>
    <cellStyle name="Comma 65 4" xfId="28622" xr:uid="{00000000-0005-0000-0000-0000F56E0000}"/>
    <cellStyle name="Comma 65 4 2" xfId="42872" xr:uid="{00000000-0005-0000-0000-0000F66E0000}"/>
    <cellStyle name="Comma 65 5" xfId="34239" xr:uid="{00000000-0005-0000-0000-0000F76E0000}"/>
    <cellStyle name="Comma 65 5 2" xfId="44277" xr:uid="{00000000-0005-0000-0000-0000F86E0000}"/>
    <cellStyle name="Comma 65 6" xfId="25572" xr:uid="{00000000-0005-0000-0000-0000F96E0000}"/>
    <cellStyle name="Comma 65 7" xfId="37585" xr:uid="{00000000-0005-0000-0000-0000FA6E0000}"/>
    <cellStyle name="Comma 65 8" xfId="24399" xr:uid="{00000000-0005-0000-0000-0000FB6E0000}"/>
    <cellStyle name="Comma 65 9" xfId="23017" xr:uid="{00000000-0005-0000-0000-0000FC6E0000}"/>
    <cellStyle name="Comma 66" xfId="12310" xr:uid="{00000000-0005-0000-0000-0000FD6E0000}"/>
    <cellStyle name="Comma 66 2" xfId="12311" xr:uid="{00000000-0005-0000-0000-0000FE6E0000}"/>
    <cellStyle name="Comma 66 2 2" xfId="42876" xr:uid="{00000000-0005-0000-0000-0000FF6E0000}"/>
    <cellStyle name="Comma 66 3" xfId="12312" xr:uid="{00000000-0005-0000-0000-0000006F0000}"/>
    <cellStyle name="Comma 66 3 2" xfId="35557" xr:uid="{00000000-0005-0000-0000-0000016F0000}"/>
    <cellStyle name="Comma 66 3 2 2" xfId="44823" xr:uid="{00000000-0005-0000-0000-0000026F0000}"/>
    <cellStyle name="Comma 66 3 3" xfId="42877" xr:uid="{00000000-0005-0000-0000-0000036F0000}"/>
    <cellStyle name="Comma 66 4" xfId="42875" xr:uid="{00000000-0005-0000-0000-0000046F0000}"/>
    <cellStyle name="Comma 66 5" xfId="28623" xr:uid="{00000000-0005-0000-0000-0000056F0000}"/>
    <cellStyle name="Comma 66 6" xfId="23018" xr:uid="{00000000-0005-0000-0000-0000066F0000}"/>
    <cellStyle name="Comma 67" xfId="12313" xr:uid="{00000000-0005-0000-0000-0000076F0000}"/>
    <cellStyle name="Comma 67 2" xfId="12314" xr:uid="{00000000-0005-0000-0000-0000086F0000}"/>
    <cellStyle name="Comma 67 2 2" xfId="42879" xr:uid="{00000000-0005-0000-0000-0000096F0000}"/>
    <cellStyle name="Comma 67 3" xfId="12315" xr:uid="{00000000-0005-0000-0000-00000A6F0000}"/>
    <cellStyle name="Comma 67 3 2" xfId="35556" xr:uid="{00000000-0005-0000-0000-00000B6F0000}"/>
    <cellStyle name="Comma 67 3 2 2" xfId="44822" xr:uid="{00000000-0005-0000-0000-00000C6F0000}"/>
    <cellStyle name="Comma 67 3 3" xfId="42880" xr:uid="{00000000-0005-0000-0000-00000D6F0000}"/>
    <cellStyle name="Comma 67 4" xfId="42878" xr:uid="{00000000-0005-0000-0000-00000E6F0000}"/>
    <cellStyle name="Comma 67 5" xfId="28624" xr:uid="{00000000-0005-0000-0000-00000F6F0000}"/>
    <cellStyle name="Comma 67 6" xfId="23019" xr:uid="{00000000-0005-0000-0000-0000106F0000}"/>
    <cellStyle name="Comma 68" xfId="12316" xr:uid="{00000000-0005-0000-0000-0000116F0000}"/>
    <cellStyle name="Comma 68 2" xfId="12317" xr:uid="{00000000-0005-0000-0000-0000126F0000}"/>
    <cellStyle name="Comma 68 2 2" xfId="42882" xr:uid="{00000000-0005-0000-0000-0000136F0000}"/>
    <cellStyle name="Comma 68 3" xfId="12318" xr:uid="{00000000-0005-0000-0000-0000146F0000}"/>
    <cellStyle name="Comma 68 3 2" xfId="42883" xr:uid="{00000000-0005-0000-0000-0000156F0000}"/>
    <cellStyle name="Comma 68 4" xfId="42881" xr:uid="{00000000-0005-0000-0000-0000166F0000}"/>
    <cellStyle name="Comma 68 5" xfId="28625" xr:uid="{00000000-0005-0000-0000-0000176F0000}"/>
    <cellStyle name="Comma 68 6" xfId="23020" xr:uid="{00000000-0005-0000-0000-0000186F0000}"/>
    <cellStyle name="Comma 69" xfId="12319" xr:uid="{00000000-0005-0000-0000-0000196F0000}"/>
    <cellStyle name="Comma 69 2" xfId="12320" xr:uid="{00000000-0005-0000-0000-00001A6F0000}"/>
    <cellStyle name="Comma 69 2 2" xfId="42885" xr:uid="{00000000-0005-0000-0000-00001B6F0000}"/>
    <cellStyle name="Comma 69 3" xfId="42884" xr:uid="{00000000-0005-0000-0000-00001C6F0000}"/>
    <cellStyle name="Comma 69 4" xfId="28626" xr:uid="{00000000-0005-0000-0000-00001D6F0000}"/>
    <cellStyle name="Comma 69 5" xfId="23021" xr:uid="{00000000-0005-0000-0000-00001E6F0000}"/>
    <cellStyle name="Comma 7" xfId="67" xr:uid="{00000000-0005-0000-0000-00001F6F0000}"/>
    <cellStyle name="Comma 7 10" xfId="12321" xr:uid="{00000000-0005-0000-0000-0000206F0000}"/>
    <cellStyle name="Comma 7 11" xfId="377" xr:uid="{00000000-0005-0000-0000-0000216F0000}"/>
    <cellStyle name="Comma 7 11 2" xfId="43731" xr:uid="{00000000-0005-0000-0000-0000226F0000}"/>
    <cellStyle name="Comma 7 12" xfId="25671" xr:uid="{00000000-0005-0000-0000-0000236F0000}"/>
    <cellStyle name="Comma 7 12 2" xfId="37671" xr:uid="{00000000-0005-0000-0000-0000246F0000}"/>
    <cellStyle name="Comma 7 13" xfId="24458" xr:uid="{00000000-0005-0000-0000-0000256F0000}"/>
    <cellStyle name="Comma 7 14" xfId="36419" xr:uid="{00000000-0005-0000-0000-0000266F0000}"/>
    <cellStyle name="Comma 7 15" xfId="23550" xr:uid="{00000000-0005-0000-0000-0000276F0000}"/>
    <cellStyle name="Comma 7 2" xfId="141" xr:uid="{00000000-0005-0000-0000-0000286F0000}"/>
    <cellStyle name="Comma 7 2 10" xfId="12323" xr:uid="{00000000-0005-0000-0000-0000296F0000}"/>
    <cellStyle name="Comma 7 2 10 2" xfId="42886" xr:uid="{00000000-0005-0000-0000-00002A6F0000}"/>
    <cellStyle name="Comma 7 2 11" xfId="12324" xr:uid="{00000000-0005-0000-0000-00002B6F0000}"/>
    <cellStyle name="Comma 7 2 11 2" xfId="35555" xr:uid="{00000000-0005-0000-0000-00002C6F0000}"/>
    <cellStyle name="Comma 7 2 11 2 2" xfId="44821" xr:uid="{00000000-0005-0000-0000-00002D6F0000}"/>
    <cellStyle name="Comma 7 2 11 3" xfId="42887" xr:uid="{00000000-0005-0000-0000-00002E6F0000}"/>
    <cellStyle name="Comma 7 2 12" xfId="12322" xr:uid="{00000000-0005-0000-0000-00002F6F0000}"/>
    <cellStyle name="Comma 7 2 13" xfId="950" xr:uid="{00000000-0005-0000-0000-0000306F0000}"/>
    <cellStyle name="Comma 7 2 13 2" xfId="44134" xr:uid="{00000000-0005-0000-0000-0000316F0000}"/>
    <cellStyle name="Comma 7 2 14" xfId="26069" xr:uid="{00000000-0005-0000-0000-0000326F0000}"/>
    <cellStyle name="Comma 7 2 14 2" xfId="38074" xr:uid="{00000000-0005-0000-0000-0000336F0000}"/>
    <cellStyle name="Comma 7 2 15" xfId="24827" xr:uid="{00000000-0005-0000-0000-0000346F0000}"/>
    <cellStyle name="Comma 7 2 16" xfId="36813" xr:uid="{00000000-0005-0000-0000-0000356F0000}"/>
    <cellStyle name="Comma 7 2 17" xfId="23786" xr:uid="{00000000-0005-0000-0000-0000366F0000}"/>
    <cellStyle name="Comma 7 2 2" xfId="244" xr:uid="{00000000-0005-0000-0000-0000376F0000}"/>
    <cellStyle name="Comma 7 2 2 10" xfId="24828" xr:uid="{00000000-0005-0000-0000-0000386F0000}"/>
    <cellStyle name="Comma 7 2 2 11" xfId="36814" xr:uid="{00000000-0005-0000-0000-0000396F0000}"/>
    <cellStyle name="Comma 7 2 2 12" xfId="23787" xr:uid="{00000000-0005-0000-0000-00003A6F0000}"/>
    <cellStyle name="Comma 7 2 2 2" xfId="12326" xr:uid="{00000000-0005-0000-0000-00003B6F0000}"/>
    <cellStyle name="Comma 7 2 2 2 10" xfId="29373" xr:uid="{00000000-0005-0000-0000-00003C6F0000}"/>
    <cellStyle name="Comma 7 2 2 2 2" xfId="12327" xr:uid="{00000000-0005-0000-0000-00003D6F0000}"/>
    <cellStyle name="Comma 7 2 2 2 2 2" xfId="12328" xr:uid="{00000000-0005-0000-0000-00003E6F0000}"/>
    <cellStyle name="Comma 7 2 2 2 2 2 2" xfId="42890" xr:uid="{00000000-0005-0000-0000-00003F6F0000}"/>
    <cellStyle name="Comma 7 2 2 2 2 3" xfId="42889" xr:uid="{00000000-0005-0000-0000-0000406F0000}"/>
    <cellStyle name="Comma 7 2 2 2 3" xfId="12329" xr:uid="{00000000-0005-0000-0000-0000416F0000}"/>
    <cellStyle name="Comma 7 2 2 2 3 2" xfId="42891" xr:uid="{00000000-0005-0000-0000-0000426F0000}"/>
    <cellStyle name="Comma 7 2 2 2 4" xfId="28627" xr:uid="{00000000-0005-0000-0000-0000436F0000}"/>
    <cellStyle name="Comma 7 2 2 2 4 2" xfId="42888" xr:uid="{00000000-0005-0000-0000-0000446F0000}"/>
    <cellStyle name="Comma 7 2 2 2 5" xfId="34312" xr:uid="{00000000-0005-0000-0000-0000456F0000}"/>
    <cellStyle name="Comma 7 2 2 2 5 2" xfId="44352" xr:uid="{00000000-0005-0000-0000-0000466F0000}"/>
    <cellStyle name="Comma 7 2 2 2 6" xfId="26279" xr:uid="{00000000-0005-0000-0000-0000476F0000}"/>
    <cellStyle name="Comma 7 2 2 2 6 2" xfId="38261" xr:uid="{00000000-0005-0000-0000-0000486F0000}"/>
    <cellStyle name="Comma 7 2 2 2 7" xfId="25318" xr:uid="{00000000-0005-0000-0000-0000496F0000}"/>
    <cellStyle name="Comma 7 2 2 2 8" xfId="37336" xr:uid="{00000000-0005-0000-0000-00004A6F0000}"/>
    <cellStyle name="Comma 7 2 2 2 9" xfId="24130" xr:uid="{00000000-0005-0000-0000-00004B6F0000}"/>
    <cellStyle name="Comma 7 2 2 3" xfId="12330" xr:uid="{00000000-0005-0000-0000-00004C6F0000}"/>
    <cellStyle name="Comma 7 2 2 3 2" xfId="12331" xr:uid="{00000000-0005-0000-0000-00004D6F0000}"/>
    <cellStyle name="Comma 7 2 2 3 2 2" xfId="42893" xr:uid="{00000000-0005-0000-0000-00004E6F0000}"/>
    <cellStyle name="Comma 7 2 2 3 3" xfId="12332" xr:uid="{00000000-0005-0000-0000-00004F6F0000}"/>
    <cellStyle name="Comma 7 2 2 3 3 2" xfId="42894" xr:uid="{00000000-0005-0000-0000-0000506F0000}"/>
    <cellStyle name="Comma 7 2 2 3 4" xfId="28628" xr:uid="{00000000-0005-0000-0000-0000516F0000}"/>
    <cellStyle name="Comma 7 2 2 3 4 2" xfId="42892" xr:uid="{00000000-0005-0000-0000-0000526F0000}"/>
    <cellStyle name="Comma 7 2 2 3 5" xfId="25524" xr:uid="{00000000-0005-0000-0000-0000536F0000}"/>
    <cellStyle name="Comma 7 2 2 3 6" xfId="37527" xr:uid="{00000000-0005-0000-0000-0000546F0000}"/>
    <cellStyle name="Comma 7 2 2 4" xfId="12333" xr:uid="{00000000-0005-0000-0000-0000556F0000}"/>
    <cellStyle name="Comma 7 2 2 4 2" xfId="42895" xr:uid="{00000000-0005-0000-0000-0000566F0000}"/>
    <cellStyle name="Comma 7 2 2 5" xfId="12334" xr:uid="{00000000-0005-0000-0000-0000576F0000}"/>
    <cellStyle name="Comma 7 2 2 5 2" xfId="42896" xr:uid="{00000000-0005-0000-0000-0000586F0000}"/>
    <cellStyle name="Comma 7 2 2 6" xfId="12335" xr:uid="{00000000-0005-0000-0000-0000596F0000}"/>
    <cellStyle name="Comma 7 2 2 6 2" xfId="35554" xr:uid="{00000000-0005-0000-0000-00005A6F0000}"/>
    <cellStyle name="Comma 7 2 2 6 2 2" xfId="44820" xr:uid="{00000000-0005-0000-0000-00005B6F0000}"/>
    <cellStyle name="Comma 7 2 2 6 3" xfId="42897" xr:uid="{00000000-0005-0000-0000-00005C6F0000}"/>
    <cellStyle name="Comma 7 2 2 7" xfId="12325" xr:uid="{00000000-0005-0000-0000-00005D6F0000}"/>
    <cellStyle name="Comma 7 2 2 8" xfId="951" xr:uid="{00000000-0005-0000-0000-00005E6F0000}"/>
    <cellStyle name="Comma 7 2 2 8 2" xfId="44135" xr:uid="{00000000-0005-0000-0000-00005F6F0000}"/>
    <cellStyle name="Comma 7 2 2 9" xfId="29844" xr:uid="{00000000-0005-0000-0000-0000606F0000}"/>
    <cellStyle name="Comma 7 2 2 9 2" xfId="38075" xr:uid="{00000000-0005-0000-0000-0000616F0000}"/>
    <cellStyle name="Comma 7 2 2 9 3" xfId="26070" xr:uid="{00000000-0005-0000-0000-0000626F0000}"/>
    <cellStyle name="Comma 7 2 3" xfId="952" xr:uid="{00000000-0005-0000-0000-0000636F0000}"/>
    <cellStyle name="Comma 7 2 3 2" xfId="12337" xr:uid="{00000000-0005-0000-0000-0000646F0000}"/>
    <cellStyle name="Comma 7 2 3 2 2" xfId="12338" xr:uid="{00000000-0005-0000-0000-0000656F0000}"/>
    <cellStyle name="Comma 7 2 3 2 2 2" xfId="42899" xr:uid="{00000000-0005-0000-0000-0000666F0000}"/>
    <cellStyle name="Comma 7 2 3 2 3" xfId="28629" xr:uid="{00000000-0005-0000-0000-0000676F0000}"/>
    <cellStyle name="Comma 7 2 3 2 3 2" xfId="42898" xr:uid="{00000000-0005-0000-0000-0000686F0000}"/>
    <cellStyle name="Comma 7 2 3 2 4" xfId="25319" xr:uid="{00000000-0005-0000-0000-0000696F0000}"/>
    <cellStyle name="Comma 7 2 3 2 5" xfId="37337" xr:uid="{00000000-0005-0000-0000-00006A6F0000}"/>
    <cellStyle name="Comma 7 2 3 2 6" xfId="24131" xr:uid="{00000000-0005-0000-0000-00006B6F0000}"/>
    <cellStyle name="Comma 7 2 3 2 7" xfId="30032" xr:uid="{00000000-0005-0000-0000-00006C6F0000}"/>
    <cellStyle name="Comma 7 2 3 3" xfId="12339" xr:uid="{00000000-0005-0000-0000-00006D6F0000}"/>
    <cellStyle name="Comma 7 2 3 3 2" xfId="28630" xr:uid="{00000000-0005-0000-0000-00006E6F0000}"/>
    <cellStyle name="Comma 7 2 3 3 3" xfId="42900" xr:uid="{00000000-0005-0000-0000-00006F6F0000}"/>
    <cellStyle name="Comma 7 2 3 3 4" xfId="24385" xr:uid="{00000000-0005-0000-0000-0000706F0000}"/>
    <cellStyle name="Comma 7 2 3 4" xfId="12336" xr:uid="{00000000-0005-0000-0000-0000716F0000}"/>
    <cellStyle name="Comma 7 2 3 5" xfId="34103" xr:uid="{00000000-0005-0000-0000-0000726F0000}"/>
    <cellStyle name="Comma 7 2 3 5 2" xfId="44136" xr:uid="{00000000-0005-0000-0000-0000736F0000}"/>
    <cellStyle name="Comma 7 2 3 6" xfId="26071" xr:uid="{00000000-0005-0000-0000-0000746F0000}"/>
    <cellStyle name="Comma 7 2 3 6 2" xfId="38076" xr:uid="{00000000-0005-0000-0000-0000756F0000}"/>
    <cellStyle name="Comma 7 2 3 7" xfId="24829" xr:uid="{00000000-0005-0000-0000-0000766F0000}"/>
    <cellStyle name="Comma 7 2 3 8" xfId="36815" xr:uid="{00000000-0005-0000-0000-0000776F0000}"/>
    <cellStyle name="Comma 7 2 3 9" xfId="23788" xr:uid="{00000000-0005-0000-0000-0000786F0000}"/>
    <cellStyle name="Comma 7 2 4" xfId="12340" xr:uid="{00000000-0005-0000-0000-0000796F0000}"/>
    <cellStyle name="Comma 7 2 4 10" xfId="23023" xr:uid="{00000000-0005-0000-0000-00007A6F0000}"/>
    <cellStyle name="Comma 7 2 4 2" xfId="12341" xr:uid="{00000000-0005-0000-0000-00007B6F0000}"/>
    <cellStyle name="Comma 7 2 4 2 2" xfId="42901" xr:uid="{00000000-0005-0000-0000-00007C6F0000}"/>
    <cellStyle name="Comma 7 2 4 3" xfId="12342" xr:uid="{00000000-0005-0000-0000-00007D6F0000}"/>
    <cellStyle name="Comma 7 2 4 3 2" xfId="42902" xr:uid="{00000000-0005-0000-0000-00007E6F0000}"/>
    <cellStyle name="Comma 7 2 4 4" xfId="28631" xr:uid="{00000000-0005-0000-0000-00007F6F0000}"/>
    <cellStyle name="Comma 7 2 4 5" xfId="34245" xr:uid="{00000000-0005-0000-0000-0000806F0000}"/>
    <cellStyle name="Comma 7 2 4 5 2" xfId="44283" xr:uid="{00000000-0005-0000-0000-0000816F0000}"/>
    <cellStyle name="Comma 7 2 4 6" xfId="26211" xr:uid="{00000000-0005-0000-0000-0000826F0000}"/>
    <cellStyle name="Comma 7 2 4 6 2" xfId="38198" xr:uid="{00000000-0005-0000-0000-0000836F0000}"/>
    <cellStyle name="Comma 7 2 4 7" xfId="25317" xr:uid="{00000000-0005-0000-0000-0000846F0000}"/>
    <cellStyle name="Comma 7 2 4 8" xfId="37335" xr:uid="{00000000-0005-0000-0000-0000856F0000}"/>
    <cellStyle name="Comma 7 2 4 9" xfId="24129" xr:uid="{00000000-0005-0000-0000-0000866F0000}"/>
    <cellStyle name="Comma 7 2 5" xfId="12343" xr:uid="{00000000-0005-0000-0000-0000876F0000}"/>
    <cellStyle name="Comma 7 2 5 2" xfId="12344" xr:uid="{00000000-0005-0000-0000-0000886F0000}"/>
    <cellStyle name="Comma 7 2 5 2 2" xfId="42903" xr:uid="{00000000-0005-0000-0000-0000896F0000}"/>
    <cellStyle name="Comma 7 2 5 3" xfId="12345" xr:uid="{00000000-0005-0000-0000-00008A6F0000}"/>
    <cellStyle name="Comma 7 2 5 3 2" xfId="42904" xr:uid="{00000000-0005-0000-0000-00008B6F0000}"/>
    <cellStyle name="Comma 7 2 5 4" xfId="28632" xr:uid="{00000000-0005-0000-0000-00008C6F0000}"/>
    <cellStyle name="Comma 7 2 5 5" xfId="25447" xr:uid="{00000000-0005-0000-0000-00008D6F0000}"/>
    <cellStyle name="Comma 7 2 5 6" xfId="37464" xr:uid="{00000000-0005-0000-0000-00008E6F0000}"/>
    <cellStyle name="Comma 7 2 5 7" xfId="24384" xr:uid="{00000000-0005-0000-0000-00008F6F0000}"/>
    <cellStyle name="Comma 7 2 6" xfId="12346" xr:uid="{00000000-0005-0000-0000-0000906F0000}"/>
    <cellStyle name="Comma 7 2 6 2" xfId="12347" xr:uid="{00000000-0005-0000-0000-0000916F0000}"/>
    <cellStyle name="Comma 7 2 6 2 2" xfId="42905" xr:uid="{00000000-0005-0000-0000-0000926F0000}"/>
    <cellStyle name="Comma 7 2 6 3" xfId="12348" xr:uid="{00000000-0005-0000-0000-0000936F0000}"/>
    <cellStyle name="Comma 7 2 6 3 2" xfId="42906" xr:uid="{00000000-0005-0000-0000-0000946F0000}"/>
    <cellStyle name="Comma 7 2 7" xfId="12349" xr:uid="{00000000-0005-0000-0000-0000956F0000}"/>
    <cellStyle name="Comma 7 2 7 2" xfId="12350" xr:uid="{00000000-0005-0000-0000-0000966F0000}"/>
    <cellStyle name="Comma 7 2 7 2 2" xfId="42907" xr:uid="{00000000-0005-0000-0000-0000976F0000}"/>
    <cellStyle name="Comma 7 2 7 3" xfId="12351" xr:uid="{00000000-0005-0000-0000-0000986F0000}"/>
    <cellStyle name="Comma 7 2 7 3 2" xfId="42908" xr:uid="{00000000-0005-0000-0000-0000996F0000}"/>
    <cellStyle name="Comma 7 2 8" xfId="12352" xr:uid="{00000000-0005-0000-0000-00009A6F0000}"/>
    <cellStyle name="Comma 7 2 8 2" xfId="12353" xr:uid="{00000000-0005-0000-0000-00009B6F0000}"/>
    <cellStyle name="Comma 7 2 8 2 2" xfId="42909" xr:uid="{00000000-0005-0000-0000-00009C6F0000}"/>
    <cellStyle name="Comma 7 2 8 3" xfId="12354" xr:uid="{00000000-0005-0000-0000-00009D6F0000}"/>
    <cellStyle name="Comma 7 2 8 3 2" xfId="42910" xr:uid="{00000000-0005-0000-0000-00009E6F0000}"/>
    <cellStyle name="Comma 7 2 9" xfId="12355" xr:uid="{00000000-0005-0000-0000-00009F6F0000}"/>
    <cellStyle name="Comma 7 2 9 2" xfId="42911" xr:uid="{00000000-0005-0000-0000-0000A06F0000}"/>
    <cellStyle name="Comma 7 3" xfId="219" xr:uid="{00000000-0005-0000-0000-0000A16F0000}"/>
    <cellStyle name="Comma 7 3 10" xfId="12356" xr:uid="{00000000-0005-0000-0000-0000A26F0000}"/>
    <cellStyle name="Comma 7 3 10 2" xfId="42912" xr:uid="{00000000-0005-0000-0000-0000A36F0000}"/>
    <cellStyle name="Comma 7 3 11" xfId="12357" xr:uid="{00000000-0005-0000-0000-0000A46F0000}"/>
    <cellStyle name="Comma 7 3 11 2" xfId="35553" xr:uid="{00000000-0005-0000-0000-0000A56F0000}"/>
    <cellStyle name="Comma 7 3 11 2 2" xfId="44819" xr:uid="{00000000-0005-0000-0000-0000A66F0000}"/>
    <cellStyle name="Comma 7 3 11 3" xfId="42913" xr:uid="{00000000-0005-0000-0000-0000A76F0000}"/>
    <cellStyle name="Comma 7 3 12" xfId="953" xr:uid="{00000000-0005-0000-0000-0000A86F0000}"/>
    <cellStyle name="Comma 7 3 12 2" xfId="44137" xr:uid="{00000000-0005-0000-0000-0000A96F0000}"/>
    <cellStyle name="Comma 7 3 13" xfId="26072" xr:uid="{00000000-0005-0000-0000-0000AA6F0000}"/>
    <cellStyle name="Comma 7 3 13 2" xfId="38077" xr:uid="{00000000-0005-0000-0000-0000AB6F0000}"/>
    <cellStyle name="Comma 7 3 14" xfId="24830" xr:uid="{00000000-0005-0000-0000-0000AC6F0000}"/>
    <cellStyle name="Comma 7 3 15" xfId="36816" xr:uid="{00000000-0005-0000-0000-0000AD6F0000}"/>
    <cellStyle name="Comma 7 3 16" xfId="23789" xr:uid="{00000000-0005-0000-0000-0000AE6F0000}"/>
    <cellStyle name="Comma 7 3 17" xfId="23024" xr:uid="{00000000-0005-0000-0000-0000AF6F0000}"/>
    <cellStyle name="Comma 7 3 2" xfId="954" xr:uid="{00000000-0005-0000-0000-0000B06F0000}"/>
    <cellStyle name="Comma 7 3 2 10" xfId="24831" xr:uid="{00000000-0005-0000-0000-0000B16F0000}"/>
    <cellStyle name="Comma 7 3 2 11" xfId="36817" xr:uid="{00000000-0005-0000-0000-0000B26F0000}"/>
    <cellStyle name="Comma 7 3 2 12" xfId="23790" xr:uid="{00000000-0005-0000-0000-0000B36F0000}"/>
    <cellStyle name="Comma 7 3 2 2" xfId="12359" xr:uid="{00000000-0005-0000-0000-0000B46F0000}"/>
    <cellStyle name="Comma 7 3 2 2 2" xfId="12360" xr:uid="{00000000-0005-0000-0000-0000B56F0000}"/>
    <cellStyle name="Comma 7 3 2 2 2 2" xfId="12361" xr:uid="{00000000-0005-0000-0000-0000B66F0000}"/>
    <cellStyle name="Comma 7 3 2 2 3" xfId="12362" xr:uid="{00000000-0005-0000-0000-0000B76F0000}"/>
    <cellStyle name="Comma 7 3 2 2 4" xfId="12363" xr:uid="{00000000-0005-0000-0000-0000B86F0000}"/>
    <cellStyle name="Comma 7 3 2 2 5" xfId="28633" xr:uid="{00000000-0005-0000-0000-0000B96F0000}"/>
    <cellStyle name="Comma 7 3 2 2 5 2" xfId="42915" xr:uid="{00000000-0005-0000-0000-0000BA6F0000}"/>
    <cellStyle name="Comma 7 3 2 2 6" xfId="25321" xr:uid="{00000000-0005-0000-0000-0000BB6F0000}"/>
    <cellStyle name="Comma 7 3 2 2 7" xfId="37339" xr:uid="{00000000-0005-0000-0000-0000BC6F0000}"/>
    <cellStyle name="Comma 7 3 2 2 8" xfId="24133" xr:uid="{00000000-0005-0000-0000-0000BD6F0000}"/>
    <cellStyle name="Comma 7 3 2 2 9" xfId="23025" xr:uid="{00000000-0005-0000-0000-0000BE6F0000}"/>
    <cellStyle name="Comma 7 3 2 3" xfId="12364" xr:uid="{00000000-0005-0000-0000-0000BF6F0000}"/>
    <cellStyle name="Comma 7 3 2 3 2" xfId="12365" xr:uid="{00000000-0005-0000-0000-0000C06F0000}"/>
    <cellStyle name="Comma 7 3 2 3 3" xfId="28634" xr:uid="{00000000-0005-0000-0000-0000C16F0000}"/>
    <cellStyle name="Comma 7 3 2 3 4" xfId="42916" xr:uid="{00000000-0005-0000-0000-0000C26F0000}"/>
    <cellStyle name="Comma 7 3 2 3 5" xfId="24387" xr:uid="{00000000-0005-0000-0000-0000C36F0000}"/>
    <cellStyle name="Comma 7 3 2 4" xfId="12366" xr:uid="{00000000-0005-0000-0000-0000C46F0000}"/>
    <cellStyle name="Comma 7 3 2 5" xfId="12367" xr:uid="{00000000-0005-0000-0000-0000C56F0000}"/>
    <cellStyle name="Comma 7 3 2 6" xfId="12368" xr:uid="{00000000-0005-0000-0000-0000C66F0000}"/>
    <cellStyle name="Comma 7 3 2 7" xfId="12358" xr:uid="{00000000-0005-0000-0000-0000C76F0000}"/>
    <cellStyle name="Comma 7 3 2 7 2" xfId="42914" xr:uid="{00000000-0005-0000-0000-0000C86F0000}"/>
    <cellStyle name="Comma 7 3 2 8" xfId="34104" xr:uid="{00000000-0005-0000-0000-0000C96F0000}"/>
    <cellStyle name="Comma 7 3 2 8 2" xfId="44138" xr:uid="{00000000-0005-0000-0000-0000CA6F0000}"/>
    <cellStyle name="Comma 7 3 2 9" xfId="26073" xr:uid="{00000000-0005-0000-0000-0000CB6F0000}"/>
    <cellStyle name="Comma 7 3 2 9 2" xfId="38078" xr:uid="{00000000-0005-0000-0000-0000CC6F0000}"/>
    <cellStyle name="Comma 7 3 3" xfId="955" xr:uid="{00000000-0005-0000-0000-0000CD6F0000}"/>
    <cellStyle name="Comma 7 3 3 2" xfId="12370" xr:uid="{00000000-0005-0000-0000-0000CE6F0000}"/>
    <cellStyle name="Comma 7 3 3 2 2" xfId="12371" xr:uid="{00000000-0005-0000-0000-0000CF6F0000}"/>
    <cellStyle name="Comma 7 3 3 2 3" xfId="28635" xr:uid="{00000000-0005-0000-0000-0000D06F0000}"/>
    <cellStyle name="Comma 7 3 3 2 3 2" xfId="42918" xr:uid="{00000000-0005-0000-0000-0000D16F0000}"/>
    <cellStyle name="Comma 7 3 3 2 4" xfId="25322" xr:uid="{00000000-0005-0000-0000-0000D26F0000}"/>
    <cellStyle name="Comma 7 3 3 2 5" xfId="37340" xr:uid="{00000000-0005-0000-0000-0000D36F0000}"/>
    <cellStyle name="Comma 7 3 3 2 6" xfId="24134" xr:uid="{00000000-0005-0000-0000-0000D46F0000}"/>
    <cellStyle name="Comma 7 3 3 3" xfId="12372" xr:uid="{00000000-0005-0000-0000-0000D56F0000}"/>
    <cellStyle name="Comma 7 3 3 3 2" xfId="28636" xr:uid="{00000000-0005-0000-0000-0000D66F0000}"/>
    <cellStyle name="Comma 7 3 3 3 3" xfId="42919" xr:uid="{00000000-0005-0000-0000-0000D76F0000}"/>
    <cellStyle name="Comma 7 3 3 3 4" xfId="24388" xr:uid="{00000000-0005-0000-0000-0000D86F0000}"/>
    <cellStyle name="Comma 7 3 3 4" xfId="12373" xr:uid="{00000000-0005-0000-0000-0000D96F0000}"/>
    <cellStyle name="Comma 7 3 3 5" xfId="12369" xr:uid="{00000000-0005-0000-0000-0000DA6F0000}"/>
    <cellStyle name="Comma 7 3 3 5 2" xfId="42917" xr:uid="{00000000-0005-0000-0000-0000DB6F0000}"/>
    <cellStyle name="Comma 7 3 3 6" xfId="34105" xr:uid="{00000000-0005-0000-0000-0000DC6F0000}"/>
    <cellStyle name="Comma 7 3 3 6 2" xfId="44139" xr:uid="{00000000-0005-0000-0000-0000DD6F0000}"/>
    <cellStyle name="Comma 7 3 3 7" xfId="26074" xr:uid="{00000000-0005-0000-0000-0000DE6F0000}"/>
    <cellStyle name="Comma 7 3 3 7 2" xfId="38079" xr:uid="{00000000-0005-0000-0000-0000DF6F0000}"/>
    <cellStyle name="Comma 7 3 3 8" xfId="24832" xr:uid="{00000000-0005-0000-0000-0000E06F0000}"/>
    <cellStyle name="Comma 7 3 3 9" xfId="36818" xr:uid="{00000000-0005-0000-0000-0000E16F0000}"/>
    <cellStyle name="Comma 7 3 4" xfId="12374" xr:uid="{00000000-0005-0000-0000-0000E26F0000}"/>
    <cellStyle name="Comma 7 3 4 2" xfId="12375" xr:uid="{00000000-0005-0000-0000-0000E36F0000}"/>
    <cellStyle name="Comma 7 3 4 2 2" xfId="42921" xr:uid="{00000000-0005-0000-0000-0000E46F0000}"/>
    <cellStyle name="Comma 7 3 4 3" xfId="12376" xr:uid="{00000000-0005-0000-0000-0000E56F0000}"/>
    <cellStyle name="Comma 7 3 4 3 2" xfId="42922" xr:uid="{00000000-0005-0000-0000-0000E66F0000}"/>
    <cellStyle name="Comma 7 3 4 4" xfId="21898" xr:uid="{00000000-0005-0000-0000-0000E76F0000}"/>
    <cellStyle name="Comma 7 3 4 4 2" xfId="42920" xr:uid="{00000000-0005-0000-0000-0000E86F0000}"/>
    <cellStyle name="Comma 7 3 4 5" xfId="34288" xr:uid="{00000000-0005-0000-0000-0000E96F0000}"/>
    <cellStyle name="Comma 7 3 4 5 2" xfId="44327" xr:uid="{00000000-0005-0000-0000-0000EA6F0000}"/>
    <cellStyle name="Comma 7 3 4 6" xfId="26255" xr:uid="{00000000-0005-0000-0000-0000EB6F0000}"/>
    <cellStyle name="Comma 7 3 4 6 2" xfId="38237" xr:uid="{00000000-0005-0000-0000-0000EC6F0000}"/>
    <cellStyle name="Comma 7 3 4 7" xfId="25320" xr:uid="{00000000-0005-0000-0000-0000ED6F0000}"/>
    <cellStyle name="Comma 7 3 4 8" xfId="37338" xr:uid="{00000000-0005-0000-0000-0000EE6F0000}"/>
    <cellStyle name="Comma 7 3 4 9" xfId="24132" xr:uid="{00000000-0005-0000-0000-0000EF6F0000}"/>
    <cellStyle name="Comma 7 3 5" xfId="12377" xr:uid="{00000000-0005-0000-0000-0000F06F0000}"/>
    <cellStyle name="Comma 7 3 5 2" xfId="12378" xr:uid="{00000000-0005-0000-0000-0000F16F0000}"/>
    <cellStyle name="Comma 7 3 5 2 2" xfId="42924" xr:uid="{00000000-0005-0000-0000-0000F26F0000}"/>
    <cellStyle name="Comma 7 3 5 3" xfId="12379" xr:uid="{00000000-0005-0000-0000-0000F36F0000}"/>
    <cellStyle name="Comma 7 3 5 3 2" xfId="42925" xr:uid="{00000000-0005-0000-0000-0000F46F0000}"/>
    <cellStyle name="Comma 7 3 5 4" xfId="28637" xr:uid="{00000000-0005-0000-0000-0000F56F0000}"/>
    <cellStyle name="Comma 7 3 5 4 2" xfId="42923" xr:uid="{00000000-0005-0000-0000-0000F66F0000}"/>
    <cellStyle name="Comma 7 3 5 5" xfId="25500" xr:uid="{00000000-0005-0000-0000-0000F76F0000}"/>
    <cellStyle name="Comma 7 3 5 6" xfId="37503" xr:uid="{00000000-0005-0000-0000-0000F86F0000}"/>
    <cellStyle name="Comma 7 3 5 7" xfId="29430" xr:uid="{00000000-0005-0000-0000-0000F96F0000}"/>
    <cellStyle name="Comma 7 3 6" xfId="12380" xr:uid="{00000000-0005-0000-0000-0000FA6F0000}"/>
    <cellStyle name="Comma 7 3 6 2" xfId="12381" xr:uid="{00000000-0005-0000-0000-0000FB6F0000}"/>
    <cellStyle name="Comma 7 3 6 2 2" xfId="42927" xr:uid="{00000000-0005-0000-0000-0000FC6F0000}"/>
    <cellStyle name="Comma 7 3 6 3" xfId="12382" xr:uid="{00000000-0005-0000-0000-0000FD6F0000}"/>
    <cellStyle name="Comma 7 3 6 3 2" xfId="42928" xr:uid="{00000000-0005-0000-0000-0000FE6F0000}"/>
    <cellStyle name="Comma 7 3 6 4" xfId="42926" xr:uid="{00000000-0005-0000-0000-0000FF6F0000}"/>
    <cellStyle name="Comma 7 3 7" xfId="12383" xr:uid="{00000000-0005-0000-0000-000000700000}"/>
    <cellStyle name="Comma 7 3 7 2" xfId="12384" xr:uid="{00000000-0005-0000-0000-000001700000}"/>
    <cellStyle name="Comma 7 3 7 2 2" xfId="42930" xr:uid="{00000000-0005-0000-0000-000002700000}"/>
    <cellStyle name="Comma 7 3 7 3" xfId="12385" xr:uid="{00000000-0005-0000-0000-000003700000}"/>
    <cellStyle name="Comma 7 3 7 3 2" xfId="42931" xr:uid="{00000000-0005-0000-0000-000004700000}"/>
    <cellStyle name="Comma 7 3 7 4" xfId="42929" xr:uid="{00000000-0005-0000-0000-000005700000}"/>
    <cellStyle name="Comma 7 3 8" xfId="12386" xr:uid="{00000000-0005-0000-0000-000006700000}"/>
    <cellStyle name="Comma 7 3 8 2" xfId="12387" xr:uid="{00000000-0005-0000-0000-000007700000}"/>
    <cellStyle name="Comma 7 3 8 2 2" xfId="42933" xr:uid="{00000000-0005-0000-0000-000008700000}"/>
    <cellStyle name="Comma 7 3 8 3" xfId="12388" xr:uid="{00000000-0005-0000-0000-000009700000}"/>
    <cellStyle name="Comma 7 3 8 3 2" xfId="42934" xr:uid="{00000000-0005-0000-0000-00000A700000}"/>
    <cellStyle name="Comma 7 3 8 4" xfId="42932" xr:uid="{00000000-0005-0000-0000-00000B700000}"/>
    <cellStyle name="Comma 7 3 9" xfId="12389" xr:uid="{00000000-0005-0000-0000-00000C700000}"/>
    <cellStyle name="Comma 7 3 9 2" xfId="12390" xr:uid="{00000000-0005-0000-0000-00000D700000}"/>
    <cellStyle name="Comma 7 4" xfId="285" xr:uid="{00000000-0005-0000-0000-00000E700000}"/>
    <cellStyle name="Comma 7 4 10" xfId="36948" xr:uid="{00000000-0005-0000-0000-00000F700000}"/>
    <cellStyle name="Comma 7 4 11" xfId="23920" xr:uid="{00000000-0005-0000-0000-000010700000}"/>
    <cellStyle name="Comma 7 4 12" xfId="23026" xr:uid="{00000000-0005-0000-0000-000011700000}"/>
    <cellStyle name="Comma 7 4 2" xfId="12392" xr:uid="{00000000-0005-0000-0000-000012700000}"/>
    <cellStyle name="Comma 7 4 2 2" xfId="12393" xr:uid="{00000000-0005-0000-0000-000013700000}"/>
    <cellStyle name="Comma 7 4 2 2 2" xfId="12394" xr:uid="{00000000-0005-0000-0000-000014700000}"/>
    <cellStyle name="Comma 7 4 2 2 2 2" xfId="42937" xr:uid="{00000000-0005-0000-0000-000015700000}"/>
    <cellStyle name="Comma 7 4 2 2 3" xfId="42936" xr:uid="{00000000-0005-0000-0000-000016700000}"/>
    <cellStyle name="Comma 7 4 2 3" xfId="12395" xr:uid="{00000000-0005-0000-0000-000017700000}"/>
    <cellStyle name="Comma 7 4 2 3 2" xfId="42938" xr:uid="{00000000-0005-0000-0000-000018700000}"/>
    <cellStyle name="Comma 7 4 2 4" xfId="30050" xr:uid="{00000000-0005-0000-0000-000019700000}"/>
    <cellStyle name="Comma 7 4 2 4 2" xfId="42935" xr:uid="{00000000-0005-0000-0000-00001A700000}"/>
    <cellStyle name="Comma 7 4 2 5" xfId="37565" xr:uid="{00000000-0005-0000-0000-00001B700000}"/>
    <cellStyle name="Comma 7 4 2 6" xfId="25559" xr:uid="{00000000-0005-0000-0000-00001C700000}"/>
    <cellStyle name="Comma 7 4 2 7" xfId="23027" xr:uid="{00000000-0005-0000-0000-00001D700000}"/>
    <cellStyle name="Comma 7 4 3" xfId="12396" xr:uid="{00000000-0005-0000-0000-00001E700000}"/>
    <cellStyle name="Comma 7 4 3 2" xfId="12397" xr:uid="{00000000-0005-0000-0000-00001F700000}"/>
    <cellStyle name="Comma 7 4 3 2 2" xfId="42940" xr:uid="{00000000-0005-0000-0000-000020700000}"/>
    <cellStyle name="Comma 7 4 3 3" xfId="12398" xr:uid="{00000000-0005-0000-0000-000021700000}"/>
    <cellStyle name="Comma 7 4 3 3 2" xfId="42941" xr:uid="{00000000-0005-0000-0000-000022700000}"/>
    <cellStyle name="Comma 7 4 3 4" xfId="42939" xr:uid="{00000000-0005-0000-0000-000023700000}"/>
    <cellStyle name="Comma 7 4 4" xfId="12399" xr:uid="{00000000-0005-0000-0000-000024700000}"/>
    <cellStyle name="Comma 7 4 4 2" xfId="12400" xr:uid="{00000000-0005-0000-0000-000025700000}"/>
    <cellStyle name="Comma 7 4 4 2 2" xfId="42943" xr:uid="{00000000-0005-0000-0000-000026700000}"/>
    <cellStyle name="Comma 7 4 4 3" xfId="42942" xr:uid="{00000000-0005-0000-0000-000027700000}"/>
    <cellStyle name="Comma 7 4 5" xfId="12401" xr:uid="{00000000-0005-0000-0000-000028700000}"/>
    <cellStyle name="Comma 7 4 5 2" xfId="42944" xr:uid="{00000000-0005-0000-0000-000029700000}"/>
    <cellStyle name="Comma 7 4 6" xfId="12402" xr:uid="{00000000-0005-0000-0000-00002A700000}"/>
    <cellStyle name="Comma 7 4 6 2" xfId="26108" xr:uid="{00000000-0005-0000-0000-00002B700000}"/>
    <cellStyle name="Comma 7 4 6 2 2" xfId="38099" xr:uid="{00000000-0005-0000-0000-00002C700000}"/>
    <cellStyle name="Comma 7 4 6 3" xfId="42945" xr:uid="{00000000-0005-0000-0000-00002D700000}"/>
    <cellStyle name="Comma 7 4 7" xfId="12391" xr:uid="{00000000-0005-0000-0000-00002E700000}"/>
    <cellStyle name="Comma 7 4 7 2" xfId="44390" xr:uid="{00000000-0005-0000-0000-00002F700000}"/>
    <cellStyle name="Comma 7 4 8" xfId="26315" xr:uid="{00000000-0005-0000-0000-000030700000}"/>
    <cellStyle name="Comma 7 4 8 2" xfId="38299" xr:uid="{00000000-0005-0000-0000-000031700000}"/>
    <cellStyle name="Comma 7 4 9" xfId="24932" xr:uid="{00000000-0005-0000-0000-000032700000}"/>
    <cellStyle name="Comma 7 5" xfId="12403" xr:uid="{00000000-0005-0000-0000-000033700000}"/>
    <cellStyle name="Comma 7 5 10" xfId="23022" xr:uid="{00000000-0005-0000-0000-000034700000}"/>
    <cellStyle name="Comma 7 5 2" xfId="12404" xr:uid="{00000000-0005-0000-0000-000035700000}"/>
    <cellStyle name="Comma 7 5 2 2" xfId="12405" xr:uid="{00000000-0005-0000-0000-000036700000}"/>
    <cellStyle name="Comma 7 5 2 3" xfId="12406" xr:uid="{00000000-0005-0000-0000-000037700000}"/>
    <cellStyle name="Comma 7 5 2 4" xfId="42946" xr:uid="{00000000-0005-0000-0000-000038700000}"/>
    <cellStyle name="Comma 7 5 3" xfId="12407" xr:uid="{00000000-0005-0000-0000-000039700000}"/>
    <cellStyle name="Comma 7 5 3 2" xfId="42947" xr:uid="{00000000-0005-0000-0000-00003A700000}"/>
    <cellStyle name="Comma 7 5 4" xfId="12408" xr:uid="{00000000-0005-0000-0000-00003B700000}"/>
    <cellStyle name="Comma 7 5 5" xfId="34221" xr:uid="{00000000-0005-0000-0000-00003C700000}"/>
    <cellStyle name="Comma 7 5 5 2" xfId="44259" xr:uid="{00000000-0005-0000-0000-00003D700000}"/>
    <cellStyle name="Comma 7 5 6" xfId="21783" xr:uid="{00000000-0005-0000-0000-00003E700000}"/>
    <cellStyle name="Comma 7 5 6 2" xfId="38175" xr:uid="{00000000-0005-0000-0000-00003F700000}"/>
    <cellStyle name="Comma 7 5 7" xfId="339" xr:uid="{00000000-0005-0000-0000-000040700000}"/>
    <cellStyle name="Comma 7 5 8" xfId="37442" xr:uid="{00000000-0005-0000-0000-000041700000}"/>
    <cellStyle name="Comma 7 5 9" xfId="30015" xr:uid="{00000000-0005-0000-0000-000042700000}"/>
    <cellStyle name="Comma 7 6" xfId="12409" xr:uid="{00000000-0005-0000-0000-000043700000}"/>
    <cellStyle name="Comma 7 6 2" xfId="12410" xr:uid="{00000000-0005-0000-0000-000044700000}"/>
    <cellStyle name="Comma 7 6 2 2" xfId="42949" xr:uid="{00000000-0005-0000-0000-000045700000}"/>
    <cellStyle name="Comma 7 6 3" xfId="12411" xr:uid="{00000000-0005-0000-0000-000046700000}"/>
    <cellStyle name="Comma 7 6 3 2" xfId="42950" xr:uid="{00000000-0005-0000-0000-000047700000}"/>
    <cellStyle name="Comma 7 6 4" xfId="25737" xr:uid="{00000000-0005-0000-0000-000048700000}"/>
    <cellStyle name="Comma 7 6 4 2" xfId="37733" xr:uid="{00000000-0005-0000-0000-000049700000}"/>
    <cellStyle name="Comma 7 6 5" xfId="42948" xr:uid="{00000000-0005-0000-0000-00004A700000}"/>
    <cellStyle name="Comma 7 7" xfId="12412" xr:uid="{00000000-0005-0000-0000-00004B700000}"/>
    <cellStyle name="Comma 7 7 2" xfId="12413" xr:uid="{00000000-0005-0000-0000-00004C700000}"/>
    <cellStyle name="Comma 7 7 2 2" xfId="42952" xr:uid="{00000000-0005-0000-0000-00004D700000}"/>
    <cellStyle name="Comma 7 7 3" xfId="12414" xr:uid="{00000000-0005-0000-0000-00004E700000}"/>
    <cellStyle name="Comma 7 7 3 2" xfId="42953" xr:uid="{00000000-0005-0000-0000-00004F700000}"/>
    <cellStyle name="Comma 7 7 4" xfId="34529" xr:uid="{00000000-0005-0000-0000-000050700000}"/>
    <cellStyle name="Comma 7 7 4 2" xfId="44565" xr:uid="{00000000-0005-0000-0000-000051700000}"/>
    <cellStyle name="Comma 7 7 5" xfId="42951" xr:uid="{00000000-0005-0000-0000-000052700000}"/>
    <cellStyle name="Comma 7 8" xfId="12415" xr:uid="{00000000-0005-0000-0000-000053700000}"/>
    <cellStyle name="Comma 7 8 2" xfId="12416" xr:uid="{00000000-0005-0000-0000-000054700000}"/>
    <cellStyle name="Comma 7 8 3" xfId="25587" xr:uid="{00000000-0005-0000-0000-000055700000}"/>
    <cellStyle name="Comma 7 8 3 2" xfId="37595" xr:uid="{00000000-0005-0000-0000-000056700000}"/>
    <cellStyle name="Comma 7 8 4" xfId="42954" xr:uid="{00000000-0005-0000-0000-000057700000}"/>
    <cellStyle name="Comma 7 9" xfId="12417" xr:uid="{00000000-0005-0000-0000-000058700000}"/>
    <cellStyle name="Comma 7 9 2" xfId="36337" xr:uid="{00000000-0005-0000-0000-000059700000}"/>
    <cellStyle name="Comma 7 9 2 2" xfId="45555" xr:uid="{00000000-0005-0000-0000-00005A700000}"/>
    <cellStyle name="Comma 7 9 3" xfId="42955" xr:uid="{00000000-0005-0000-0000-00005B700000}"/>
    <cellStyle name="Comma 7_BOQ for System Furniture - R1 (5)" xfId="12418" xr:uid="{00000000-0005-0000-0000-00005C700000}"/>
    <cellStyle name="Comma 70" xfId="12419" xr:uid="{00000000-0005-0000-0000-00005D700000}"/>
    <cellStyle name="Comma 70 10" xfId="23028" xr:uid="{00000000-0005-0000-0000-00005E700000}"/>
    <cellStyle name="Comma 70 2" xfId="12420" xr:uid="{00000000-0005-0000-0000-00005F700000}"/>
    <cellStyle name="Comma 70 2 2" xfId="12421" xr:uid="{00000000-0005-0000-0000-000060700000}"/>
    <cellStyle name="Comma 70 2 2 2" xfId="12422" xr:uid="{00000000-0005-0000-0000-000061700000}"/>
    <cellStyle name="Comma 70 2 2 2 2" xfId="42959" xr:uid="{00000000-0005-0000-0000-000062700000}"/>
    <cellStyle name="Comma 70 2 2 3" xfId="42958" xr:uid="{00000000-0005-0000-0000-000063700000}"/>
    <cellStyle name="Comma 70 2 3" xfId="12423" xr:uid="{00000000-0005-0000-0000-000064700000}"/>
    <cellStyle name="Comma 70 2 3 2" xfId="42960" xr:uid="{00000000-0005-0000-0000-000065700000}"/>
    <cellStyle name="Comma 70 2 4" xfId="42957" xr:uid="{00000000-0005-0000-0000-000066700000}"/>
    <cellStyle name="Comma 70 3" xfId="12424" xr:uid="{00000000-0005-0000-0000-000067700000}"/>
    <cellStyle name="Comma 70 3 2" xfId="12425" xr:uid="{00000000-0005-0000-0000-000068700000}"/>
    <cellStyle name="Comma 70 3 2 2" xfId="42962" xr:uid="{00000000-0005-0000-0000-000069700000}"/>
    <cellStyle name="Comma 70 3 3" xfId="42961" xr:uid="{00000000-0005-0000-0000-00006A700000}"/>
    <cellStyle name="Comma 70 4" xfId="12426" xr:uid="{00000000-0005-0000-0000-00006B700000}"/>
    <cellStyle name="Comma 70 4 2" xfId="36317" xr:uid="{00000000-0005-0000-0000-00006C700000}"/>
    <cellStyle name="Comma 70 4 2 2" xfId="45543" xr:uid="{00000000-0005-0000-0000-00006D700000}"/>
    <cellStyle name="Comma 70 4 3" xfId="42963" xr:uid="{00000000-0005-0000-0000-00006E700000}"/>
    <cellStyle name="Comma 70 5" xfId="12427" xr:uid="{00000000-0005-0000-0000-00006F700000}"/>
    <cellStyle name="Comma 70 5 2" xfId="42964" xr:uid="{00000000-0005-0000-0000-000070700000}"/>
    <cellStyle name="Comma 70 6" xfId="12428" xr:uid="{00000000-0005-0000-0000-000071700000}"/>
    <cellStyle name="Comma 70 6 2" xfId="35552" xr:uid="{00000000-0005-0000-0000-000072700000}"/>
    <cellStyle name="Comma 70 6 2 2" xfId="44818" xr:uid="{00000000-0005-0000-0000-000073700000}"/>
    <cellStyle name="Comma 70 6 3" xfId="42965" xr:uid="{00000000-0005-0000-0000-000074700000}"/>
    <cellStyle name="Comma 70 7" xfId="36380" xr:uid="{00000000-0005-0000-0000-000075700000}"/>
    <cellStyle name="Comma 70 7 2" xfId="45593" xr:uid="{00000000-0005-0000-0000-000076700000}"/>
    <cellStyle name="Comma 70 8" xfId="42956" xr:uid="{00000000-0005-0000-0000-000077700000}"/>
    <cellStyle name="Comma 70 9" xfId="28638" xr:uid="{00000000-0005-0000-0000-000078700000}"/>
    <cellStyle name="Comma 71" xfId="12429" xr:uid="{00000000-0005-0000-0000-000079700000}"/>
    <cellStyle name="Comma 71 10" xfId="23029" xr:uid="{00000000-0005-0000-0000-00007A700000}"/>
    <cellStyle name="Comma 71 2" xfId="12430" xr:uid="{00000000-0005-0000-0000-00007B700000}"/>
    <cellStyle name="Comma 71 2 2" xfId="12431" xr:uid="{00000000-0005-0000-0000-00007C700000}"/>
    <cellStyle name="Comma 71 2 2 2" xfId="12432" xr:uid="{00000000-0005-0000-0000-00007D700000}"/>
    <cellStyle name="Comma 71 2 2 2 2" xfId="42969" xr:uid="{00000000-0005-0000-0000-00007E700000}"/>
    <cellStyle name="Comma 71 2 2 3" xfId="42968" xr:uid="{00000000-0005-0000-0000-00007F700000}"/>
    <cellStyle name="Comma 71 2 3" xfId="12433" xr:uid="{00000000-0005-0000-0000-000080700000}"/>
    <cellStyle name="Comma 71 2 3 2" xfId="42970" xr:uid="{00000000-0005-0000-0000-000081700000}"/>
    <cellStyle name="Comma 71 2 4" xfId="42967" xr:uid="{00000000-0005-0000-0000-000082700000}"/>
    <cellStyle name="Comma 71 3" xfId="12434" xr:uid="{00000000-0005-0000-0000-000083700000}"/>
    <cellStyle name="Comma 71 3 2" xfId="12435" xr:uid="{00000000-0005-0000-0000-000084700000}"/>
    <cellStyle name="Comma 71 3 2 2" xfId="42972" xr:uid="{00000000-0005-0000-0000-000085700000}"/>
    <cellStyle name="Comma 71 3 3" xfId="42971" xr:uid="{00000000-0005-0000-0000-000086700000}"/>
    <cellStyle name="Comma 71 4" xfId="12436" xr:uid="{00000000-0005-0000-0000-000087700000}"/>
    <cellStyle name="Comma 71 4 2" xfId="35550" xr:uid="{00000000-0005-0000-0000-000088700000}"/>
    <cellStyle name="Comma 71 4 2 2" xfId="44816" xr:uid="{00000000-0005-0000-0000-000089700000}"/>
    <cellStyle name="Comma 71 4 3" xfId="42973" xr:uid="{00000000-0005-0000-0000-00008A700000}"/>
    <cellStyle name="Comma 71 5" xfId="12437" xr:uid="{00000000-0005-0000-0000-00008B700000}"/>
    <cellStyle name="Comma 71 5 2" xfId="42974" xr:uid="{00000000-0005-0000-0000-00008C700000}"/>
    <cellStyle name="Comma 71 6" xfId="12438" xr:uid="{00000000-0005-0000-0000-00008D700000}"/>
    <cellStyle name="Comma 71 6 2" xfId="35549" xr:uid="{00000000-0005-0000-0000-00008E700000}"/>
    <cellStyle name="Comma 71 6 2 2" xfId="44815" xr:uid="{00000000-0005-0000-0000-00008F700000}"/>
    <cellStyle name="Comma 71 6 3" xfId="42975" xr:uid="{00000000-0005-0000-0000-000090700000}"/>
    <cellStyle name="Comma 71 7" xfId="35551" xr:uid="{00000000-0005-0000-0000-000091700000}"/>
    <cellStyle name="Comma 71 7 2" xfId="44817" xr:uid="{00000000-0005-0000-0000-000092700000}"/>
    <cellStyle name="Comma 71 8" xfId="42966" xr:uid="{00000000-0005-0000-0000-000093700000}"/>
    <cellStyle name="Comma 71 9" xfId="28639" xr:uid="{00000000-0005-0000-0000-000094700000}"/>
    <cellStyle name="Comma 72" xfId="12439" xr:uid="{00000000-0005-0000-0000-000095700000}"/>
    <cellStyle name="Comma 72 2" xfId="12440" xr:uid="{00000000-0005-0000-0000-000096700000}"/>
    <cellStyle name="Comma 72 2 2" xfId="42977" xr:uid="{00000000-0005-0000-0000-000097700000}"/>
    <cellStyle name="Comma 72 3" xfId="12441" xr:uid="{00000000-0005-0000-0000-000098700000}"/>
    <cellStyle name="Comma 72 3 2" xfId="36336" xr:uid="{00000000-0005-0000-0000-000099700000}"/>
    <cellStyle name="Comma 72 3 2 2" xfId="45554" xr:uid="{00000000-0005-0000-0000-00009A700000}"/>
    <cellStyle name="Comma 72 3 3" xfId="42978" xr:uid="{00000000-0005-0000-0000-00009B700000}"/>
    <cellStyle name="Comma 72 4" xfId="42976" xr:uid="{00000000-0005-0000-0000-00009C700000}"/>
    <cellStyle name="Comma 72 5" xfId="28640" xr:uid="{00000000-0005-0000-0000-00009D700000}"/>
    <cellStyle name="Comma 72 6" xfId="23030" xr:uid="{00000000-0005-0000-0000-00009E700000}"/>
    <cellStyle name="Comma 73" xfId="12442" xr:uid="{00000000-0005-0000-0000-00009F700000}"/>
    <cellStyle name="Comma 73 2" xfId="35548" xr:uid="{00000000-0005-0000-0000-0000A0700000}"/>
    <cellStyle name="Comma 73 2 2" xfId="44814" xr:uid="{00000000-0005-0000-0000-0000A1700000}"/>
    <cellStyle name="Comma 73 3" xfId="42979" xr:uid="{00000000-0005-0000-0000-0000A2700000}"/>
    <cellStyle name="Comma 73 4" xfId="28641" xr:uid="{00000000-0005-0000-0000-0000A3700000}"/>
    <cellStyle name="Comma 73 5" xfId="23031" xr:uid="{00000000-0005-0000-0000-0000A4700000}"/>
    <cellStyle name="Comma 74" xfId="12443" xr:uid="{00000000-0005-0000-0000-0000A5700000}"/>
    <cellStyle name="Comma 74 2" xfId="42980" xr:uid="{00000000-0005-0000-0000-0000A6700000}"/>
    <cellStyle name="Comma 74 3" xfId="28642" xr:uid="{00000000-0005-0000-0000-0000A7700000}"/>
    <cellStyle name="Comma 74 4" xfId="23032" xr:uid="{00000000-0005-0000-0000-0000A8700000}"/>
    <cellStyle name="Comma 75" xfId="12444" xr:uid="{00000000-0005-0000-0000-0000A9700000}"/>
    <cellStyle name="Comma 75 2" xfId="42981" xr:uid="{00000000-0005-0000-0000-0000AA700000}"/>
    <cellStyle name="Comma 75 3" xfId="28643" xr:uid="{00000000-0005-0000-0000-0000AB700000}"/>
    <cellStyle name="Comma 75 4" xfId="23033" xr:uid="{00000000-0005-0000-0000-0000AC700000}"/>
    <cellStyle name="Comma 76" xfId="12445" xr:uid="{00000000-0005-0000-0000-0000AD700000}"/>
    <cellStyle name="Comma 76 2" xfId="42982" xr:uid="{00000000-0005-0000-0000-0000AE700000}"/>
    <cellStyle name="Comma 76 3" xfId="28644" xr:uid="{00000000-0005-0000-0000-0000AF700000}"/>
    <cellStyle name="Comma 76 4" xfId="23034" xr:uid="{00000000-0005-0000-0000-0000B0700000}"/>
    <cellStyle name="Comma 77" xfId="12446" xr:uid="{00000000-0005-0000-0000-0000B1700000}"/>
    <cellStyle name="Comma 77 2" xfId="42983" xr:uid="{00000000-0005-0000-0000-0000B2700000}"/>
    <cellStyle name="Comma 77 3" xfId="28645" xr:uid="{00000000-0005-0000-0000-0000B3700000}"/>
    <cellStyle name="Comma 77 4" xfId="23035" xr:uid="{00000000-0005-0000-0000-0000B4700000}"/>
    <cellStyle name="Comma 78" xfId="12447" xr:uid="{00000000-0005-0000-0000-0000B5700000}"/>
    <cellStyle name="Comma 78 2" xfId="42984" xr:uid="{00000000-0005-0000-0000-0000B6700000}"/>
    <cellStyle name="Comma 78 3" xfId="28646" xr:uid="{00000000-0005-0000-0000-0000B7700000}"/>
    <cellStyle name="Comma 78 4" xfId="23036" xr:uid="{00000000-0005-0000-0000-0000B8700000}"/>
    <cellStyle name="Comma 79" xfId="12448" xr:uid="{00000000-0005-0000-0000-0000B9700000}"/>
    <cellStyle name="Comma 79 2" xfId="12449" xr:uid="{00000000-0005-0000-0000-0000BA700000}"/>
    <cellStyle name="Comma 79 2 2" xfId="12450" xr:uid="{00000000-0005-0000-0000-0000BB700000}"/>
    <cellStyle name="Comma 79 2 2 2" xfId="42987" xr:uid="{00000000-0005-0000-0000-0000BC700000}"/>
    <cellStyle name="Comma 79 2 3" xfId="42986" xr:uid="{00000000-0005-0000-0000-0000BD700000}"/>
    <cellStyle name="Comma 79 3" xfId="12451" xr:uid="{00000000-0005-0000-0000-0000BE700000}"/>
    <cellStyle name="Comma 79 3 2" xfId="12452" xr:uid="{00000000-0005-0000-0000-0000BF700000}"/>
    <cellStyle name="Comma 79 3 2 2" xfId="42989" xr:uid="{00000000-0005-0000-0000-0000C0700000}"/>
    <cellStyle name="Comma 79 3 3" xfId="42988" xr:uid="{00000000-0005-0000-0000-0000C1700000}"/>
    <cellStyle name="Comma 79 4" xfId="12453" xr:uid="{00000000-0005-0000-0000-0000C2700000}"/>
    <cellStyle name="Comma 79 4 2" xfId="12454" xr:uid="{00000000-0005-0000-0000-0000C3700000}"/>
    <cellStyle name="Comma 79 4 2 2" xfId="12455" xr:uid="{00000000-0005-0000-0000-0000C4700000}"/>
    <cellStyle name="Comma 79 4 2 2 2" xfId="42992" xr:uid="{00000000-0005-0000-0000-0000C5700000}"/>
    <cellStyle name="Comma 79 4 2 3" xfId="42991" xr:uid="{00000000-0005-0000-0000-0000C6700000}"/>
    <cellStyle name="Comma 79 4 3" xfId="42990" xr:uid="{00000000-0005-0000-0000-0000C7700000}"/>
    <cellStyle name="Comma 79 5" xfId="42985" xr:uid="{00000000-0005-0000-0000-0000C8700000}"/>
    <cellStyle name="Comma 79 6" xfId="28647" xr:uid="{00000000-0005-0000-0000-0000C9700000}"/>
    <cellStyle name="Comma 79 7" xfId="23037" xr:uid="{00000000-0005-0000-0000-0000CA700000}"/>
    <cellStyle name="Comma 8" xfId="68" xr:uid="{00000000-0005-0000-0000-0000CB700000}"/>
    <cellStyle name="Comma 8 10" xfId="12456" xr:uid="{00000000-0005-0000-0000-0000CC700000}"/>
    <cellStyle name="Comma 8 11" xfId="378" xr:uid="{00000000-0005-0000-0000-0000CD700000}"/>
    <cellStyle name="Comma 8 11 2" xfId="43732" xr:uid="{00000000-0005-0000-0000-0000CE700000}"/>
    <cellStyle name="Comma 8 12" xfId="25672" xr:uid="{00000000-0005-0000-0000-0000CF700000}"/>
    <cellStyle name="Comma 8 12 2" xfId="37672" xr:uid="{00000000-0005-0000-0000-0000D0700000}"/>
    <cellStyle name="Comma 8 13" xfId="24459" xr:uid="{00000000-0005-0000-0000-0000D1700000}"/>
    <cellStyle name="Comma 8 14" xfId="36420" xr:uid="{00000000-0005-0000-0000-0000D2700000}"/>
    <cellStyle name="Comma 8 15" xfId="23551" xr:uid="{00000000-0005-0000-0000-0000D3700000}"/>
    <cellStyle name="Comma 8 2" xfId="69" xr:uid="{00000000-0005-0000-0000-0000D4700000}"/>
    <cellStyle name="Comma 8 2 10" xfId="379" xr:uid="{00000000-0005-0000-0000-0000D5700000}"/>
    <cellStyle name="Comma 8 2 10 2" xfId="43733" xr:uid="{00000000-0005-0000-0000-0000D6700000}"/>
    <cellStyle name="Comma 8 2 11" xfId="25673" xr:uid="{00000000-0005-0000-0000-0000D7700000}"/>
    <cellStyle name="Comma 8 2 11 2" xfId="37673" xr:uid="{00000000-0005-0000-0000-0000D8700000}"/>
    <cellStyle name="Comma 8 2 12" xfId="24460" xr:uid="{00000000-0005-0000-0000-0000D9700000}"/>
    <cellStyle name="Comma 8 2 13" xfId="36421" xr:uid="{00000000-0005-0000-0000-0000DA700000}"/>
    <cellStyle name="Comma 8 2 14" xfId="23552" xr:uid="{00000000-0005-0000-0000-0000DB700000}"/>
    <cellStyle name="Comma 8 2 2" xfId="221" xr:uid="{00000000-0005-0000-0000-0000DC700000}"/>
    <cellStyle name="Comma 8 2 2 10" xfId="26058" xr:uid="{00000000-0005-0000-0000-0000DD700000}"/>
    <cellStyle name="Comma 8 2 2 10 2" xfId="38080" xr:uid="{00000000-0005-0000-0000-0000DE700000}"/>
    <cellStyle name="Comma 8 2 2 11" xfId="24833" xr:uid="{00000000-0005-0000-0000-0000DF700000}"/>
    <cellStyle name="Comma 8 2 2 12" xfId="36819" xr:uid="{00000000-0005-0000-0000-0000E0700000}"/>
    <cellStyle name="Comma 8 2 2 13" xfId="23791" xr:uid="{00000000-0005-0000-0000-0000E1700000}"/>
    <cellStyle name="Comma 8 2 2 2" xfId="957" xr:uid="{00000000-0005-0000-0000-0000E2700000}"/>
    <cellStyle name="Comma 8 2 2 2 2" xfId="12458" xr:uid="{00000000-0005-0000-0000-0000E3700000}"/>
    <cellStyle name="Comma 8 2 2 2 2 2" xfId="28648" xr:uid="{00000000-0005-0000-0000-0000E4700000}"/>
    <cellStyle name="Comma 8 2 2 2 2 2 2" xfId="42994" xr:uid="{00000000-0005-0000-0000-0000E5700000}"/>
    <cellStyle name="Comma 8 2 2 2 2 3" xfId="25324" xr:uid="{00000000-0005-0000-0000-0000E6700000}"/>
    <cellStyle name="Comma 8 2 2 2 2 4" xfId="37342" xr:uid="{00000000-0005-0000-0000-0000E7700000}"/>
    <cellStyle name="Comma 8 2 2 2 3" xfId="12459" xr:uid="{00000000-0005-0000-0000-0000E8700000}"/>
    <cellStyle name="Comma 8 2 2 2 3 2" xfId="28649" xr:uid="{00000000-0005-0000-0000-0000E9700000}"/>
    <cellStyle name="Comma 8 2 2 2 3 3" xfId="42995" xr:uid="{00000000-0005-0000-0000-0000EA700000}"/>
    <cellStyle name="Comma 8 2 2 2 4" xfId="12457" xr:uid="{00000000-0005-0000-0000-0000EB700000}"/>
    <cellStyle name="Comma 8 2 2 2 4 2" xfId="42993" xr:uid="{00000000-0005-0000-0000-0000EC700000}"/>
    <cellStyle name="Comma 8 2 2 2 5" xfId="34106" xr:uid="{00000000-0005-0000-0000-0000ED700000}"/>
    <cellStyle name="Comma 8 2 2 2 5 2" xfId="44141" xr:uid="{00000000-0005-0000-0000-0000EE700000}"/>
    <cellStyle name="Comma 8 2 2 2 6" xfId="26075" xr:uid="{00000000-0005-0000-0000-0000EF700000}"/>
    <cellStyle name="Comma 8 2 2 2 6 2" xfId="38081" xr:uid="{00000000-0005-0000-0000-0000F0700000}"/>
    <cellStyle name="Comma 8 2 2 2 7" xfId="24834" xr:uid="{00000000-0005-0000-0000-0000F1700000}"/>
    <cellStyle name="Comma 8 2 2 2 8" xfId="36820" xr:uid="{00000000-0005-0000-0000-0000F2700000}"/>
    <cellStyle name="Comma 8 2 2 2 9" xfId="23792" xr:uid="{00000000-0005-0000-0000-0000F3700000}"/>
    <cellStyle name="Comma 8 2 2 3" xfId="958" xr:uid="{00000000-0005-0000-0000-0000F4700000}"/>
    <cellStyle name="Comma 8 2 2 3 2" xfId="12461" xr:uid="{00000000-0005-0000-0000-0000F5700000}"/>
    <cellStyle name="Comma 8 2 2 3 2 2" xfId="28650" xr:uid="{00000000-0005-0000-0000-0000F6700000}"/>
    <cellStyle name="Comma 8 2 2 3 2 2 2" xfId="42997" xr:uid="{00000000-0005-0000-0000-0000F7700000}"/>
    <cellStyle name="Comma 8 2 2 3 2 3" xfId="25325" xr:uid="{00000000-0005-0000-0000-0000F8700000}"/>
    <cellStyle name="Comma 8 2 2 3 2 4" xfId="37343" xr:uid="{00000000-0005-0000-0000-0000F9700000}"/>
    <cellStyle name="Comma 8 2 2 3 3" xfId="12462" xr:uid="{00000000-0005-0000-0000-0000FA700000}"/>
    <cellStyle name="Comma 8 2 2 3 3 2" xfId="28651" xr:uid="{00000000-0005-0000-0000-0000FB700000}"/>
    <cellStyle name="Comma 8 2 2 3 3 3" xfId="42998" xr:uid="{00000000-0005-0000-0000-0000FC700000}"/>
    <cellStyle name="Comma 8 2 2 3 4" xfId="12460" xr:uid="{00000000-0005-0000-0000-0000FD700000}"/>
    <cellStyle name="Comma 8 2 2 3 4 2" xfId="42996" xr:uid="{00000000-0005-0000-0000-0000FE700000}"/>
    <cellStyle name="Comma 8 2 2 3 5" xfId="34107" xr:uid="{00000000-0005-0000-0000-0000FF700000}"/>
    <cellStyle name="Comma 8 2 2 3 5 2" xfId="44142" xr:uid="{00000000-0005-0000-0000-000000710000}"/>
    <cellStyle name="Comma 8 2 2 3 6" xfId="26076" xr:uid="{00000000-0005-0000-0000-000001710000}"/>
    <cellStyle name="Comma 8 2 2 3 6 2" xfId="38082" xr:uid="{00000000-0005-0000-0000-000002710000}"/>
    <cellStyle name="Comma 8 2 2 3 7" xfId="24835" xr:uid="{00000000-0005-0000-0000-000003710000}"/>
    <cellStyle name="Comma 8 2 2 3 8" xfId="36821" xr:uid="{00000000-0005-0000-0000-000004710000}"/>
    <cellStyle name="Comma 8 2 2 4" xfId="12463" xr:uid="{00000000-0005-0000-0000-000005710000}"/>
    <cellStyle name="Comma 8 2 2 4 2" xfId="12464" xr:uid="{00000000-0005-0000-0000-000006710000}"/>
    <cellStyle name="Comma 8 2 2 4 2 2" xfId="43000" xr:uid="{00000000-0005-0000-0000-000007710000}"/>
    <cellStyle name="Comma 8 2 2 4 3" xfId="12465" xr:uid="{00000000-0005-0000-0000-000008710000}"/>
    <cellStyle name="Comma 8 2 2 4 3 2" xfId="43001" xr:uid="{00000000-0005-0000-0000-000009710000}"/>
    <cellStyle name="Comma 8 2 2 4 4" xfId="28652" xr:uid="{00000000-0005-0000-0000-00000A710000}"/>
    <cellStyle name="Comma 8 2 2 4 4 2" xfId="42999" xr:uid="{00000000-0005-0000-0000-00000B710000}"/>
    <cellStyle name="Comma 8 2 2 4 5" xfId="34290" xr:uid="{00000000-0005-0000-0000-00000C710000}"/>
    <cellStyle name="Comma 8 2 2 4 5 2" xfId="44329" xr:uid="{00000000-0005-0000-0000-00000D710000}"/>
    <cellStyle name="Comma 8 2 2 4 6" xfId="26257" xr:uid="{00000000-0005-0000-0000-00000E710000}"/>
    <cellStyle name="Comma 8 2 2 4 6 2" xfId="38239" xr:uid="{00000000-0005-0000-0000-00000F710000}"/>
    <cellStyle name="Comma 8 2 2 4 7" xfId="25323" xr:uid="{00000000-0005-0000-0000-000010710000}"/>
    <cellStyle name="Comma 8 2 2 4 8" xfId="37341" xr:uid="{00000000-0005-0000-0000-000011710000}"/>
    <cellStyle name="Comma 8 2 2 5" xfId="12466" xr:uid="{00000000-0005-0000-0000-000012710000}"/>
    <cellStyle name="Comma 8 2 2 5 2" xfId="12467" xr:uid="{00000000-0005-0000-0000-000013710000}"/>
    <cellStyle name="Comma 8 2 2 5 2 2" xfId="43003" xr:uid="{00000000-0005-0000-0000-000014710000}"/>
    <cellStyle name="Comma 8 2 2 5 3" xfId="12468" xr:uid="{00000000-0005-0000-0000-000015710000}"/>
    <cellStyle name="Comma 8 2 2 5 3 2" xfId="43004" xr:uid="{00000000-0005-0000-0000-000016710000}"/>
    <cellStyle name="Comma 8 2 2 5 4" xfId="28653" xr:uid="{00000000-0005-0000-0000-000017710000}"/>
    <cellStyle name="Comma 8 2 2 5 4 2" xfId="43002" xr:uid="{00000000-0005-0000-0000-000018710000}"/>
    <cellStyle name="Comma 8 2 2 5 5" xfId="25502" xr:uid="{00000000-0005-0000-0000-000019710000}"/>
    <cellStyle name="Comma 8 2 2 5 6" xfId="37505" xr:uid="{00000000-0005-0000-0000-00001A710000}"/>
    <cellStyle name="Comma 8 2 2 6" xfId="12469" xr:uid="{00000000-0005-0000-0000-00001B710000}"/>
    <cellStyle name="Comma 8 2 2 6 2" xfId="12470" xr:uid="{00000000-0005-0000-0000-00001C710000}"/>
    <cellStyle name="Comma 8 2 2 6 2 2" xfId="43006" xr:uid="{00000000-0005-0000-0000-00001D710000}"/>
    <cellStyle name="Comma 8 2 2 6 3" xfId="12471" xr:uid="{00000000-0005-0000-0000-00001E710000}"/>
    <cellStyle name="Comma 8 2 2 6 3 2" xfId="43007" xr:uid="{00000000-0005-0000-0000-00001F710000}"/>
    <cellStyle name="Comma 8 2 2 6 4" xfId="43005" xr:uid="{00000000-0005-0000-0000-000020710000}"/>
    <cellStyle name="Comma 8 2 2 7" xfId="12472" xr:uid="{00000000-0005-0000-0000-000021710000}"/>
    <cellStyle name="Comma 8 2 2 7 2" xfId="43008" xr:uid="{00000000-0005-0000-0000-000022710000}"/>
    <cellStyle name="Comma 8 2 2 8" xfId="12473" xr:uid="{00000000-0005-0000-0000-000023710000}"/>
    <cellStyle name="Comma 8 2 2 8 2" xfId="43009" xr:uid="{00000000-0005-0000-0000-000024710000}"/>
    <cellStyle name="Comma 8 2 2 9" xfId="956" xr:uid="{00000000-0005-0000-0000-000025710000}"/>
    <cellStyle name="Comma 8 2 2 9 2" xfId="44140" xr:uid="{00000000-0005-0000-0000-000026710000}"/>
    <cellStyle name="Comma 8 2 3" xfId="287" xr:uid="{00000000-0005-0000-0000-000027710000}"/>
    <cellStyle name="Comma 8 2 3 10" xfId="23039" xr:uid="{00000000-0005-0000-0000-000028710000}"/>
    <cellStyle name="Comma 8 2 3 2" xfId="960" xr:uid="{00000000-0005-0000-0000-000029710000}"/>
    <cellStyle name="Comma 8 2 3 2 2" xfId="12475" xr:uid="{00000000-0005-0000-0000-00002A710000}"/>
    <cellStyle name="Comma 8 2 3 2 2 2" xfId="28655" xr:uid="{00000000-0005-0000-0000-00002B710000}"/>
    <cellStyle name="Comma 8 2 3 2 2 2 2" xfId="43011" xr:uid="{00000000-0005-0000-0000-00002C710000}"/>
    <cellStyle name="Comma 8 2 3 2 2 3" xfId="25327" xr:uid="{00000000-0005-0000-0000-00002D710000}"/>
    <cellStyle name="Comma 8 2 3 2 2 4" xfId="37345" xr:uid="{00000000-0005-0000-0000-00002E710000}"/>
    <cellStyle name="Comma 8 2 3 2 2 5" xfId="24135" xr:uid="{00000000-0005-0000-0000-00002F710000}"/>
    <cellStyle name="Comma 8 2 3 2 3" xfId="12474" xr:uid="{00000000-0005-0000-0000-000030710000}"/>
    <cellStyle name="Comma 8 2 3 2 3 2" xfId="28654" xr:uid="{00000000-0005-0000-0000-000031710000}"/>
    <cellStyle name="Comma 8 2 3 2 3 3" xfId="43010" xr:uid="{00000000-0005-0000-0000-000032710000}"/>
    <cellStyle name="Comma 8 2 3 2 4" xfId="34109" xr:uid="{00000000-0005-0000-0000-000033710000}"/>
    <cellStyle name="Comma 8 2 3 2 4 2" xfId="44144" xr:uid="{00000000-0005-0000-0000-000034710000}"/>
    <cellStyle name="Comma 8 2 3 2 5" xfId="26078" xr:uid="{00000000-0005-0000-0000-000035710000}"/>
    <cellStyle name="Comma 8 2 3 2 5 2" xfId="38084" xr:uid="{00000000-0005-0000-0000-000036710000}"/>
    <cellStyle name="Comma 8 2 3 2 6" xfId="24837" xr:uid="{00000000-0005-0000-0000-000037710000}"/>
    <cellStyle name="Comma 8 2 3 2 7" xfId="36823" xr:uid="{00000000-0005-0000-0000-000038710000}"/>
    <cellStyle name="Comma 8 2 3 3" xfId="961" xr:uid="{00000000-0005-0000-0000-000039710000}"/>
    <cellStyle name="Comma 8 2 3 3 2" xfId="12476" xr:uid="{00000000-0005-0000-0000-00003A710000}"/>
    <cellStyle name="Comma 8 2 3 3 2 2" xfId="28656" xr:uid="{00000000-0005-0000-0000-00003B710000}"/>
    <cellStyle name="Comma 8 2 3 3 2 2 2" xfId="43012" xr:uid="{00000000-0005-0000-0000-00003C710000}"/>
    <cellStyle name="Comma 8 2 3 3 2 3" xfId="25328" xr:uid="{00000000-0005-0000-0000-00003D710000}"/>
    <cellStyle name="Comma 8 2 3 3 2 4" xfId="37346" xr:uid="{00000000-0005-0000-0000-00003E710000}"/>
    <cellStyle name="Comma 8 2 3 3 3" xfId="24390" xr:uid="{00000000-0005-0000-0000-00003F710000}"/>
    <cellStyle name="Comma 8 2 3 3 3 2" xfId="34110" xr:uid="{00000000-0005-0000-0000-000040710000}"/>
    <cellStyle name="Comma 8 2 3 3 3 3" xfId="44145" xr:uid="{00000000-0005-0000-0000-000041710000}"/>
    <cellStyle name="Comma 8 2 3 3 4" xfId="26079" xr:uid="{00000000-0005-0000-0000-000042710000}"/>
    <cellStyle name="Comma 8 2 3 3 4 2" xfId="38085" xr:uid="{00000000-0005-0000-0000-000043710000}"/>
    <cellStyle name="Comma 8 2 3 3 5" xfId="24838" xr:uid="{00000000-0005-0000-0000-000044710000}"/>
    <cellStyle name="Comma 8 2 3 3 6" xfId="36824" xr:uid="{00000000-0005-0000-0000-000045710000}"/>
    <cellStyle name="Comma 8 2 3 4" xfId="959" xr:uid="{00000000-0005-0000-0000-000046710000}"/>
    <cellStyle name="Comma 8 2 3 4 2" xfId="34347" xr:uid="{00000000-0005-0000-0000-000047710000}"/>
    <cellStyle name="Comma 8 2 3 4 2 2" xfId="44392" xr:uid="{00000000-0005-0000-0000-000048710000}"/>
    <cellStyle name="Comma 8 2 3 4 3" xfId="26316" xr:uid="{00000000-0005-0000-0000-000049710000}"/>
    <cellStyle name="Comma 8 2 3 4 3 2" xfId="38301" xr:uid="{00000000-0005-0000-0000-00004A710000}"/>
    <cellStyle name="Comma 8 2 3 4 4" xfId="25326" xr:uid="{00000000-0005-0000-0000-00004B710000}"/>
    <cellStyle name="Comma 8 2 3 4 5" xfId="37344" xr:uid="{00000000-0005-0000-0000-00004C710000}"/>
    <cellStyle name="Comma 8 2 3 5" xfId="24389" xr:uid="{00000000-0005-0000-0000-00004D710000}"/>
    <cellStyle name="Comma 8 2 3 5 2" xfId="34108" xr:uid="{00000000-0005-0000-0000-00004E710000}"/>
    <cellStyle name="Comma 8 2 3 5 2 2" xfId="44143" xr:uid="{00000000-0005-0000-0000-00004F710000}"/>
    <cellStyle name="Comma 8 2 3 5 3" xfId="25560" xr:uid="{00000000-0005-0000-0000-000050710000}"/>
    <cellStyle name="Comma 8 2 3 5 4" xfId="37567" xr:uid="{00000000-0005-0000-0000-000051710000}"/>
    <cellStyle name="Comma 8 2 3 6" xfId="26077" xr:uid="{00000000-0005-0000-0000-000052710000}"/>
    <cellStyle name="Comma 8 2 3 6 2" xfId="38083" xr:uid="{00000000-0005-0000-0000-000053710000}"/>
    <cellStyle name="Comma 8 2 3 7" xfId="24836" xr:uid="{00000000-0005-0000-0000-000054710000}"/>
    <cellStyle name="Comma 8 2 3 8" xfId="36822" xr:uid="{00000000-0005-0000-0000-000055710000}"/>
    <cellStyle name="Comma 8 2 3 9" xfId="23793" xr:uid="{00000000-0005-0000-0000-000056710000}"/>
    <cellStyle name="Comma 8 2 4" xfId="12477" xr:uid="{00000000-0005-0000-0000-000057710000}"/>
    <cellStyle name="Comma 8 2 4 2" xfId="12478" xr:uid="{00000000-0005-0000-0000-000058710000}"/>
    <cellStyle name="Comma 8 2 4 2 2" xfId="43013" xr:uid="{00000000-0005-0000-0000-000059710000}"/>
    <cellStyle name="Comma 8 2 4 3" xfId="12479" xr:uid="{00000000-0005-0000-0000-00005A710000}"/>
    <cellStyle name="Comma 8 2 4 3 2" xfId="43014" xr:uid="{00000000-0005-0000-0000-00005B710000}"/>
    <cellStyle name="Comma 8 2 4 4" xfId="34223" xr:uid="{00000000-0005-0000-0000-00005C710000}"/>
    <cellStyle name="Comma 8 2 4 4 2" xfId="44261" xr:uid="{00000000-0005-0000-0000-00005D710000}"/>
    <cellStyle name="Comma 8 2 4 5" xfId="26189" xr:uid="{00000000-0005-0000-0000-00005E710000}"/>
    <cellStyle name="Comma 8 2 4 5 2" xfId="38177" xr:uid="{00000000-0005-0000-0000-00005F710000}"/>
    <cellStyle name="Comma 8 2 4 6" xfId="24934" xr:uid="{00000000-0005-0000-0000-000060710000}"/>
    <cellStyle name="Comma 8 2 4 7" xfId="36950" xr:uid="{00000000-0005-0000-0000-000061710000}"/>
    <cellStyle name="Comma 8 2 5" xfId="12480" xr:uid="{00000000-0005-0000-0000-000062710000}"/>
    <cellStyle name="Comma 8 2 5 2" xfId="12481" xr:uid="{00000000-0005-0000-0000-000063710000}"/>
    <cellStyle name="Comma 8 2 5 2 2" xfId="43016" xr:uid="{00000000-0005-0000-0000-000064710000}"/>
    <cellStyle name="Comma 8 2 5 3" xfId="28657" xr:uid="{00000000-0005-0000-0000-000065710000}"/>
    <cellStyle name="Comma 8 2 5 3 2" xfId="43015" xr:uid="{00000000-0005-0000-0000-000066710000}"/>
    <cellStyle name="Comma 8 2 5 4" xfId="25420" xr:uid="{00000000-0005-0000-0000-000067710000}"/>
    <cellStyle name="Comma 8 2 5 5" xfId="37444" xr:uid="{00000000-0005-0000-0000-000068710000}"/>
    <cellStyle name="Comma 8 2 6" xfId="12482" xr:uid="{00000000-0005-0000-0000-000069710000}"/>
    <cellStyle name="Comma 8 2 6 2" xfId="35547" xr:uid="{00000000-0005-0000-0000-00006A710000}"/>
    <cellStyle name="Comma 8 2 6 2 2" xfId="44813" xr:uid="{00000000-0005-0000-0000-00006B710000}"/>
    <cellStyle name="Comma 8 2 6 3" xfId="43017" xr:uid="{00000000-0005-0000-0000-00006C710000}"/>
    <cellStyle name="Comma 8 2 7" xfId="12483" xr:uid="{00000000-0005-0000-0000-00006D710000}"/>
    <cellStyle name="Comma 8 2 7 2" xfId="35546" xr:uid="{00000000-0005-0000-0000-00006E710000}"/>
    <cellStyle name="Comma 8 2 7 2 2" xfId="44812" xr:uid="{00000000-0005-0000-0000-00006F710000}"/>
    <cellStyle name="Comma 8 2 7 3" xfId="43018" xr:uid="{00000000-0005-0000-0000-000070710000}"/>
    <cellStyle name="Comma 8 2 8" xfId="12484" xr:uid="{00000000-0005-0000-0000-000071710000}"/>
    <cellStyle name="Comma 8 2 8 2" xfId="35545" xr:uid="{00000000-0005-0000-0000-000072710000}"/>
    <cellStyle name="Comma 8 2 8 2 2" xfId="44811" xr:uid="{00000000-0005-0000-0000-000073710000}"/>
    <cellStyle name="Comma 8 2 8 3" xfId="43019" xr:uid="{00000000-0005-0000-0000-000074710000}"/>
    <cellStyle name="Comma 8 2 9" xfId="12485" xr:uid="{00000000-0005-0000-0000-000075710000}"/>
    <cellStyle name="Comma 8 2 9 2" xfId="35544" xr:uid="{00000000-0005-0000-0000-000076710000}"/>
    <cellStyle name="Comma 8 2 9 2 2" xfId="44810" xr:uid="{00000000-0005-0000-0000-000077710000}"/>
    <cellStyle name="Comma 8 2 9 3" xfId="43020" xr:uid="{00000000-0005-0000-0000-000078710000}"/>
    <cellStyle name="Comma 8 3" xfId="128" xr:uid="{00000000-0005-0000-0000-000079710000}"/>
    <cellStyle name="Comma 8 3 10" xfId="962" xr:uid="{00000000-0005-0000-0000-00007A710000}"/>
    <cellStyle name="Comma 8 3 10 2" xfId="44146" xr:uid="{00000000-0005-0000-0000-00007B710000}"/>
    <cellStyle name="Comma 8 3 11" xfId="26080" xr:uid="{00000000-0005-0000-0000-00007C710000}"/>
    <cellStyle name="Comma 8 3 11 2" xfId="38086" xr:uid="{00000000-0005-0000-0000-00007D710000}"/>
    <cellStyle name="Comma 8 3 12" xfId="24839" xr:uid="{00000000-0005-0000-0000-00007E710000}"/>
    <cellStyle name="Comma 8 3 13" xfId="36825" xr:uid="{00000000-0005-0000-0000-00007F710000}"/>
    <cellStyle name="Comma 8 3 14" xfId="23794" xr:uid="{00000000-0005-0000-0000-000080710000}"/>
    <cellStyle name="Comma 8 3 2" xfId="235" xr:uid="{00000000-0005-0000-0000-000081710000}"/>
    <cellStyle name="Comma 8 3 2 2" xfId="12487" xr:uid="{00000000-0005-0000-0000-000082710000}"/>
    <cellStyle name="Comma 8 3 2 2 2" xfId="28658" xr:uid="{00000000-0005-0000-0000-000083710000}"/>
    <cellStyle name="Comma 8 3 2 2 2 2" xfId="43021" xr:uid="{00000000-0005-0000-0000-000084710000}"/>
    <cellStyle name="Comma 8 3 2 2 3" xfId="34304" xr:uid="{00000000-0005-0000-0000-000085710000}"/>
    <cellStyle name="Comma 8 3 2 2 3 2" xfId="44343" xr:uid="{00000000-0005-0000-0000-000086710000}"/>
    <cellStyle name="Comma 8 3 2 2 4" xfId="26270" xr:uid="{00000000-0005-0000-0000-000087710000}"/>
    <cellStyle name="Comma 8 3 2 2 4 2" xfId="38252" xr:uid="{00000000-0005-0000-0000-000088710000}"/>
    <cellStyle name="Comma 8 3 2 2 5" xfId="25330" xr:uid="{00000000-0005-0000-0000-000089710000}"/>
    <cellStyle name="Comma 8 3 2 2 6" xfId="37348" xr:uid="{00000000-0005-0000-0000-00008A710000}"/>
    <cellStyle name="Comma 8 3 2 3" xfId="12488" xr:uid="{00000000-0005-0000-0000-00008B710000}"/>
    <cellStyle name="Comma 8 3 2 3 2" xfId="28659" xr:uid="{00000000-0005-0000-0000-00008C710000}"/>
    <cellStyle name="Comma 8 3 2 3 2 2" xfId="43022" xr:uid="{00000000-0005-0000-0000-00008D710000}"/>
    <cellStyle name="Comma 8 3 2 3 3" xfId="25515" xr:uid="{00000000-0005-0000-0000-00008E710000}"/>
    <cellStyle name="Comma 8 3 2 3 4" xfId="37518" xr:uid="{00000000-0005-0000-0000-00008F710000}"/>
    <cellStyle name="Comma 8 3 2 4" xfId="12486" xr:uid="{00000000-0005-0000-0000-000090710000}"/>
    <cellStyle name="Comma 8 3 2 5" xfId="963" xr:uid="{00000000-0005-0000-0000-000091710000}"/>
    <cellStyle name="Comma 8 3 2 5 2" xfId="44147" xr:uid="{00000000-0005-0000-0000-000092710000}"/>
    <cellStyle name="Comma 8 3 2 6" xfId="26081" xr:uid="{00000000-0005-0000-0000-000093710000}"/>
    <cellStyle name="Comma 8 3 2 6 2" xfId="38087" xr:uid="{00000000-0005-0000-0000-000094710000}"/>
    <cellStyle name="Comma 8 3 2 7" xfId="24840" xr:uid="{00000000-0005-0000-0000-000095710000}"/>
    <cellStyle name="Comma 8 3 2 8" xfId="36826" xr:uid="{00000000-0005-0000-0000-000096710000}"/>
    <cellStyle name="Comma 8 3 2 9" xfId="23795" xr:uid="{00000000-0005-0000-0000-000097710000}"/>
    <cellStyle name="Comma 8 3 3" xfId="964" xr:uid="{00000000-0005-0000-0000-000098710000}"/>
    <cellStyle name="Comma 8 3 3 2" xfId="12490" xr:uid="{00000000-0005-0000-0000-000099710000}"/>
    <cellStyle name="Comma 8 3 3 2 2" xfId="28660" xr:uid="{00000000-0005-0000-0000-00009A710000}"/>
    <cellStyle name="Comma 8 3 3 2 2 2" xfId="43023" xr:uid="{00000000-0005-0000-0000-00009B710000}"/>
    <cellStyle name="Comma 8 3 3 2 3" xfId="25331" xr:uid="{00000000-0005-0000-0000-00009C710000}"/>
    <cellStyle name="Comma 8 3 3 2 4" xfId="37349" xr:uid="{00000000-0005-0000-0000-00009D710000}"/>
    <cellStyle name="Comma 8 3 3 3" xfId="12491" xr:uid="{00000000-0005-0000-0000-00009E710000}"/>
    <cellStyle name="Comma 8 3 3 3 2" xfId="28661" xr:uid="{00000000-0005-0000-0000-00009F710000}"/>
    <cellStyle name="Comma 8 3 3 3 3" xfId="43024" xr:uid="{00000000-0005-0000-0000-0000A0710000}"/>
    <cellStyle name="Comma 8 3 3 4" xfId="12489" xr:uid="{00000000-0005-0000-0000-0000A1710000}"/>
    <cellStyle name="Comma 8 3 3 5" xfId="34111" xr:uid="{00000000-0005-0000-0000-0000A2710000}"/>
    <cellStyle name="Comma 8 3 3 5 2" xfId="44148" xr:uid="{00000000-0005-0000-0000-0000A3710000}"/>
    <cellStyle name="Comma 8 3 3 6" xfId="26082" xr:uid="{00000000-0005-0000-0000-0000A4710000}"/>
    <cellStyle name="Comma 8 3 3 6 2" xfId="38088" xr:uid="{00000000-0005-0000-0000-0000A5710000}"/>
    <cellStyle name="Comma 8 3 3 7" xfId="24841" xr:uid="{00000000-0005-0000-0000-0000A6710000}"/>
    <cellStyle name="Comma 8 3 3 8" xfId="36827" xr:uid="{00000000-0005-0000-0000-0000A7710000}"/>
    <cellStyle name="Comma 8 3 3 9" xfId="23796" xr:uid="{00000000-0005-0000-0000-0000A8710000}"/>
    <cellStyle name="Comma 8 3 4" xfId="12492" xr:uid="{00000000-0005-0000-0000-0000A9710000}"/>
    <cellStyle name="Comma 8 3 4 2" xfId="12493" xr:uid="{00000000-0005-0000-0000-0000AA710000}"/>
    <cellStyle name="Comma 8 3 4 2 2" xfId="43025" xr:uid="{00000000-0005-0000-0000-0000AB710000}"/>
    <cellStyle name="Comma 8 3 4 3" xfId="12494" xr:uid="{00000000-0005-0000-0000-0000AC710000}"/>
    <cellStyle name="Comma 8 3 4 3 2" xfId="43026" xr:uid="{00000000-0005-0000-0000-0000AD710000}"/>
    <cellStyle name="Comma 8 3 4 4" xfId="28662" xr:uid="{00000000-0005-0000-0000-0000AE710000}"/>
    <cellStyle name="Comma 8 3 4 5" xfId="25329" xr:uid="{00000000-0005-0000-0000-0000AF710000}"/>
    <cellStyle name="Comma 8 3 4 6" xfId="37347" xr:uid="{00000000-0005-0000-0000-0000B0710000}"/>
    <cellStyle name="Comma 8 3 5" xfId="12495" xr:uid="{00000000-0005-0000-0000-0000B1710000}"/>
    <cellStyle name="Comma 8 3 5 2" xfId="12496" xr:uid="{00000000-0005-0000-0000-0000B2710000}"/>
    <cellStyle name="Comma 8 3 5 2 2" xfId="43027" xr:uid="{00000000-0005-0000-0000-0000B3710000}"/>
    <cellStyle name="Comma 8 3 5 3" xfId="12497" xr:uid="{00000000-0005-0000-0000-0000B4710000}"/>
    <cellStyle name="Comma 8 3 5 3 2" xfId="43028" xr:uid="{00000000-0005-0000-0000-0000B5710000}"/>
    <cellStyle name="Comma 8 3 5 4" xfId="28663" xr:uid="{00000000-0005-0000-0000-0000B6710000}"/>
    <cellStyle name="Comma 8 3 6" xfId="12498" xr:uid="{00000000-0005-0000-0000-0000B7710000}"/>
    <cellStyle name="Comma 8 3 6 2" xfId="12499" xr:uid="{00000000-0005-0000-0000-0000B8710000}"/>
    <cellStyle name="Comma 8 3 6 2 2" xfId="43029" xr:uid="{00000000-0005-0000-0000-0000B9710000}"/>
    <cellStyle name="Comma 8 3 6 3" xfId="12500" xr:uid="{00000000-0005-0000-0000-0000BA710000}"/>
    <cellStyle name="Comma 8 3 6 3 2" xfId="43030" xr:uid="{00000000-0005-0000-0000-0000BB710000}"/>
    <cellStyle name="Comma 8 3 7" xfId="12501" xr:uid="{00000000-0005-0000-0000-0000BC710000}"/>
    <cellStyle name="Comma 8 3 7 2" xfId="12502" xr:uid="{00000000-0005-0000-0000-0000BD710000}"/>
    <cellStyle name="Comma 8 3 7 2 2" xfId="43031" xr:uid="{00000000-0005-0000-0000-0000BE710000}"/>
    <cellStyle name="Comma 8 3 7 3" xfId="12503" xr:uid="{00000000-0005-0000-0000-0000BF710000}"/>
    <cellStyle name="Comma 8 3 7 3 2" xfId="43032" xr:uid="{00000000-0005-0000-0000-0000C0710000}"/>
    <cellStyle name="Comma 8 3 8" xfId="12504" xr:uid="{00000000-0005-0000-0000-0000C1710000}"/>
    <cellStyle name="Comma 8 3 9" xfId="12505" xr:uid="{00000000-0005-0000-0000-0000C2710000}"/>
    <cellStyle name="Comma 8 3 9 2" xfId="43033" xr:uid="{00000000-0005-0000-0000-0000C3710000}"/>
    <cellStyle name="Comma 8 4" xfId="220" xr:uid="{00000000-0005-0000-0000-0000C4710000}"/>
    <cellStyle name="Comma 8 4 10" xfId="965" xr:uid="{00000000-0005-0000-0000-0000C5710000}"/>
    <cellStyle name="Comma 8 4 10 2" xfId="44149" xr:uid="{00000000-0005-0000-0000-0000C6710000}"/>
    <cellStyle name="Comma 8 4 11" xfId="26083" xr:uid="{00000000-0005-0000-0000-0000C7710000}"/>
    <cellStyle name="Comma 8 4 11 2" xfId="38089" xr:uid="{00000000-0005-0000-0000-0000C8710000}"/>
    <cellStyle name="Comma 8 4 12" xfId="35543" xr:uid="{00000000-0005-0000-0000-0000C9710000}"/>
    <cellStyle name="Comma 8 4 12 2" xfId="44809" xr:uid="{00000000-0005-0000-0000-0000CA710000}"/>
    <cellStyle name="Comma 8 4 13" xfId="24842" xr:uid="{00000000-0005-0000-0000-0000CB710000}"/>
    <cellStyle name="Comma 8 4 14" xfId="36828" xr:uid="{00000000-0005-0000-0000-0000CC710000}"/>
    <cellStyle name="Comma 8 4 15" xfId="23797" xr:uid="{00000000-0005-0000-0000-0000CD710000}"/>
    <cellStyle name="Comma 8 4 16" xfId="23038" xr:uid="{00000000-0005-0000-0000-0000CE710000}"/>
    <cellStyle name="Comma 8 4 2" xfId="966" xr:uid="{00000000-0005-0000-0000-0000CF710000}"/>
    <cellStyle name="Comma 8 4 2 2" xfId="12508" xr:uid="{00000000-0005-0000-0000-0000D0710000}"/>
    <cellStyle name="Comma 8 4 2 2 2" xfId="28664" xr:uid="{00000000-0005-0000-0000-0000D1710000}"/>
    <cellStyle name="Comma 8 4 2 2 2 2" xfId="43036" xr:uid="{00000000-0005-0000-0000-0000D2710000}"/>
    <cellStyle name="Comma 8 4 2 2 3" xfId="25333" xr:uid="{00000000-0005-0000-0000-0000D3710000}"/>
    <cellStyle name="Comma 8 4 2 2 4" xfId="37351" xr:uid="{00000000-0005-0000-0000-0000D4710000}"/>
    <cellStyle name="Comma 8 4 2 3" xfId="12509" xr:uid="{00000000-0005-0000-0000-0000D5710000}"/>
    <cellStyle name="Comma 8 4 2 3 2" xfId="28665" xr:uid="{00000000-0005-0000-0000-0000D6710000}"/>
    <cellStyle name="Comma 8 4 2 3 3" xfId="43037" xr:uid="{00000000-0005-0000-0000-0000D7710000}"/>
    <cellStyle name="Comma 8 4 2 4" xfId="12507" xr:uid="{00000000-0005-0000-0000-0000D8710000}"/>
    <cellStyle name="Comma 8 4 2 4 2" xfId="43035" xr:uid="{00000000-0005-0000-0000-0000D9710000}"/>
    <cellStyle name="Comma 8 4 2 5" xfId="34112" xr:uid="{00000000-0005-0000-0000-0000DA710000}"/>
    <cellStyle name="Comma 8 4 2 5 2" xfId="44150" xr:uid="{00000000-0005-0000-0000-0000DB710000}"/>
    <cellStyle name="Comma 8 4 2 6" xfId="26084" xr:uid="{00000000-0005-0000-0000-0000DC710000}"/>
    <cellStyle name="Comma 8 4 2 6 2" xfId="38090" xr:uid="{00000000-0005-0000-0000-0000DD710000}"/>
    <cellStyle name="Comma 8 4 2 7" xfId="24843" xr:uid="{00000000-0005-0000-0000-0000DE710000}"/>
    <cellStyle name="Comma 8 4 2 8" xfId="36829" xr:uid="{00000000-0005-0000-0000-0000DF710000}"/>
    <cellStyle name="Comma 8 4 3" xfId="967" xr:uid="{00000000-0005-0000-0000-0000E0710000}"/>
    <cellStyle name="Comma 8 4 3 2" xfId="12511" xr:uid="{00000000-0005-0000-0000-0000E1710000}"/>
    <cellStyle name="Comma 8 4 3 2 2" xfId="28666" xr:uid="{00000000-0005-0000-0000-0000E2710000}"/>
    <cellStyle name="Comma 8 4 3 2 2 2" xfId="43039" xr:uid="{00000000-0005-0000-0000-0000E3710000}"/>
    <cellStyle name="Comma 8 4 3 2 3" xfId="25334" xr:uid="{00000000-0005-0000-0000-0000E4710000}"/>
    <cellStyle name="Comma 8 4 3 2 4" xfId="37352" xr:uid="{00000000-0005-0000-0000-0000E5710000}"/>
    <cellStyle name="Comma 8 4 3 3" xfId="12512" xr:uid="{00000000-0005-0000-0000-0000E6710000}"/>
    <cellStyle name="Comma 8 4 3 3 2" xfId="28667" xr:uid="{00000000-0005-0000-0000-0000E7710000}"/>
    <cellStyle name="Comma 8 4 3 3 3" xfId="43040" xr:uid="{00000000-0005-0000-0000-0000E8710000}"/>
    <cellStyle name="Comma 8 4 3 4" xfId="12510" xr:uid="{00000000-0005-0000-0000-0000E9710000}"/>
    <cellStyle name="Comma 8 4 3 4 2" xfId="43038" xr:uid="{00000000-0005-0000-0000-0000EA710000}"/>
    <cellStyle name="Comma 8 4 3 5" xfId="34113" xr:uid="{00000000-0005-0000-0000-0000EB710000}"/>
    <cellStyle name="Comma 8 4 3 5 2" xfId="44151" xr:uid="{00000000-0005-0000-0000-0000EC710000}"/>
    <cellStyle name="Comma 8 4 3 6" xfId="26085" xr:uid="{00000000-0005-0000-0000-0000ED710000}"/>
    <cellStyle name="Comma 8 4 3 6 2" xfId="38091" xr:uid="{00000000-0005-0000-0000-0000EE710000}"/>
    <cellStyle name="Comma 8 4 3 7" xfId="24844" xr:uid="{00000000-0005-0000-0000-0000EF710000}"/>
    <cellStyle name="Comma 8 4 3 8" xfId="36830" xr:uid="{00000000-0005-0000-0000-0000F0710000}"/>
    <cellStyle name="Comma 8 4 4" xfId="12513" xr:uid="{00000000-0005-0000-0000-0000F1710000}"/>
    <cellStyle name="Comma 8 4 4 2" xfId="12514" xr:uid="{00000000-0005-0000-0000-0000F2710000}"/>
    <cellStyle name="Comma 8 4 4 2 2" xfId="43042" xr:uid="{00000000-0005-0000-0000-0000F3710000}"/>
    <cellStyle name="Comma 8 4 4 3" xfId="12515" xr:uid="{00000000-0005-0000-0000-0000F4710000}"/>
    <cellStyle name="Comma 8 4 4 3 2" xfId="43043" xr:uid="{00000000-0005-0000-0000-0000F5710000}"/>
    <cellStyle name="Comma 8 4 4 4" xfId="21899" xr:uid="{00000000-0005-0000-0000-0000F6710000}"/>
    <cellStyle name="Comma 8 4 4 4 2" xfId="43041" xr:uid="{00000000-0005-0000-0000-0000F7710000}"/>
    <cellStyle name="Comma 8 4 4 5" xfId="34289" xr:uid="{00000000-0005-0000-0000-0000F8710000}"/>
    <cellStyle name="Comma 8 4 4 5 2" xfId="44328" xr:uid="{00000000-0005-0000-0000-0000F9710000}"/>
    <cellStyle name="Comma 8 4 4 6" xfId="26256" xr:uid="{00000000-0005-0000-0000-0000FA710000}"/>
    <cellStyle name="Comma 8 4 4 6 2" xfId="38238" xr:uid="{00000000-0005-0000-0000-0000FB710000}"/>
    <cellStyle name="Comma 8 4 4 7" xfId="25332" xr:uid="{00000000-0005-0000-0000-0000FC710000}"/>
    <cellStyle name="Comma 8 4 4 8" xfId="37350" xr:uid="{00000000-0005-0000-0000-0000FD710000}"/>
    <cellStyle name="Comma 8 4 5" xfId="12516" xr:uid="{00000000-0005-0000-0000-0000FE710000}"/>
    <cellStyle name="Comma 8 4 5 2" xfId="12517" xr:uid="{00000000-0005-0000-0000-0000FF710000}"/>
    <cellStyle name="Comma 8 4 5 2 2" xfId="43045" xr:uid="{00000000-0005-0000-0000-000000720000}"/>
    <cellStyle name="Comma 8 4 5 3" xfId="12518" xr:uid="{00000000-0005-0000-0000-000001720000}"/>
    <cellStyle name="Comma 8 4 5 3 2" xfId="43046" xr:uid="{00000000-0005-0000-0000-000002720000}"/>
    <cellStyle name="Comma 8 4 5 4" xfId="28668" xr:uid="{00000000-0005-0000-0000-000003720000}"/>
    <cellStyle name="Comma 8 4 5 4 2" xfId="43044" xr:uid="{00000000-0005-0000-0000-000004720000}"/>
    <cellStyle name="Comma 8 4 5 5" xfId="25501" xr:uid="{00000000-0005-0000-0000-000005720000}"/>
    <cellStyle name="Comma 8 4 5 6" xfId="37504" xr:uid="{00000000-0005-0000-0000-000006720000}"/>
    <cellStyle name="Comma 8 4 6" xfId="12519" xr:uid="{00000000-0005-0000-0000-000007720000}"/>
    <cellStyle name="Comma 8 4 6 2" xfId="12520" xr:uid="{00000000-0005-0000-0000-000008720000}"/>
    <cellStyle name="Comma 8 4 6 2 2" xfId="43048" xr:uid="{00000000-0005-0000-0000-000009720000}"/>
    <cellStyle name="Comma 8 4 6 3" xfId="12521" xr:uid="{00000000-0005-0000-0000-00000A720000}"/>
    <cellStyle name="Comma 8 4 6 3 2" xfId="43049" xr:uid="{00000000-0005-0000-0000-00000B720000}"/>
    <cellStyle name="Comma 8 4 6 4" xfId="43047" xr:uid="{00000000-0005-0000-0000-00000C720000}"/>
    <cellStyle name="Comma 8 4 7" xfId="12522" xr:uid="{00000000-0005-0000-0000-00000D720000}"/>
    <cellStyle name="Comma 8 4 7 2" xfId="43050" xr:uid="{00000000-0005-0000-0000-00000E720000}"/>
    <cellStyle name="Comma 8 4 8" xfId="12523" xr:uid="{00000000-0005-0000-0000-00000F720000}"/>
    <cellStyle name="Comma 8 4 8 2" xfId="43051" xr:uid="{00000000-0005-0000-0000-000010720000}"/>
    <cellStyle name="Comma 8 4 9" xfId="12506" xr:uid="{00000000-0005-0000-0000-000011720000}"/>
    <cellStyle name="Comma 8 4 9 2" xfId="43034" xr:uid="{00000000-0005-0000-0000-000012720000}"/>
    <cellStyle name="Comma 8 5" xfId="286" xr:uid="{00000000-0005-0000-0000-000013720000}"/>
    <cellStyle name="Comma 8 5 2" xfId="12525" xr:uid="{00000000-0005-0000-0000-000014720000}"/>
    <cellStyle name="Comma 8 5 2 2" xfId="12526" xr:uid="{00000000-0005-0000-0000-000015720000}"/>
    <cellStyle name="Comma 8 5 2 2 2" xfId="43053" xr:uid="{00000000-0005-0000-0000-000016720000}"/>
    <cellStyle name="Comma 8 5 2 3" xfId="12527" xr:uid="{00000000-0005-0000-0000-000017720000}"/>
    <cellStyle name="Comma 8 5 2 3 2" xfId="43054" xr:uid="{00000000-0005-0000-0000-000018720000}"/>
    <cellStyle name="Comma 8 5 2 4" xfId="21900" xr:uid="{00000000-0005-0000-0000-000019720000}"/>
    <cellStyle name="Comma 8 5 2 4 2" xfId="43052" xr:uid="{00000000-0005-0000-0000-00001A720000}"/>
    <cellStyle name="Comma 8 5 2 5" xfId="37566" xr:uid="{00000000-0005-0000-0000-00001B720000}"/>
    <cellStyle name="Comma 8 5 3" xfId="12528" xr:uid="{00000000-0005-0000-0000-00001C720000}"/>
    <cellStyle name="Comma 8 5 3 2" xfId="43055" xr:uid="{00000000-0005-0000-0000-00001D720000}"/>
    <cellStyle name="Comma 8 5 4" xfId="12529" xr:uid="{00000000-0005-0000-0000-00001E720000}"/>
    <cellStyle name="Comma 8 5 4 2" xfId="43056" xr:uid="{00000000-0005-0000-0000-00001F720000}"/>
    <cellStyle name="Comma 8 5 5" xfId="12524" xr:uid="{00000000-0005-0000-0000-000020720000}"/>
    <cellStyle name="Comma 8 5 5 2" xfId="44391" xr:uid="{00000000-0005-0000-0000-000021720000}"/>
    <cellStyle name="Comma 8 5 6" xfId="29447" xr:uid="{00000000-0005-0000-0000-000022720000}"/>
    <cellStyle name="Comma 8 5 6 2" xfId="38300" xr:uid="{00000000-0005-0000-0000-000023720000}"/>
    <cellStyle name="Comma 8 5 7" xfId="24933" xr:uid="{00000000-0005-0000-0000-000024720000}"/>
    <cellStyle name="Comma 8 5 8" xfId="36949" xr:uid="{00000000-0005-0000-0000-000025720000}"/>
    <cellStyle name="Comma 8 6" xfId="12530" xr:uid="{00000000-0005-0000-0000-000026720000}"/>
    <cellStyle name="Comma 8 6 2" xfId="12531" xr:uid="{00000000-0005-0000-0000-000027720000}"/>
    <cellStyle name="Comma 8 6 2 2" xfId="43057" xr:uid="{00000000-0005-0000-0000-000028720000}"/>
    <cellStyle name="Comma 8 6 3" xfId="12532" xr:uid="{00000000-0005-0000-0000-000029720000}"/>
    <cellStyle name="Comma 8 6 3 2" xfId="43058" xr:uid="{00000000-0005-0000-0000-00002A720000}"/>
    <cellStyle name="Comma 8 6 4" xfId="34222" xr:uid="{00000000-0005-0000-0000-00002B720000}"/>
    <cellStyle name="Comma 8 6 4 2" xfId="44260" xr:uid="{00000000-0005-0000-0000-00002C720000}"/>
    <cellStyle name="Comma 8 6 5" xfId="26188" xr:uid="{00000000-0005-0000-0000-00002D720000}"/>
    <cellStyle name="Comma 8 6 5 2" xfId="38176" xr:uid="{00000000-0005-0000-0000-00002E720000}"/>
    <cellStyle name="Comma 8 6 6" xfId="25419" xr:uid="{00000000-0005-0000-0000-00002F720000}"/>
    <cellStyle name="Comma 8 6 7" xfId="37443" xr:uid="{00000000-0005-0000-0000-000030720000}"/>
    <cellStyle name="Comma 8 7" xfId="12533" xr:uid="{00000000-0005-0000-0000-000031720000}"/>
    <cellStyle name="Comma 8 7 2" xfId="12534" xr:uid="{00000000-0005-0000-0000-000032720000}"/>
    <cellStyle name="Comma 8 7 2 2" xfId="43060" xr:uid="{00000000-0005-0000-0000-000033720000}"/>
    <cellStyle name="Comma 8 7 3" xfId="12535" xr:uid="{00000000-0005-0000-0000-000034720000}"/>
    <cellStyle name="Comma 8 7 3 2" xfId="43061" xr:uid="{00000000-0005-0000-0000-000035720000}"/>
    <cellStyle name="Comma 8 7 4" xfId="35542" xr:uid="{00000000-0005-0000-0000-000036720000}"/>
    <cellStyle name="Comma 8 7 4 2" xfId="44808" xr:uid="{00000000-0005-0000-0000-000037720000}"/>
    <cellStyle name="Comma 8 7 5" xfId="43059" xr:uid="{00000000-0005-0000-0000-000038720000}"/>
    <cellStyle name="Comma 8 8" xfId="12536" xr:uid="{00000000-0005-0000-0000-000039720000}"/>
    <cellStyle name="Comma 8 8 2" xfId="36335" xr:uid="{00000000-0005-0000-0000-00003A720000}"/>
    <cellStyle name="Comma 8 8 2 2" xfId="45553" xr:uid="{00000000-0005-0000-0000-00003B720000}"/>
    <cellStyle name="Comma 8 8 3" xfId="43062" xr:uid="{00000000-0005-0000-0000-00003C720000}"/>
    <cellStyle name="Comma 8 9" xfId="12537" xr:uid="{00000000-0005-0000-0000-00003D720000}"/>
    <cellStyle name="Comma 8 9 2" xfId="35541" xr:uid="{00000000-0005-0000-0000-00003E720000}"/>
    <cellStyle name="Comma 8 9 2 2" xfId="44807" xr:uid="{00000000-0005-0000-0000-00003F720000}"/>
    <cellStyle name="Comma 8 9 3" xfId="43063" xr:uid="{00000000-0005-0000-0000-000040720000}"/>
    <cellStyle name="Comma 8_BOQ for System Furniture - R1 (5)" xfId="12538" xr:uid="{00000000-0005-0000-0000-000041720000}"/>
    <cellStyle name="Comma 80" xfId="12539" xr:uid="{00000000-0005-0000-0000-000042720000}"/>
    <cellStyle name="Comma 80 2" xfId="43064" xr:uid="{00000000-0005-0000-0000-000043720000}"/>
    <cellStyle name="Comma 80 3" xfId="28670" xr:uid="{00000000-0005-0000-0000-000044720000}"/>
    <cellStyle name="Comma 80 4" xfId="23047" xr:uid="{00000000-0005-0000-0000-000045720000}"/>
    <cellStyle name="Comma 81" xfId="12540" xr:uid="{00000000-0005-0000-0000-000046720000}"/>
    <cellStyle name="Comma 81 2" xfId="12541" xr:uid="{00000000-0005-0000-0000-000047720000}"/>
    <cellStyle name="Comma 81 2 2" xfId="43066" xr:uid="{00000000-0005-0000-0000-000048720000}"/>
    <cellStyle name="Comma 81 3" xfId="43065" xr:uid="{00000000-0005-0000-0000-000049720000}"/>
    <cellStyle name="Comma 81 4" xfId="28671" xr:uid="{00000000-0005-0000-0000-00004A720000}"/>
    <cellStyle name="Comma 81 5" xfId="23040" xr:uid="{00000000-0005-0000-0000-00004B720000}"/>
    <cellStyle name="Comma 82" xfId="12542" xr:uid="{00000000-0005-0000-0000-00004C720000}"/>
    <cellStyle name="Comma 82 2" xfId="12543" xr:uid="{00000000-0005-0000-0000-00004D720000}"/>
    <cellStyle name="Comma 82 2 2" xfId="43068" xr:uid="{00000000-0005-0000-0000-00004E720000}"/>
    <cellStyle name="Comma 82 3" xfId="43067" xr:uid="{00000000-0005-0000-0000-00004F720000}"/>
    <cellStyle name="Comma 82 4" xfId="28672" xr:uid="{00000000-0005-0000-0000-000050720000}"/>
    <cellStyle name="Comma 82 5" xfId="23041" xr:uid="{00000000-0005-0000-0000-000051720000}"/>
    <cellStyle name="Comma 83" xfId="12544" xr:uid="{00000000-0005-0000-0000-000052720000}"/>
    <cellStyle name="Comma 83 2" xfId="43069" xr:uid="{00000000-0005-0000-0000-000053720000}"/>
    <cellStyle name="Comma 83 3" xfId="28673" xr:uid="{00000000-0005-0000-0000-000054720000}"/>
    <cellStyle name="Comma 83 4" xfId="23042" xr:uid="{00000000-0005-0000-0000-000055720000}"/>
    <cellStyle name="Comma 84" xfId="12545" xr:uid="{00000000-0005-0000-0000-000056720000}"/>
    <cellStyle name="Comma 84 2" xfId="43070" xr:uid="{00000000-0005-0000-0000-000057720000}"/>
    <cellStyle name="Comma 84 3" xfId="28674" xr:uid="{00000000-0005-0000-0000-000058720000}"/>
    <cellStyle name="Comma 84 4" xfId="23043" xr:uid="{00000000-0005-0000-0000-000059720000}"/>
    <cellStyle name="Comma 85" xfId="12546" xr:uid="{00000000-0005-0000-0000-00005A720000}"/>
    <cellStyle name="Comma 85 2" xfId="43071" xr:uid="{00000000-0005-0000-0000-00005B720000}"/>
    <cellStyle name="Comma 85 3" xfId="28675" xr:uid="{00000000-0005-0000-0000-00005C720000}"/>
    <cellStyle name="Comma 85 4" xfId="23044" xr:uid="{00000000-0005-0000-0000-00005D720000}"/>
    <cellStyle name="Comma 86" xfId="12547" xr:uid="{00000000-0005-0000-0000-00005E720000}"/>
    <cellStyle name="Comma 86 2" xfId="43072" xr:uid="{00000000-0005-0000-0000-00005F720000}"/>
    <cellStyle name="Comma 86 3" xfId="28676" xr:uid="{00000000-0005-0000-0000-000060720000}"/>
    <cellStyle name="Comma 86 4" xfId="23045" xr:uid="{00000000-0005-0000-0000-000061720000}"/>
    <cellStyle name="Comma 87" xfId="12548" xr:uid="{00000000-0005-0000-0000-000062720000}"/>
    <cellStyle name="Comma 87 2" xfId="43073" xr:uid="{00000000-0005-0000-0000-000063720000}"/>
    <cellStyle name="Comma 87 3" xfId="28677" xr:uid="{00000000-0005-0000-0000-000064720000}"/>
    <cellStyle name="Comma 87 4" xfId="23046" xr:uid="{00000000-0005-0000-0000-000065720000}"/>
    <cellStyle name="Comma 88" xfId="12549" xr:uid="{00000000-0005-0000-0000-000066720000}"/>
    <cellStyle name="Comma 88 2" xfId="43074" xr:uid="{00000000-0005-0000-0000-000067720000}"/>
    <cellStyle name="Comma 88 3" xfId="28669" xr:uid="{00000000-0005-0000-0000-000068720000}"/>
    <cellStyle name="Comma 88 4" xfId="21960" xr:uid="{00000000-0005-0000-0000-000069720000}"/>
    <cellStyle name="Comma 89" xfId="12550" xr:uid="{00000000-0005-0000-0000-00006A720000}"/>
    <cellStyle name="Comma 89 2" xfId="43075" xr:uid="{00000000-0005-0000-0000-00006B720000}"/>
    <cellStyle name="Comma 89 3" xfId="28678" xr:uid="{00000000-0005-0000-0000-00006C720000}"/>
    <cellStyle name="Comma 89 4" xfId="23048" xr:uid="{00000000-0005-0000-0000-00006D720000}"/>
    <cellStyle name="Comma 9" xfId="70" xr:uid="{00000000-0005-0000-0000-00006E720000}"/>
    <cellStyle name="Comma 9 10" xfId="12551" xr:uid="{00000000-0005-0000-0000-00006F720000}"/>
    <cellStyle name="Comma 9 10 2" xfId="43076" xr:uid="{00000000-0005-0000-0000-000070720000}"/>
    <cellStyle name="Comma 9 11" xfId="12552" xr:uid="{00000000-0005-0000-0000-000071720000}"/>
    <cellStyle name="Comma 9 11 2" xfId="12553" xr:uid="{00000000-0005-0000-0000-000072720000}"/>
    <cellStyle name="Comma 9 11 2 2" xfId="12554" xr:uid="{00000000-0005-0000-0000-000073720000}"/>
    <cellStyle name="Comma 9 11 2 2 2" xfId="43079" xr:uid="{00000000-0005-0000-0000-000074720000}"/>
    <cellStyle name="Comma 9 11 2 3" xfId="12555" xr:uid="{00000000-0005-0000-0000-000075720000}"/>
    <cellStyle name="Comma 9 11 2 3 2" xfId="43080" xr:uid="{00000000-0005-0000-0000-000076720000}"/>
    <cellStyle name="Comma 9 11 2 4" xfId="12556" xr:uid="{00000000-0005-0000-0000-000077720000}"/>
    <cellStyle name="Comma 9 11 2 4 2" xfId="43081" xr:uid="{00000000-0005-0000-0000-000078720000}"/>
    <cellStyle name="Comma 9 11 2 5" xfId="43078" xr:uid="{00000000-0005-0000-0000-000079720000}"/>
    <cellStyle name="Comma 9 11 3" xfId="43077" xr:uid="{00000000-0005-0000-0000-00007A720000}"/>
    <cellStyle name="Comma 9 12" xfId="12557" xr:uid="{00000000-0005-0000-0000-00007B720000}"/>
    <cellStyle name="Comma 9 12 2" xfId="36334" xr:uid="{00000000-0005-0000-0000-00007C720000}"/>
    <cellStyle name="Comma 9 12 2 2" xfId="45552" xr:uid="{00000000-0005-0000-0000-00007D720000}"/>
    <cellStyle name="Comma 9 12 3" xfId="43082" xr:uid="{00000000-0005-0000-0000-00007E720000}"/>
    <cellStyle name="Comma 9 13" xfId="12558" xr:uid="{00000000-0005-0000-0000-00007F720000}"/>
    <cellStyle name="Comma 9 13 2" xfId="43083" xr:uid="{00000000-0005-0000-0000-000080720000}"/>
    <cellStyle name="Comma 9 14" xfId="380" xr:uid="{00000000-0005-0000-0000-000081720000}"/>
    <cellStyle name="Comma 9 14 2" xfId="43681" xr:uid="{00000000-0005-0000-0000-000082720000}"/>
    <cellStyle name="Comma 9 15" xfId="24461" xr:uid="{00000000-0005-0000-0000-000083720000}"/>
    <cellStyle name="Comma 9 16" xfId="36422" xr:uid="{00000000-0005-0000-0000-000084720000}"/>
    <cellStyle name="Comma 9 17" xfId="21732" xr:uid="{00000000-0005-0000-0000-000085720000}"/>
    <cellStyle name="Comma 9 2" xfId="132" xr:uid="{00000000-0005-0000-0000-000086720000}"/>
    <cellStyle name="Comma 9 2 10" xfId="12560" xr:uid="{00000000-0005-0000-0000-000087720000}"/>
    <cellStyle name="Comma 9 2 10 2" xfId="12561" xr:uid="{00000000-0005-0000-0000-000088720000}"/>
    <cellStyle name="Comma 9 2 10 2 2" xfId="43085" xr:uid="{00000000-0005-0000-0000-000089720000}"/>
    <cellStyle name="Comma 9 2 10 3" xfId="43084" xr:uid="{00000000-0005-0000-0000-00008A720000}"/>
    <cellStyle name="Comma 9 2 11" xfId="12562" xr:uid="{00000000-0005-0000-0000-00008B720000}"/>
    <cellStyle name="Comma 9 2 11 2" xfId="43086" xr:uid="{00000000-0005-0000-0000-00008C720000}"/>
    <cellStyle name="Comma 9 2 12" xfId="12563" xr:uid="{00000000-0005-0000-0000-00008D720000}"/>
    <cellStyle name="Comma 9 2 12 2" xfId="12564" xr:uid="{00000000-0005-0000-0000-00008E720000}"/>
    <cellStyle name="Comma 9 2 12 2 2" xfId="43088" xr:uid="{00000000-0005-0000-0000-00008F720000}"/>
    <cellStyle name="Comma 9 2 12 3" xfId="43087" xr:uid="{00000000-0005-0000-0000-000090720000}"/>
    <cellStyle name="Comma 9 2 13" xfId="12559" xr:uid="{00000000-0005-0000-0000-000091720000}"/>
    <cellStyle name="Comma 9 2 13 2" xfId="38340" xr:uid="{00000000-0005-0000-0000-000092720000}"/>
    <cellStyle name="Comma 9 2 14" xfId="968" xr:uid="{00000000-0005-0000-0000-000093720000}"/>
    <cellStyle name="Comma 9 2 14 2" xfId="43693" xr:uid="{00000000-0005-0000-0000-000094720000}"/>
    <cellStyle name="Comma 9 2 14 3" xfId="33731" xr:uid="{00000000-0005-0000-0000-000095720000}"/>
    <cellStyle name="Comma 9 2 15" xfId="23798" xr:uid="{00000000-0005-0000-0000-000096720000}"/>
    <cellStyle name="Comma 9 2 2" xfId="237" xr:uid="{00000000-0005-0000-0000-000097720000}"/>
    <cellStyle name="Comma 9 2 2 10" xfId="36831" xr:uid="{00000000-0005-0000-0000-000098720000}"/>
    <cellStyle name="Comma 9 2 2 11" xfId="23799" xr:uid="{00000000-0005-0000-0000-000099720000}"/>
    <cellStyle name="Comma 9 2 2 12" xfId="23050" xr:uid="{00000000-0005-0000-0000-00009A720000}"/>
    <cellStyle name="Comma 9 2 2 2" xfId="1361" xr:uid="{00000000-0005-0000-0000-00009B720000}"/>
    <cellStyle name="Comma 9 2 2 2 2" xfId="12567" xr:uid="{00000000-0005-0000-0000-00009C720000}"/>
    <cellStyle name="Comma 9 2 2 2 2 2" xfId="28679" xr:uid="{00000000-0005-0000-0000-00009D720000}"/>
    <cellStyle name="Comma 9 2 2 2 2 2 2" xfId="43090" xr:uid="{00000000-0005-0000-0000-00009E720000}"/>
    <cellStyle name="Comma 9 2 2 2 2 3" xfId="25392" xr:uid="{00000000-0005-0000-0000-00009F720000}"/>
    <cellStyle name="Comma 9 2 2 2 2 4" xfId="37412" xr:uid="{00000000-0005-0000-0000-0000A0720000}"/>
    <cellStyle name="Comma 9 2 2 2 2 5" xfId="24172" xr:uid="{00000000-0005-0000-0000-0000A1720000}"/>
    <cellStyle name="Comma 9 2 2 2 3" xfId="12568" xr:uid="{00000000-0005-0000-0000-0000A2720000}"/>
    <cellStyle name="Comma 9 2 2 2 3 2" xfId="28680" xr:uid="{00000000-0005-0000-0000-0000A3720000}"/>
    <cellStyle name="Comma 9 2 2 2 3 3" xfId="43091" xr:uid="{00000000-0005-0000-0000-0000A4720000}"/>
    <cellStyle name="Comma 9 2 2 2 3 4" xfId="24434" xr:uid="{00000000-0005-0000-0000-0000A5720000}"/>
    <cellStyle name="Comma 9 2 2 2 4" xfId="12566" xr:uid="{00000000-0005-0000-0000-0000A6720000}"/>
    <cellStyle name="Comma 9 2 2 2 4 2" xfId="43089" xr:uid="{00000000-0005-0000-0000-0000A7720000}"/>
    <cellStyle name="Comma 9 2 2 2 5" xfId="34192" xr:uid="{00000000-0005-0000-0000-0000A8720000}"/>
    <cellStyle name="Comma 9 2 2 2 5 2" xfId="44229" xr:uid="{00000000-0005-0000-0000-0000A9720000}"/>
    <cellStyle name="Comma 9 2 2 2 6" xfId="26159" xr:uid="{00000000-0005-0000-0000-0000AA720000}"/>
    <cellStyle name="Comma 9 2 2 2 6 2" xfId="38145" xr:uid="{00000000-0005-0000-0000-0000AB720000}"/>
    <cellStyle name="Comma 9 2 2 2 7" xfId="24902" xr:uid="{00000000-0005-0000-0000-0000AC720000}"/>
    <cellStyle name="Comma 9 2 2 2 8" xfId="36918" xr:uid="{00000000-0005-0000-0000-0000AD720000}"/>
    <cellStyle name="Comma 9 2 2 3" xfId="12569" xr:uid="{00000000-0005-0000-0000-0000AE720000}"/>
    <cellStyle name="Comma 9 2 2 3 2" xfId="12570" xr:uid="{00000000-0005-0000-0000-0000AF720000}"/>
    <cellStyle name="Comma 9 2 2 3 2 2" xfId="43093" xr:uid="{00000000-0005-0000-0000-0000B0720000}"/>
    <cellStyle name="Comma 9 2 2 3 3" xfId="12571" xr:uid="{00000000-0005-0000-0000-0000B1720000}"/>
    <cellStyle name="Comma 9 2 2 3 3 2" xfId="43094" xr:uid="{00000000-0005-0000-0000-0000B2720000}"/>
    <cellStyle name="Comma 9 2 2 3 4" xfId="28681" xr:uid="{00000000-0005-0000-0000-0000B3720000}"/>
    <cellStyle name="Comma 9 2 2 3 4 2" xfId="43092" xr:uid="{00000000-0005-0000-0000-0000B4720000}"/>
    <cellStyle name="Comma 9 2 2 3 5" xfId="34306" xr:uid="{00000000-0005-0000-0000-0000B5720000}"/>
    <cellStyle name="Comma 9 2 2 3 5 2" xfId="44345" xr:uid="{00000000-0005-0000-0000-0000B6720000}"/>
    <cellStyle name="Comma 9 2 2 3 6" xfId="26272" xr:uid="{00000000-0005-0000-0000-0000B7720000}"/>
    <cellStyle name="Comma 9 2 2 3 6 2" xfId="38254" xr:uid="{00000000-0005-0000-0000-0000B8720000}"/>
    <cellStyle name="Comma 9 2 2 3 7" xfId="25335" xr:uid="{00000000-0005-0000-0000-0000B9720000}"/>
    <cellStyle name="Comma 9 2 2 3 8" xfId="37353" xr:uid="{00000000-0005-0000-0000-0000BA720000}"/>
    <cellStyle name="Comma 9 2 2 4" xfId="12572" xr:uid="{00000000-0005-0000-0000-0000BB720000}"/>
    <cellStyle name="Comma 9 2 2 4 2" xfId="28682" xr:uid="{00000000-0005-0000-0000-0000BC720000}"/>
    <cellStyle name="Comma 9 2 2 4 2 2" xfId="43095" xr:uid="{00000000-0005-0000-0000-0000BD720000}"/>
    <cellStyle name="Comma 9 2 2 4 3" xfId="25517" xr:uid="{00000000-0005-0000-0000-0000BE720000}"/>
    <cellStyle name="Comma 9 2 2 4 4" xfId="37520" xr:uid="{00000000-0005-0000-0000-0000BF720000}"/>
    <cellStyle name="Comma 9 2 2 4 5" xfId="24391" xr:uid="{00000000-0005-0000-0000-0000C0720000}"/>
    <cellStyle name="Comma 9 2 2 5" xfId="12573" xr:uid="{00000000-0005-0000-0000-0000C1720000}"/>
    <cellStyle name="Comma 9 2 2 5 2" xfId="28683" xr:uid="{00000000-0005-0000-0000-0000C2720000}"/>
    <cellStyle name="Comma 9 2 2 5 2 2" xfId="43096" xr:uid="{00000000-0005-0000-0000-0000C3720000}"/>
    <cellStyle name="Comma 9 2 2 5 3" xfId="37638" xr:uid="{00000000-0005-0000-0000-0000C4720000}"/>
    <cellStyle name="Comma 9 2 2 5 4" xfId="25625" xr:uid="{00000000-0005-0000-0000-0000C5720000}"/>
    <cellStyle name="Comma 9 2 2 6" xfId="12574" xr:uid="{00000000-0005-0000-0000-0000C6720000}"/>
    <cellStyle name="Comma 9 2 2 6 2" xfId="26130" xr:uid="{00000000-0005-0000-0000-0000C7720000}"/>
    <cellStyle name="Comma 9 2 2 6 2 2" xfId="38117" xr:uid="{00000000-0005-0000-0000-0000C8720000}"/>
    <cellStyle name="Comma 9 2 2 6 3" xfId="43097" xr:uid="{00000000-0005-0000-0000-0000C9720000}"/>
    <cellStyle name="Comma 9 2 2 7" xfId="12565" xr:uid="{00000000-0005-0000-0000-0000CA720000}"/>
    <cellStyle name="Comma 9 2 2 7 2" xfId="38361" xr:uid="{00000000-0005-0000-0000-0000CB720000}"/>
    <cellStyle name="Comma 9 2 2 8" xfId="969" xr:uid="{00000000-0005-0000-0000-0000CC720000}"/>
    <cellStyle name="Comma 9 2 2 8 2" xfId="43706" xr:uid="{00000000-0005-0000-0000-0000CD720000}"/>
    <cellStyle name="Comma 9 2 2 9" xfId="24845" xr:uid="{00000000-0005-0000-0000-0000CE720000}"/>
    <cellStyle name="Comma 9 2 3" xfId="1339" xr:uid="{00000000-0005-0000-0000-0000CF720000}"/>
    <cellStyle name="Comma 9 2 3 2" xfId="12576" xr:uid="{00000000-0005-0000-0000-0000D0720000}"/>
    <cellStyle name="Comma 9 2 3 2 2" xfId="28684" xr:uid="{00000000-0005-0000-0000-0000D1720000}"/>
    <cellStyle name="Comma 9 2 3 2 2 2" xfId="43098" xr:uid="{00000000-0005-0000-0000-0000D2720000}"/>
    <cellStyle name="Comma 9 2 3 2 3" xfId="25370" xr:uid="{00000000-0005-0000-0000-0000D3720000}"/>
    <cellStyle name="Comma 9 2 3 2 4" xfId="37390" xr:uid="{00000000-0005-0000-0000-0000D4720000}"/>
    <cellStyle name="Comma 9 2 3 3" xfId="12577" xr:uid="{00000000-0005-0000-0000-0000D5720000}"/>
    <cellStyle name="Comma 9 2 3 3 2" xfId="28685" xr:uid="{00000000-0005-0000-0000-0000D6720000}"/>
    <cellStyle name="Comma 9 2 3 3 3" xfId="43099" xr:uid="{00000000-0005-0000-0000-0000D7720000}"/>
    <cellStyle name="Comma 9 2 3 4" xfId="12575" xr:uid="{00000000-0005-0000-0000-0000D8720000}"/>
    <cellStyle name="Comma 9 2 3 5" xfId="34179" xr:uid="{00000000-0005-0000-0000-0000D9720000}"/>
    <cellStyle name="Comma 9 2 3 5 2" xfId="44216" xr:uid="{00000000-0005-0000-0000-0000DA720000}"/>
    <cellStyle name="Comma 9 2 3 6" xfId="26145" xr:uid="{00000000-0005-0000-0000-0000DB720000}"/>
    <cellStyle name="Comma 9 2 3 6 2" xfId="38132" xr:uid="{00000000-0005-0000-0000-0000DC720000}"/>
    <cellStyle name="Comma 9 2 3 7" xfId="24881" xr:uid="{00000000-0005-0000-0000-0000DD720000}"/>
    <cellStyle name="Comma 9 2 3 8" xfId="36896" xr:uid="{00000000-0005-0000-0000-0000DE720000}"/>
    <cellStyle name="Comma 9 2 4" xfId="12578" xr:uid="{00000000-0005-0000-0000-0000DF720000}"/>
    <cellStyle name="Comma 9 2 4 2" xfId="12579" xr:uid="{00000000-0005-0000-0000-0000E0720000}"/>
    <cellStyle name="Comma 9 2 4 2 2" xfId="43100" xr:uid="{00000000-0005-0000-0000-0000E1720000}"/>
    <cellStyle name="Comma 9 2 4 3" xfId="12580" xr:uid="{00000000-0005-0000-0000-0000E2720000}"/>
    <cellStyle name="Comma 9 2 4 3 2" xfId="43101" xr:uid="{00000000-0005-0000-0000-0000E3720000}"/>
    <cellStyle name="Comma 9 2 4 4" xfId="28616" xr:uid="{00000000-0005-0000-0000-0000E4720000}"/>
    <cellStyle name="Comma 9 2 4 5" xfId="26086" xr:uid="{00000000-0005-0000-0000-0000E5720000}"/>
    <cellStyle name="Comma 9 2 4 6" xfId="37616" xr:uid="{00000000-0005-0000-0000-0000E6720000}"/>
    <cellStyle name="Comma 9 2 5" xfId="12581" xr:uid="{00000000-0005-0000-0000-0000E7720000}"/>
    <cellStyle name="Comma 9 2 5 2" xfId="12582" xr:uid="{00000000-0005-0000-0000-0000E8720000}"/>
    <cellStyle name="Comma 9 2 5 2 2" xfId="43102" xr:uid="{00000000-0005-0000-0000-0000E9720000}"/>
    <cellStyle name="Comma 9 2 5 3" xfId="12583" xr:uid="{00000000-0005-0000-0000-0000EA720000}"/>
    <cellStyle name="Comma 9 2 5 3 2" xfId="43103" xr:uid="{00000000-0005-0000-0000-0000EB720000}"/>
    <cellStyle name="Comma 9 2 6" xfId="12584" xr:uid="{00000000-0005-0000-0000-0000EC720000}"/>
    <cellStyle name="Comma 9 2 6 2" xfId="12585" xr:uid="{00000000-0005-0000-0000-0000ED720000}"/>
    <cellStyle name="Comma 9 2 6 2 2" xfId="43104" xr:uid="{00000000-0005-0000-0000-0000EE720000}"/>
    <cellStyle name="Comma 9 2 6 3" xfId="12586" xr:uid="{00000000-0005-0000-0000-0000EF720000}"/>
    <cellStyle name="Comma 9 2 6 3 2" xfId="43105" xr:uid="{00000000-0005-0000-0000-0000F0720000}"/>
    <cellStyle name="Comma 9 2 7" xfId="12587" xr:uid="{00000000-0005-0000-0000-0000F1720000}"/>
    <cellStyle name="Comma 9 2 7 2" xfId="12588" xr:uid="{00000000-0005-0000-0000-0000F2720000}"/>
    <cellStyle name="Comma 9 2 7 2 2" xfId="43106" xr:uid="{00000000-0005-0000-0000-0000F3720000}"/>
    <cellStyle name="Comma 9 2 7 3" xfId="12589" xr:uid="{00000000-0005-0000-0000-0000F4720000}"/>
    <cellStyle name="Comma 9 2 7 3 2" xfId="43107" xr:uid="{00000000-0005-0000-0000-0000F5720000}"/>
    <cellStyle name="Comma 9 2 8" xfId="12590" xr:uid="{00000000-0005-0000-0000-0000F6720000}"/>
    <cellStyle name="Comma 9 2 9" xfId="12591" xr:uid="{00000000-0005-0000-0000-0000F7720000}"/>
    <cellStyle name="Comma 9 2 9 2" xfId="35540" xr:uid="{00000000-0005-0000-0000-0000F8720000}"/>
    <cellStyle name="Comma 9 2 9 2 2" xfId="44806" xr:uid="{00000000-0005-0000-0000-0000F9720000}"/>
    <cellStyle name="Comma 9 2 9 3" xfId="43108" xr:uid="{00000000-0005-0000-0000-0000FA720000}"/>
    <cellStyle name="Comma 9 3" xfId="222" xr:uid="{00000000-0005-0000-0000-0000FB720000}"/>
    <cellStyle name="Comma 9 3 10" xfId="12592" xr:uid="{00000000-0005-0000-0000-0000FC720000}"/>
    <cellStyle name="Comma 9 3 10 2" xfId="38352" xr:uid="{00000000-0005-0000-0000-0000FD720000}"/>
    <cellStyle name="Comma 9 3 11" xfId="970" xr:uid="{00000000-0005-0000-0000-0000FE720000}"/>
    <cellStyle name="Comma 9 3 11 2" xfId="43700" xr:uid="{00000000-0005-0000-0000-0000FF720000}"/>
    <cellStyle name="Comma 9 3 12" xfId="24846" xr:uid="{00000000-0005-0000-0000-000000730000}"/>
    <cellStyle name="Comma 9 3 13" xfId="36832" xr:uid="{00000000-0005-0000-0000-000001730000}"/>
    <cellStyle name="Comma 9 3 14" xfId="23800" xr:uid="{00000000-0005-0000-0000-000002730000}"/>
    <cellStyle name="Comma 9 3 15" xfId="23051" xr:uid="{00000000-0005-0000-0000-000003730000}"/>
    <cellStyle name="Comma 9 3 2" xfId="971" xr:uid="{00000000-0005-0000-0000-000004730000}"/>
    <cellStyle name="Comma 9 3 2 2" xfId="12593" xr:uid="{00000000-0005-0000-0000-000005730000}"/>
    <cellStyle name="Comma 9 3 2 2 2" xfId="28686" xr:uid="{00000000-0005-0000-0000-000006730000}"/>
    <cellStyle name="Comma 9 3 2 2 2 2" xfId="43109" xr:uid="{00000000-0005-0000-0000-000007730000}"/>
    <cellStyle name="Comma 9 3 2 2 3" xfId="25336" xr:uid="{00000000-0005-0000-0000-000008730000}"/>
    <cellStyle name="Comma 9 3 2 2 4" xfId="37355" xr:uid="{00000000-0005-0000-0000-000009730000}"/>
    <cellStyle name="Comma 9 3 2 2 5" xfId="24137" xr:uid="{00000000-0005-0000-0000-00000A730000}"/>
    <cellStyle name="Comma 9 3 2 3" xfId="12594" xr:uid="{00000000-0005-0000-0000-00000B730000}"/>
    <cellStyle name="Comma 9 3 2 3 2" xfId="28687" xr:uid="{00000000-0005-0000-0000-00000C730000}"/>
    <cellStyle name="Comma 9 3 2 3 3" xfId="43110" xr:uid="{00000000-0005-0000-0000-00000D730000}"/>
    <cellStyle name="Comma 9 3 2 3 4" xfId="24393" xr:uid="{00000000-0005-0000-0000-00000E730000}"/>
    <cellStyle name="Comma 9 3 2 4" xfId="34114" xr:uid="{00000000-0005-0000-0000-00000F730000}"/>
    <cellStyle name="Comma 9 3 2 4 2" xfId="44152" xr:uid="{00000000-0005-0000-0000-000010730000}"/>
    <cellStyle name="Comma 9 3 2 5" xfId="26087" xr:uid="{00000000-0005-0000-0000-000011730000}"/>
    <cellStyle name="Comma 9 3 2 5 2" xfId="38092" xr:uid="{00000000-0005-0000-0000-000012730000}"/>
    <cellStyle name="Comma 9 3 2 6" xfId="24847" xr:uid="{00000000-0005-0000-0000-000013730000}"/>
    <cellStyle name="Comma 9 3 2 7" xfId="36833" xr:uid="{00000000-0005-0000-0000-000014730000}"/>
    <cellStyle name="Comma 9 3 2 8" xfId="23801" xr:uid="{00000000-0005-0000-0000-000015730000}"/>
    <cellStyle name="Comma 9 3 2 9" xfId="23052" xr:uid="{00000000-0005-0000-0000-000016730000}"/>
    <cellStyle name="Comma 9 3 3" xfId="972" xr:uid="{00000000-0005-0000-0000-000017730000}"/>
    <cellStyle name="Comma 9 3 3 2" xfId="12596" xr:uid="{00000000-0005-0000-0000-000018730000}"/>
    <cellStyle name="Comma 9 3 3 2 2" xfId="28688" xr:uid="{00000000-0005-0000-0000-000019730000}"/>
    <cellStyle name="Comma 9 3 3 2 2 2" xfId="43112" xr:uid="{00000000-0005-0000-0000-00001A730000}"/>
    <cellStyle name="Comma 9 3 3 2 3" xfId="25337" xr:uid="{00000000-0005-0000-0000-00001B730000}"/>
    <cellStyle name="Comma 9 3 3 2 4" xfId="37356" xr:uid="{00000000-0005-0000-0000-00001C730000}"/>
    <cellStyle name="Comma 9 3 3 2 5" xfId="24138" xr:uid="{00000000-0005-0000-0000-00001D730000}"/>
    <cellStyle name="Comma 9 3 3 3" xfId="12597" xr:uid="{00000000-0005-0000-0000-00001E730000}"/>
    <cellStyle name="Comma 9 3 3 3 2" xfId="28689" xr:uid="{00000000-0005-0000-0000-00001F730000}"/>
    <cellStyle name="Comma 9 3 3 3 3" xfId="43113" xr:uid="{00000000-0005-0000-0000-000020730000}"/>
    <cellStyle name="Comma 9 3 3 3 4" xfId="24394" xr:uid="{00000000-0005-0000-0000-000021730000}"/>
    <cellStyle name="Comma 9 3 3 4" xfId="12595" xr:uid="{00000000-0005-0000-0000-000022730000}"/>
    <cellStyle name="Comma 9 3 3 4 2" xfId="43111" xr:uid="{00000000-0005-0000-0000-000023730000}"/>
    <cellStyle name="Comma 9 3 3 5" xfId="34115" xr:uid="{00000000-0005-0000-0000-000024730000}"/>
    <cellStyle name="Comma 9 3 3 5 2" xfId="44153" xr:uid="{00000000-0005-0000-0000-000025730000}"/>
    <cellStyle name="Comma 9 3 3 6" xfId="26088" xr:uid="{00000000-0005-0000-0000-000026730000}"/>
    <cellStyle name="Comma 9 3 3 6 2" xfId="38093" xr:uid="{00000000-0005-0000-0000-000027730000}"/>
    <cellStyle name="Comma 9 3 3 7" xfId="24848" xr:uid="{00000000-0005-0000-0000-000028730000}"/>
    <cellStyle name="Comma 9 3 3 8" xfId="36834" xr:uid="{00000000-0005-0000-0000-000029730000}"/>
    <cellStyle name="Comma 9 3 4" xfId="1351" xr:uid="{00000000-0005-0000-0000-00002A730000}"/>
    <cellStyle name="Comma 9 3 4 2" xfId="12599" xr:uid="{00000000-0005-0000-0000-00002B730000}"/>
    <cellStyle name="Comma 9 3 4 2 2" xfId="28690" xr:uid="{00000000-0005-0000-0000-00002C730000}"/>
    <cellStyle name="Comma 9 3 4 2 2 2" xfId="43115" xr:uid="{00000000-0005-0000-0000-00002D730000}"/>
    <cellStyle name="Comma 9 3 4 2 3" xfId="25382" xr:uid="{00000000-0005-0000-0000-00002E730000}"/>
    <cellStyle name="Comma 9 3 4 2 4" xfId="37402" xr:uid="{00000000-0005-0000-0000-00002F730000}"/>
    <cellStyle name="Comma 9 3 4 2 5" xfId="24165" xr:uid="{00000000-0005-0000-0000-000030730000}"/>
    <cellStyle name="Comma 9 3 4 3" xfId="12600" xr:uid="{00000000-0005-0000-0000-000031730000}"/>
    <cellStyle name="Comma 9 3 4 3 2" xfId="28691" xr:uid="{00000000-0005-0000-0000-000032730000}"/>
    <cellStyle name="Comma 9 3 4 3 3" xfId="43116" xr:uid="{00000000-0005-0000-0000-000033730000}"/>
    <cellStyle name="Comma 9 3 4 3 4" xfId="24425" xr:uid="{00000000-0005-0000-0000-000034730000}"/>
    <cellStyle name="Comma 9 3 4 4" xfId="12598" xr:uid="{00000000-0005-0000-0000-000035730000}"/>
    <cellStyle name="Comma 9 3 4 4 2" xfId="43114" xr:uid="{00000000-0005-0000-0000-000036730000}"/>
    <cellStyle name="Comma 9 3 4 5" xfId="34186" xr:uid="{00000000-0005-0000-0000-000037730000}"/>
    <cellStyle name="Comma 9 3 4 5 2" xfId="44223" xr:uid="{00000000-0005-0000-0000-000038730000}"/>
    <cellStyle name="Comma 9 3 4 6" xfId="26152" xr:uid="{00000000-0005-0000-0000-000039730000}"/>
    <cellStyle name="Comma 9 3 4 6 2" xfId="38139" xr:uid="{00000000-0005-0000-0000-00003A730000}"/>
    <cellStyle name="Comma 9 3 4 7" xfId="24892" xr:uid="{00000000-0005-0000-0000-00003B730000}"/>
    <cellStyle name="Comma 9 3 4 8" xfId="36908" xr:uid="{00000000-0005-0000-0000-00003C730000}"/>
    <cellStyle name="Comma 9 3 5" xfId="12601" xr:uid="{00000000-0005-0000-0000-00003D730000}"/>
    <cellStyle name="Comma 9 3 5 2" xfId="12602" xr:uid="{00000000-0005-0000-0000-00003E730000}"/>
    <cellStyle name="Comma 9 3 5 2 2" xfId="43118" xr:uid="{00000000-0005-0000-0000-00003F730000}"/>
    <cellStyle name="Comma 9 3 5 3" xfId="12603" xr:uid="{00000000-0005-0000-0000-000040730000}"/>
    <cellStyle name="Comma 9 3 5 3 2" xfId="43119" xr:uid="{00000000-0005-0000-0000-000041730000}"/>
    <cellStyle name="Comma 9 3 5 4" xfId="28692" xr:uid="{00000000-0005-0000-0000-000042730000}"/>
    <cellStyle name="Comma 9 3 5 4 2" xfId="43117" xr:uid="{00000000-0005-0000-0000-000043730000}"/>
    <cellStyle name="Comma 9 3 5 5" xfId="34291" xr:uid="{00000000-0005-0000-0000-000044730000}"/>
    <cellStyle name="Comma 9 3 5 5 2" xfId="44330" xr:uid="{00000000-0005-0000-0000-000045730000}"/>
    <cellStyle name="Comma 9 3 5 6" xfId="26258" xr:uid="{00000000-0005-0000-0000-000046730000}"/>
    <cellStyle name="Comma 9 3 5 6 2" xfId="38240" xr:uid="{00000000-0005-0000-0000-000047730000}"/>
    <cellStyle name="Comma 9 3 5 7" xfId="346" xr:uid="{00000000-0005-0000-0000-000048730000}"/>
    <cellStyle name="Comma 9 3 5 8" xfId="37354" xr:uid="{00000000-0005-0000-0000-000049730000}"/>
    <cellStyle name="Comma 9 3 5 9" xfId="24136" xr:uid="{00000000-0005-0000-0000-00004A730000}"/>
    <cellStyle name="Comma 9 3 6" xfId="12604" xr:uid="{00000000-0005-0000-0000-00004B730000}"/>
    <cellStyle name="Comma 9 3 6 2" xfId="12605" xr:uid="{00000000-0005-0000-0000-00004C730000}"/>
    <cellStyle name="Comma 9 3 6 2 2" xfId="43121" xr:uid="{00000000-0005-0000-0000-00004D730000}"/>
    <cellStyle name="Comma 9 3 6 3" xfId="12606" xr:uid="{00000000-0005-0000-0000-00004E730000}"/>
    <cellStyle name="Comma 9 3 6 3 2" xfId="43122" xr:uid="{00000000-0005-0000-0000-00004F730000}"/>
    <cellStyle name="Comma 9 3 6 4" xfId="28693" xr:uid="{00000000-0005-0000-0000-000050730000}"/>
    <cellStyle name="Comma 9 3 6 4 2" xfId="43120" xr:uid="{00000000-0005-0000-0000-000051730000}"/>
    <cellStyle name="Comma 9 3 6 5" xfId="25503" xr:uid="{00000000-0005-0000-0000-000052730000}"/>
    <cellStyle name="Comma 9 3 6 6" xfId="37506" xr:uid="{00000000-0005-0000-0000-000053730000}"/>
    <cellStyle name="Comma 9 3 6 7" xfId="24392" xr:uid="{00000000-0005-0000-0000-000054730000}"/>
    <cellStyle name="Comma 9 3 7" xfId="12607" xr:uid="{00000000-0005-0000-0000-000055730000}"/>
    <cellStyle name="Comma 9 3 7 2" xfId="12608" xr:uid="{00000000-0005-0000-0000-000056730000}"/>
    <cellStyle name="Comma 9 3 7 2 2" xfId="43124" xr:uid="{00000000-0005-0000-0000-000057730000}"/>
    <cellStyle name="Comma 9 3 7 3" xfId="12609" xr:uid="{00000000-0005-0000-0000-000058730000}"/>
    <cellStyle name="Comma 9 3 7 3 2" xfId="43125" xr:uid="{00000000-0005-0000-0000-000059730000}"/>
    <cellStyle name="Comma 9 3 7 4" xfId="28694" xr:uid="{00000000-0005-0000-0000-00005A730000}"/>
    <cellStyle name="Comma 9 3 7 4 2" xfId="43123" xr:uid="{00000000-0005-0000-0000-00005B730000}"/>
    <cellStyle name="Comma 9 3 7 5" xfId="37628" xr:uid="{00000000-0005-0000-0000-00005C730000}"/>
    <cellStyle name="Comma 9 3 7 6" xfId="25615" xr:uid="{00000000-0005-0000-0000-00005D730000}"/>
    <cellStyle name="Comma 9 3 8" xfId="12610" xr:uid="{00000000-0005-0000-0000-00005E730000}"/>
    <cellStyle name="Comma 9 3 8 2" xfId="43126" xr:uid="{00000000-0005-0000-0000-00005F730000}"/>
    <cellStyle name="Comma 9 3 9" xfId="12611" xr:uid="{00000000-0005-0000-0000-000060730000}"/>
    <cellStyle name="Comma 9 3 9 2" xfId="43127" xr:uid="{00000000-0005-0000-0000-000061730000}"/>
    <cellStyle name="Comma 9 4" xfId="288" xr:uid="{00000000-0005-0000-0000-000062730000}"/>
    <cellStyle name="Comma 9 4 10" xfId="973" xr:uid="{00000000-0005-0000-0000-000063730000}"/>
    <cellStyle name="Comma 9 4 10 2" xfId="43686" xr:uid="{00000000-0005-0000-0000-000064730000}"/>
    <cellStyle name="Comma 9 4 11" xfId="24849" xr:uid="{00000000-0005-0000-0000-000065730000}"/>
    <cellStyle name="Comma 9 4 12" xfId="36835" xr:uid="{00000000-0005-0000-0000-000066730000}"/>
    <cellStyle name="Comma 9 4 13" xfId="30053" xr:uid="{00000000-0005-0000-0000-000067730000}"/>
    <cellStyle name="Comma 9 4 14" xfId="23053" xr:uid="{00000000-0005-0000-0000-000068730000}"/>
    <cellStyle name="Comma 9 4 2" xfId="974" xr:uid="{00000000-0005-0000-0000-000069730000}"/>
    <cellStyle name="Comma 9 4 2 2" xfId="12613" xr:uid="{00000000-0005-0000-0000-00006A730000}"/>
    <cellStyle name="Comma 9 4 2 2 2" xfId="28695" xr:uid="{00000000-0005-0000-0000-00006B730000}"/>
    <cellStyle name="Comma 9 4 2 2 2 2" xfId="43128" xr:uid="{00000000-0005-0000-0000-00006C730000}"/>
    <cellStyle name="Comma 9 4 2 2 3" xfId="25339" xr:uid="{00000000-0005-0000-0000-00006D730000}"/>
    <cellStyle name="Comma 9 4 2 2 4" xfId="37358" xr:uid="{00000000-0005-0000-0000-00006E730000}"/>
    <cellStyle name="Comma 9 4 2 3" xfId="12614" xr:uid="{00000000-0005-0000-0000-00006F730000}"/>
    <cellStyle name="Comma 9 4 2 3 2" xfId="28696" xr:uid="{00000000-0005-0000-0000-000070730000}"/>
    <cellStyle name="Comma 9 4 2 3 3" xfId="43129" xr:uid="{00000000-0005-0000-0000-000071730000}"/>
    <cellStyle name="Comma 9 4 2 4" xfId="34116" xr:uid="{00000000-0005-0000-0000-000072730000}"/>
    <cellStyle name="Comma 9 4 2 4 2" xfId="44154" xr:uid="{00000000-0005-0000-0000-000073730000}"/>
    <cellStyle name="Comma 9 4 2 5" xfId="26089" xr:uid="{00000000-0005-0000-0000-000074730000}"/>
    <cellStyle name="Comma 9 4 2 5 2" xfId="38094" xr:uid="{00000000-0005-0000-0000-000075730000}"/>
    <cellStyle name="Comma 9 4 2 6" xfId="24850" xr:uid="{00000000-0005-0000-0000-000076730000}"/>
    <cellStyle name="Comma 9 4 2 7" xfId="36836" xr:uid="{00000000-0005-0000-0000-000077730000}"/>
    <cellStyle name="Comma 9 4 2 8" xfId="23802" xr:uid="{00000000-0005-0000-0000-000078730000}"/>
    <cellStyle name="Comma 9 4 2 9" xfId="30070" xr:uid="{00000000-0005-0000-0000-000079730000}"/>
    <cellStyle name="Comma 9 4 3" xfId="1324" xr:uid="{00000000-0005-0000-0000-00007A730000}"/>
    <cellStyle name="Comma 9 4 3 2" xfId="12616" xr:uid="{00000000-0005-0000-0000-00007B730000}"/>
    <cellStyle name="Comma 9 4 3 2 2" xfId="28697" xr:uid="{00000000-0005-0000-0000-00007C730000}"/>
    <cellStyle name="Comma 9 4 3 2 2 2" xfId="43131" xr:uid="{00000000-0005-0000-0000-00007D730000}"/>
    <cellStyle name="Comma 9 4 3 2 3" xfId="21759" xr:uid="{00000000-0005-0000-0000-00007E730000}"/>
    <cellStyle name="Comma 9 4 3 2 4" xfId="37378" xr:uid="{00000000-0005-0000-0000-00007F730000}"/>
    <cellStyle name="Comma 9 4 3 3" xfId="12617" xr:uid="{00000000-0005-0000-0000-000080730000}"/>
    <cellStyle name="Comma 9 4 3 3 2" xfId="28698" xr:uid="{00000000-0005-0000-0000-000081730000}"/>
    <cellStyle name="Comma 9 4 3 3 3" xfId="43132" xr:uid="{00000000-0005-0000-0000-000082730000}"/>
    <cellStyle name="Comma 9 4 3 4" xfId="12615" xr:uid="{00000000-0005-0000-0000-000083730000}"/>
    <cellStyle name="Comma 9 4 3 4 2" xfId="43130" xr:uid="{00000000-0005-0000-0000-000084730000}"/>
    <cellStyle name="Comma 9 4 3 5" xfId="34170" xr:uid="{00000000-0005-0000-0000-000085730000}"/>
    <cellStyle name="Comma 9 4 3 5 2" xfId="44207" xr:uid="{00000000-0005-0000-0000-000086730000}"/>
    <cellStyle name="Comma 9 4 3 6" xfId="26137" xr:uid="{00000000-0005-0000-0000-000087730000}"/>
    <cellStyle name="Comma 9 4 3 6 2" xfId="38124" xr:uid="{00000000-0005-0000-0000-000088730000}"/>
    <cellStyle name="Comma 9 4 3 7" xfId="24870" xr:uid="{00000000-0005-0000-0000-000089730000}"/>
    <cellStyle name="Comma 9 4 3 8" xfId="36884" xr:uid="{00000000-0005-0000-0000-00008A730000}"/>
    <cellStyle name="Comma 9 4 4" xfId="12618" xr:uid="{00000000-0005-0000-0000-00008B730000}"/>
    <cellStyle name="Comma 9 4 4 2" xfId="12619" xr:uid="{00000000-0005-0000-0000-00008C730000}"/>
    <cellStyle name="Comma 9 4 4 2 2" xfId="43134" xr:uid="{00000000-0005-0000-0000-00008D730000}"/>
    <cellStyle name="Comma 9 4 4 3" xfId="12620" xr:uid="{00000000-0005-0000-0000-00008E730000}"/>
    <cellStyle name="Comma 9 4 4 3 2" xfId="43135" xr:uid="{00000000-0005-0000-0000-00008F730000}"/>
    <cellStyle name="Comma 9 4 4 4" xfId="28699" xr:uid="{00000000-0005-0000-0000-000090730000}"/>
    <cellStyle name="Comma 9 4 4 4 2" xfId="43133" xr:uid="{00000000-0005-0000-0000-000091730000}"/>
    <cellStyle name="Comma 9 4 4 5" xfId="34348" xr:uid="{00000000-0005-0000-0000-000092730000}"/>
    <cellStyle name="Comma 9 4 4 5 2" xfId="44393" xr:uid="{00000000-0005-0000-0000-000093730000}"/>
    <cellStyle name="Comma 9 4 4 6" xfId="26317" xr:uid="{00000000-0005-0000-0000-000094730000}"/>
    <cellStyle name="Comma 9 4 4 6 2" xfId="38302" xr:uid="{00000000-0005-0000-0000-000095730000}"/>
    <cellStyle name="Comma 9 4 4 7" xfId="25338" xr:uid="{00000000-0005-0000-0000-000096730000}"/>
    <cellStyle name="Comma 9 4 4 8" xfId="37357" xr:uid="{00000000-0005-0000-0000-000097730000}"/>
    <cellStyle name="Comma 9 4 5" xfId="12621" xr:uid="{00000000-0005-0000-0000-000098730000}"/>
    <cellStyle name="Comma 9 4 5 2" xfId="12622" xr:uid="{00000000-0005-0000-0000-000099730000}"/>
    <cellStyle name="Comma 9 4 5 2 2" xfId="43137" xr:uid="{00000000-0005-0000-0000-00009A730000}"/>
    <cellStyle name="Comma 9 4 5 3" xfId="12623" xr:uid="{00000000-0005-0000-0000-00009B730000}"/>
    <cellStyle name="Comma 9 4 5 3 2" xfId="43138" xr:uid="{00000000-0005-0000-0000-00009C730000}"/>
    <cellStyle name="Comma 9 4 5 4" xfId="28700" xr:uid="{00000000-0005-0000-0000-00009D730000}"/>
    <cellStyle name="Comma 9 4 5 4 2" xfId="43136" xr:uid="{00000000-0005-0000-0000-00009E730000}"/>
    <cellStyle name="Comma 9 4 5 5" xfId="25561" xr:uid="{00000000-0005-0000-0000-00009F730000}"/>
    <cellStyle name="Comma 9 4 5 6" xfId="37568" xr:uid="{00000000-0005-0000-0000-0000A0730000}"/>
    <cellStyle name="Comma 9 4 6" xfId="12624" xr:uid="{00000000-0005-0000-0000-0000A1730000}"/>
    <cellStyle name="Comma 9 4 6 2" xfId="12625" xr:uid="{00000000-0005-0000-0000-0000A2730000}"/>
    <cellStyle name="Comma 9 4 6 2 2" xfId="43139" xr:uid="{00000000-0005-0000-0000-0000A3730000}"/>
    <cellStyle name="Comma 9 4 6 3" xfId="12626" xr:uid="{00000000-0005-0000-0000-0000A4730000}"/>
    <cellStyle name="Comma 9 4 6 3 2" xfId="43140" xr:uid="{00000000-0005-0000-0000-0000A5730000}"/>
    <cellStyle name="Comma 9 4 6 4" xfId="37603" xr:uid="{00000000-0005-0000-0000-0000A6730000}"/>
    <cellStyle name="Comma 9 4 7" xfId="12627" xr:uid="{00000000-0005-0000-0000-0000A7730000}"/>
    <cellStyle name="Comma 9 4 7 2" xfId="43141" xr:uid="{00000000-0005-0000-0000-0000A8730000}"/>
    <cellStyle name="Comma 9 4 8" xfId="12628" xr:uid="{00000000-0005-0000-0000-0000A9730000}"/>
    <cellStyle name="Comma 9 4 8 2" xfId="43142" xr:uid="{00000000-0005-0000-0000-0000AA730000}"/>
    <cellStyle name="Comma 9 4 9" xfId="12612" xr:uid="{00000000-0005-0000-0000-0000AB730000}"/>
    <cellStyle name="Comma 9 4 9 2" xfId="38328" xr:uid="{00000000-0005-0000-0000-0000AC730000}"/>
    <cellStyle name="Comma 9 5" xfId="12629" xr:uid="{00000000-0005-0000-0000-0000AD730000}"/>
    <cellStyle name="Comma 9 5 2" xfId="12630" xr:uid="{00000000-0005-0000-0000-0000AE730000}"/>
    <cellStyle name="Comma 9 5 2 2" xfId="43143" xr:uid="{00000000-0005-0000-0000-0000AF730000}"/>
    <cellStyle name="Comma 9 5 2 3" xfId="28703" xr:uid="{00000000-0005-0000-0000-0000B0730000}"/>
    <cellStyle name="Comma 9 5 3" xfId="12631" xr:uid="{00000000-0005-0000-0000-0000B1730000}"/>
    <cellStyle name="Comma 9 5 3 2" xfId="43144" xr:uid="{00000000-0005-0000-0000-0000B2730000}"/>
    <cellStyle name="Comma 9 5 4" xfId="28702" xr:uid="{00000000-0005-0000-0000-0000B3730000}"/>
    <cellStyle name="Comma 9 5 5" xfId="34224" xr:uid="{00000000-0005-0000-0000-0000B4730000}"/>
    <cellStyle name="Comma 9 5 5 2" xfId="44262" xr:uid="{00000000-0005-0000-0000-0000B5730000}"/>
    <cellStyle name="Comma 9 5 6" xfId="26190" xr:uid="{00000000-0005-0000-0000-0000B6730000}"/>
    <cellStyle name="Comma 9 5 6 2" xfId="38178" xr:uid="{00000000-0005-0000-0000-0000B7730000}"/>
    <cellStyle name="Comma 9 5 7" xfId="24935" xr:uid="{00000000-0005-0000-0000-0000B8730000}"/>
    <cellStyle name="Comma 9 5 8" xfId="36951" xr:uid="{00000000-0005-0000-0000-0000B9730000}"/>
    <cellStyle name="Comma 9 5 9" xfId="29414" xr:uid="{00000000-0005-0000-0000-0000BA730000}"/>
    <cellStyle name="Comma 9 6" xfId="12632" xr:uid="{00000000-0005-0000-0000-0000BB730000}"/>
    <cellStyle name="Comma 9 6 2" xfId="12633" xr:uid="{00000000-0005-0000-0000-0000BC730000}"/>
    <cellStyle name="Comma 9 6 2 2" xfId="43145" xr:uid="{00000000-0005-0000-0000-0000BD730000}"/>
    <cellStyle name="Comma 9 6 3" xfId="12634" xr:uid="{00000000-0005-0000-0000-0000BE730000}"/>
    <cellStyle name="Comma 9 6 3 2" xfId="43146" xr:uid="{00000000-0005-0000-0000-0000BF730000}"/>
    <cellStyle name="Comma 9 6 4" xfId="28704" xr:uid="{00000000-0005-0000-0000-0000C0730000}"/>
    <cellStyle name="Comma 9 6 5" xfId="25421" xr:uid="{00000000-0005-0000-0000-0000C1730000}"/>
    <cellStyle name="Comma 9 6 6" xfId="37445" xr:uid="{00000000-0005-0000-0000-0000C2730000}"/>
    <cellStyle name="Comma 9 6 7" xfId="24188" xr:uid="{00000000-0005-0000-0000-0000C3730000}"/>
    <cellStyle name="Comma 9 6 8" xfId="23054" xr:uid="{00000000-0005-0000-0000-0000C4730000}"/>
    <cellStyle name="Comma 9 7" xfId="12635" xr:uid="{00000000-0005-0000-0000-0000C5730000}"/>
    <cellStyle name="Comma 9 7 2" xfId="12636" xr:uid="{00000000-0005-0000-0000-0000C6730000}"/>
    <cellStyle name="Comma 9 7 2 2" xfId="43147" xr:uid="{00000000-0005-0000-0000-0000C7730000}"/>
    <cellStyle name="Comma 9 7 3" xfId="12637" xr:uid="{00000000-0005-0000-0000-0000C8730000}"/>
    <cellStyle name="Comma 9 7 3 2" xfId="43148" xr:uid="{00000000-0005-0000-0000-0000C9730000}"/>
    <cellStyle name="Comma 9 7 4" xfId="28705" xr:uid="{00000000-0005-0000-0000-0000CA730000}"/>
    <cellStyle name="Comma 9 7 5" xfId="23049" xr:uid="{00000000-0005-0000-0000-0000CB730000}"/>
    <cellStyle name="Comma 9 8" xfId="12638" xr:uid="{00000000-0005-0000-0000-0000CC730000}"/>
    <cellStyle name="Comma 9 8 2" xfId="12639" xr:uid="{00000000-0005-0000-0000-0000CD730000}"/>
    <cellStyle name="Comma 9 8 2 2" xfId="43149" xr:uid="{00000000-0005-0000-0000-0000CE730000}"/>
    <cellStyle name="Comma 9 8 3" xfId="12640" xr:uid="{00000000-0005-0000-0000-0000CF730000}"/>
    <cellStyle name="Comma 9 8 3 2" xfId="43150" xr:uid="{00000000-0005-0000-0000-0000D0730000}"/>
    <cellStyle name="Comma 9 9" xfId="12641" xr:uid="{00000000-0005-0000-0000-0000D1730000}"/>
    <cellStyle name="Comma 9 9 2" xfId="35539" xr:uid="{00000000-0005-0000-0000-0000D2730000}"/>
    <cellStyle name="Comma 9 9 2 2" xfId="44805" xr:uid="{00000000-0005-0000-0000-0000D3730000}"/>
    <cellStyle name="Comma 9 9 3" xfId="43151" xr:uid="{00000000-0005-0000-0000-0000D4730000}"/>
    <cellStyle name="Comma 9_B4098-01 Flipkart Internet Pvt.Ltd" xfId="12642" xr:uid="{00000000-0005-0000-0000-0000D5730000}"/>
    <cellStyle name="Comma 90" xfId="12643" xr:uid="{00000000-0005-0000-0000-0000D6730000}"/>
    <cellStyle name="Comma 90 2" xfId="43152" xr:uid="{00000000-0005-0000-0000-0000D7730000}"/>
    <cellStyle name="Comma 90 3" xfId="21901" xr:uid="{00000000-0005-0000-0000-0000D8730000}"/>
    <cellStyle name="Comma 90 4" xfId="23055" xr:uid="{00000000-0005-0000-0000-0000D9730000}"/>
    <cellStyle name="Comma 91" xfId="12644" xr:uid="{00000000-0005-0000-0000-0000DA730000}"/>
    <cellStyle name="Comma 91 2" xfId="43153" xr:uid="{00000000-0005-0000-0000-0000DB730000}"/>
    <cellStyle name="Comma 91 3" xfId="28706" xr:uid="{00000000-0005-0000-0000-0000DC730000}"/>
    <cellStyle name="Comma 91 4" xfId="23056" xr:uid="{00000000-0005-0000-0000-0000DD730000}"/>
    <cellStyle name="Comma 92" xfId="12645" xr:uid="{00000000-0005-0000-0000-0000DE730000}"/>
    <cellStyle name="Comma 92 2" xfId="43154" xr:uid="{00000000-0005-0000-0000-0000DF730000}"/>
    <cellStyle name="Comma 92 3" xfId="28707" xr:uid="{00000000-0005-0000-0000-0000E0730000}"/>
    <cellStyle name="Comma 92 4" xfId="23057" xr:uid="{00000000-0005-0000-0000-0000E1730000}"/>
    <cellStyle name="Comma 93" xfId="12646" xr:uid="{00000000-0005-0000-0000-0000E2730000}"/>
    <cellStyle name="Comma 93 2" xfId="43155" xr:uid="{00000000-0005-0000-0000-0000E3730000}"/>
    <cellStyle name="Comma 93 3" xfId="28708" xr:uid="{00000000-0005-0000-0000-0000E4730000}"/>
    <cellStyle name="Comma 93 4" xfId="23058" xr:uid="{00000000-0005-0000-0000-0000E5730000}"/>
    <cellStyle name="Comma 94" xfId="12647" xr:uid="{00000000-0005-0000-0000-0000E6730000}"/>
    <cellStyle name="Comma 94 2" xfId="43156" xr:uid="{00000000-0005-0000-0000-0000E7730000}"/>
    <cellStyle name="Comma 94 3" xfId="28709" xr:uid="{00000000-0005-0000-0000-0000E8730000}"/>
    <cellStyle name="Comma 94 4" xfId="23059" xr:uid="{00000000-0005-0000-0000-0000E9730000}"/>
    <cellStyle name="Comma 95" xfId="12648" xr:uid="{00000000-0005-0000-0000-0000EA730000}"/>
    <cellStyle name="Comma 95 2" xfId="43157" xr:uid="{00000000-0005-0000-0000-0000EB730000}"/>
    <cellStyle name="Comma 95 3" xfId="28710" xr:uid="{00000000-0005-0000-0000-0000EC730000}"/>
    <cellStyle name="Comma 95 4" xfId="23060" xr:uid="{00000000-0005-0000-0000-0000ED730000}"/>
    <cellStyle name="Comma 96" xfId="12649" xr:uid="{00000000-0005-0000-0000-0000EE730000}"/>
    <cellStyle name="Comma 96 2" xfId="43158" xr:uid="{00000000-0005-0000-0000-0000EF730000}"/>
    <cellStyle name="Comma 96 3" xfId="28711" xr:uid="{00000000-0005-0000-0000-0000F0730000}"/>
    <cellStyle name="Comma 96 4" xfId="23061" xr:uid="{00000000-0005-0000-0000-0000F1730000}"/>
    <cellStyle name="Comma 97" xfId="12650" xr:uid="{00000000-0005-0000-0000-0000F2730000}"/>
    <cellStyle name="Comma 97 2" xfId="43159" xr:uid="{00000000-0005-0000-0000-0000F3730000}"/>
    <cellStyle name="Comma 97 3" xfId="28712" xr:uid="{00000000-0005-0000-0000-0000F4730000}"/>
    <cellStyle name="Comma 97 4" xfId="23062" xr:uid="{00000000-0005-0000-0000-0000F5730000}"/>
    <cellStyle name="Comma 98" xfId="12651" xr:uid="{00000000-0005-0000-0000-0000F6730000}"/>
    <cellStyle name="Comma 98 2" xfId="43160" xr:uid="{00000000-0005-0000-0000-0000F7730000}"/>
    <cellStyle name="Comma 98 3" xfId="28713" xr:uid="{00000000-0005-0000-0000-0000F8730000}"/>
    <cellStyle name="Comma 98 4" xfId="23063" xr:uid="{00000000-0005-0000-0000-0000F9730000}"/>
    <cellStyle name="Comma 99" xfId="12652" xr:uid="{00000000-0005-0000-0000-0000FA730000}"/>
    <cellStyle name="Comma 99 2" xfId="43161" xr:uid="{00000000-0005-0000-0000-0000FB730000}"/>
    <cellStyle name="Comma 99 3" xfId="28714" xr:uid="{00000000-0005-0000-0000-0000FC730000}"/>
    <cellStyle name="Comma 99 4" xfId="23064" xr:uid="{00000000-0005-0000-0000-0000FD730000}"/>
    <cellStyle name="comma zerodec" xfId="975" xr:uid="{00000000-0005-0000-0000-0000FE730000}"/>
    <cellStyle name="comma zerodec 2" xfId="12653" xr:uid="{00000000-0005-0000-0000-0000FF730000}"/>
    <cellStyle name="comma zerodec 2 2" xfId="12654" xr:uid="{00000000-0005-0000-0000-000000740000}"/>
    <cellStyle name="comma zerodec 2 2 2" xfId="12655" xr:uid="{00000000-0005-0000-0000-000001740000}"/>
    <cellStyle name="comma zerodec 2 3" xfId="12656" xr:uid="{00000000-0005-0000-0000-000002740000}"/>
    <cellStyle name="comma zerodec 2 3 2" xfId="12657" xr:uid="{00000000-0005-0000-0000-000003740000}"/>
    <cellStyle name="comma zerodec 2 4" xfId="12658" xr:uid="{00000000-0005-0000-0000-000004740000}"/>
    <cellStyle name="comma zerodec 2 5" xfId="12659" xr:uid="{00000000-0005-0000-0000-000005740000}"/>
    <cellStyle name="comma zerodec 3" xfId="12660" xr:uid="{00000000-0005-0000-0000-000006740000}"/>
    <cellStyle name="comma zerodec 3 2" xfId="12661" xr:uid="{00000000-0005-0000-0000-000007740000}"/>
    <cellStyle name="comma zerodec 4" xfId="12662" xr:uid="{00000000-0005-0000-0000-000008740000}"/>
    <cellStyle name="Comma0" xfId="12663" xr:uid="{00000000-0005-0000-0000-000009740000}"/>
    <cellStyle name="Comma0 2" xfId="12664" xr:uid="{00000000-0005-0000-0000-00000A740000}"/>
    <cellStyle name="Comma0 2 2" xfId="12665" xr:uid="{00000000-0005-0000-0000-00000B740000}"/>
    <cellStyle name="Comma0 3" xfId="12666" xr:uid="{00000000-0005-0000-0000-00000C740000}"/>
    <cellStyle name="Comment" xfId="12667" xr:uid="{00000000-0005-0000-0000-00000D740000}"/>
    <cellStyle name="Comment 2" xfId="12668" xr:uid="{00000000-0005-0000-0000-00000E740000}"/>
    <cellStyle name="Comment 2 2" xfId="12669" xr:uid="{00000000-0005-0000-0000-00000F740000}"/>
    <cellStyle name="Comment 3" xfId="12670" xr:uid="{00000000-0005-0000-0000-000010740000}"/>
    <cellStyle name="Commentaire" xfId="23065" xr:uid="{00000000-0005-0000-0000-000011740000}"/>
    <cellStyle name="Copied" xfId="976" xr:uid="{00000000-0005-0000-0000-000012740000}"/>
    <cellStyle name="Copied 2" xfId="12671" xr:uid="{00000000-0005-0000-0000-000013740000}"/>
    <cellStyle name="Copied 2 2" xfId="12672" xr:uid="{00000000-0005-0000-0000-000014740000}"/>
    <cellStyle name="Copied 3" xfId="12673" xr:uid="{00000000-0005-0000-0000-000015740000}"/>
    <cellStyle name="Copied 3 2" xfId="12674" xr:uid="{00000000-0005-0000-0000-000016740000}"/>
    <cellStyle name="Copied 4" xfId="12675" xr:uid="{00000000-0005-0000-0000-000017740000}"/>
    <cellStyle name="COURIER" xfId="977" xr:uid="{00000000-0005-0000-0000-000018740000}"/>
    <cellStyle name="COURIER 2" xfId="12676" xr:uid="{00000000-0005-0000-0000-000019740000}"/>
    <cellStyle name="COURIER 2 2" xfId="12677" xr:uid="{00000000-0005-0000-0000-00001A740000}"/>
    <cellStyle name="COURIER 2 3" xfId="12678" xr:uid="{00000000-0005-0000-0000-00001B740000}"/>
    <cellStyle name="COURIER 3" xfId="12679" xr:uid="{00000000-0005-0000-0000-00001C740000}"/>
    <cellStyle name="COURIER 3 2" xfId="12680" xr:uid="{00000000-0005-0000-0000-00001D740000}"/>
    <cellStyle name="COURIER 4" xfId="12681" xr:uid="{00000000-0005-0000-0000-00001E740000}"/>
    <cellStyle name="CSI" xfId="978" xr:uid="{00000000-0005-0000-0000-00001F740000}"/>
    <cellStyle name="CSI 2" xfId="12682" xr:uid="{00000000-0005-0000-0000-000020740000}"/>
    <cellStyle name="CSI 2 2" xfId="12683" xr:uid="{00000000-0005-0000-0000-000021740000}"/>
    <cellStyle name="CSI 2 3" xfId="12684" xr:uid="{00000000-0005-0000-0000-000022740000}"/>
    <cellStyle name="CSI 3" xfId="12685" xr:uid="{00000000-0005-0000-0000-000023740000}"/>
    <cellStyle name="CSI 3 2" xfId="12686" xr:uid="{00000000-0005-0000-0000-000024740000}"/>
    <cellStyle name="CSI 3 3" xfId="12687" xr:uid="{00000000-0005-0000-0000-000025740000}"/>
    <cellStyle name="CSI 4" xfId="12688" xr:uid="{00000000-0005-0000-0000-000026740000}"/>
    <cellStyle name="CSI 5" xfId="12689" xr:uid="{00000000-0005-0000-0000-000027740000}"/>
    <cellStyle name="CSI 6" xfId="23803" xr:uid="{00000000-0005-0000-0000-000028740000}"/>
    <cellStyle name="Currency $" xfId="12690" xr:uid="{00000000-0005-0000-0000-000029740000}"/>
    <cellStyle name="Currency $ 2" xfId="12691" xr:uid="{00000000-0005-0000-0000-00002A740000}"/>
    <cellStyle name="Currency [0] 2" xfId="12692" xr:uid="{00000000-0005-0000-0000-00002B740000}"/>
    <cellStyle name="Currency [00]" xfId="12693" xr:uid="{00000000-0005-0000-0000-00002C740000}"/>
    <cellStyle name="Currency [00] 2" xfId="12694" xr:uid="{00000000-0005-0000-0000-00002D740000}"/>
    <cellStyle name="Currency [00] 2 2" xfId="12695" xr:uid="{00000000-0005-0000-0000-00002E740000}"/>
    <cellStyle name="Currency [00] 2 2 2" xfId="12696" xr:uid="{00000000-0005-0000-0000-00002F740000}"/>
    <cellStyle name="Currency [00] 2 3" xfId="12697" xr:uid="{00000000-0005-0000-0000-000030740000}"/>
    <cellStyle name="Currency [00] 2 4" xfId="12698" xr:uid="{00000000-0005-0000-0000-000031740000}"/>
    <cellStyle name="Currency [00] 2 5" xfId="28716" xr:uid="{00000000-0005-0000-0000-000032740000}"/>
    <cellStyle name="Currency [00] 2 6" xfId="23067" xr:uid="{00000000-0005-0000-0000-000033740000}"/>
    <cellStyle name="Currency [00] 3" xfId="12699" xr:uid="{00000000-0005-0000-0000-000034740000}"/>
    <cellStyle name="Currency [00] 3 2" xfId="12700" xr:uid="{00000000-0005-0000-0000-000035740000}"/>
    <cellStyle name="Currency [00] 3 2 2" xfId="28718" xr:uid="{00000000-0005-0000-0000-000036740000}"/>
    <cellStyle name="Currency [00] 3 2 3" xfId="23068" xr:uid="{00000000-0005-0000-0000-000037740000}"/>
    <cellStyle name="Currency [00] 3 3" xfId="28717" xr:uid="{00000000-0005-0000-0000-000038740000}"/>
    <cellStyle name="Currency [00] 3 4" xfId="23069" xr:uid="{00000000-0005-0000-0000-000039740000}"/>
    <cellStyle name="Currency [00] 4" xfId="12701" xr:uid="{00000000-0005-0000-0000-00003A740000}"/>
    <cellStyle name="Currency [00] 5" xfId="12702" xr:uid="{00000000-0005-0000-0000-00003B740000}"/>
    <cellStyle name="Currency [00] 6" xfId="12703" xr:uid="{00000000-0005-0000-0000-00003C740000}"/>
    <cellStyle name="Currency [00] 7" xfId="28715" xr:uid="{00000000-0005-0000-0000-00003D740000}"/>
    <cellStyle name="Currency [00] 8" xfId="23066" xr:uid="{00000000-0005-0000-0000-00003E740000}"/>
    <cellStyle name="Currency 2" xfId="71" xr:uid="{00000000-0005-0000-0000-00003F740000}"/>
    <cellStyle name="Currency 2 10" xfId="12704" xr:uid="{00000000-0005-0000-0000-000040740000}"/>
    <cellStyle name="Currency 2 10 2" xfId="12705" xr:uid="{00000000-0005-0000-0000-000041740000}"/>
    <cellStyle name="Currency 2 11" xfId="12706" xr:uid="{00000000-0005-0000-0000-000042740000}"/>
    <cellStyle name="Currency 2 11 2" xfId="12707" xr:uid="{00000000-0005-0000-0000-000043740000}"/>
    <cellStyle name="Currency 2 12" xfId="12708" xr:uid="{00000000-0005-0000-0000-000044740000}"/>
    <cellStyle name="Currency 2 12 2" xfId="12709" xr:uid="{00000000-0005-0000-0000-000045740000}"/>
    <cellStyle name="Currency 2 13" xfId="12710" xr:uid="{00000000-0005-0000-0000-000046740000}"/>
    <cellStyle name="Currency 2 13 2" xfId="12711" xr:uid="{00000000-0005-0000-0000-000047740000}"/>
    <cellStyle name="Currency 2 14" xfId="12712" xr:uid="{00000000-0005-0000-0000-000048740000}"/>
    <cellStyle name="Currency 2 14 2" xfId="12713" xr:uid="{00000000-0005-0000-0000-000049740000}"/>
    <cellStyle name="Currency 2 15" xfId="12714" xr:uid="{00000000-0005-0000-0000-00004A740000}"/>
    <cellStyle name="Currency 2 15 2" xfId="12715" xr:uid="{00000000-0005-0000-0000-00004B740000}"/>
    <cellStyle name="Currency 2 16" xfId="12716" xr:uid="{00000000-0005-0000-0000-00004C740000}"/>
    <cellStyle name="Currency 2 2" xfId="12717" xr:uid="{00000000-0005-0000-0000-00004D740000}"/>
    <cellStyle name="Currency 2 2 2" xfId="12718" xr:uid="{00000000-0005-0000-0000-00004E740000}"/>
    <cellStyle name="Currency 2 2 2 2" xfId="12719" xr:uid="{00000000-0005-0000-0000-00004F740000}"/>
    <cellStyle name="Currency 2 2 3" xfId="12720" xr:uid="{00000000-0005-0000-0000-000050740000}"/>
    <cellStyle name="Currency 2 2 4" xfId="12721" xr:uid="{00000000-0005-0000-0000-000051740000}"/>
    <cellStyle name="Currency 2 3" xfId="12722" xr:uid="{00000000-0005-0000-0000-000052740000}"/>
    <cellStyle name="Currency 2 3 2" xfId="12723" xr:uid="{00000000-0005-0000-0000-000053740000}"/>
    <cellStyle name="Currency 2 4" xfId="12724" xr:uid="{00000000-0005-0000-0000-000054740000}"/>
    <cellStyle name="Currency 2 4 2" xfId="12725" xr:uid="{00000000-0005-0000-0000-000055740000}"/>
    <cellStyle name="Currency 2 5" xfId="12726" xr:uid="{00000000-0005-0000-0000-000056740000}"/>
    <cellStyle name="Currency 2 5 2" xfId="12727" xr:uid="{00000000-0005-0000-0000-000057740000}"/>
    <cellStyle name="Currency 2 6" xfId="12728" xr:uid="{00000000-0005-0000-0000-000058740000}"/>
    <cellStyle name="Currency 2 6 2" xfId="12729" xr:uid="{00000000-0005-0000-0000-000059740000}"/>
    <cellStyle name="Currency 2 7" xfId="12730" xr:uid="{00000000-0005-0000-0000-00005A740000}"/>
    <cellStyle name="Currency 2 7 2" xfId="12731" xr:uid="{00000000-0005-0000-0000-00005B740000}"/>
    <cellStyle name="Currency 2 8" xfId="12732" xr:uid="{00000000-0005-0000-0000-00005C740000}"/>
    <cellStyle name="Currency 2 8 2" xfId="12733" xr:uid="{00000000-0005-0000-0000-00005D740000}"/>
    <cellStyle name="Currency 2 9" xfId="12734" xr:uid="{00000000-0005-0000-0000-00005E740000}"/>
    <cellStyle name="Currency 2 9 2" xfId="12735" xr:uid="{00000000-0005-0000-0000-00005F740000}"/>
    <cellStyle name="Currency 3" xfId="113" xr:uid="{00000000-0005-0000-0000-000060740000}"/>
    <cellStyle name="Currency 3 2" xfId="979" xr:uid="{00000000-0005-0000-0000-000061740000}"/>
    <cellStyle name="Currency 3 2 2" xfId="12736" xr:uid="{00000000-0005-0000-0000-000062740000}"/>
    <cellStyle name="Currency 3 2 2 2" xfId="12737" xr:uid="{00000000-0005-0000-0000-000063740000}"/>
    <cellStyle name="Currency 3 2 2 2 2" xfId="43163" xr:uid="{00000000-0005-0000-0000-000064740000}"/>
    <cellStyle name="Currency 3 2 2 3" xfId="28719" xr:uid="{00000000-0005-0000-0000-000065740000}"/>
    <cellStyle name="Currency 3 2 2 3 2" xfId="43162" xr:uid="{00000000-0005-0000-0000-000066740000}"/>
    <cellStyle name="Currency 3 2 2 4" xfId="26093" xr:uid="{00000000-0005-0000-0000-000067740000}"/>
    <cellStyle name="Currency 3 2 2 5" xfId="23074" xr:uid="{00000000-0005-0000-0000-000068740000}"/>
    <cellStyle name="Currency 3 2 3" xfId="12738" xr:uid="{00000000-0005-0000-0000-000069740000}"/>
    <cellStyle name="Currency 3 2 3 2" xfId="43164" xr:uid="{00000000-0005-0000-0000-00006A740000}"/>
    <cellStyle name="Currency 3 2 4" xfId="33719" xr:uid="{00000000-0005-0000-0000-00006B740000}"/>
    <cellStyle name="Currency 3 2 4 2" xfId="43678" xr:uid="{00000000-0005-0000-0000-00006C740000}"/>
    <cellStyle name="Currency 3 2 5" xfId="25640" xr:uid="{00000000-0005-0000-0000-00006D740000}"/>
    <cellStyle name="Currency 3 2 5 2" xfId="37649" xr:uid="{00000000-0005-0000-0000-00006E740000}"/>
    <cellStyle name="Currency 3 2 6" xfId="23804" xr:uid="{00000000-0005-0000-0000-00006F740000}"/>
    <cellStyle name="Currency 3 2 7" xfId="29265" xr:uid="{00000000-0005-0000-0000-000070740000}"/>
    <cellStyle name="Currency 3 3" xfId="1307" xr:uid="{00000000-0005-0000-0000-000071740000}"/>
    <cellStyle name="Currency 3 3 2" xfId="12740" xr:uid="{00000000-0005-0000-0000-000072740000}"/>
    <cellStyle name="Currency 3 3 2 2" xfId="28720" xr:uid="{00000000-0005-0000-0000-000073740000}"/>
    <cellStyle name="Currency 3 3 2 3" xfId="25350" xr:uid="{00000000-0005-0000-0000-000074740000}"/>
    <cellStyle name="Currency 3 3 2 4" xfId="37369" xr:uid="{00000000-0005-0000-0000-000075740000}"/>
    <cellStyle name="Currency 3 3 2 5" xfId="24145" xr:uid="{00000000-0005-0000-0000-000076740000}"/>
    <cellStyle name="Currency 3 3 3" xfId="12741" xr:uid="{00000000-0005-0000-0000-000077740000}"/>
    <cellStyle name="Currency 3 3 3 2" xfId="28721" xr:uid="{00000000-0005-0000-0000-000078740000}"/>
    <cellStyle name="Currency 3 3 3 3" xfId="24402" xr:uid="{00000000-0005-0000-0000-000079740000}"/>
    <cellStyle name="Currency 3 3 4" xfId="12739" xr:uid="{00000000-0005-0000-0000-00007A740000}"/>
    <cellStyle name="Currency 3 3 5" xfId="34163" xr:uid="{00000000-0005-0000-0000-00007B740000}"/>
    <cellStyle name="Currency 3 3 5 2" xfId="44199" xr:uid="{00000000-0005-0000-0000-00007C740000}"/>
    <cellStyle name="Currency 3 3 6" xfId="26129" xr:uid="{00000000-0005-0000-0000-00007D740000}"/>
    <cellStyle name="Currency 3 3 6 2" xfId="38116" xr:uid="{00000000-0005-0000-0000-00007E740000}"/>
    <cellStyle name="Currency 3 3 7" xfId="24861" xr:uid="{00000000-0005-0000-0000-00007F740000}"/>
    <cellStyle name="Currency 3 3 8" xfId="36875" xr:uid="{00000000-0005-0000-0000-000080740000}"/>
    <cellStyle name="Currency 3 3 9" xfId="23898" xr:uid="{00000000-0005-0000-0000-000081740000}"/>
    <cellStyle name="Currency 3 4" xfId="12742" xr:uid="{00000000-0005-0000-0000-000082740000}"/>
    <cellStyle name="Currency 3 4 2" xfId="12743" xr:uid="{00000000-0005-0000-0000-000083740000}"/>
    <cellStyle name="Currency 3 4 2 2" xfId="43165" xr:uid="{00000000-0005-0000-0000-000084740000}"/>
    <cellStyle name="Currency 3 4 3" xfId="28722" xr:uid="{00000000-0005-0000-0000-000085740000}"/>
    <cellStyle name="Currency 3 4 4" xfId="26092" xr:uid="{00000000-0005-0000-0000-000086740000}"/>
    <cellStyle name="Currency 3 4 5" xfId="23521" xr:uid="{00000000-0005-0000-0000-000087740000}"/>
    <cellStyle name="Currency 3 5" xfId="12744" xr:uid="{00000000-0005-0000-0000-000088740000}"/>
    <cellStyle name="Currency 3 5 2" xfId="12745" xr:uid="{00000000-0005-0000-0000-000089740000}"/>
    <cellStyle name="Currency 3 5 3" xfId="12746" xr:uid="{00000000-0005-0000-0000-00008A740000}"/>
    <cellStyle name="Currency 3 5 4" xfId="28723" xr:uid="{00000000-0005-0000-0000-00008B740000}"/>
    <cellStyle name="Currency 3 6" xfId="12747" xr:uid="{00000000-0005-0000-0000-00008C740000}"/>
    <cellStyle name="Currency 3 7" xfId="12748" xr:uid="{00000000-0005-0000-0000-00008D740000}"/>
    <cellStyle name="Currency 3 8" xfId="12749" xr:uid="{00000000-0005-0000-0000-00008E740000}"/>
    <cellStyle name="Currency 3 9" xfId="25592" xr:uid="{00000000-0005-0000-0000-00008F740000}"/>
    <cellStyle name="Currency 4" xfId="12750" xr:uid="{00000000-0005-0000-0000-000090740000}"/>
    <cellStyle name="Currency 4 2" xfId="12751" xr:uid="{00000000-0005-0000-0000-000091740000}"/>
    <cellStyle name="Currency 4 2 2" xfId="12752" xr:uid="{00000000-0005-0000-0000-000092740000}"/>
    <cellStyle name="Currency 4 3" xfId="12753" xr:uid="{00000000-0005-0000-0000-000093740000}"/>
    <cellStyle name="Currency 4 4" xfId="12754" xr:uid="{00000000-0005-0000-0000-000094740000}"/>
    <cellStyle name="Currency 5" xfId="12755" xr:uid="{00000000-0005-0000-0000-000095740000}"/>
    <cellStyle name="Currency 5 2" xfId="12756" xr:uid="{00000000-0005-0000-0000-000096740000}"/>
    <cellStyle name="Currency 5 2 2" xfId="12757" xr:uid="{00000000-0005-0000-0000-000097740000}"/>
    <cellStyle name="Currency 5 2 2 2" xfId="43167" xr:uid="{00000000-0005-0000-0000-000098740000}"/>
    <cellStyle name="Currency 5 2 3" xfId="12758" xr:uid="{00000000-0005-0000-0000-000099740000}"/>
    <cellStyle name="Currency 5 2 3 2" xfId="43168" xr:uid="{00000000-0005-0000-0000-00009A740000}"/>
    <cellStyle name="Currency 5 2 4" xfId="43166" xr:uid="{00000000-0005-0000-0000-00009B740000}"/>
    <cellStyle name="Currency 5 3" xfId="12759" xr:uid="{00000000-0005-0000-0000-00009C740000}"/>
    <cellStyle name="Currency 5 3 2" xfId="43169" xr:uid="{00000000-0005-0000-0000-00009D740000}"/>
    <cellStyle name="Currency 5 4" xfId="12760" xr:uid="{00000000-0005-0000-0000-00009E740000}"/>
    <cellStyle name="Currency 5 4 2" xfId="43170" xr:uid="{00000000-0005-0000-0000-00009F740000}"/>
    <cellStyle name="Currency 5 5" xfId="12761" xr:uid="{00000000-0005-0000-0000-0000A0740000}"/>
    <cellStyle name="Currency 5 5 2" xfId="43171" xr:uid="{00000000-0005-0000-0000-0000A1740000}"/>
    <cellStyle name="Currency 6" xfId="36397" xr:uid="{00000000-0005-0000-0000-0000A2740000}"/>
    <cellStyle name="Currency 7" xfId="45603" xr:uid="{00000000-0005-0000-0000-0000A3740000}"/>
    <cellStyle name="Currency 8" xfId="24442" xr:uid="{00000000-0005-0000-0000-0000A4740000}"/>
    <cellStyle name="Currency 9" xfId="45604" xr:uid="{00000000-0005-0000-0000-0000A5740000}"/>
    <cellStyle name="Currency0" xfId="12762" xr:uid="{00000000-0005-0000-0000-0000A6740000}"/>
    <cellStyle name="Currency0 2" xfId="12763" xr:uid="{00000000-0005-0000-0000-0000A7740000}"/>
    <cellStyle name="Currency0 2 2" xfId="12764" xr:uid="{00000000-0005-0000-0000-0000A8740000}"/>
    <cellStyle name="Currency0 3" xfId="12765" xr:uid="{00000000-0005-0000-0000-0000A9740000}"/>
    <cellStyle name="Currency1" xfId="980" xr:uid="{00000000-0005-0000-0000-0000AA740000}"/>
    <cellStyle name="Currency1 2" xfId="12766" xr:uid="{00000000-0005-0000-0000-0000AB740000}"/>
    <cellStyle name="Currency1 2 2" xfId="12767" xr:uid="{00000000-0005-0000-0000-0000AC740000}"/>
    <cellStyle name="Currency1 2 2 2" xfId="12768" xr:uid="{00000000-0005-0000-0000-0000AD740000}"/>
    <cellStyle name="Currency1 2 3" xfId="12769" xr:uid="{00000000-0005-0000-0000-0000AE740000}"/>
    <cellStyle name="Currency1 2 3 2" xfId="12770" xr:uid="{00000000-0005-0000-0000-0000AF740000}"/>
    <cellStyle name="Currency1 2 4" xfId="12771" xr:uid="{00000000-0005-0000-0000-0000B0740000}"/>
    <cellStyle name="Currency1 2 5" xfId="12772" xr:uid="{00000000-0005-0000-0000-0000B1740000}"/>
    <cellStyle name="Currency1 3" xfId="12773" xr:uid="{00000000-0005-0000-0000-0000B2740000}"/>
    <cellStyle name="Currency1 3 2" xfId="12774" xr:uid="{00000000-0005-0000-0000-0000B3740000}"/>
    <cellStyle name="Currency1 3 3" xfId="12775" xr:uid="{00000000-0005-0000-0000-0000B4740000}"/>
    <cellStyle name="Currency1 4" xfId="12776" xr:uid="{00000000-0005-0000-0000-0000B5740000}"/>
    <cellStyle name="Currency1 4 2" xfId="12777" xr:uid="{00000000-0005-0000-0000-0000B6740000}"/>
    <cellStyle name="Currency1 5" xfId="12778" xr:uid="{00000000-0005-0000-0000-0000B7740000}"/>
    <cellStyle name="Currency1 5 2" xfId="12779" xr:uid="{00000000-0005-0000-0000-0000B8740000}"/>
    <cellStyle name="Currency1 6" xfId="23805" xr:uid="{00000000-0005-0000-0000-0000B9740000}"/>
    <cellStyle name="Custom - Style8" xfId="12780" xr:uid="{00000000-0005-0000-0000-0000BA740000}"/>
    <cellStyle name="Custom - Style8 2" xfId="12781" xr:uid="{00000000-0005-0000-0000-0000BB740000}"/>
    <cellStyle name="Data" xfId="12782" xr:uid="{00000000-0005-0000-0000-0000BC740000}"/>
    <cellStyle name="Data   - Style2" xfId="12783" xr:uid="{00000000-0005-0000-0000-0000BD740000}"/>
    <cellStyle name="Data   - Style2 2" xfId="12784" xr:uid="{00000000-0005-0000-0000-0000BE740000}"/>
    <cellStyle name="Data   - Style2 2 2" xfId="20590" xr:uid="{00000000-0005-0000-0000-0000BF740000}"/>
    <cellStyle name="Data   - Style2 2 2 2" xfId="30320" xr:uid="{00000000-0005-0000-0000-0000C0740000}"/>
    <cellStyle name="Data   - Style2 2 2 3" xfId="25761" xr:uid="{00000000-0005-0000-0000-0000C1740000}"/>
    <cellStyle name="Data   - Style2 2 3" xfId="27876" xr:uid="{00000000-0005-0000-0000-0000C2740000}"/>
    <cellStyle name="Data   - Style2 2 4" xfId="28725" xr:uid="{00000000-0005-0000-0000-0000C3740000}"/>
    <cellStyle name="Data   - Style2 3" xfId="12785" xr:uid="{00000000-0005-0000-0000-0000C4740000}"/>
    <cellStyle name="Data   - Style2 3 2" xfId="20591" xr:uid="{00000000-0005-0000-0000-0000C5740000}"/>
    <cellStyle name="Data   - Style2 3 2 2" xfId="30321" xr:uid="{00000000-0005-0000-0000-0000C6740000}"/>
    <cellStyle name="Data   - Style2 3 2 3" xfId="35533" xr:uid="{00000000-0005-0000-0000-0000C7740000}"/>
    <cellStyle name="Data   - Style2 3 3" xfId="27877" xr:uid="{00000000-0005-0000-0000-0000C8740000}"/>
    <cellStyle name="Data   - Style2 3 4" xfId="344" xr:uid="{00000000-0005-0000-0000-0000C9740000}"/>
    <cellStyle name="Data   - Style2 4" xfId="20589" xr:uid="{00000000-0005-0000-0000-0000CA740000}"/>
    <cellStyle name="Data   - Style2 4 2" xfId="30319" xr:uid="{00000000-0005-0000-0000-0000CB740000}"/>
    <cellStyle name="Data   - Style2 4 3" xfId="35538" xr:uid="{00000000-0005-0000-0000-0000CC740000}"/>
    <cellStyle name="Data   - Style2 5" xfId="27875" xr:uid="{00000000-0005-0000-0000-0000CD740000}"/>
    <cellStyle name="Data   - Style2 6" xfId="28724" xr:uid="{00000000-0005-0000-0000-0000CE740000}"/>
    <cellStyle name="Data 2" xfId="12786" xr:uid="{00000000-0005-0000-0000-0000CF740000}"/>
    <cellStyle name="Data 2 2" xfId="12787" xr:uid="{00000000-0005-0000-0000-0000D0740000}"/>
    <cellStyle name="Data 3" xfId="12788" xr:uid="{00000000-0005-0000-0000-0000D1740000}"/>
    <cellStyle name="DataEntry" xfId="12789" xr:uid="{00000000-0005-0000-0000-0000D2740000}"/>
    <cellStyle name="DataEntry 2" xfId="12790" xr:uid="{00000000-0005-0000-0000-0000D3740000}"/>
    <cellStyle name="DataEntry 2 2" xfId="12791" xr:uid="{00000000-0005-0000-0000-0000D4740000}"/>
    <cellStyle name="DataEntry 2 2 2" xfId="20594" xr:uid="{00000000-0005-0000-0000-0000D5740000}"/>
    <cellStyle name="DataEntry 2 2 2 2" xfId="30324" xr:uid="{00000000-0005-0000-0000-0000D6740000}"/>
    <cellStyle name="DataEntry 2 2 2 3" xfId="35535" xr:uid="{00000000-0005-0000-0000-0000D7740000}"/>
    <cellStyle name="DataEntry 2 2 3" xfId="27880" xr:uid="{00000000-0005-0000-0000-0000D8740000}"/>
    <cellStyle name="DataEntry 2 2 4" xfId="28729" xr:uid="{00000000-0005-0000-0000-0000D9740000}"/>
    <cellStyle name="DataEntry 2 3" xfId="12792" xr:uid="{00000000-0005-0000-0000-0000DA740000}"/>
    <cellStyle name="DataEntry 2 3 2" xfId="20595" xr:uid="{00000000-0005-0000-0000-0000DB740000}"/>
    <cellStyle name="DataEntry 2 3 2 2" xfId="30325" xr:uid="{00000000-0005-0000-0000-0000DC740000}"/>
    <cellStyle name="DataEntry 2 3 2 3" xfId="36333" xr:uid="{00000000-0005-0000-0000-0000DD740000}"/>
    <cellStyle name="DataEntry 2 3 3" xfId="27881" xr:uid="{00000000-0005-0000-0000-0000DE740000}"/>
    <cellStyle name="DataEntry 2 3 4" xfId="28730" xr:uid="{00000000-0005-0000-0000-0000DF740000}"/>
    <cellStyle name="DataEntry 2 4" xfId="12793" xr:uid="{00000000-0005-0000-0000-0000E0740000}"/>
    <cellStyle name="DataEntry 2 4 2" xfId="20596" xr:uid="{00000000-0005-0000-0000-0000E1740000}"/>
    <cellStyle name="DataEntry 2 4 2 2" xfId="30326" xr:uid="{00000000-0005-0000-0000-0000E2740000}"/>
    <cellStyle name="DataEntry 2 4 2 3" xfId="35534" xr:uid="{00000000-0005-0000-0000-0000E3740000}"/>
    <cellStyle name="DataEntry 2 4 3" xfId="27882" xr:uid="{00000000-0005-0000-0000-0000E4740000}"/>
    <cellStyle name="DataEntry 2 4 4" xfId="28726" xr:uid="{00000000-0005-0000-0000-0000E5740000}"/>
    <cellStyle name="DataEntry 2 5" xfId="12794" xr:uid="{00000000-0005-0000-0000-0000E6740000}"/>
    <cellStyle name="DataEntry 2 5 2" xfId="20597" xr:uid="{00000000-0005-0000-0000-0000E7740000}"/>
    <cellStyle name="DataEntry 2 5 2 2" xfId="30327" xr:uid="{00000000-0005-0000-0000-0000E8740000}"/>
    <cellStyle name="DataEntry 2 5 2 3" xfId="25639" xr:uid="{00000000-0005-0000-0000-0000E9740000}"/>
    <cellStyle name="DataEntry 2 5 3" xfId="27883" xr:uid="{00000000-0005-0000-0000-0000EA740000}"/>
    <cellStyle name="DataEntry 2 5 4" xfId="28731" xr:uid="{00000000-0005-0000-0000-0000EB740000}"/>
    <cellStyle name="DataEntry 2 6" xfId="20593" xr:uid="{00000000-0005-0000-0000-0000EC740000}"/>
    <cellStyle name="DataEntry 2 6 2" xfId="30323" xr:uid="{00000000-0005-0000-0000-0000ED740000}"/>
    <cellStyle name="DataEntry 2 6 3" xfId="35536" xr:uid="{00000000-0005-0000-0000-0000EE740000}"/>
    <cellStyle name="DataEntry 2 7" xfId="27879" xr:uid="{00000000-0005-0000-0000-0000EF740000}"/>
    <cellStyle name="DataEntry 2 8" xfId="28728" xr:uid="{00000000-0005-0000-0000-0000F0740000}"/>
    <cellStyle name="DataEntry 3" xfId="12795" xr:uid="{00000000-0005-0000-0000-0000F1740000}"/>
    <cellStyle name="DataEntry 3 2" xfId="12796" xr:uid="{00000000-0005-0000-0000-0000F2740000}"/>
    <cellStyle name="DataEntry 3 2 2" xfId="20599" xr:uid="{00000000-0005-0000-0000-0000F3740000}"/>
    <cellStyle name="DataEntry 3 2 2 2" xfId="30329" xr:uid="{00000000-0005-0000-0000-0000F4740000}"/>
    <cellStyle name="DataEntry 3 2 2 3" xfId="25579" xr:uid="{00000000-0005-0000-0000-0000F5740000}"/>
    <cellStyle name="DataEntry 3 2 3" xfId="27885" xr:uid="{00000000-0005-0000-0000-0000F6740000}"/>
    <cellStyle name="DataEntry 3 2 4" xfId="28599" xr:uid="{00000000-0005-0000-0000-0000F7740000}"/>
    <cellStyle name="DataEntry 3 3" xfId="12797" xr:uid="{00000000-0005-0000-0000-0000F8740000}"/>
    <cellStyle name="DataEntry 3 3 2" xfId="20600" xr:uid="{00000000-0005-0000-0000-0000F9740000}"/>
    <cellStyle name="DataEntry 3 3 2 2" xfId="30330" xr:uid="{00000000-0005-0000-0000-0000FA740000}"/>
    <cellStyle name="DataEntry 3 3 2 3" xfId="35532" xr:uid="{00000000-0005-0000-0000-0000FB740000}"/>
    <cellStyle name="DataEntry 3 3 3" xfId="27886" xr:uid="{00000000-0005-0000-0000-0000FC740000}"/>
    <cellStyle name="DataEntry 3 3 4" xfId="28733" xr:uid="{00000000-0005-0000-0000-0000FD740000}"/>
    <cellStyle name="DataEntry 3 4" xfId="12798" xr:uid="{00000000-0005-0000-0000-0000FE740000}"/>
    <cellStyle name="DataEntry 3 4 2" xfId="20601" xr:uid="{00000000-0005-0000-0000-0000FF740000}"/>
    <cellStyle name="DataEntry 3 4 2 2" xfId="30331" xr:uid="{00000000-0005-0000-0000-000000750000}"/>
    <cellStyle name="DataEntry 3 4 2 3" xfId="35531" xr:uid="{00000000-0005-0000-0000-000001750000}"/>
    <cellStyle name="DataEntry 3 4 3" xfId="27887" xr:uid="{00000000-0005-0000-0000-000002750000}"/>
    <cellStyle name="DataEntry 3 4 4" xfId="28734" xr:uid="{00000000-0005-0000-0000-000003750000}"/>
    <cellStyle name="DataEntry 3 5" xfId="12799" xr:uid="{00000000-0005-0000-0000-000004750000}"/>
    <cellStyle name="DataEntry 3 5 2" xfId="20602" xr:uid="{00000000-0005-0000-0000-000005750000}"/>
    <cellStyle name="DataEntry 3 5 2 2" xfId="30332" xr:uid="{00000000-0005-0000-0000-000006750000}"/>
    <cellStyle name="DataEntry 3 5 2 3" xfId="35530" xr:uid="{00000000-0005-0000-0000-000007750000}"/>
    <cellStyle name="DataEntry 3 5 3" xfId="27888" xr:uid="{00000000-0005-0000-0000-000008750000}"/>
    <cellStyle name="DataEntry 3 5 4" xfId="28735" xr:uid="{00000000-0005-0000-0000-000009750000}"/>
    <cellStyle name="DataEntry 3 6" xfId="20598" xr:uid="{00000000-0005-0000-0000-00000A750000}"/>
    <cellStyle name="DataEntry 3 6 2" xfId="30328" xr:uid="{00000000-0005-0000-0000-00000B750000}"/>
    <cellStyle name="DataEntry 3 6 3" xfId="36332" xr:uid="{00000000-0005-0000-0000-00000C750000}"/>
    <cellStyle name="DataEntry 3 7" xfId="27884" xr:uid="{00000000-0005-0000-0000-00000D750000}"/>
    <cellStyle name="DataEntry 3 8" xfId="28732" xr:uid="{00000000-0005-0000-0000-00000E750000}"/>
    <cellStyle name="DataEntry 4" xfId="12800" xr:uid="{00000000-0005-0000-0000-00000F750000}"/>
    <cellStyle name="DataEntry 4 2" xfId="12801" xr:uid="{00000000-0005-0000-0000-000010750000}"/>
    <cellStyle name="DataEntry 4 2 2" xfId="20604" xr:uid="{00000000-0005-0000-0000-000011750000}"/>
    <cellStyle name="DataEntry 4 2 2 2" xfId="30334" xr:uid="{00000000-0005-0000-0000-000012750000}"/>
    <cellStyle name="DataEntry 4 2 2 3" xfId="35528" xr:uid="{00000000-0005-0000-0000-000013750000}"/>
    <cellStyle name="DataEntry 4 2 3" xfId="27890" xr:uid="{00000000-0005-0000-0000-000014750000}"/>
    <cellStyle name="DataEntry 4 2 4" xfId="28737" xr:uid="{00000000-0005-0000-0000-000015750000}"/>
    <cellStyle name="DataEntry 4 3" xfId="20603" xr:uid="{00000000-0005-0000-0000-000016750000}"/>
    <cellStyle name="DataEntry 4 3 2" xfId="30333" xr:uid="{00000000-0005-0000-0000-000017750000}"/>
    <cellStyle name="DataEntry 4 3 3" xfId="35529" xr:uid="{00000000-0005-0000-0000-000018750000}"/>
    <cellStyle name="DataEntry 4 4" xfId="27889" xr:uid="{00000000-0005-0000-0000-000019750000}"/>
    <cellStyle name="DataEntry 4 5" xfId="28736" xr:uid="{00000000-0005-0000-0000-00001A750000}"/>
    <cellStyle name="DataEntry 5" xfId="12802" xr:uid="{00000000-0005-0000-0000-00001B750000}"/>
    <cellStyle name="DataEntry 5 2" xfId="20605" xr:uid="{00000000-0005-0000-0000-00001C750000}"/>
    <cellStyle name="DataEntry 5 2 2" xfId="30335" xr:uid="{00000000-0005-0000-0000-00001D750000}"/>
    <cellStyle name="DataEntry 5 2 3" xfId="35527" xr:uid="{00000000-0005-0000-0000-00001E750000}"/>
    <cellStyle name="DataEntry 5 3" xfId="27891" xr:uid="{00000000-0005-0000-0000-00001F750000}"/>
    <cellStyle name="DataEntry 5 4" xfId="28738" xr:uid="{00000000-0005-0000-0000-000020750000}"/>
    <cellStyle name="DataEntry 6" xfId="20592" xr:uid="{00000000-0005-0000-0000-000021750000}"/>
    <cellStyle name="DataEntry 6 2" xfId="30322" xr:uid="{00000000-0005-0000-0000-000022750000}"/>
    <cellStyle name="DataEntry 6 3" xfId="35537" xr:uid="{00000000-0005-0000-0000-000023750000}"/>
    <cellStyle name="DataEntry 7" xfId="27878" xr:uid="{00000000-0005-0000-0000-000024750000}"/>
    <cellStyle name="DataEntry 8" xfId="28727" xr:uid="{00000000-0005-0000-0000-000025750000}"/>
    <cellStyle name="DataEntry%" xfId="12803" xr:uid="{00000000-0005-0000-0000-000026750000}"/>
    <cellStyle name="DataEntry% 2" xfId="12804" xr:uid="{00000000-0005-0000-0000-000027750000}"/>
    <cellStyle name="DataEntry% 2 2" xfId="12805" xr:uid="{00000000-0005-0000-0000-000028750000}"/>
    <cellStyle name="DataEntry% 2 2 2" xfId="20608" xr:uid="{00000000-0005-0000-0000-000029750000}"/>
    <cellStyle name="DataEntry% 2 2 2 2" xfId="30338" xr:uid="{00000000-0005-0000-0000-00002A750000}"/>
    <cellStyle name="DataEntry% 2 2 2 3" xfId="35524" xr:uid="{00000000-0005-0000-0000-00002B750000}"/>
    <cellStyle name="DataEntry% 2 2 3" xfId="27894" xr:uid="{00000000-0005-0000-0000-00002C750000}"/>
    <cellStyle name="DataEntry% 2 2 4" xfId="28741" xr:uid="{00000000-0005-0000-0000-00002D750000}"/>
    <cellStyle name="DataEntry% 2 3" xfId="12806" xr:uid="{00000000-0005-0000-0000-00002E750000}"/>
    <cellStyle name="DataEntry% 2 3 2" xfId="20609" xr:uid="{00000000-0005-0000-0000-00002F750000}"/>
    <cellStyle name="DataEntry% 2 3 2 2" xfId="30339" xr:uid="{00000000-0005-0000-0000-000030750000}"/>
    <cellStyle name="DataEntry% 2 3 2 3" xfId="35523" xr:uid="{00000000-0005-0000-0000-000031750000}"/>
    <cellStyle name="DataEntry% 2 3 3" xfId="27895" xr:uid="{00000000-0005-0000-0000-000032750000}"/>
    <cellStyle name="DataEntry% 2 3 4" xfId="28742" xr:uid="{00000000-0005-0000-0000-000033750000}"/>
    <cellStyle name="DataEntry% 2 4" xfId="12807" xr:uid="{00000000-0005-0000-0000-000034750000}"/>
    <cellStyle name="DataEntry% 2 4 2" xfId="20610" xr:uid="{00000000-0005-0000-0000-000035750000}"/>
    <cellStyle name="DataEntry% 2 4 2 2" xfId="30340" xr:uid="{00000000-0005-0000-0000-000036750000}"/>
    <cellStyle name="DataEntry% 2 4 2 3" xfId="25571" xr:uid="{00000000-0005-0000-0000-000037750000}"/>
    <cellStyle name="DataEntry% 2 4 3" xfId="27896" xr:uid="{00000000-0005-0000-0000-000038750000}"/>
    <cellStyle name="DataEntry% 2 4 4" xfId="28743" xr:uid="{00000000-0005-0000-0000-000039750000}"/>
    <cellStyle name="DataEntry% 2 5" xfId="12808" xr:uid="{00000000-0005-0000-0000-00003A750000}"/>
    <cellStyle name="DataEntry% 2 5 2" xfId="20611" xr:uid="{00000000-0005-0000-0000-00003B750000}"/>
    <cellStyle name="DataEntry% 2 5 2 2" xfId="30341" xr:uid="{00000000-0005-0000-0000-00003C750000}"/>
    <cellStyle name="DataEntry% 2 5 2 3" xfId="35514" xr:uid="{00000000-0005-0000-0000-00003D750000}"/>
    <cellStyle name="DataEntry% 2 5 3" xfId="27897" xr:uid="{00000000-0005-0000-0000-00003E750000}"/>
    <cellStyle name="DataEntry% 2 5 4" xfId="28744" xr:uid="{00000000-0005-0000-0000-00003F750000}"/>
    <cellStyle name="DataEntry% 2 6" xfId="20607" xr:uid="{00000000-0005-0000-0000-000040750000}"/>
    <cellStyle name="DataEntry% 2 6 2" xfId="30337" xr:uid="{00000000-0005-0000-0000-000041750000}"/>
    <cellStyle name="DataEntry% 2 6 3" xfId="35525" xr:uid="{00000000-0005-0000-0000-000042750000}"/>
    <cellStyle name="DataEntry% 2 7" xfId="27893" xr:uid="{00000000-0005-0000-0000-000043750000}"/>
    <cellStyle name="DataEntry% 2 8" xfId="28740" xr:uid="{00000000-0005-0000-0000-000044750000}"/>
    <cellStyle name="DataEntry% 3" xfId="12809" xr:uid="{00000000-0005-0000-0000-000045750000}"/>
    <cellStyle name="DataEntry% 3 2" xfId="12810" xr:uid="{00000000-0005-0000-0000-000046750000}"/>
    <cellStyle name="DataEntry% 3 2 2" xfId="20613" xr:uid="{00000000-0005-0000-0000-000047750000}"/>
    <cellStyle name="DataEntry% 3 2 2 2" xfId="30343" xr:uid="{00000000-0005-0000-0000-000048750000}"/>
    <cellStyle name="DataEntry% 3 2 2 3" xfId="35521" xr:uid="{00000000-0005-0000-0000-000049750000}"/>
    <cellStyle name="DataEntry% 3 2 3" xfId="27899" xr:uid="{00000000-0005-0000-0000-00004A750000}"/>
    <cellStyle name="DataEntry% 3 2 4" xfId="28746" xr:uid="{00000000-0005-0000-0000-00004B750000}"/>
    <cellStyle name="DataEntry% 3 3" xfId="12811" xr:uid="{00000000-0005-0000-0000-00004C750000}"/>
    <cellStyle name="DataEntry% 3 3 2" xfId="20614" xr:uid="{00000000-0005-0000-0000-00004D750000}"/>
    <cellStyle name="DataEntry% 3 3 2 2" xfId="30344" xr:uid="{00000000-0005-0000-0000-00004E750000}"/>
    <cellStyle name="DataEntry% 3 3 2 3" xfId="35520" xr:uid="{00000000-0005-0000-0000-00004F750000}"/>
    <cellStyle name="DataEntry% 3 3 3" xfId="27900" xr:uid="{00000000-0005-0000-0000-000050750000}"/>
    <cellStyle name="DataEntry% 3 3 4" xfId="28747" xr:uid="{00000000-0005-0000-0000-000051750000}"/>
    <cellStyle name="DataEntry% 3 4" xfId="12812" xr:uid="{00000000-0005-0000-0000-000052750000}"/>
    <cellStyle name="DataEntry% 3 4 2" xfId="20615" xr:uid="{00000000-0005-0000-0000-000053750000}"/>
    <cellStyle name="DataEntry% 3 4 2 2" xfId="30345" xr:uid="{00000000-0005-0000-0000-000054750000}"/>
    <cellStyle name="DataEntry% 3 4 2 3" xfId="35519" xr:uid="{00000000-0005-0000-0000-000055750000}"/>
    <cellStyle name="DataEntry% 3 4 3" xfId="27901" xr:uid="{00000000-0005-0000-0000-000056750000}"/>
    <cellStyle name="DataEntry% 3 4 4" xfId="28748" xr:uid="{00000000-0005-0000-0000-000057750000}"/>
    <cellStyle name="DataEntry% 3 5" xfId="12813" xr:uid="{00000000-0005-0000-0000-000058750000}"/>
    <cellStyle name="DataEntry% 3 5 2" xfId="20616" xr:uid="{00000000-0005-0000-0000-000059750000}"/>
    <cellStyle name="DataEntry% 3 5 2 2" xfId="30346" xr:uid="{00000000-0005-0000-0000-00005A750000}"/>
    <cellStyle name="DataEntry% 3 5 2 3" xfId="35518" xr:uid="{00000000-0005-0000-0000-00005B750000}"/>
    <cellStyle name="DataEntry% 3 5 3" xfId="27902" xr:uid="{00000000-0005-0000-0000-00005C750000}"/>
    <cellStyle name="DataEntry% 3 5 4" xfId="28749" xr:uid="{00000000-0005-0000-0000-00005D750000}"/>
    <cellStyle name="DataEntry% 3 6" xfId="20612" xr:uid="{00000000-0005-0000-0000-00005E750000}"/>
    <cellStyle name="DataEntry% 3 6 2" xfId="30342" xr:uid="{00000000-0005-0000-0000-00005F750000}"/>
    <cellStyle name="DataEntry% 3 6 3" xfId="35522" xr:uid="{00000000-0005-0000-0000-000060750000}"/>
    <cellStyle name="DataEntry% 3 7" xfId="27898" xr:uid="{00000000-0005-0000-0000-000061750000}"/>
    <cellStyle name="DataEntry% 3 8" xfId="28745" xr:uid="{00000000-0005-0000-0000-000062750000}"/>
    <cellStyle name="DataEntry% 4" xfId="12814" xr:uid="{00000000-0005-0000-0000-000063750000}"/>
    <cellStyle name="DataEntry% 4 2" xfId="12815" xr:uid="{00000000-0005-0000-0000-000064750000}"/>
    <cellStyle name="DataEntry% 4 2 2" xfId="20618" xr:uid="{00000000-0005-0000-0000-000065750000}"/>
    <cellStyle name="DataEntry% 4 2 2 2" xfId="30348" xr:uid="{00000000-0005-0000-0000-000066750000}"/>
    <cellStyle name="DataEntry% 4 2 2 3" xfId="35516" xr:uid="{00000000-0005-0000-0000-000067750000}"/>
    <cellStyle name="DataEntry% 4 2 3" xfId="27904" xr:uid="{00000000-0005-0000-0000-000068750000}"/>
    <cellStyle name="DataEntry% 4 2 4" xfId="28751" xr:uid="{00000000-0005-0000-0000-000069750000}"/>
    <cellStyle name="DataEntry% 4 3" xfId="20617" xr:uid="{00000000-0005-0000-0000-00006A750000}"/>
    <cellStyle name="DataEntry% 4 3 2" xfId="30347" xr:uid="{00000000-0005-0000-0000-00006B750000}"/>
    <cellStyle name="DataEntry% 4 3 3" xfId="35517" xr:uid="{00000000-0005-0000-0000-00006C750000}"/>
    <cellStyle name="DataEntry% 4 4" xfId="27903" xr:uid="{00000000-0005-0000-0000-00006D750000}"/>
    <cellStyle name="DataEntry% 4 5" xfId="28750" xr:uid="{00000000-0005-0000-0000-00006E750000}"/>
    <cellStyle name="DataEntry% 5" xfId="12816" xr:uid="{00000000-0005-0000-0000-00006F750000}"/>
    <cellStyle name="DataEntry% 5 2" xfId="20619" xr:uid="{00000000-0005-0000-0000-000070750000}"/>
    <cellStyle name="DataEntry% 5 2 2" xfId="30349" xr:uid="{00000000-0005-0000-0000-000071750000}"/>
    <cellStyle name="DataEntry% 5 2 3" xfId="35515" xr:uid="{00000000-0005-0000-0000-000072750000}"/>
    <cellStyle name="DataEntry% 5 3" xfId="27905" xr:uid="{00000000-0005-0000-0000-000073750000}"/>
    <cellStyle name="DataEntry% 5 4" xfId="21902" xr:uid="{00000000-0005-0000-0000-000074750000}"/>
    <cellStyle name="DataEntry% 6" xfId="20606" xr:uid="{00000000-0005-0000-0000-000075750000}"/>
    <cellStyle name="DataEntry% 6 2" xfId="30336" xr:uid="{00000000-0005-0000-0000-000076750000}"/>
    <cellStyle name="DataEntry% 6 3" xfId="35526" xr:uid="{00000000-0005-0000-0000-000077750000}"/>
    <cellStyle name="DataEntry% 7" xfId="27892" xr:uid="{00000000-0005-0000-0000-000078750000}"/>
    <cellStyle name="DataEntry% 8" xfId="28739" xr:uid="{00000000-0005-0000-0000-000079750000}"/>
    <cellStyle name="DataEntry_B2960-04 Broad Com" xfId="12817" xr:uid="{00000000-0005-0000-0000-00007A750000}"/>
    <cellStyle name="DataInput" xfId="12818" xr:uid="{00000000-0005-0000-0000-00007B750000}"/>
    <cellStyle name="DataInput 2" xfId="12819" xr:uid="{00000000-0005-0000-0000-00007C750000}"/>
    <cellStyle name="DataInput 2 2" xfId="12820" xr:uid="{00000000-0005-0000-0000-00007D750000}"/>
    <cellStyle name="DataInput 3" xfId="12821" xr:uid="{00000000-0005-0000-0000-00007E750000}"/>
    <cellStyle name="DataInput 4" xfId="12822" xr:uid="{00000000-0005-0000-0000-00007F750000}"/>
    <cellStyle name="Date" xfId="981" xr:uid="{00000000-0005-0000-0000-000080750000}"/>
    <cellStyle name="Date 2" xfId="12824" xr:uid="{00000000-0005-0000-0000-000081750000}"/>
    <cellStyle name="Date 2 2" xfId="12825" xr:uid="{00000000-0005-0000-0000-000082750000}"/>
    <cellStyle name="Date 2 2 2" xfId="12826" xr:uid="{00000000-0005-0000-0000-000083750000}"/>
    <cellStyle name="Date 2 3" xfId="12827" xr:uid="{00000000-0005-0000-0000-000084750000}"/>
    <cellStyle name="Date 2 3 2" xfId="12828" xr:uid="{00000000-0005-0000-0000-000085750000}"/>
    <cellStyle name="Date 2 4" xfId="12829" xr:uid="{00000000-0005-0000-0000-000086750000}"/>
    <cellStyle name="Date 2 5" xfId="12830" xr:uid="{00000000-0005-0000-0000-000087750000}"/>
    <cellStyle name="Date 2 6" xfId="28752" xr:uid="{00000000-0005-0000-0000-000088750000}"/>
    <cellStyle name="Date 2 7" xfId="23071" xr:uid="{00000000-0005-0000-0000-000089750000}"/>
    <cellStyle name="Date 3" xfId="12831" xr:uid="{00000000-0005-0000-0000-00008A750000}"/>
    <cellStyle name="Date 3 2" xfId="12832" xr:uid="{00000000-0005-0000-0000-00008B750000}"/>
    <cellStyle name="Date 4" xfId="12833" xr:uid="{00000000-0005-0000-0000-00008C750000}"/>
    <cellStyle name="Date 5" xfId="12823" xr:uid="{00000000-0005-0000-0000-00008D750000}"/>
    <cellStyle name="Date 6" xfId="23806" xr:uid="{00000000-0005-0000-0000-00008E750000}"/>
    <cellStyle name="Date 7" xfId="23070" xr:uid="{00000000-0005-0000-0000-00008F750000}"/>
    <cellStyle name="Date Short" xfId="12834" xr:uid="{00000000-0005-0000-0000-000090750000}"/>
    <cellStyle name="Date Short 2" xfId="12835" xr:uid="{00000000-0005-0000-0000-000091750000}"/>
    <cellStyle name="Date Short 2 2" xfId="12836" xr:uid="{00000000-0005-0000-0000-000092750000}"/>
    <cellStyle name="Date Short 2 3" xfId="12837" xr:uid="{00000000-0005-0000-0000-000093750000}"/>
    <cellStyle name="Date Short 2 3 2" xfId="12838" xr:uid="{00000000-0005-0000-0000-000094750000}"/>
    <cellStyle name="Date Short 3" xfId="12839" xr:uid="{00000000-0005-0000-0000-000095750000}"/>
    <cellStyle name="Date Short 3 2" xfId="12840" xr:uid="{00000000-0005-0000-0000-000096750000}"/>
    <cellStyle name="Date_Accenture-Pritech-Security System -IBMS-BOQ-MLCP-JC Offer-R0-16 Jun 2010-as per JC" xfId="12841" xr:uid="{00000000-0005-0000-0000-000097750000}"/>
    <cellStyle name="DealTypeStyle" xfId="12842" xr:uid="{00000000-0005-0000-0000-000098750000}"/>
    <cellStyle name="DealTypeStyle 2" xfId="12843" xr:uid="{00000000-0005-0000-0000-000099750000}"/>
    <cellStyle name="DealTypeStyle 2 2" xfId="12844" xr:uid="{00000000-0005-0000-0000-00009A750000}"/>
    <cellStyle name="DealTypeStyle 3" xfId="12845" xr:uid="{00000000-0005-0000-0000-00009B750000}"/>
    <cellStyle name="DealTypeStyle 4" xfId="12846" xr:uid="{00000000-0005-0000-0000-00009C750000}"/>
    <cellStyle name="DELTA" xfId="12847" xr:uid="{00000000-0005-0000-0000-00009D750000}"/>
    <cellStyle name="DELTA 2" xfId="12848" xr:uid="{00000000-0005-0000-0000-00009E750000}"/>
    <cellStyle name="DELTA 2 2" xfId="12849" xr:uid="{00000000-0005-0000-0000-00009F750000}"/>
    <cellStyle name="DELTA 2 2 2" xfId="12850" xr:uid="{00000000-0005-0000-0000-0000A0750000}"/>
    <cellStyle name="DELTA 2 3" xfId="12851" xr:uid="{00000000-0005-0000-0000-0000A1750000}"/>
    <cellStyle name="DELTA 2 3 2" xfId="12852" xr:uid="{00000000-0005-0000-0000-0000A2750000}"/>
    <cellStyle name="DELTA 2 4" xfId="12853" xr:uid="{00000000-0005-0000-0000-0000A3750000}"/>
    <cellStyle name="DELTA 2 4 2" xfId="12854" xr:uid="{00000000-0005-0000-0000-0000A4750000}"/>
    <cellStyle name="DELTA 2 5" xfId="12855" xr:uid="{00000000-0005-0000-0000-0000A5750000}"/>
    <cellStyle name="DELTA 2 6" xfId="12856" xr:uid="{00000000-0005-0000-0000-0000A6750000}"/>
    <cellStyle name="DELTA 2 7" xfId="28753" xr:uid="{00000000-0005-0000-0000-0000A7750000}"/>
    <cellStyle name="DELTA 3" xfId="12857" xr:uid="{00000000-0005-0000-0000-0000A8750000}"/>
    <cellStyle name="DELTA 3 2" xfId="12858" xr:uid="{00000000-0005-0000-0000-0000A9750000}"/>
    <cellStyle name="DELTA 3 3" xfId="12859" xr:uid="{00000000-0005-0000-0000-0000AA750000}"/>
    <cellStyle name="DELTA 4" xfId="12860" xr:uid="{00000000-0005-0000-0000-0000AB750000}"/>
    <cellStyle name="DELTA 4 2" xfId="12861" xr:uid="{00000000-0005-0000-0000-0000AC750000}"/>
    <cellStyle name="DELTA 5" xfId="12862" xr:uid="{00000000-0005-0000-0000-0000AD750000}"/>
    <cellStyle name="DELTA 5 2" xfId="12863" xr:uid="{00000000-0005-0000-0000-0000AE750000}"/>
    <cellStyle name="DELTA 6" xfId="12864" xr:uid="{00000000-0005-0000-0000-0000AF750000}"/>
    <cellStyle name="DELTA 7" xfId="12865" xr:uid="{00000000-0005-0000-0000-0000B0750000}"/>
    <cellStyle name="Description" xfId="982" xr:uid="{00000000-0005-0000-0000-0000B1750000}"/>
    <cellStyle name="Description 2" xfId="12866" xr:uid="{00000000-0005-0000-0000-0000B2750000}"/>
    <cellStyle name="Description 2 2" xfId="12867" xr:uid="{00000000-0005-0000-0000-0000B3750000}"/>
    <cellStyle name="Description 2 3" xfId="28754" xr:uid="{00000000-0005-0000-0000-0000B4750000}"/>
    <cellStyle name="description 2 4" xfId="23073" xr:uid="{00000000-0005-0000-0000-0000B5750000}"/>
    <cellStyle name="Description 3" xfId="12868" xr:uid="{00000000-0005-0000-0000-0000B6750000}"/>
    <cellStyle name="Description 3 2" xfId="12869" xr:uid="{00000000-0005-0000-0000-0000B7750000}"/>
    <cellStyle name="Description 3 3" xfId="28755" xr:uid="{00000000-0005-0000-0000-0000B8750000}"/>
    <cellStyle name="Description 3 4" xfId="29374" xr:uid="{00000000-0005-0000-0000-0000B9750000}"/>
    <cellStyle name="Description 4" xfId="23078" xr:uid="{00000000-0005-0000-0000-0000BA750000}"/>
    <cellStyle name="Description 5" xfId="23807" xr:uid="{00000000-0005-0000-0000-0000BB750000}"/>
    <cellStyle name="Description 6" xfId="23072" xr:uid="{00000000-0005-0000-0000-0000BC750000}"/>
    <cellStyle name="Dezimal [0]_Compiling Utility Macros" xfId="12870" xr:uid="{00000000-0005-0000-0000-0000BD750000}"/>
    <cellStyle name="Dezimal_Compiling Utility Macros" xfId="12871" xr:uid="{00000000-0005-0000-0000-0000BE750000}"/>
    <cellStyle name="Dollar" xfId="12872" xr:uid="{00000000-0005-0000-0000-0000BF750000}"/>
    <cellStyle name="Dollar (zero dec)" xfId="983" xr:uid="{00000000-0005-0000-0000-0000C0750000}"/>
    <cellStyle name="Dollar (zero dec) 2" xfId="12873" xr:uid="{00000000-0005-0000-0000-0000C1750000}"/>
    <cellStyle name="Dollar (zero dec) 2 2" xfId="12874" xr:uid="{00000000-0005-0000-0000-0000C2750000}"/>
    <cellStyle name="Dollar (zero dec) 2 2 2" xfId="12875" xr:uid="{00000000-0005-0000-0000-0000C3750000}"/>
    <cellStyle name="Dollar (zero dec) 2 3" xfId="12876" xr:uid="{00000000-0005-0000-0000-0000C4750000}"/>
    <cellStyle name="Dollar (zero dec) 2 3 2" xfId="12877" xr:uid="{00000000-0005-0000-0000-0000C5750000}"/>
    <cellStyle name="Dollar (zero dec) 2 4" xfId="12878" xr:uid="{00000000-0005-0000-0000-0000C6750000}"/>
    <cellStyle name="Dollar (zero dec) 2 5" xfId="12879" xr:uid="{00000000-0005-0000-0000-0000C7750000}"/>
    <cellStyle name="Dollar (zero dec) 3" xfId="12880" xr:uid="{00000000-0005-0000-0000-0000C8750000}"/>
    <cellStyle name="Dollar (zero dec) 3 2" xfId="12881" xr:uid="{00000000-0005-0000-0000-0000C9750000}"/>
    <cellStyle name="Dollar (zero dec) 3 3" xfId="12882" xr:uid="{00000000-0005-0000-0000-0000CA750000}"/>
    <cellStyle name="Dollar (zero dec) 4" xfId="12883" xr:uid="{00000000-0005-0000-0000-0000CB750000}"/>
    <cellStyle name="Dollar (zero dec) 4 2" xfId="12884" xr:uid="{00000000-0005-0000-0000-0000CC750000}"/>
    <cellStyle name="Dollar (zero dec) 5" xfId="12885" xr:uid="{00000000-0005-0000-0000-0000CD750000}"/>
    <cellStyle name="Dollar (zero dec) 5 2" xfId="12886" xr:uid="{00000000-0005-0000-0000-0000CE750000}"/>
    <cellStyle name="Dollar (zero dec) 6" xfId="23808" xr:uid="{00000000-0005-0000-0000-0000CF750000}"/>
    <cellStyle name="Dollar 10" xfId="12887" xr:uid="{00000000-0005-0000-0000-0000D0750000}"/>
    <cellStyle name="Dollar 10 2" xfId="12888" xr:uid="{00000000-0005-0000-0000-0000D1750000}"/>
    <cellStyle name="Dollar 11" xfId="12889" xr:uid="{00000000-0005-0000-0000-0000D2750000}"/>
    <cellStyle name="Dollar 11 2" xfId="12890" xr:uid="{00000000-0005-0000-0000-0000D3750000}"/>
    <cellStyle name="Dollar 12" xfId="12891" xr:uid="{00000000-0005-0000-0000-0000D4750000}"/>
    <cellStyle name="Dollar 13" xfId="12892" xr:uid="{00000000-0005-0000-0000-0000D5750000}"/>
    <cellStyle name="Dollar 14" xfId="12893" xr:uid="{00000000-0005-0000-0000-0000D6750000}"/>
    <cellStyle name="Dollar 15" xfId="12894" xr:uid="{00000000-0005-0000-0000-0000D7750000}"/>
    <cellStyle name="Dollar 16" xfId="12895" xr:uid="{00000000-0005-0000-0000-0000D8750000}"/>
    <cellStyle name="Dollar 17" xfId="12896" xr:uid="{00000000-0005-0000-0000-0000D9750000}"/>
    <cellStyle name="Dollar 18" xfId="12897" xr:uid="{00000000-0005-0000-0000-0000DA750000}"/>
    <cellStyle name="Dollar 19" xfId="12898" xr:uid="{00000000-0005-0000-0000-0000DB750000}"/>
    <cellStyle name="Dollar 2" xfId="12899" xr:uid="{00000000-0005-0000-0000-0000DC750000}"/>
    <cellStyle name="Dollar 2 2" xfId="12900" xr:uid="{00000000-0005-0000-0000-0000DD750000}"/>
    <cellStyle name="Dollar 2 3" xfId="28757" xr:uid="{00000000-0005-0000-0000-0000DE750000}"/>
    <cellStyle name="Dollar 2 4" xfId="23076" xr:uid="{00000000-0005-0000-0000-0000DF750000}"/>
    <cellStyle name="Dollar 20" xfId="12901" xr:uid="{00000000-0005-0000-0000-0000E0750000}"/>
    <cellStyle name="Dollar 21" xfId="12902" xr:uid="{00000000-0005-0000-0000-0000E1750000}"/>
    <cellStyle name="Dollar 22" xfId="12903" xr:uid="{00000000-0005-0000-0000-0000E2750000}"/>
    <cellStyle name="Dollar 23" xfId="12904" xr:uid="{00000000-0005-0000-0000-0000E3750000}"/>
    <cellStyle name="Dollar 24" xfId="12905" xr:uid="{00000000-0005-0000-0000-0000E4750000}"/>
    <cellStyle name="Dollar 25" xfId="12906" xr:uid="{00000000-0005-0000-0000-0000E5750000}"/>
    <cellStyle name="Dollar 26" xfId="12907" xr:uid="{00000000-0005-0000-0000-0000E6750000}"/>
    <cellStyle name="Dollar 27" xfId="12908" xr:uid="{00000000-0005-0000-0000-0000E7750000}"/>
    <cellStyle name="Dollar 28" xfId="12909" xr:uid="{00000000-0005-0000-0000-0000E8750000}"/>
    <cellStyle name="Dollar 29" xfId="28756" xr:uid="{00000000-0005-0000-0000-0000E9750000}"/>
    <cellStyle name="Dollar 3" xfId="12910" xr:uid="{00000000-0005-0000-0000-0000EA750000}"/>
    <cellStyle name="Dollar 3 2" xfId="12911" xr:uid="{00000000-0005-0000-0000-0000EB750000}"/>
    <cellStyle name="Dollar 30" xfId="23075" xr:uid="{00000000-0005-0000-0000-0000EC750000}"/>
    <cellStyle name="Dollar 4" xfId="12912" xr:uid="{00000000-0005-0000-0000-0000ED750000}"/>
    <cellStyle name="Dollar 4 2" xfId="12913" xr:uid="{00000000-0005-0000-0000-0000EE750000}"/>
    <cellStyle name="Dollar 5" xfId="12914" xr:uid="{00000000-0005-0000-0000-0000EF750000}"/>
    <cellStyle name="Dollar 5 2" xfId="12915" xr:uid="{00000000-0005-0000-0000-0000F0750000}"/>
    <cellStyle name="Dollar 6" xfId="12916" xr:uid="{00000000-0005-0000-0000-0000F1750000}"/>
    <cellStyle name="Dollar 6 2" xfId="12917" xr:uid="{00000000-0005-0000-0000-0000F2750000}"/>
    <cellStyle name="Dollar 7" xfId="12918" xr:uid="{00000000-0005-0000-0000-0000F3750000}"/>
    <cellStyle name="Dollar 7 2" xfId="12919" xr:uid="{00000000-0005-0000-0000-0000F4750000}"/>
    <cellStyle name="Dollar 8" xfId="12920" xr:uid="{00000000-0005-0000-0000-0000F5750000}"/>
    <cellStyle name="Dollar 8 2" xfId="12921" xr:uid="{00000000-0005-0000-0000-0000F6750000}"/>
    <cellStyle name="Dollar 9" xfId="12922" xr:uid="{00000000-0005-0000-0000-0000F7750000}"/>
    <cellStyle name="Dollar 9 2" xfId="12923" xr:uid="{00000000-0005-0000-0000-0000F8750000}"/>
    <cellStyle name="Dollar.00" xfId="12924" xr:uid="{00000000-0005-0000-0000-0000F9750000}"/>
    <cellStyle name="Dollar.00 2" xfId="12925" xr:uid="{00000000-0005-0000-0000-0000FA750000}"/>
    <cellStyle name="Dollar.00 2 2" xfId="12926" xr:uid="{00000000-0005-0000-0000-0000FB750000}"/>
    <cellStyle name="Dollar.00 2 3" xfId="28758" xr:uid="{00000000-0005-0000-0000-0000FC750000}"/>
    <cellStyle name="Dollar.00 2 4" xfId="29375" xr:uid="{00000000-0005-0000-0000-0000FD750000}"/>
    <cellStyle name="Dollar.00 3" xfId="12927" xr:uid="{00000000-0005-0000-0000-0000FE750000}"/>
    <cellStyle name="Dollar.00 3 2" xfId="28760" xr:uid="{00000000-0005-0000-0000-0000FF750000}"/>
    <cellStyle name="Dollar.00 3 3" xfId="30062" xr:uid="{00000000-0005-0000-0000-000000760000}"/>
    <cellStyle name="Dollar.00 4" xfId="28759" xr:uid="{00000000-0005-0000-0000-000001760000}"/>
    <cellStyle name="Dollar.00 5" xfId="23077" xr:uid="{00000000-0005-0000-0000-000002760000}"/>
    <cellStyle name="Emphasis 1" xfId="12928" xr:uid="{00000000-0005-0000-0000-000003760000}"/>
    <cellStyle name="Emphasis 1 2" xfId="12929" xr:uid="{00000000-0005-0000-0000-000004760000}"/>
    <cellStyle name="Emphasis 1 2 2" xfId="12930" xr:uid="{00000000-0005-0000-0000-000005760000}"/>
    <cellStyle name="Emphasis 1 3" xfId="12931" xr:uid="{00000000-0005-0000-0000-000006760000}"/>
    <cellStyle name="Emphasis 2" xfId="12932" xr:uid="{00000000-0005-0000-0000-000007760000}"/>
    <cellStyle name="Emphasis 2 2" xfId="12933" xr:uid="{00000000-0005-0000-0000-000008760000}"/>
    <cellStyle name="Emphasis 2 2 2" xfId="12934" xr:uid="{00000000-0005-0000-0000-000009760000}"/>
    <cellStyle name="Emphasis 2 3" xfId="12935" xr:uid="{00000000-0005-0000-0000-00000A760000}"/>
    <cellStyle name="Emphasis 3" xfId="12936" xr:uid="{00000000-0005-0000-0000-00000B760000}"/>
    <cellStyle name="Emphasis 3 2" xfId="12937" xr:uid="{00000000-0005-0000-0000-00000C760000}"/>
    <cellStyle name="Emphasis 3 2 2" xfId="12938" xr:uid="{00000000-0005-0000-0000-00000D760000}"/>
    <cellStyle name="Emphasis 3 3" xfId="12939" xr:uid="{00000000-0005-0000-0000-00000E760000}"/>
    <cellStyle name="Enter Currency (0)" xfId="12940" xr:uid="{00000000-0005-0000-0000-00000F760000}"/>
    <cellStyle name="Enter Currency (0) 2" xfId="12941" xr:uid="{00000000-0005-0000-0000-000010760000}"/>
    <cellStyle name="Enter Currency (0) 2 2" xfId="12942" xr:uid="{00000000-0005-0000-0000-000011760000}"/>
    <cellStyle name="Enter Currency (0) 2 3" xfId="12943" xr:uid="{00000000-0005-0000-0000-000012760000}"/>
    <cellStyle name="Enter Currency (0) 2 3 2" xfId="12944" xr:uid="{00000000-0005-0000-0000-000013760000}"/>
    <cellStyle name="Enter Currency (0) 3" xfId="12945" xr:uid="{00000000-0005-0000-0000-000014760000}"/>
    <cellStyle name="Enter Currency (0) 3 2" xfId="12946" xr:uid="{00000000-0005-0000-0000-000015760000}"/>
    <cellStyle name="Enter Currency (0) 4" xfId="28761" xr:uid="{00000000-0005-0000-0000-000016760000}"/>
    <cellStyle name="Enter Currency (2)" xfId="12947" xr:uid="{00000000-0005-0000-0000-000017760000}"/>
    <cellStyle name="Enter Currency (2) 2" xfId="12948" xr:uid="{00000000-0005-0000-0000-000018760000}"/>
    <cellStyle name="Enter Currency (2) 2 2" xfId="12949" xr:uid="{00000000-0005-0000-0000-000019760000}"/>
    <cellStyle name="Enter Currency (2) 2 3" xfId="12950" xr:uid="{00000000-0005-0000-0000-00001A760000}"/>
    <cellStyle name="Enter Currency (2) 2 3 2" xfId="12951" xr:uid="{00000000-0005-0000-0000-00001B760000}"/>
    <cellStyle name="Enter Currency (2) 3" xfId="12952" xr:uid="{00000000-0005-0000-0000-00001C760000}"/>
    <cellStyle name="Enter Currency (2) 3 2" xfId="12953" xr:uid="{00000000-0005-0000-0000-00001D760000}"/>
    <cellStyle name="Enter Currency (2) 4" xfId="28762" xr:uid="{00000000-0005-0000-0000-00001E760000}"/>
    <cellStyle name="Enter Units (0)" xfId="12954" xr:uid="{00000000-0005-0000-0000-00001F760000}"/>
    <cellStyle name="Enter Units (0) 2" xfId="12955" xr:uid="{00000000-0005-0000-0000-000020760000}"/>
    <cellStyle name="Enter Units (0) 2 2" xfId="12956" xr:uid="{00000000-0005-0000-0000-000021760000}"/>
    <cellStyle name="Enter Units (0) 2 3" xfId="12957" xr:uid="{00000000-0005-0000-0000-000022760000}"/>
    <cellStyle name="Enter Units (0) 2 3 2" xfId="12958" xr:uid="{00000000-0005-0000-0000-000023760000}"/>
    <cellStyle name="Enter Units (0) 3" xfId="12959" xr:uid="{00000000-0005-0000-0000-000024760000}"/>
    <cellStyle name="Enter Units (0) 3 2" xfId="12960" xr:uid="{00000000-0005-0000-0000-000025760000}"/>
    <cellStyle name="Enter Units (0) 4" xfId="28763" xr:uid="{00000000-0005-0000-0000-000026760000}"/>
    <cellStyle name="Enter Units (1)" xfId="12961" xr:uid="{00000000-0005-0000-0000-000027760000}"/>
    <cellStyle name="Enter Units (1) 2" xfId="12962" xr:uid="{00000000-0005-0000-0000-000028760000}"/>
    <cellStyle name="Enter Units (1) 2 2" xfId="12963" xr:uid="{00000000-0005-0000-0000-000029760000}"/>
    <cellStyle name="Enter Units (1) 2 3" xfId="12964" xr:uid="{00000000-0005-0000-0000-00002A760000}"/>
    <cellStyle name="Enter Units (1) 2 3 2" xfId="12965" xr:uid="{00000000-0005-0000-0000-00002B760000}"/>
    <cellStyle name="Enter Units (1) 3" xfId="12966" xr:uid="{00000000-0005-0000-0000-00002C760000}"/>
    <cellStyle name="Enter Units (1) 3 2" xfId="12967" xr:uid="{00000000-0005-0000-0000-00002D760000}"/>
    <cellStyle name="Enter Units (1) 4" xfId="28764" xr:uid="{00000000-0005-0000-0000-00002E760000}"/>
    <cellStyle name="Enter Units (2)" xfId="12968" xr:uid="{00000000-0005-0000-0000-00002F760000}"/>
    <cellStyle name="Enter Units (2) 2" xfId="12969" xr:uid="{00000000-0005-0000-0000-000030760000}"/>
    <cellStyle name="Enter Units (2) 2 2" xfId="12970" xr:uid="{00000000-0005-0000-0000-000031760000}"/>
    <cellStyle name="Enter Units (2) 2 3" xfId="12971" xr:uid="{00000000-0005-0000-0000-000032760000}"/>
    <cellStyle name="Enter Units (2) 2 3 2" xfId="12972" xr:uid="{00000000-0005-0000-0000-000033760000}"/>
    <cellStyle name="Enter Units (2) 3" xfId="12973" xr:uid="{00000000-0005-0000-0000-000034760000}"/>
    <cellStyle name="Enter Units (2) 3 2" xfId="12974" xr:uid="{00000000-0005-0000-0000-000035760000}"/>
    <cellStyle name="Enter Units (2) 4" xfId="28765" xr:uid="{00000000-0005-0000-0000-000036760000}"/>
    <cellStyle name="Entered" xfId="984" xr:uid="{00000000-0005-0000-0000-000037760000}"/>
    <cellStyle name="Entered 2" xfId="12975" xr:uid="{00000000-0005-0000-0000-000038760000}"/>
    <cellStyle name="Entered 2 2" xfId="12976" xr:uid="{00000000-0005-0000-0000-000039760000}"/>
    <cellStyle name="Entered 3" xfId="12977" xr:uid="{00000000-0005-0000-0000-00003A760000}"/>
    <cellStyle name="Entered 3 2" xfId="12978" xr:uid="{00000000-0005-0000-0000-00003B760000}"/>
    <cellStyle name="Entered 4" xfId="12979" xr:uid="{00000000-0005-0000-0000-00003C760000}"/>
    <cellStyle name="Entrée" xfId="23079" xr:uid="{00000000-0005-0000-0000-00003D760000}"/>
    <cellStyle name="Euro" xfId="985" xr:uid="{00000000-0005-0000-0000-00003E760000}"/>
    <cellStyle name="Euro 2" xfId="12981" xr:uid="{00000000-0005-0000-0000-00003F760000}"/>
    <cellStyle name="Euro 2 2" xfId="12982" xr:uid="{00000000-0005-0000-0000-000040760000}"/>
    <cellStyle name="Euro 2 3" xfId="28766" xr:uid="{00000000-0005-0000-0000-000041760000}"/>
    <cellStyle name="Euro 2 4" xfId="23081" xr:uid="{00000000-0005-0000-0000-000042760000}"/>
    <cellStyle name="Euro 3" xfId="12983" xr:uid="{00000000-0005-0000-0000-000043760000}"/>
    <cellStyle name="Euro 3 2" xfId="12984" xr:uid="{00000000-0005-0000-0000-000044760000}"/>
    <cellStyle name="Euro 4" xfId="12985" xr:uid="{00000000-0005-0000-0000-000045760000}"/>
    <cellStyle name="Euro 5" xfId="12980" xr:uid="{00000000-0005-0000-0000-000046760000}"/>
    <cellStyle name="Euro 6" xfId="23080" xr:uid="{00000000-0005-0000-0000-000047760000}"/>
    <cellStyle name="Excel Built-in Comma" xfId="986" xr:uid="{00000000-0005-0000-0000-000048760000}"/>
    <cellStyle name="Excel Built-in Comma 2" xfId="12986" xr:uid="{00000000-0005-0000-0000-000049760000}"/>
    <cellStyle name="Excel Built-in Comma 2 2" xfId="12987" xr:uid="{00000000-0005-0000-0000-00004A760000}"/>
    <cellStyle name="Excel Built-in Comma 3" xfId="12988" xr:uid="{00000000-0005-0000-0000-00004B760000}"/>
    <cellStyle name="Excel Built-in Comma 3 2" xfId="12989" xr:uid="{00000000-0005-0000-0000-00004C760000}"/>
    <cellStyle name="Excel Built-in Hyperlink" xfId="987" xr:uid="{00000000-0005-0000-0000-00004D760000}"/>
    <cellStyle name="Excel Built-in Normal" xfId="103" xr:uid="{00000000-0005-0000-0000-00004E760000}"/>
    <cellStyle name="Excel Built-in Normal 1" xfId="12990" xr:uid="{00000000-0005-0000-0000-00004F760000}"/>
    <cellStyle name="Excel Built-in Normal 10" xfId="988" xr:uid="{00000000-0005-0000-0000-000050760000}"/>
    <cellStyle name="Excel Built-in Normal 2" xfId="989" xr:uid="{00000000-0005-0000-0000-000051760000}"/>
    <cellStyle name="Excel Built-in Normal 2 2" xfId="12991" xr:uid="{00000000-0005-0000-0000-000052760000}"/>
    <cellStyle name="Excel Built-in Normal 2 2 2" xfId="12992" xr:uid="{00000000-0005-0000-0000-000053760000}"/>
    <cellStyle name="Excel Built-in Normal 2 2 3" xfId="12993" xr:uid="{00000000-0005-0000-0000-000054760000}"/>
    <cellStyle name="Excel Built-in Normal 2 3" xfId="12994" xr:uid="{00000000-0005-0000-0000-000055760000}"/>
    <cellStyle name="Excel Built-in Normal 2 4" xfId="12995" xr:uid="{00000000-0005-0000-0000-000056760000}"/>
    <cellStyle name="Excel Built-in Normal 2 4 2" xfId="12996" xr:uid="{00000000-0005-0000-0000-000057760000}"/>
    <cellStyle name="Excel Built-in Normal 3" xfId="990" xr:uid="{00000000-0005-0000-0000-000058760000}"/>
    <cellStyle name="Excel Built-in Normal 3 2" xfId="12997" xr:uid="{00000000-0005-0000-0000-000059760000}"/>
    <cellStyle name="Excel Built-in Normal 3 3" xfId="12998" xr:uid="{00000000-0005-0000-0000-00005A760000}"/>
    <cellStyle name="Excel Built-in Normal 3 4" xfId="12999" xr:uid="{00000000-0005-0000-0000-00005B760000}"/>
    <cellStyle name="Excel Built-in Normal 3 5" xfId="13000" xr:uid="{00000000-0005-0000-0000-00005C760000}"/>
    <cellStyle name="Excel Built-in Normal 3 6" xfId="13001" xr:uid="{00000000-0005-0000-0000-00005D760000}"/>
    <cellStyle name="Excel Built-in Normal 3 7" xfId="13002" xr:uid="{00000000-0005-0000-0000-00005E760000}"/>
    <cellStyle name="Excel Built-in Normal 3 8" xfId="13003" xr:uid="{00000000-0005-0000-0000-00005F760000}"/>
    <cellStyle name="Excel Built-in Normal 4" xfId="991" xr:uid="{00000000-0005-0000-0000-000060760000}"/>
    <cellStyle name="Excel Built-in Normal 4 2" xfId="13005" xr:uid="{00000000-0005-0000-0000-000061760000}"/>
    <cellStyle name="Excel Built-in Normal 4 3" xfId="13006" xr:uid="{00000000-0005-0000-0000-000062760000}"/>
    <cellStyle name="Excel Built-in Normal 4 4" xfId="13004" xr:uid="{00000000-0005-0000-0000-000063760000}"/>
    <cellStyle name="Excel Built-in Normal 5" xfId="1373" xr:uid="{00000000-0005-0000-0000-000064760000}"/>
    <cellStyle name="Excel Built-in Normal 5 2" xfId="13008" xr:uid="{00000000-0005-0000-0000-000065760000}"/>
    <cellStyle name="Excel Built-in Normal 5 3" xfId="13007" xr:uid="{00000000-0005-0000-0000-000066760000}"/>
    <cellStyle name="Excel Built-in Normal 6" xfId="13009" xr:uid="{00000000-0005-0000-0000-000067760000}"/>
    <cellStyle name="Excel Built-in Normal 6 2" xfId="28767" xr:uid="{00000000-0005-0000-0000-000068760000}"/>
    <cellStyle name="Excel Built-in Normal 6 3" xfId="25425" xr:uid="{00000000-0005-0000-0000-000069760000}"/>
    <cellStyle name="Excel Built-in Normal 7" xfId="13010" xr:uid="{00000000-0005-0000-0000-00006A760000}"/>
    <cellStyle name="Excel Built-in Normal 8" xfId="13011" xr:uid="{00000000-0005-0000-0000-00006B760000}"/>
    <cellStyle name="Excel Built-in Normal 9" xfId="13012" xr:uid="{00000000-0005-0000-0000-00006C760000}"/>
    <cellStyle name="Excel_BuiltIn_20% - Accent1" xfId="13013" xr:uid="{00000000-0005-0000-0000-00006D760000}"/>
    <cellStyle name="Explanatory Text" xfId="318" builtinId="53" customBuiltin="1"/>
    <cellStyle name="Explanatory Text 1" xfId="13014" xr:uid="{00000000-0005-0000-0000-00006F760000}"/>
    <cellStyle name="Explanatory Text 2" xfId="992" xr:uid="{00000000-0005-0000-0000-000070760000}"/>
    <cellStyle name="Explanatory Text 2 10" xfId="13015" xr:uid="{00000000-0005-0000-0000-000071760000}"/>
    <cellStyle name="Explanatory Text 2 10 2" xfId="13016" xr:uid="{00000000-0005-0000-0000-000072760000}"/>
    <cellStyle name="Explanatory Text 2 10 2 2" xfId="13017" xr:uid="{00000000-0005-0000-0000-000073760000}"/>
    <cellStyle name="Explanatory Text 2 10 3" xfId="13018" xr:uid="{00000000-0005-0000-0000-000074760000}"/>
    <cellStyle name="Explanatory Text 2 11" xfId="13019" xr:uid="{00000000-0005-0000-0000-000075760000}"/>
    <cellStyle name="Explanatory Text 2 11 2" xfId="13020" xr:uid="{00000000-0005-0000-0000-000076760000}"/>
    <cellStyle name="Explanatory Text 2 11 2 2" xfId="13021" xr:uid="{00000000-0005-0000-0000-000077760000}"/>
    <cellStyle name="Explanatory Text 2 11 3" xfId="13022" xr:uid="{00000000-0005-0000-0000-000078760000}"/>
    <cellStyle name="Explanatory Text 2 12" xfId="13023" xr:uid="{00000000-0005-0000-0000-000079760000}"/>
    <cellStyle name="Explanatory Text 2 12 2" xfId="13024" xr:uid="{00000000-0005-0000-0000-00007A760000}"/>
    <cellStyle name="Explanatory Text 2 13" xfId="13025" xr:uid="{00000000-0005-0000-0000-00007B760000}"/>
    <cellStyle name="Explanatory Text 2 2" xfId="13026" xr:uid="{00000000-0005-0000-0000-00007C760000}"/>
    <cellStyle name="Explanatory Text 2 2 2" xfId="13027" xr:uid="{00000000-0005-0000-0000-00007D760000}"/>
    <cellStyle name="Explanatory Text 2 2 2 2" xfId="13028" xr:uid="{00000000-0005-0000-0000-00007E760000}"/>
    <cellStyle name="Explanatory Text 2 2 3" xfId="13029" xr:uid="{00000000-0005-0000-0000-00007F760000}"/>
    <cellStyle name="Explanatory Text 2 3" xfId="13030" xr:uid="{00000000-0005-0000-0000-000080760000}"/>
    <cellStyle name="Explanatory Text 2 3 2" xfId="13031" xr:uid="{00000000-0005-0000-0000-000081760000}"/>
    <cellStyle name="Explanatory Text 2 3 2 2" xfId="13032" xr:uid="{00000000-0005-0000-0000-000082760000}"/>
    <cellStyle name="Explanatory Text 2 3 3" xfId="13033" xr:uid="{00000000-0005-0000-0000-000083760000}"/>
    <cellStyle name="Explanatory Text 2 4" xfId="13034" xr:uid="{00000000-0005-0000-0000-000084760000}"/>
    <cellStyle name="Explanatory Text 2 4 2" xfId="13035" xr:uid="{00000000-0005-0000-0000-000085760000}"/>
    <cellStyle name="Explanatory Text 2 4 2 2" xfId="13036" xr:uid="{00000000-0005-0000-0000-000086760000}"/>
    <cellStyle name="Explanatory Text 2 4 3" xfId="13037" xr:uid="{00000000-0005-0000-0000-000087760000}"/>
    <cellStyle name="Explanatory Text 2 5" xfId="13038" xr:uid="{00000000-0005-0000-0000-000088760000}"/>
    <cellStyle name="Explanatory Text 2 5 2" xfId="13039" xr:uid="{00000000-0005-0000-0000-000089760000}"/>
    <cellStyle name="Explanatory Text 2 5 2 2" xfId="13040" xr:uid="{00000000-0005-0000-0000-00008A760000}"/>
    <cellStyle name="Explanatory Text 2 5 3" xfId="13041" xr:uid="{00000000-0005-0000-0000-00008B760000}"/>
    <cellStyle name="Explanatory Text 2 6" xfId="13042" xr:uid="{00000000-0005-0000-0000-00008C760000}"/>
    <cellStyle name="Explanatory Text 2 6 2" xfId="13043" xr:uid="{00000000-0005-0000-0000-00008D760000}"/>
    <cellStyle name="Explanatory Text 2 6 2 2" xfId="13044" xr:uid="{00000000-0005-0000-0000-00008E760000}"/>
    <cellStyle name="Explanatory Text 2 6 3" xfId="13045" xr:uid="{00000000-0005-0000-0000-00008F760000}"/>
    <cellStyle name="Explanatory Text 2 7" xfId="13046" xr:uid="{00000000-0005-0000-0000-000090760000}"/>
    <cellStyle name="Explanatory Text 2 7 2" xfId="13047" xr:uid="{00000000-0005-0000-0000-000091760000}"/>
    <cellStyle name="Explanatory Text 2 7 2 2" xfId="13048" xr:uid="{00000000-0005-0000-0000-000092760000}"/>
    <cellStyle name="Explanatory Text 2 7 3" xfId="13049" xr:uid="{00000000-0005-0000-0000-000093760000}"/>
    <cellStyle name="Explanatory Text 2 8" xfId="13050" xr:uid="{00000000-0005-0000-0000-000094760000}"/>
    <cellStyle name="Explanatory Text 2 8 2" xfId="13051" xr:uid="{00000000-0005-0000-0000-000095760000}"/>
    <cellStyle name="Explanatory Text 2 8 2 2" xfId="13052" xr:uid="{00000000-0005-0000-0000-000096760000}"/>
    <cellStyle name="Explanatory Text 2 8 3" xfId="13053" xr:uid="{00000000-0005-0000-0000-000097760000}"/>
    <cellStyle name="Explanatory Text 2 9" xfId="13054" xr:uid="{00000000-0005-0000-0000-000098760000}"/>
    <cellStyle name="Explanatory Text 2 9 2" xfId="13055" xr:uid="{00000000-0005-0000-0000-000099760000}"/>
    <cellStyle name="Explanatory Text 2 9 2 2" xfId="13056" xr:uid="{00000000-0005-0000-0000-00009A760000}"/>
    <cellStyle name="Explanatory Text 2 9 3" xfId="13057" xr:uid="{00000000-0005-0000-0000-00009B760000}"/>
    <cellStyle name="Explanatory Text 3" xfId="993" xr:uid="{00000000-0005-0000-0000-00009C760000}"/>
    <cellStyle name="Explanatory Text 3 2" xfId="13058" xr:uid="{00000000-0005-0000-0000-00009D760000}"/>
    <cellStyle name="Explanatory Text 3 3" xfId="13059" xr:uid="{00000000-0005-0000-0000-00009E760000}"/>
    <cellStyle name="Explanatory Text 3 3 2" xfId="13060" xr:uid="{00000000-0005-0000-0000-00009F760000}"/>
    <cellStyle name="Explanatory Text 3 4" xfId="13061" xr:uid="{00000000-0005-0000-0000-0000A0760000}"/>
    <cellStyle name="Explanatory Text 4" xfId="13062" xr:uid="{00000000-0005-0000-0000-0000A1760000}"/>
    <cellStyle name="F2" xfId="13063" xr:uid="{00000000-0005-0000-0000-0000A2760000}"/>
    <cellStyle name="F2 2" xfId="13064" xr:uid="{00000000-0005-0000-0000-0000A3760000}"/>
    <cellStyle name="F2 2 2" xfId="13065" xr:uid="{00000000-0005-0000-0000-0000A4760000}"/>
    <cellStyle name="F2 2 3" xfId="28768" xr:uid="{00000000-0005-0000-0000-0000A5760000}"/>
    <cellStyle name="F2 2 4" xfId="23083" xr:uid="{00000000-0005-0000-0000-0000A6760000}"/>
    <cellStyle name="F2 3" xfId="13066" xr:uid="{00000000-0005-0000-0000-0000A7760000}"/>
    <cellStyle name="F2 3 2" xfId="13067" xr:uid="{00000000-0005-0000-0000-0000A8760000}"/>
    <cellStyle name="F2 4" xfId="13068" xr:uid="{00000000-0005-0000-0000-0000A9760000}"/>
    <cellStyle name="F2 5" xfId="23082" xr:uid="{00000000-0005-0000-0000-0000AA760000}"/>
    <cellStyle name="F3" xfId="13069" xr:uid="{00000000-0005-0000-0000-0000AB760000}"/>
    <cellStyle name="F3 2" xfId="13070" xr:uid="{00000000-0005-0000-0000-0000AC760000}"/>
    <cellStyle name="F3 2 2" xfId="13071" xr:uid="{00000000-0005-0000-0000-0000AD760000}"/>
    <cellStyle name="F3 2 3" xfId="28770" xr:uid="{00000000-0005-0000-0000-0000AE760000}"/>
    <cellStyle name="F3 2 4" xfId="23085" xr:uid="{00000000-0005-0000-0000-0000AF760000}"/>
    <cellStyle name="F3 3" xfId="13072" xr:uid="{00000000-0005-0000-0000-0000B0760000}"/>
    <cellStyle name="F3 3 2" xfId="13073" xr:uid="{00000000-0005-0000-0000-0000B1760000}"/>
    <cellStyle name="F3 4" xfId="13074" xr:uid="{00000000-0005-0000-0000-0000B2760000}"/>
    <cellStyle name="F3 5" xfId="23084" xr:uid="{00000000-0005-0000-0000-0000B3760000}"/>
    <cellStyle name="F4" xfId="13075" xr:uid="{00000000-0005-0000-0000-0000B4760000}"/>
    <cellStyle name="F4 2" xfId="13076" xr:uid="{00000000-0005-0000-0000-0000B5760000}"/>
    <cellStyle name="F4 2 2" xfId="13077" xr:uid="{00000000-0005-0000-0000-0000B6760000}"/>
    <cellStyle name="F4 2 3" xfId="28771" xr:uid="{00000000-0005-0000-0000-0000B7760000}"/>
    <cellStyle name="F4 2 4" xfId="23087" xr:uid="{00000000-0005-0000-0000-0000B8760000}"/>
    <cellStyle name="F4 3" xfId="13078" xr:uid="{00000000-0005-0000-0000-0000B9760000}"/>
    <cellStyle name="F4 3 2" xfId="13079" xr:uid="{00000000-0005-0000-0000-0000BA760000}"/>
    <cellStyle name="F4 4" xfId="13080" xr:uid="{00000000-0005-0000-0000-0000BB760000}"/>
    <cellStyle name="F4 5" xfId="23086" xr:uid="{00000000-0005-0000-0000-0000BC760000}"/>
    <cellStyle name="F5" xfId="13081" xr:uid="{00000000-0005-0000-0000-0000BD760000}"/>
    <cellStyle name="F5 2" xfId="13082" xr:uid="{00000000-0005-0000-0000-0000BE760000}"/>
    <cellStyle name="F5 2 2" xfId="13083" xr:uid="{00000000-0005-0000-0000-0000BF760000}"/>
    <cellStyle name="F5 2 3" xfId="28772" xr:uid="{00000000-0005-0000-0000-0000C0760000}"/>
    <cellStyle name="F5 2 4" xfId="23089" xr:uid="{00000000-0005-0000-0000-0000C1760000}"/>
    <cellStyle name="F5 3" xfId="13084" xr:uid="{00000000-0005-0000-0000-0000C2760000}"/>
    <cellStyle name="F5 3 2" xfId="13085" xr:uid="{00000000-0005-0000-0000-0000C3760000}"/>
    <cellStyle name="F5 4" xfId="13086" xr:uid="{00000000-0005-0000-0000-0000C4760000}"/>
    <cellStyle name="F5 5" xfId="23088" xr:uid="{00000000-0005-0000-0000-0000C5760000}"/>
    <cellStyle name="F6" xfId="13087" xr:uid="{00000000-0005-0000-0000-0000C6760000}"/>
    <cellStyle name="F6 2" xfId="13088" xr:uid="{00000000-0005-0000-0000-0000C7760000}"/>
    <cellStyle name="F6 2 2" xfId="13089" xr:uid="{00000000-0005-0000-0000-0000C8760000}"/>
    <cellStyle name="F6 2 3" xfId="28773" xr:uid="{00000000-0005-0000-0000-0000C9760000}"/>
    <cellStyle name="F6 2 4" xfId="23091" xr:uid="{00000000-0005-0000-0000-0000CA760000}"/>
    <cellStyle name="F6 3" xfId="13090" xr:uid="{00000000-0005-0000-0000-0000CB760000}"/>
    <cellStyle name="F6 3 2" xfId="13091" xr:uid="{00000000-0005-0000-0000-0000CC760000}"/>
    <cellStyle name="F6 4" xfId="13092" xr:uid="{00000000-0005-0000-0000-0000CD760000}"/>
    <cellStyle name="F6 5" xfId="23090" xr:uid="{00000000-0005-0000-0000-0000CE760000}"/>
    <cellStyle name="F7" xfId="13093" xr:uid="{00000000-0005-0000-0000-0000CF760000}"/>
    <cellStyle name="F7 2" xfId="13094" xr:uid="{00000000-0005-0000-0000-0000D0760000}"/>
    <cellStyle name="F7 2 2" xfId="13095" xr:uid="{00000000-0005-0000-0000-0000D1760000}"/>
    <cellStyle name="F7 2 3" xfId="28774" xr:uid="{00000000-0005-0000-0000-0000D2760000}"/>
    <cellStyle name="F7 2 4" xfId="23093" xr:uid="{00000000-0005-0000-0000-0000D3760000}"/>
    <cellStyle name="F7 3" xfId="13096" xr:uid="{00000000-0005-0000-0000-0000D4760000}"/>
    <cellStyle name="F7 3 2" xfId="13097" xr:uid="{00000000-0005-0000-0000-0000D5760000}"/>
    <cellStyle name="F7 4" xfId="13098" xr:uid="{00000000-0005-0000-0000-0000D6760000}"/>
    <cellStyle name="F7 5" xfId="23092" xr:uid="{00000000-0005-0000-0000-0000D7760000}"/>
    <cellStyle name="F8" xfId="13099" xr:uid="{00000000-0005-0000-0000-0000D8760000}"/>
    <cellStyle name="F8 2" xfId="13100" xr:uid="{00000000-0005-0000-0000-0000D9760000}"/>
    <cellStyle name="F8 2 2" xfId="13101" xr:uid="{00000000-0005-0000-0000-0000DA760000}"/>
    <cellStyle name="F8 2 3" xfId="28769" xr:uid="{00000000-0005-0000-0000-0000DB760000}"/>
    <cellStyle name="F8 2 4" xfId="23095" xr:uid="{00000000-0005-0000-0000-0000DC760000}"/>
    <cellStyle name="F8 3" xfId="13102" xr:uid="{00000000-0005-0000-0000-0000DD760000}"/>
    <cellStyle name="F8 3 2" xfId="13103" xr:uid="{00000000-0005-0000-0000-0000DE760000}"/>
    <cellStyle name="F8 4" xfId="13104" xr:uid="{00000000-0005-0000-0000-0000DF760000}"/>
    <cellStyle name="F8 5" xfId="23094" xr:uid="{00000000-0005-0000-0000-0000E0760000}"/>
    <cellStyle name="Fixed" xfId="994" xr:uid="{00000000-0005-0000-0000-0000E1760000}"/>
    <cellStyle name="Fixed 2" xfId="13106" xr:uid="{00000000-0005-0000-0000-0000E2760000}"/>
    <cellStyle name="Fixed 2 2" xfId="13107" xr:uid="{00000000-0005-0000-0000-0000E3760000}"/>
    <cellStyle name="Fixed 2 2 2" xfId="13108" xr:uid="{00000000-0005-0000-0000-0000E4760000}"/>
    <cellStyle name="Fixed 2 3" xfId="13109" xr:uid="{00000000-0005-0000-0000-0000E5760000}"/>
    <cellStyle name="Fixed 2 3 2" xfId="13110" xr:uid="{00000000-0005-0000-0000-0000E6760000}"/>
    <cellStyle name="Fixed 2 4" xfId="13111" xr:uid="{00000000-0005-0000-0000-0000E7760000}"/>
    <cellStyle name="Fixed 2 5" xfId="13112" xr:uid="{00000000-0005-0000-0000-0000E8760000}"/>
    <cellStyle name="Fixed 2 6" xfId="28775" xr:uid="{00000000-0005-0000-0000-0000E9760000}"/>
    <cellStyle name="Fixed 2 7" xfId="23097" xr:uid="{00000000-0005-0000-0000-0000EA760000}"/>
    <cellStyle name="Fixed 3" xfId="13113" xr:uid="{00000000-0005-0000-0000-0000EB760000}"/>
    <cellStyle name="Fixed 3 2" xfId="13114" xr:uid="{00000000-0005-0000-0000-0000EC760000}"/>
    <cellStyle name="Fixed 4" xfId="13115" xr:uid="{00000000-0005-0000-0000-0000ED760000}"/>
    <cellStyle name="Fixed 5" xfId="13105" xr:uid="{00000000-0005-0000-0000-0000EE760000}"/>
    <cellStyle name="Fixed 6" xfId="23809" xr:uid="{00000000-0005-0000-0000-0000EF760000}"/>
    <cellStyle name="Fixed 7" xfId="23096" xr:uid="{00000000-0005-0000-0000-0000F0760000}"/>
    <cellStyle name="Foottitle" xfId="995" xr:uid="{00000000-0005-0000-0000-0000F1760000}"/>
    <cellStyle name="Foottitle 2" xfId="13116" xr:uid="{00000000-0005-0000-0000-0000F2760000}"/>
    <cellStyle name="Foottitle 2 2" xfId="13117" xr:uid="{00000000-0005-0000-0000-0000F3760000}"/>
    <cellStyle name="Foottitle 2 3" xfId="28776" xr:uid="{00000000-0005-0000-0000-0000F4760000}"/>
    <cellStyle name="Foottitle 2 4" xfId="23099" xr:uid="{00000000-0005-0000-0000-0000F5760000}"/>
    <cellStyle name="Foottitle 3" xfId="13118" xr:uid="{00000000-0005-0000-0000-0000F6760000}"/>
    <cellStyle name="Foottitle 3 2" xfId="13119" xr:uid="{00000000-0005-0000-0000-0000F7760000}"/>
    <cellStyle name="Foottitle 4" xfId="13120" xr:uid="{00000000-0005-0000-0000-0000F8760000}"/>
    <cellStyle name="Foottitle 5" xfId="23098" xr:uid="{00000000-0005-0000-0000-0000F9760000}"/>
    <cellStyle name="FORM" xfId="996" xr:uid="{00000000-0005-0000-0000-0000FA760000}"/>
    <cellStyle name="FORM 2" xfId="13122" xr:uid="{00000000-0005-0000-0000-0000FB760000}"/>
    <cellStyle name="FORM 2 2" xfId="13123" xr:uid="{00000000-0005-0000-0000-0000FC760000}"/>
    <cellStyle name="FORM 2 3" xfId="13124" xr:uid="{00000000-0005-0000-0000-0000FD760000}"/>
    <cellStyle name="FORM 2 3 2" xfId="13125" xr:uid="{00000000-0005-0000-0000-0000FE760000}"/>
    <cellStyle name="FORM 2 4" xfId="21903" xr:uid="{00000000-0005-0000-0000-0000FF760000}"/>
    <cellStyle name="FORM 3" xfId="13126" xr:uid="{00000000-0005-0000-0000-000000770000}"/>
    <cellStyle name="FORM 3 2" xfId="13127" xr:uid="{00000000-0005-0000-0000-000001770000}"/>
    <cellStyle name="FORM 4" xfId="13121" xr:uid="{00000000-0005-0000-0000-000002770000}"/>
    <cellStyle name="FORM 5" xfId="23100" xr:uid="{00000000-0005-0000-0000-000003770000}"/>
    <cellStyle name="Formula" xfId="997" xr:uid="{00000000-0005-0000-0000-000004770000}"/>
    <cellStyle name="Formula 2" xfId="13128" xr:uid="{00000000-0005-0000-0000-000005770000}"/>
    <cellStyle name="Formula 2 2" xfId="13129" xr:uid="{00000000-0005-0000-0000-000006770000}"/>
    <cellStyle name="Formula 2 3" xfId="13130" xr:uid="{00000000-0005-0000-0000-000007770000}"/>
    <cellStyle name="Formula 2 3 2" xfId="13131" xr:uid="{00000000-0005-0000-0000-000008770000}"/>
    <cellStyle name="Formula 3" xfId="13132" xr:uid="{00000000-0005-0000-0000-000009770000}"/>
    <cellStyle name="Formula 3 2" xfId="13133" xr:uid="{00000000-0005-0000-0000-00000A770000}"/>
    <cellStyle name="Formula 4" xfId="13134" xr:uid="{00000000-0005-0000-0000-00000B770000}"/>
    <cellStyle name="G10" xfId="13135" xr:uid="{00000000-0005-0000-0000-00000C770000}"/>
    <cellStyle name="G10 2" xfId="13136" xr:uid="{00000000-0005-0000-0000-00000D770000}"/>
    <cellStyle name="G10 2 2" xfId="13137" xr:uid="{00000000-0005-0000-0000-00000E770000}"/>
    <cellStyle name="G10 3" xfId="13138" xr:uid="{00000000-0005-0000-0000-00000F770000}"/>
    <cellStyle name="G10 4" xfId="13139" xr:uid="{00000000-0005-0000-0000-000010770000}"/>
    <cellStyle name="G10 5" xfId="28777" xr:uid="{00000000-0005-0000-0000-000011770000}"/>
    <cellStyle name="GiltName" xfId="13140" xr:uid="{00000000-0005-0000-0000-000012770000}"/>
    <cellStyle name="GiltName 2" xfId="13141" xr:uid="{00000000-0005-0000-0000-000013770000}"/>
    <cellStyle name="GiltName 2 2" xfId="13142" xr:uid="{00000000-0005-0000-0000-000014770000}"/>
    <cellStyle name="GiltName 3" xfId="13143" xr:uid="{00000000-0005-0000-0000-000015770000}"/>
    <cellStyle name="GiltName 4" xfId="13144" xr:uid="{00000000-0005-0000-0000-000016770000}"/>
    <cellStyle name="Good" xfId="309" builtinId="26" customBuiltin="1"/>
    <cellStyle name="Good 1" xfId="13145" xr:uid="{00000000-0005-0000-0000-000018770000}"/>
    <cellStyle name="Good 2" xfId="111" xr:uid="{00000000-0005-0000-0000-000019770000}"/>
    <cellStyle name="Good 2 10" xfId="13146" xr:uid="{00000000-0005-0000-0000-00001A770000}"/>
    <cellStyle name="Good 2 10 2" xfId="13147" xr:uid="{00000000-0005-0000-0000-00001B770000}"/>
    <cellStyle name="Good 2 10 2 2" xfId="13148" xr:uid="{00000000-0005-0000-0000-00001C770000}"/>
    <cellStyle name="Good 2 10 3" xfId="13149" xr:uid="{00000000-0005-0000-0000-00001D770000}"/>
    <cellStyle name="Good 2 11" xfId="13150" xr:uid="{00000000-0005-0000-0000-00001E770000}"/>
    <cellStyle name="Good 2 11 2" xfId="13151" xr:uid="{00000000-0005-0000-0000-00001F770000}"/>
    <cellStyle name="Good 2 11 2 2" xfId="13152" xr:uid="{00000000-0005-0000-0000-000020770000}"/>
    <cellStyle name="Good 2 11 3" xfId="13153" xr:uid="{00000000-0005-0000-0000-000021770000}"/>
    <cellStyle name="Good 2 12" xfId="13154" xr:uid="{00000000-0005-0000-0000-000022770000}"/>
    <cellStyle name="Good 2 12 2" xfId="13155" xr:uid="{00000000-0005-0000-0000-000023770000}"/>
    <cellStyle name="Good 2 12 3" xfId="13156" xr:uid="{00000000-0005-0000-0000-000024770000}"/>
    <cellStyle name="Good 2 13" xfId="13157" xr:uid="{00000000-0005-0000-0000-000025770000}"/>
    <cellStyle name="Good 2 14" xfId="13158" xr:uid="{00000000-0005-0000-0000-000026770000}"/>
    <cellStyle name="Good 2 15" xfId="998" xr:uid="{00000000-0005-0000-0000-000027770000}"/>
    <cellStyle name="Good 2 2" xfId="1304" xr:uid="{00000000-0005-0000-0000-000028770000}"/>
    <cellStyle name="Good 2 2 2" xfId="13160" xr:uid="{00000000-0005-0000-0000-000029770000}"/>
    <cellStyle name="Good 2 2 2 2" xfId="13161" xr:uid="{00000000-0005-0000-0000-00002A770000}"/>
    <cellStyle name="Good 2 2 3" xfId="13162" xr:uid="{00000000-0005-0000-0000-00002B770000}"/>
    <cellStyle name="Good 2 2 4" xfId="13159" xr:uid="{00000000-0005-0000-0000-00002C770000}"/>
    <cellStyle name="Good 2 2 5" xfId="23896" xr:uid="{00000000-0005-0000-0000-00002D770000}"/>
    <cellStyle name="Good 2 3" xfId="13163" xr:uid="{00000000-0005-0000-0000-00002E770000}"/>
    <cellStyle name="Good 2 3 2" xfId="13164" xr:uid="{00000000-0005-0000-0000-00002F770000}"/>
    <cellStyle name="Good 2 3 2 2" xfId="13165" xr:uid="{00000000-0005-0000-0000-000030770000}"/>
    <cellStyle name="Good 2 3 3" xfId="13166" xr:uid="{00000000-0005-0000-0000-000031770000}"/>
    <cellStyle name="Good 2 3 4" xfId="26095" xr:uid="{00000000-0005-0000-0000-000032770000}"/>
    <cellStyle name="Good 2 3 5" xfId="23527" xr:uid="{00000000-0005-0000-0000-000033770000}"/>
    <cellStyle name="Good 2 4" xfId="13167" xr:uid="{00000000-0005-0000-0000-000034770000}"/>
    <cellStyle name="Good 2 4 2" xfId="13168" xr:uid="{00000000-0005-0000-0000-000035770000}"/>
    <cellStyle name="Good 2 4 2 2" xfId="13169" xr:uid="{00000000-0005-0000-0000-000036770000}"/>
    <cellStyle name="Good 2 4 3" xfId="13170" xr:uid="{00000000-0005-0000-0000-000037770000}"/>
    <cellStyle name="Good 2 4 4" xfId="28778" xr:uid="{00000000-0005-0000-0000-000038770000}"/>
    <cellStyle name="Good 2 4 5" xfId="32715" xr:uid="{00000000-0005-0000-0000-000039770000}"/>
    <cellStyle name="Good 2 5" xfId="13171" xr:uid="{00000000-0005-0000-0000-00003A770000}"/>
    <cellStyle name="Good 2 5 2" xfId="13172" xr:uid="{00000000-0005-0000-0000-00003B770000}"/>
    <cellStyle name="Good 2 5 2 2" xfId="13173" xr:uid="{00000000-0005-0000-0000-00003C770000}"/>
    <cellStyle name="Good 2 5 3" xfId="13174" xr:uid="{00000000-0005-0000-0000-00003D770000}"/>
    <cellStyle name="Good 2 6" xfId="13175" xr:uid="{00000000-0005-0000-0000-00003E770000}"/>
    <cellStyle name="Good 2 6 2" xfId="13176" xr:uid="{00000000-0005-0000-0000-00003F770000}"/>
    <cellStyle name="Good 2 6 2 2" xfId="13177" xr:uid="{00000000-0005-0000-0000-000040770000}"/>
    <cellStyle name="Good 2 6 3" xfId="13178" xr:uid="{00000000-0005-0000-0000-000041770000}"/>
    <cellStyle name="Good 2 7" xfId="13179" xr:uid="{00000000-0005-0000-0000-000042770000}"/>
    <cellStyle name="Good 2 7 2" xfId="13180" xr:uid="{00000000-0005-0000-0000-000043770000}"/>
    <cellStyle name="Good 2 7 2 2" xfId="13181" xr:uid="{00000000-0005-0000-0000-000044770000}"/>
    <cellStyle name="Good 2 7 3" xfId="13182" xr:uid="{00000000-0005-0000-0000-000045770000}"/>
    <cellStyle name="Good 2 8" xfId="13183" xr:uid="{00000000-0005-0000-0000-000046770000}"/>
    <cellStyle name="Good 2 8 2" xfId="13184" xr:uid="{00000000-0005-0000-0000-000047770000}"/>
    <cellStyle name="Good 2 8 2 2" xfId="13185" xr:uid="{00000000-0005-0000-0000-000048770000}"/>
    <cellStyle name="Good 2 8 3" xfId="13186" xr:uid="{00000000-0005-0000-0000-000049770000}"/>
    <cellStyle name="Good 2 9" xfId="13187" xr:uid="{00000000-0005-0000-0000-00004A770000}"/>
    <cellStyle name="Good 2 9 2" xfId="13188" xr:uid="{00000000-0005-0000-0000-00004B770000}"/>
    <cellStyle name="Good 2 9 2 2" xfId="13189" xr:uid="{00000000-0005-0000-0000-00004C770000}"/>
    <cellStyle name="Good 2 9 3" xfId="13190" xr:uid="{00000000-0005-0000-0000-00004D770000}"/>
    <cellStyle name="Good 3" xfId="999" xr:uid="{00000000-0005-0000-0000-00004E770000}"/>
    <cellStyle name="Good 3 2" xfId="13191" xr:uid="{00000000-0005-0000-0000-00004F770000}"/>
    <cellStyle name="Good 3 2 2" xfId="13192" xr:uid="{00000000-0005-0000-0000-000050770000}"/>
    <cellStyle name="Good 3 3" xfId="13193" xr:uid="{00000000-0005-0000-0000-000051770000}"/>
    <cellStyle name="Good 4" xfId="1000" xr:uid="{00000000-0005-0000-0000-000052770000}"/>
    <cellStyle name="Good 4 2" xfId="13194" xr:uid="{00000000-0005-0000-0000-000053770000}"/>
    <cellStyle name="Good 5" xfId="13195" xr:uid="{00000000-0005-0000-0000-000054770000}"/>
    <cellStyle name="Grey" xfId="1001" xr:uid="{00000000-0005-0000-0000-000055770000}"/>
    <cellStyle name="Grey 2" xfId="13196" xr:uid="{00000000-0005-0000-0000-000056770000}"/>
    <cellStyle name="Grey 2 2" xfId="13197" xr:uid="{00000000-0005-0000-0000-000057770000}"/>
    <cellStyle name="Grey 2 3" xfId="13198" xr:uid="{00000000-0005-0000-0000-000058770000}"/>
    <cellStyle name="Grey 2 3 2" xfId="13199" xr:uid="{00000000-0005-0000-0000-000059770000}"/>
    <cellStyle name="Grey 2 4" xfId="28779" xr:uid="{00000000-0005-0000-0000-00005A770000}"/>
    <cellStyle name="Grey 2 5" xfId="23102" xr:uid="{00000000-0005-0000-0000-00005B770000}"/>
    <cellStyle name="Grey 3" xfId="13200" xr:uid="{00000000-0005-0000-0000-00005C770000}"/>
    <cellStyle name="Grey 3 2" xfId="13201" xr:uid="{00000000-0005-0000-0000-00005D770000}"/>
    <cellStyle name="Grey 3 3" xfId="21904" xr:uid="{00000000-0005-0000-0000-00005E770000}"/>
    <cellStyle name="Grey 3 4" xfId="23103" xr:uid="{00000000-0005-0000-0000-00005F770000}"/>
    <cellStyle name="Grey 4" xfId="13202" xr:uid="{00000000-0005-0000-0000-000060770000}"/>
    <cellStyle name="Grey 5" xfId="13203" xr:uid="{00000000-0005-0000-0000-000061770000}"/>
    <cellStyle name="Grey 6" xfId="23810" xr:uid="{00000000-0005-0000-0000-000062770000}"/>
    <cellStyle name="Grey 7" xfId="23101" xr:uid="{00000000-0005-0000-0000-000063770000}"/>
    <cellStyle name="HEAD" xfId="13204" xr:uid="{00000000-0005-0000-0000-000064770000}"/>
    <cellStyle name="HEAD 2" xfId="13205" xr:uid="{00000000-0005-0000-0000-000065770000}"/>
    <cellStyle name="HEAD 2 2" xfId="13206" xr:uid="{00000000-0005-0000-0000-000066770000}"/>
    <cellStyle name="HEAD 3" xfId="13207" xr:uid="{00000000-0005-0000-0000-000067770000}"/>
    <cellStyle name="HEAD 4" xfId="13208" xr:uid="{00000000-0005-0000-0000-000068770000}"/>
    <cellStyle name="header" xfId="1002" xr:uid="{00000000-0005-0000-0000-000069770000}"/>
    <cellStyle name="Header 2" xfId="13209" xr:uid="{00000000-0005-0000-0000-00006A770000}"/>
    <cellStyle name="Header 2 2" xfId="13210" xr:uid="{00000000-0005-0000-0000-00006B770000}"/>
    <cellStyle name="header 3" xfId="13211" xr:uid="{00000000-0005-0000-0000-00006C770000}"/>
    <cellStyle name="Header 3 2" xfId="13212" xr:uid="{00000000-0005-0000-0000-00006D770000}"/>
    <cellStyle name="header 4" xfId="13213" xr:uid="{00000000-0005-0000-0000-00006E770000}"/>
    <cellStyle name="header 5" xfId="13214" xr:uid="{00000000-0005-0000-0000-00006F770000}"/>
    <cellStyle name="Header1" xfId="1003" xr:uid="{00000000-0005-0000-0000-000070770000}"/>
    <cellStyle name="Header1 2" xfId="13215" xr:uid="{00000000-0005-0000-0000-000071770000}"/>
    <cellStyle name="Header1 2 2" xfId="13216" xr:uid="{00000000-0005-0000-0000-000072770000}"/>
    <cellStyle name="Header1 2 2 2" xfId="13217" xr:uid="{00000000-0005-0000-0000-000073770000}"/>
    <cellStyle name="Header1 2 2 2 2" xfId="43174" xr:uid="{00000000-0005-0000-0000-000074770000}"/>
    <cellStyle name="Header1 2 2 3" xfId="43173" xr:uid="{00000000-0005-0000-0000-000075770000}"/>
    <cellStyle name="Header1 2 3" xfId="13218" xr:uid="{00000000-0005-0000-0000-000076770000}"/>
    <cellStyle name="Header1 2 3 2" xfId="43175" xr:uid="{00000000-0005-0000-0000-000077770000}"/>
    <cellStyle name="Header1 2 4" xfId="13219" xr:uid="{00000000-0005-0000-0000-000078770000}"/>
    <cellStyle name="Header1 2 4 2" xfId="43176" xr:uid="{00000000-0005-0000-0000-000079770000}"/>
    <cellStyle name="Header1 2 5" xfId="43172" xr:uid="{00000000-0005-0000-0000-00007A770000}"/>
    <cellStyle name="Header1 3" xfId="13220" xr:uid="{00000000-0005-0000-0000-00007B770000}"/>
    <cellStyle name="Header1 3 2" xfId="13221" xr:uid="{00000000-0005-0000-0000-00007C770000}"/>
    <cellStyle name="Header1 3 2 2" xfId="43178" xr:uid="{00000000-0005-0000-0000-00007D770000}"/>
    <cellStyle name="Header1 3 3" xfId="43177" xr:uid="{00000000-0005-0000-0000-00007E770000}"/>
    <cellStyle name="Header1 4" xfId="13222" xr:uid="{00000000-0005-0000-0000-00007F770000}"/>
    <cellStyle name="Header1 4 2" xfId="13223" xr:uid="{00000000-0005-0000-0000-000080770000}"/>
    <cellStyle name="Header1 4 2 2" xfId="43180" xr:uid="{00000000-0005-0000-0000-000081770000}"/>
    <cellStyle name="Header1 4 3" xfId="43179" xr:uid="{00000000-0005-0000-0000-000082770000}"/>
    <cellStyle name="Header1 5" xfId="13224" xr:uid="{00000000-0005-0000-0000-000083770000}"/>
    <cellStyle name="Header1 5 2" xfId="13225" xr:uid="{00000000-0005-0000-0000-000084770000}"/>
    <cellStyle name="Header1 5 2 2" xfId="43182" xr:uid="{00000000-0005-0000-0000-000085770000}"/>
    <cellStyle name="Header1 5 3" xfId="43181" xr:uid="{00000000-0005-0000-0000-000086770000}"/>
    <cellStyle name="Header1 6" xfId="36837" xr:uid="{00000000-0005-0000-0000-000087770000}"/>
    <cellStyle name="Header1 7" xfId="23104" xr:uid="{00000000-0005-0000-0000-000088770000}"/>
    <cellStyle name="Header1_BOQ for System Furniture - R1 (5)" xfId="13226" xr:uid="{00000000-0005-0000-0000-000089770000}"/>
    <cellStyle name="Header2" xfId="1004" xr:uid="{00000000-0005-0000-0000-00008A770000}"/>
    <cellStyle name="Header2 10" xfId="34462" xr:uid="{00000000-0005-0000-0000-00008B770000}"/>
    <cellStyle name="Header2 11" xfId="34145" xr:uid="{00000000-0005-0000-0000-00008C770000}"/>
    <cellStyle name="Header2 12" xfId="34400" xr:uid="{00000000-0005-0000-0000-00008D770000}"/>
    <cellStyle name="Header2 13" xfId="34467" xr:uid="{00000000-0005-0000-0000-00008E770000}"/>
    <cellStyle name="Header2 14" xfId="34403" xr:uid="{00000000-0005-0000-0000-00008F770000}"/>
    <cellStyle name="Header2 15" xfId="36838" xr:uid="{00000000-0005-0000-0000-000090770000}"/>
    <cellStyle name="Header2 16" xfId="23105" xr:uid="{00000000-0005-0000-0000-000091770000}"/>
    <cellStyle name="Header2 2" xfId="1005" xr:uid="{00000000-0005-0000-0000-000092770000}"/>
    <cellStyle name="Header2 2 10" xfId="34367" xr:uid="{00000000-0005-0000-0000-000093770000}"/>
    <cellStyle name="Header2 2 11" xfId="33711" xr:uid="{00000000-0005-0000-0000-000094770000}"/>
    <cellStyle name="Header2 2 12" xfId="33707" xr:uid="{00000000-0005-0000-0000-000095770000}"/>
    <cellStyle name="Header2 2 13" xfId="34412" xr:uid="{00000000-0005-0000-0000-000096770000}"/>
    <cellStyle name="Header2 2 14" xfId="36839" xr:uid="{00000000-0005-0000-0000-000097770000}"/>
    <cellStyle name="Header2 2 2" xfId="13227" xr:uid="{00000000-0005-0000-0000-000098770000}"/>
    <cellStyle name="Header2 2 2 2" xfId="13228" xr:uid="{00000000-0005-0000-0000-000099770000}"/>
    <cellStyle name="Header2 2 2 2 2" xfId="13229" xr:uid="{00000000-0005-0000-0000-00009A770000}"/>
    <cellStyle name="Header2 2 2 2 2 2" xfId="20399" xr:uid="{00000000-0005-0000-0000-00009B770000}"/>
    <cellStyle name="Header2 2 2 2 2 2 2" xfId="30133" xr:uid="{00000000-0005-0000-0000-00009C770000}"/>
    <cellStyle name="Header2 2 2 2 2 2 3" xfId="35957" xr:uid="{00000000-0005-0000-0000-00009D770000}"/>
    <cellStyle name="Header2 2 2 2 2 3" xfId="26724" xr:uid="{00000000-0005-0000-0000-00009E770000}"/>
    <cellStyle name="Header2 2 2 2 3" xfId="13230" xr:uid="{00000000-0005-0000-0000-00009F770000}"/>
    <cellStyle name="Header2 2 2 2 3 2" xfId="20398" xr:uid="{00000000-0005-0000-0000-0000A0770000}"/>
    <cellStyle name="Header2 2 2 2 3 2 2" xfId="30132" xr:uid="{00000000-0005-0000-0000-0000A1770000}"/>
    <cellStyle name="Header2 2 2 2 3 2 3" xfId="35958" xr:uid="{00000000-0005-0000-0000-0000A2770000}"/>
    <cellStyle name="Header2 2 2 2 3 3" xfId="26723" xr:uid="{00000000-0005-0000-0000-0000A3770000}"/>
    <cellStyle name="Header2 2 2 2 4" xfId="20400" xr:uid="{00000000-0005-0000-0000-0000A4770000}"/>
    <cellStyle name="Header2 2 2 2 4 2" xfId="30134" xr:uid="{00000000-0005-0000-0000-0000A5770000}"/>
    <cellStyle name="Header2 2 2 2 4 3" xfId="35956" xr:uid="{00000000-0005-0000-0000-0000A6770000}"/>
    <cellStyle name="Header2 2 2 2 5" xfId="26725" xr:uid="{00000000-0005-0000-0000-0000A7770000}"/>
    <cellStyle name="Header2 2 2 3" xfId="13231" xr:uid="{00000000-0005-0000-0000-0000A8770000}"/>
    <cellStyle name="Header2 2 2 3 2" xfId="20397" xr:uid="{00000000-0005-0000-0000-0000A9770000}"/>
    <cellStyle name="Header2 2 2 3 2 2" xfId="30131" xr:uid="{00000000-0005-0000-0000-0000AA770000}"/>
    <cellStyle name="Header2 2 2 3 2 3" xfId="35959" xr:uid="{00000000-0005-0000-0000-0000AB770000}"/>
    <cellStyle name="Header2 2 2 3 3" xfId="26722" xr:uid="{00000000-0005-0000-0000-0000AC770000}"/>
    <cellStyle name="Header2 2 2 4" xfId="13232" xr:uid="{00000000-0005-0000-0000-0000AD770000}"/>
    <cellStyle name="Header2 2 2 4 2" xfId="20396" xr:uid="{00000000-0005-0000-0000-0000AE770000}"/>
    <cellStyle name="Header2 2 2 4 2 2" xfId="30130" xr:uid="{00000000-0005-0000-0000-0000AF770000}"/>
    <cellStyle name="Header2 2 2 4 2 3" xfId="35960" xr:uid="{00000000-0005-0000-0000-0000B0770000}"/>
    <cellStyle name="Header2 2 2 4 3" xfId="26721" xr:uid="{00000000-0005-0000-0000-0000B1770000}"/>
    <cellStyle name="Header2 2 2 5" xfId="20401" xr:uid="{00000000-0005-0000-0000-0000B2770000}"/>
    <cellStyle name="Header2 2 2 5 2" xfId="30135" xr:uid="{00000000-0005-0000-0000-0000B3770000}"/>
    <cellStyle name="Header2 2 2 5 3" xfId="35955" xr:uid="{00000000-0005-0000-0000-0000B4770000}"/>
    <cellStyle name="Header2 2 2 6" xfId="26726" xr:uid="{00000000-0005-0000-0000-0000B5770000}"/>
    <cellStyle name="Header2 2 3" xfId="13233" xr:uid="{00000000-0005-0000-0000-0000B6770000}"/>
    <cellStyle name="Header2 2 3 2" xfId="13234" xr:uid="{00000000-0005-0000-0000-0000B7770000}"/>
    <cellStyle name="Header2 2 3 2 2" xfId="20394" xr:uid="{00000000-0005-0000-0000-0000B8770000}"/>
    <cellStyle name="Header2 2 3 2 2 2" xfId="30128" xr:uid="{00000000-0005-0000-0000-0000B9770000}"/>
    <cellStyle name="Header2 2 3 2 2 3" xfId="35962" xr:uid="{00000000-0005-0000-0000-0000BA770000}"/>
    <cellStyle name="Header2 2 3 2 3" xfId="26719" xr:uid="{00000000-0005-0000-0000-0000BB770000}"/>
    <cellStyle name="Header2 2 3 3" xfId="13235" xr:uid="{00000000-0005-0000-0000-0000BC770000}"/>
    <cellStyle name="Header2 2 3 3 2" xfId="20393" xr:uid="{00000000-0005-0000-0000-0000BD770000}"/>
    <cellStyle name="Header2 2 3 3 2 2" xfId="30127" xr:uid="{00000000-0005-0000-0000-0000BE770000}"/>
    <cellStyle name="Header2 2 3 3 2 3" xfId="35963" xr:uid="{00000000-0005-0000-0000-0000BF770000}"/>
    <cellStyle name="Header2 2 3 3 3" xfId="26718" xr:uid="{00000000-0005-0000-0000-0000C0770000}"/>
    <cellStyle name="Header2 2 3 4" xfId="20395" xr:uid="{00000000-0005-0000-0000-0000C1770000}"/>
    <cellStyle name="Header2 2 3 4 2" xfId="30129" xr:uid="{00000000-0005-0000-0000-0000C2770000}"/>
    <cellStyle name="Header2 2 3 4 3" xfId="35961" xr:uid="{00000000-0005-0000-0000-0000C3770000}"/>
    <cellStyle name="Header2 2 3 5" xfId="26720" xr:uid="{00000000-0005-0000-0000-0000C4770000}"/>
    <cellStyle name="Header2 2 4" xfId="13236" xr:uid="{00000000-0005-0000-0000-0000C5770000}"/>
    <cellStyle name="Header2 2 4 2" xfId="13237" xr:uid="{00000000-0005-0000-0000-0000C6770000}"/>
    <cellStyle name="Header2 2 4 2 2" xfId="20391" xr:uid="{00000000-0005-0000-0000-0000C7770000}"/>
    <cellStyle name="Header2 2 4 2 2 2" xfId="30125" xr:uid="{00000000-0005-0000-0000-0000C8770000}"/>
    <cellStyle name="Header2 2 4 2 2 3" xfId="35965" xr:uid="{00000000-0005-0000-0000-0000C9770000}"/>
    <cellStyle name="Header2 2 4 2 3" xfId="26716" xr:uid="{00000000-0005-0000-0000-0000CA770000}"/>
    <cellStyle name="Header2 2 4 3" xfId="20392" xr:uid="{00000000-0005-0000-0000-0000CB770000}"/>
    <cellStyle name="Header2 2 4 3 2" xfId="30126" xr:uid="{00000000-0005-0000-0000-0000CC770000}"/>
    <cellStyle name="Header2 2 4 3 3" xfId="35964" xr:uid="{00000000-0005-0000-0000-0000CD770000}"/>
    <cellStyle name="Header2 2 4 4" xfId="26717" xr:uid="{00000000-0005-0000-0000-0000CE770000}"/>
    <cellStyle name="Header2 2 5" xfId="13238" xr:uid="{00000000-0005-0000-0000-0000CF770000}"/>
    <cellStyle name="Header2 2 5 2" xfId="13239" xr:uid="{00000000-0005-0000-0000-0000D0770000}"/>
    <cellStyle name="Header2 2 5 2 2" xfId="20389" xr:uid="{00000000-0005-0000-0000-0000D1770000}"/>
    <cellStyle name="Header2 2 5 2 2 2" xfId="30123" xr:uid="{00000000-0005-0000-0000-0000D2770000}"/>
    <cellStyle name="Header2 2 5 2 2 3" xfId="35967" xr:uid="{00000000-0005-0000-0000-0000D3770000}"/>
    <cellStyle name="Header2 2 5 2 3" xfId="26714" xr:uid="{00000000-0005-0000-0000-0000D4770000}"/>
    <cellStyle name="Header2 2 5 3" xfId="20390" xr:uid="{00000000-0005-0000-0000-0000D5770000}"/>
    <cellStyle name="Header2 2 5 3 2" xfId="30124" xr:uid="{00000000-0005-0000-0000-0000D6770000}"/>
    <cellStyle name="Header2 2 5 3 3" xfId="35966" xr:uid="{00000000-0005-0000-0000-0000D7770000}"/>
    <cellStyle name="Header2 2 5 4" xfId="26715" xr:uid="{00000000-0005-0000-0000-0000D8770000}"/>
    <cellStyle name="Header2 2 6" xfId="20402" xr:uid="{00000000-0005-0000-0000-0000D9770000}"/>
    <cellStyle name="Header2 2 6 2" xfId="30136" xr:uid="{00000000-0005-0000-0000-0000DA770000}"/>
    <cellStyle name="Header2 2 6 2 2" xfId="35954" xr:uid="{00000000-0005-0000-0000-0000DB770000}"/>
    <cellStyle name="Header2 2 6 3" xfId="43184" xr:uid="{00000000-0005-0000-0000-0000DC770000}"/>
    <cellStyle name="Header2 2 6 4" xfId="347" xr:uid="{00000000-0005-0000-0000-0000DD770000}"/>
    <cellStyle name="Header2 2 7" xfId="29466" xr:uid="{00000000-0005-0000-0000-0000DE770000}"/>
    <cellStyle name="Header2 2 7 2" xfId="36392" xr:uid="{00000000-0005-0000-0000-0000DF770000}"/>
    <cellStyle name="Header2 2 7 3" xfId="44434" xr:uid="{00000000-0005-0000-0000-0000E0770000}"/>
    <cellStyle name="Header2 2 8" xfId="33693" xr:uid="{00000000-0005-0000-0000-0000E1770000}"/>
    <cellStyle name="Header2 2 9" xfId="34122" xr:uid="{00000000-0005-0000-0000-0000E2770000}"/>
    <cellStyle name="Header2 3" xfId="1006" xr:uid="{00000000-0005-0000-0000-0000E3770000}"/>
    <cellStyle name="Header2 3 10" xfId="34143" xr:uid="{00000000-0005-0000-0000-0000E4770000}"/>
    <cellStyle name="Header2 3 11" xfId="33706" xr:uid="{00000000-0005-0000-0000-0000E5770000}"/>
    <cellStyle name="Header2 3 12" xfId="33766" xr:uid="{00000000-0005-0000-0000-0000E6770000}"/>
    <cellStyle name="Header2 3 13" xfId="36840" xr:uid="{00000000-0005-0000-0000-0000E7770000}"/>
    <cellStyle name="Header2 3 2" xfId="13240" xr:uid="{00000000-0005-0000-0000-0000E8770000}"/>
    <cellStyle name="Header2 3 2 2" xfId="13241" xr:uid="{00000000-0005-0000-0000-0000E9770000}"/>
    <cellStyle name="Header2 3 2 2 2" xfId="20386" xr:uid="{00000000-0005-0000-0000-0000EA770000}"/>
    <cellStyle name="Header2 3 2 2 2 2" xfId="30120" xr:uid="{00000000-0005-0000-0000-0000EB770000}"/>
    <cellStyle name="Header2 3 2 2 2 3" xfId="35970" xr:uid="{00000000-0005-0000-0000-0000EC770000}"/>
    <cellStyle name="Header2 3 2 2 3" xfId="26712" xr:uid="{00000000-0005-0000-0000-0000ED770000}"/>
    <cellStyle name="Header2 3 2 3" xfId="13242" xr:uid="{00000000-0005-0000-0000-0000EE770000}"/>
    <cellStyle name="Header2 3 2 3 2" xfId="20385" xr:uid="{00000000-0005-0000-0000-0000EF770000}"/>
    <cellStyle name="Header2 3 2 3 2 2" xfId="30119" xr:uid="{00000000-0005-0000-0000-0000F0770000}"/>
    <cellStyle name="Header2 3 2 3 2 3" xfId="35971" xr:uid="{00000000-0005-0000-0000-0000F1770000}"/>
    <cellStyle name="Header2 3 2 3 3" xfId="26711" xr:uid="{00000000-0005-0000-0000-0000F2770000}"/>
    <cellStyle name="Header2 3 2 4" xfId="20387" xr:uid="{00000000-0005-0000-0000-0000F3770000}"/>
    <cellStyle name="Header2 3 2 4 2" xfId="30121" xr:uid="{00000000-0005-0000-0000-0000F4770000}"/>
    <cellStyle name="Header2 3 2 4 3" xfId="35969" xr:uid="{00000000-0005-0000-0000-0000F5770000}"/>
    <cellStyle name="Header2 3 2 5" xfId="26713" xr:uid="{00000000-0005-0000-0000-0000F6770000}"/>
    <cellStyle name="Header2 3 3" xfId="13243" xr:uid="{00000000-0005-0000-0000-0000F7770000}"/>
    <cellStyle name="Header2 3 3 2" xfId="13244" xr:uid="{00000000-0005-0000-0000-0000F8770000}"/>
    <cellStyle name="Header2 3 3 2 2" xfId="20383" xr:uid="{00000000-0005-0000-0000-0000F9770000}"/>
    <cellStyle name="Header2 3 3 2 2 2" xfId="30117" xr:uid="{00000000-0005-0000-0000-0000FA770000}"/>
    <cellStyle name="Header2 3 3 2 2 3" xfId="35973" xr:uid="{00000000-0005-0000-0000-0000FB770000}"/>
    <cellStyle name="Header2 3 3 2 3" xfId="26710" xr:uid="{00000000-0005-0000-0000-0000FC770000}"/>
    <cellStyle name="Header2 3 3 3" xfId="20384" xr:uid="{00000000-0005-0000-0000-0000FD770000}"/>
    <cellStyle name="Header2 3 3 3 2" xfId="30118" xr:uid="{00000000-0005-0000-0000-0000FE770000}"/>
    <cellStyle name="Header2 3 3 3 3" xfId="35972" xr:uid="{00000000-0005-0000-0000-0000FF770000}"/>
    <cellStyle name="Header2 3 3 4" xfId="21799" xr:uid="{00000000-0005-0000-0000-000000780000}"/>
    <cellStyle name="Header2 3 4" xfId="13245" xr:uid="{00000000-0005-0000-0000-000001780000}"/>
    <cellStyle name="Header2 3 4 2" xfId="13246" xr:uid="{00000000-0005-0000-0000-000002780000}"/>
    <cellStyle name="Header2 3 4 2 2" xfId="20381" xr:uid="{00000000-0005-0000-0000-000003780000}"/>
    <cellStyle name="Header2 3 4 2 2 2" xfId="30115" xr:uid="{00000000-0005-0000-0000-000004780000}"/>
    <cellStyle name="Header2 3 4 2 2 3" xfId="35975" xr:uid="{00000000-0005-0000-0000-000005780000}"/>
    <cellStyle name="Header2 3 4 2 3" xfId="26708" xr:uid="{00000000-0005-0000-0000-000006780000}"/>
    <cellStyle name="Header2 3 4 3" xfId="20382" xr:uid="{00000000-0005-0000-0000-000007780000}"/>
    <cellStyle name="Header2 3 4 3 2" xfId="30116" xr:uid="{00000000-0005-0000-0000-000008780000}"/>
    <cellStyle name="Header2 3 4 3 3" xfId="35974" xr:uid="{00000000-0005-0000-0000-000009780000}"/>
    <cellStyle name="Header2 3 4 4" xfId="26709" xr:uid="{00000000-0005-0000-0000-00000A780000}"/>
    <cellStyle name="Header2 3 5" xfId="20388" xr:uid="{00000000-0005-0000-0000-00000B780000}"/>
    <cellStyle name="Header2 3 5 2" xfId="30122" xr:uid="{00000000-0005-0000-0000-00000C780000}"/>
    <cellStyle name="Header2 3 5 2 2" xfId="35968" xr:uid="{00000000-0005-0000-0000-00000D780000}"/>
    <cellStyle name="Header2 3 5 3" xfId="43185" xr:uid="{00000000-0005-0000-0000-00000E780000}"/>
    <cellStyle name="Header2 3 5 4" xfId="28781" xr:uid="{00000000-0005-0000-0000-00000F780000}"/>
    <cellStyle name="Header2 3 6" xfId="29465" xr:uid="{00000000-0005-0000-0000-000010780000}"/>
    <cellStyle name="Header2 3 6 2" xfId="36393" xr:uid="{00000000-0005-0000-0000-000011780000}"/>
    <cellStyle name="Header2 3 6 3" xfId="44435" xr:uid="{00000000-0005-0000-0000-000012780000}"/>
    <cellStyle name="Header2 3 7" xfId="33792" xr:uid="{00000000-0005-0000-0000-000013780000}"/>
    <cellStyle name="Header2 3 8" xfId="34445" xr:uid="{00000000-0005-0000-0000-000014780000}"/>
    <cellStyle name="Header2 3 9" xfId="34408" xr:uid="{00000000-0005-0000-0000-000015780000}"/>
    <cellStyle name="Header2 4" xfId="13247" xr:uid="{00000000-0005-0000-0000-000016780000}"/>
    <cellStyle name="Header2 4 2" xfId="13248" xr:uid="{00000000-0005-0000-0000-000017780000}"/>
    <cellStyle name="Header2 4 2 2" xfId="20379" xr:uid="{00000000-0005-0000-0000-000018780000}"/>
    <cellStyle name="Header2 4 2 2 2" xfId="30113" xr:uid="{00000000-0005-0000-0000-000019780000}"/>
    <cellStyle name="Header2 4 2 2 3" xfId="35977" xr:uid="{00000000-0005-0000-0000-00001A780000}"/>
    <cellStyle name="Header2 4 2 3" xfId="26706" xr:uid="{00000000-0005-0000-0000-00001B780000}"/>
    <cellStyle name="Header2 4 3" xfId="13249" xr:uid="{00000000-0005-0000-0000-00001C780000}"/>
    <cellStyle name="Header2 4 3 2" xfId="20378" xr:uid="{00000000-0005-0000-0000-00001D780000}"/>
    <cellStyle name="Header2 4 3 2 2" xfId="30112" xr:uid="{00000000-0005-0000-0000-00001E780000}"/>
    <cellStyle name="Header2 4 3 2 3" xfId="35978" xr:uid="{00000000-0005-0000-0000-00001F780000}"/>
    <cellStyle name="Header2 4 3 3" xfId="26705" xr:uid="{00000000-0005-0000-0000-000020780000}"/>
    <cellStyle name="Header2 4 4" xfId="20380" xr:uid="{00000000-0005-0000-0000-000021780000}"/>
    <cellStyle name="Header2 4 4 2" xfId="30114" xr:uid="{00000000-0005-0000-0000-000022780000}"/>
    <cellStyle name="Header2 4 4 3" xfId="35976" xr:uid="{00000000-0005-0000-0000-000023780000}"/>
    <cellStyle name="Header2 4 5" xfId="26707" xr:uid="{00000000-0005-0000-0000-000024780000}"/>
    <cellStyle name="Header2 5" xfId="13250" xr:uid="{00000000-0005-0000-0000-000025780000}"/>
    <cellStyle name="Header2 5 2" xfId="13251" xr:uid="{00000000-0005-0000-0000-000026780000}"/>
    <cellStyle name="Header2 5 2 2" xfId="20376" xr:uid="{00000000-0005-0000-0000-000027780000}"/>
    <cellStyle name="Header2 5 2 2 2" xfId="30110" xr:uid="{00000000-0005-0000-0000-000028780000}"/>
    <cellStyle name="Header2 5 2 2 3" xfId="35980" xr:uid="{00000000-0005-0000-0000-000029780000}"/>
    <cellStyle name="Header2 5 2 3" xfId="26703" xr:uid="{00000000-0005-0000-0000-00002A780000}"/>
    <cellStyle name="Header2 5 3" xfId="20377" xr:uid="{00000000-0005-0000-0000-00002B780000}"/>
    <cellStyle name="Header2 5 3 2" xfId="30111" xr:uid="{00000000-0005-0000-0000-00002C780000}"/>
    <cellStyle name="Header2 5 3 3" xfId="35979" xr:uid="{00000000-0005-0000-0000-00002D780000}"/>
    <cellStyle name="Header2 5 4" xfId="26704" xr:uid="{00000000-0005-0000-0000-00002E780000}"/>
    <cellStyle name="Header2 6" xfId="13252" xr:uid="{00000000-0005-0000-0000-00002F780000}"/>
    <cellStyle name="Header2 6 2" xfId="20375" xr:uid="{00000000-0005-0000-0000-000030780000}"/>
    <cellStyle name="Header2 6 2 2" xfId="30109" xr:uid="{00000000-0005-0000-0000-000031780000}"/>
    <cellStyle name="Header2 6 2 3" xfId="35981" xr:uid="{00000000-0005-0000-0000-000032780000}"/>
    <cellStyle name="Header2 6 3" xfId="26702" xr:uid="{00000000-0005-0000-0000-000033780000}"/>
    <cellStyle name="Header2 7" xfId="20403" xr:uid="{00000000-0005-0000-0000-000034780000}"/>
    <cellStyle name="Header2 7 2" xfId="30137" xr:uid="{00000000-0005-0000-0000-000035780000}"/>
    <cellStyle name="Header2 7 2 2" xfId="35953" xr:uid="{00000000-0005-0000-0000-000036780000}"/>
    <cellStyle name="Header2 7 3" xfId="43183" xr:uid="{00000000-0005-0000-0000-000037780000}"/>
    <cellStyle name="Header2 7 4" xfId="28780" xr:uid="{00000000-0005-0000-0000-000038780000}"/>
    <cellStyle name="Header2 8" xfId="29467" xr:uid="{00000000-0005-0000-0000-000039780000}"/>
    <cellStyle name="Header2 8 2" xfId="36391" xr:uid="{00000000-0005-0000-0000-00003A780000}"/>
    <cellStyle name="Header2 8 3" xfId="44433" xr:uid="{00000000-0005-0000-0000-00003B780000}"/>
    <cellStyle name="Header2 9" xfId="33700" xr:uid="{00000000-0005-0000-0000-00003C780000}"/>
    <cellStyle name="Header2_BOQ for System Furniture - R1 (5)" xfId="13253" xr:uid="{00000000-0005-0000-0000-00003D780000}"/>
    <cellStyle name="HeaderGroup" xfId="13254" xr:uid="{00000000-0005-0000-0000-00003E780000}"/>
    <cellStyle name="HeaderGroup 2" xfId="13255" xr:uid="{00000000-0005-0000-0000-00003F780000}"/>
    <cellStyle name="HeaderGroup 2 2" xfId="13256" xr:uid="{00000000-0005-0000-0000-000040780000}"/>
    <cellStyle name="HeaderGroup 3" xfId="13257" xr:uid="{00000000-0005-0000-0000-000041780000}"/>
    <cellStyle name="Heading" xfId="13258" xr:uid="{00000000-0005-0000-0000-000042780000}"/>
    <cellStyle name="Heading 1" xfId="305" builtinId="16" customBuiltin="1"/>
    <cellStyle name="Heading 1 1" xfId="13259" xr:uid="{00000000-0005-0000-0000-000044780000}"/>
    <cellStyle name="Heading 1 2" xfId="1007" xr:uid="{00000000-0005-0000-0000-000045780000}"/>
    <cellStyle name="Heading 1 2 10" xfId="13261" xr:uid="{00000000-0005-0000-0000-000046780000}"/>
    <cellStyle name="Heading 1 2 10 2" xfId="13262" xr:uid="{00000000-0005-0000-0000-000047780000}"/>
    <cellStyle name="Heading 1 2 10 2 2" xfId="13263" xr:uid="{00000000-0005-0000-0000-000048780000}"/>
    <cellStyle name="Heading 1 2 10 3" xfId="13264" xr:uid="{00000000-0005-0000-0000-000049780000}"/>
    <cellStyle name="Heading 1 2 11" xfId="13265" xr:uid="{00000000-0005-0000-0000-00004A780000}"/>
    <cellStyle name="Heading 1 2 11 2" xfId="13266" xr:uid="{00000000-0005-0000-0000-00004B780000}"/>
    <cellStyle name="Heading 1 2 11 2 2" xfId="13267" xr:uid="{00000000-0005-0000-0000-00004C780000}"/>
    <cellStyle name="Heading 1 2 11 3" xfId="13268" xr:uid="{00000000-0005-0000-0000-00004D780000}"/>
    <cellStyle name="Heading 1 2 12" xfId="13269" xr:uid="{00000000-0005-0000-0000-00004E780000}"/>
    <cellStyle name="Heading 1 2 12 2" xfId="13270" xr:uid="{00000000-0005-0000-0000-00004F780000}"/>
    <cellStyle name="Heading 1 2 13" xfId="13271" xr:uid="{00000000-0005-0000-0000-000050780000}"/>
    <cellStyle name="Heading 1 2 14" xfId="13260" xr:uid="{00000000-0005-0000-0000-000051780000}"/>
    <cellStyle name="Heading 1 2 15" xfId="23811" xr:uid="{00000000-0005-0000-0000-000052780000}"/>
    <cellStyle name="Heading 1 2 2" xfId="13272" xr:uid="{00000000-0005-0000-0000-000053780000}"/>
    <cellStyle name="Heading 1 2 2 2" xfId="13273" xr:uid="{00000000-0005-0000-0000-000054780000}"/>
    <cellStyle name="Heading 1 2 2 2 2" xfId="13274" xr:uid="{00000000-0005-0000-0000-000055780000}"/>
    <cellStyle name="Heading 1 2 2 3" xfId="13275" xr:uid="{00000000-0005-0000-0000-000056780000}"/>
    <cellStyle name="Heading 1 2 3" xfId="13276" xr:uid="{00000000-0005-0000-0000-000057780000}"/>
    <cellStyle name="Heading 1 2 3 2" xfId="13277" xr:uid="{00000000-0005-0000-0000-000058780000}"/>
    <cellStyle name="Heading 1 2 3 2 2" xfId="13278" xr:uid="{00000000-0005-0000-0000-000059780000}"/>
    <cellStyle name="Heading 1 2 3 3" xfId="13279" xr:uid="{00000000-0005-0000-0000-00005A780000}"/>
    <cellStyle name="Heading 1 2 4" xfId="13280" xr:uid="{00000000-0005-0000-0000-00005B780000}"/>
    <cellStyle name="Heading 1 2 4 2" xfId="13281" xr:uid="{00000000-0005-0000-0000-00005C780000}"/>
    <cellStyle name="Heading 1 2 4 2 2" xfId="13282" xr:uid="{00000000-0005-0000-0000-00005D780000}"/>
    <cellStyle name="Heading 1 2 4 3" xfId="13283" xr:uid="{00000000-0005-0000-0000-00005E780000}"/>
    <cellStyle name="Heading 1 2 5" xfId="13284" xr:uid="{00000000-0005-0000-0000-00005F780000}"/>
    <cellStyle name="Heading 1 2 5 2" xfId="13285" xr:uid="{00000000-0005-0000-0000-000060780000}"/>
    <cellStyle name="Heading 1 2 5 2 2" xfId="13286" xr:uid="{00000000-0005-0000-0000-000061780000}"/>
    <cellStyle name="Heading 1 2 5 3" xfId="13287" xr:uid="{00000000-0005-0000-0000-000062780000}"/>
    <cellStyle name="Heading 1 2 6" xfId="13288" xr:uid="{00000000-0005-0000-0000-000063780000}"/>
    <cellStyle name="Heading 1 2 6 2" xfId="13289" xr:uid="{00000000-0005-0000-0000-000064780000}"/>
    <cellStyle name="Heading 1 2 6 2 2" xfId="13290" xr:uid="{00000000-0005-0000-0000-000065780000}"/>
    <cellStyle name="Heading 1 2 6 3" xfId="13291" xr:uid="{00000000-0005-0000-0000-000066780000}"/>
    <cellStyle name="Heading 1 2 7" xfId="13292" xr:uid="{00000000-0005-0000-0000-000067780000}"/>
    <cellStyle name="Heading 1 2 7 2" xfId="13293" xr:uid="{00000000-0005-0000-0000-000068780000}"/>
    <cellStyle name="Heading 1 2 7 2 2" xfId="13294" xr:uid="{00000000-0005-0000-0000-000069780000}"/>
    <cellStyle name="Heading 1 2 7 3" xfId="13295" xr:uid="{00000000-0005-0000-0000-00006A780000}"/>
    <cellStyle name="Heading 1 2 8" xfId="13296" xr:uid="{00000000-0005-0000-0000-00006B780000}"/>
    <cellStyle name="Heading 1 2 8 2" xfId="13297" xr:uid="{00000000-0005-0000-0000-00006C780000}"/>
    <cellStyle name="Heading 1 2 8 2 2" xfId="13298" xr:uid="{00000000-0005-0000-0000-00006D780000}"/>
    <cellStyle name="Heading 1 2 8 3" xfId="13299" xr:uid="{00000000-0005-0000-0000-00006E780000}"/>
    <cellStyle name="Heading 1 2 9" xfId="13300" xr:uid="{00000000-0005-0000-0000-00006F780000}"/>
    <cellStyle name="Heading 1 2 9 2" xfId="13301" xr:uid="{00000000-0005-0000-0000-000070780000}"/>
    <cellStyle name="Heading 1 2 9 2 2" xfId="13302" xr:uid="{00000000-0005-0000-0000-000071780000}"/>
    <cellStyle name="Heading 1 2 9 3" xfId="13303" xr:uid="{00000000-0005-0000-0000-000072780000}"/>
    <cellStyle name="Heading 1 3" xfId="1008" xr:uid="{00000000-0005-0000-0000-000073780000}"/>
    <cellStyle name="Heading 1 3 2" xfId="13305" xr:uid="{00000000-0005-0000-0000-000074780000}"/>
    <cellStyle name="Heading 1 3 2 2" xfId="13306" xr:uid="{00000000-0005-0000-0000-000075780000}"/>
    <cellStyle name="Heading 1 3 3" xfId="13307" xr:uid="{00000000-0005-0000-0000-000076780000}"/>
    <cellStyle name="Heading 1 3 4" xfId="13308" xr:uid="{00000000-0005-0000-0000-000077780000}"/>
    <cellStyle name="Heading 1 3 4 2" xfId="13309" xr:uid="{00000000-0005-0000-0000-000078780000}"/>
    <cellStyle name="Heading 1 3 5" xfId="13304" xr:uid="{00000000-0005-0000-0000-000079780000}"/>
    <cellStyle name="Heading 1 4" xfId="13310" xr:uid="{00000000-0005-0000-0000-00007A780000}"/>
    <cellStyle name="Heading 1 4 2" xfId="28782" xr:uid="{00000000-0005-0000-0000-00007B780000}"/>
    <cellStyle name="Heading 1 4 3" xfId="23106" xr:uid="{00000000-0005-0000-0000-00007C780000}"/>
    <cellStyle name="Heading 1 5" xfId="13311" xr:uid="{00000000-0005-0000-0000-00007D780000}"/>
    <cellStyle name="Heading 1 5 2" xfId="28783" xr:uid="{00000000-0005-0000-0000-00007E780000}"/>
    <cellStyle name="Heading 1 5 3" xfId="23107" xr:uid="{00000000-0005-0000-0000-00007F780000}"/>
    <cellStyle name="Heading 2" xfId="306" builtinId="17" customBuiltin="1"/>
    <cellStyle name="Heading 2 1" xfId="13312" xr:uid="{00000000-0005-0000-0000-000081780000}"/>
    <cellStyle name="Heading 2 2" xfId="1009" xr:uid="{00000000-0005-0000-0000-000082780000}"/>
    <cellStyle name="Heading 2 2 10" xfId="13314" xr:uid="{00000000-0005-0000-0000-000083780000}"/>
    <cellStyle name="Heading 2 2 10 2" xfId="13315" xr:uid="{00000000-0005-0000-0000-000084780000}"/>
    <cellStyle name="Heading 2 2 10 2 2" xfId="13316" xr:uid="{00000000-0005-0000-0000-000085780000}"/>
    <cellStyle name="Heading 2 2 10 3" xfId="13317" xr:uid="{00000000-0005-0000-0000-000086780000}"/>
    <cellStyle name="Heading 2 2 11" xfId="13318" xr:uid="{00000000-0005-0000-0000-000087780000}"/>
    <cellStyle name="Heading 2 2 11 2" xfId="13319" xr:uid="{00000000-0005-0000-0000-000088780000}"/>
    <cellStyle name="Heading 2 2 11 2 2" xfId="13320" xr:uid="{00000000-0005-0000-0000-000089780000}"/>
    <cellStyle name="Heading 2 2 11 3" xfId="13321" xr:uid="{00000000-0005-0000-0000-00008A780000}"/>
    <cellStyle name="Heading 2 2 12" xfId="13322" xr:uid="{00000000-0005-0000-0000-00008B780000}"/>
    <cellStyle name="Heading 2 2 12 2" xfId="13323" xr:uid="{00000000-0005-0000-0000-00008C780000}"/>
    <cellStyle name="Heading 2 2 13" xfId="13324" xr:uid="{00000000-0005-0000-0000-00008D780000}"/>
    <cellStyle name="Heading 2 2 14" xfId="13313" xr:uid="{00000000-0005-0000-0000-00008E780000}"/>
    <cellStyle name="Heading 2 2 15" xfId="23812" xr:uid="{00000000-0005-0000-0000-00008F780000}"/>
    <cellStyle name="Heading 2 2 2" xfId="13325" xr:uid="{00000000-0005-0000-0000-000090780000}"/>
    <cellStyle name="Heading 2 2 2 2" xfId="13326" xr:uid="{00000000-0005-0000-0000-000091780000}"/>
    <cellStyle name="Heading 2 2 2 2 2" xfId="13327" xr:uid="{00000000-0005-0000-0000-000092780000}"/>
    <cellStyle name="Heading 2 2 2 3" xfId="13328" xr:uid="{00000000-0005-0000-0000-000093780000}"/>
    <cellStyle name="Heading 2 2 3" xfId="13329" xr:uid="{00000000-0005-0000-0000-000094780000}"/>
    <cellStyle name="Heading 2 2 3 2" xfId="13330" xr:uid="{00000000-0005-0000-0000-000095780000}"/>
    <cellStyle name="Heading 2 2 3 2 2" xfId="13331" xr:uid="{00000000-0005-0000-0000-000096780000}"/>
    <cellStyle name="Heading 2 2 3 3" xfId="13332" xr:uid="{00000000-0005-0000-0000-000097780000}"/>
    <cellStyle name="Heading 2 2 4" xfId="13333" xr:uid="{00000000-0005-0000-0000-000098780000}"/>
    <cellStyle name="Heading 2 2 4 2" xfId="13334" xr:uid="{00000000-0005-0000-0000-000099780000}"/>
    <cellStyle name="Heading 2 2 4 2 2" xfId="13335" xr:uid="{00000000-0005-0000-0000-00009A780000}"/>
    <cellStyle name="Heading 2 2 4 3" xfId="13336" xr:uid="{00000000-0005-0000-0000-00009B780000}"/>
    <cellStyle name="Heading 2 2 5" xfId="13337" xr:uid="{00000000-0005-0000-0000-00009C780000}"/>
    <cellStyle name="Heading 2 2 5 2" xfId="13338" xr:uid="{00000000-0005-0000-0000-00009D780000}"/>
    <cellStyle name="Heading 2 2 5 2 2" xfId="13339" xr:uid="{00000000-0005-0000-0000-00009E780000}"/>
    <cellStyle name="Heading 2 2 5 3" xfId="13340" xr:uid="{00000000-0005-0000-0000-00009F780000}"/>
    <cellStyle name="Heading 2 2 6" xfId="13341" xr:uid="{00000000-0005-0000-0000-0000A0780000}"/>
    <cellStyle name="Heading 2 2 6 2" xfId="13342" xr:uid="{00000000-0005-0000-0000-0000A1780000}"/>
    <cellStyle name="Heading 2 2 6 2 2" xfId="13343" xr:uid="{00000000-0005-0000-0000-0000A2780000}"/>
    <cellStyle name="Heading 2 2 6 3" xfId="13344" xr:uid="{00000000-0005-0000-0000-0000A3780000}"/>
    <cellStyle name="Heading 2 2 7" xfId="13345" xr:uid="{00000000-0005-0000-0000-0000A4780000}"/>
    <cellStyle name="Heading 2 2 7 2" xfId="13346" xr:uid="{00000000-0005-0000-0000-0000A5780000}"/>
    <cellStyle name="Heading 2 2 7 2 2" xfId="13347" xr:uid="{00000000-0005-0000-0000-0000A6780000}"/>
    <cellStyle name="Heading 2 2 7 3" xfId="13348" xr:uid="{00000000-0005-0000-0000-0000A7780000}"/>
    <cellStyle name="Heading 2 2 8" xfId="13349" xr:uid="{00000000-0005-0000-0000-0000A8780000}"/>
    <cellStyle name="Heading 2 2 8 2" xfId="13350" xr:uid="{00000000-0005-0000-0000-0000A9780000}"/>
    <cellStyle name="Heading 2 2 8 2 2" xfId="13351" xr:uid="{00000000-0005-0000-0000-0000AA780000}"/>
    <cellStyle name="Heading 2 2 8 3" xfId="13352" xr:uid="{00000000-0005-0000-0000-0000AB780000}"/>
    <cellStyle name="Heading 2 2 9" xfId="13353" xr:uid="{00000000-0005-0000-0000-0000AC780000}"/>
    <cellStyle name="Heading 2 2 9 2" xfId="13354" xr:uid="{00000000-0005-0000-0000-0000AD780000}"/>
    <cellStyle name="Heading 2 2 9 2 2" xfId="13355" xr:uid="{00000000-0005-0000-0000-0000AE780000}"/>
    <cellStyle name="Heading 2 2 9 3" xfId="13356" xr:uid="{00000000-0005-0000-0000-0000AF780000}"/>
    <cellStyle name="Heading 2 3" xfId="1010" xr:uid="{00000000-0005-0000-0000-0000B0780000}"/>
    <cellStyle name="Heading 2 3 2" xfId="13358" xr:uid="{00000000-0005-0000-0000-0000B1780000}"/>
    <cellStyle name="Heading 2 3 2 2" xfId="13359" xr:uid="{00000000-0005-0000-0000-0000B2780000}"/>
    <cellStyle name="Heading 2 3 3" xfId="13360" xr:uid="{00000000-0005-0000-0000-0000B3780000}"/>
    <cellStyle name="Heading 2 3 4" xfId="13361" xr:uid="{00000000-0005-0000-0000-0000B4780000}"/>
    <cellStyle name="Heading 2 3 4 2" xfId="13362" xr:uid="{00000000-0005-0000-0000-0000B5780000}"/>
    <cellStyle name="Heading 2 3 5" xfId="13357" xr:uid="{00000000-0005-0000-0000-0000B6780000}"/>
    <cellStyle name="Heading 2 4" xfId="13363" xr:uid="{00000000-0005-0000-0000-0000B7780000}"/>
    <cellStyle name="Heading 2 4 2" xfId="28784" xr:uid="{00000000-0005-0000-0000-0000B8780000}"/>
    <cellStyle name="Heading 2 4 3" xfId="23108" xr:uid="{00000000-0005-0000-0000-0000B9780000}"/>
    <cellStyle name="Heading 2 5" xfId="13364" xr:uid="{00000000-0005-0000-0000-0000BA780000}"/>
    <cellStyle name="Heading 2 5 2" xfId="28785" xr:uid="{00000000-0005-0000-0000-0000BB780000}"/>
    <cellStyle name="Heading 2 5 3" xfId="23109" xr:uid="{00000000-0005-0000-0000-0000BC780000}"/>
    <cellStyle name="Heading 3" xfId="307" builtinId="18" customBuiltin="1"/>
    <cellStyle name="Heading 3 1" xfId="13365" xr:uid="{00000000-0005-0000-0000-0000BE780000}"/>
    <cellStyle name="Heading 3 2" xfId="1011" xr:uid="{00000000-0005-0000-0000-0000BF780000}"/>
    <cellStyle name="Heading 3 2 10" xfId="13367" xr:uid="{00000000-0005-0000-0000-0000C0780000}"/>
    <cellStyle name="Heading 3 2 10 2" xfId="13368" xr:uid="{00000000-0005-0000-0000-0000C1780000}"/>
    <cellStyle name="Heading 3 2 10 2 2" xfId="13369" xr:uid="{00000000-0005-0000-0000-0000C2780000}"/>
    <cellStyle name="Heading 3 2 10 3" xfId="13370" xr:uid="{00000000-0005-0000-0000-0000C3780000}"/>
    <cellStyle name="Heading 3 2 11" xfId="13371" xr:uid="{00000000-0005-0000-0000-0000C4780000}"/>
    <cellStyle name="Heading 3 2 11 2" xfId="13372" xr:uid="{00000000-0005-0000-0000-0000C5780000}"/>
    <cellStyle name="Heading 3 2 11 2 2" xfId="13373" xr:uid="{00000000-0005-0000-0000-0000C6780000}"/>
    <cellStyle name="Heading 3 2 11 3" xfId="13374" xr:uid="{00000000-0005-0000-0000-0000C7780000}"/>
    <cellStyle name="Heading 3 2 12" xfId="13375" xr:uid="{00000000-0005-0000-0000-0000C8780000}"/>
    <cellStyle name="Heading 3 2 12 2" xfId="13376" xr:uid="{00000000-0005-0000-0000-0000C9780000}"/>
    <cellStyle name="Heading 3 2 13" xfId="13377" xr:uid="{00000000-0005-0000-0000-0000CA780000}"/>
    <cellStyle name="Heading 3 2 14" xfId="13366" xr:uid="{00000000-0005-0000-0000-0000CB780000}"/>
    <cellStyle name="Heading 3 2 15" xfId="23813" xr:uid="{00000000-0005-0000-0000-0000CC780000}"/>
    <cellStyle name="Heading 3 2 2" xfId="13378" xr:uid="{00000000-0005-0000-0000-0000CD780000}"/>
    <cellStyle name="Heading 3 2 2 2" xfId="13379" xr:uid="{00000000-0005-0000-0000-0000CE780000}"/>
    <cellStyle name="Heading 3 2 2 2 2" xfId="13380" xr:uid="{00000000-0005-0000-0000-0000CF780000}"/>
    <cellStyle name="Heading 3 2 2 3" xfId="13381" xr:uid="{00000000-0005-0000-0000-0000D0780000}"/>
    <cellStyle name="Heading 3 2 3" xfId="13382" xr:uid="{00000000-0005-0000-0000-0000D1780000}"/>
    <cellStyle name="Heading 3 2 3 2" xfId="13383" xr:uid="{00000000-0005-0000-0000-0000D2780000}"/>
    <cellStyle name="Heading 3 2 3 2 2" xfId="13384" xr:uid="{00000000-0005-0000-0000-0000D3780000}"/>
    <cellStyle name="Heading 3 2 3 3" xfId="13385" xr:uid="{00000000-0005-0000-0000-0000D4780000}"/>
    <cellStyle name="Heading 3 2 4" xfId="13386" xr:uid="{00000000-0005-0000-0000-0000D5780000}"/>
    <cellStyle name="Heading 3 2 4 2" xfId="13387" xr:uid="{00000000-0005-0000-0000-0000D6780000}"/>
    <cellStyle name="Heading 3 2 4 2 2" xfId="13388" xr:uid="{00000000-0005-0000-0000-0000D7780000}"/>
    <cellStyle name="Heading 3 2 4 3" xfId="13389" xr:uid="{00000000-0005-0000-0000-0000D8780000}"/>
    <cellStyle name="Heading 3 2 5" xfId="13390" xr:uid="{00000000-0005-0000-0000-0000D9780000}"/>
    <cellStyle name="Heading 3 2 5 2" xfId="13391" xr:uid="{00000000-0005-0000-0000-0000DA780000}"/>
    <cellStyle name="Heading 3 2 5 2 2" xfId="13392" xr:uid="{00000000-0005-0000-0000-0000DB780000}"/>
    <cellStyle name="Heading 3 2 5 3" xfId="13393" xr:uid="{00000000-0005-0000-0000-0000DC780000}"/>
    <cellStyle name="Heading 3 2 6" xfId="13394" xr:uid="{00000000-0005-0000-0000-0000DD780000}"/>
    <cellStyle name="Heading 3 2 6 2" xfId="13395" xr:uid="{00000000-0005-0000-0000-0000DE780000}"/>
    <cellStyle name="Heading 3 2 6 2 2" xfId="13396" xr:uid="{00000000-0005-0000-0000-0000DF780000}"/>
    <cellStyle name="Heading 3 2 6 3" xfId="13397" xr:uid="{00000000-0005-0000-0000-0000E0780000}"/>
    <cellStyle name="Heading 3 2 7" xfId="13398" xr:uid="{00000000-0005-0000-0000-0000E1780000}"/>
    <cellStyle name="Heading 3 2 7 2" xfId="13399" xr:uid="{00000000-0005-0000-0000-0000E2780000}"/>
    <cellStyle name="Heading 3 2 7 2 2" xfId="13400" xr:uid="{00000000-0005-0000-0000-0000E3780000}"/>
    <cellStyle name="Heading 3 2 7 3" xfId="13401" xr:uid="{00000000-0005-0000-0000-0000E4780000}"/>
    <cellStyle name="Heading 3 2 8" xfId="13402" xr:uid="{00000000-0005-0000-0000-0000E5780000}"/>
    <cellStyle name="Heading 3 2 8 2" xfId="13403" xr:uid="{00000000-0005-0000-0000-0000E6780000}"/>
    <cellStyle name="Heading 3 2 8 2 2" xfId="13404" xr:uid="{00000000-0005-0000-0000-0000E7780000}"/>
    <cellStyle name="Heading 3 2 8 3" xfId="13405" xr:uid="{00000000-0005-0000-0000-0000E8780000}"/>
    <cellStyle name="Heading 3 2 9" xfId="13406" xr:uid="{00000000-0005-0000-0000-0000E9780000}"/>
    <cellStyle name="Heading 3 2 9 2" xfId="13407" xr:uid="{00000000-0005-0000-0000-0000EA780000}"/>
    <cellStyle name="Heading 3 2 9 2 2" xfId="13408" xr:uid="{00000000-0005-0000-0000-0000EB780000}"/>
    <cellStyle name="Heading 3 2 9 3" xfId="13409" xr:uid="{00000000-0005-0000-0000-0000EC780000}"/>
    <cellStyle name="Heading 3 3" xfId="1012" xr:uid="{00000000-0005-0000-0000-0000ED780000}"/>
    <cellStyle name="Heading 3 3 2" xfId="13411" xr:uid="{00000000-0005-0000-0000-0000EE780000}"/>
    <cellStyle name="Heading 3 3 2 2" xfId="13412" xr:uid="{00000000-0005-0000-0000-0000EF780000}"/>
    <cellStyle name="Heading 3 3 3" xfId="13413" xr:uid="{00000000-0005-0000-0000-0000F0780000}"/>
    <cellStyle name="Heading 3 3 4" xfId="13414" xr:uid="{00000000-0005-0000-0000-0000F1780000}"/>
    <cellStyle name="Heading 3 3 4 2" xfId="13415" xr:uid="{00000000-0005-0000-0000-0000F2780000}"/>
    <cellStyle name="Heading 3 3 5" xfId="13410" xr:uid="{00000000-0005-0000-0000-0000F3780000}"/>
    <cellStyle name="Heading 3 4" xfId="13416" xr:uid="{00000000-0005-0000-0000-0000F4780000}"/>
    <cellStyle name="Heading 3 4 2" xfId="28786" xr:uid="{00000000-0005-0000-0000-0000F5780000}"/>
    <cellStyle name="Heading 3 4 3" xfId="29376" xr:uid="{00000000-0005-0000-0000-0000F6780000}"/>
    <cellStyle name="Heading 3 5" xfId="13417" xr:uid="{00000000-0005-0000-0000-0000F7780000}"/>
    <cellStyle name="Heading 3 5 2" xfId="28787" xr:uid="{00000000-0005-0000-0000-0000F8780000}"/>
    <cellStyle name="Heading 3 5 3" xfId="23110" xr:uid="{00000000-0005-0000-0000-0000F9780000}"/>
    <cellStyle name="Heading 4" xfId="308" builtinId="19" customBuiltin="1"/>
    <cellStyle name="Heading 4 1" xfId="13418" xr:uid="{00000000-0005-0000-0000-0000FB780000}"/>
    <cellStyle name="Heading 4 2" xfId="1013" xr:uid="{00000000-0005-0000-0000-0000FC780000}"/>
    <cellStyle name="Heading 4 2 10" xfId="13420" xr:uid="{00000000-0005-0000-0000-0000FD780000}"/>
    <cellStyle name="Heading 4 2 10 2" xfId="13421" xr:uid="{00000000-0005-0000-0000-0000FE780000}"/>
    <cellStyle name="Heading 4 2 10 2 2" xfId="13422" xr:uid="{00000000-0005-0000-0000-0000FF780000}"/>
    <cellStyle name="Heading 4 2 10 3" xfId="13423" xr:uid="{00000000-0005-0000-0000-000000790000}"/>
    <cellStyle name="Heading 4 2 11" xfId="13424" xr:uid="{00000000-0005-0000-0000-000001790000}"/>
    <cellStyle name="Heading 4 2 11 2" xfId="13425" xr:uid="{00000000-0005-0000-0000-000002790000}"/>
    <cellStyle name="Heading 4 2 11 2 2" xfId="13426" xr:uid="{00000000-0005-0000-0000-000003790000}"/>
    <cellStyle name="Heading 4 2 11 3" xfId="13427" xr:uid="{00000000-0005-0000-0000-000004790000}"/>
    <cellStyle name="Heading 4 2 12" xfId="13428" xr:uid="{00000000-0005-0000-0000-000005790000}"/>
    <cellStyle name="Heading 4 2 12 2" xfId="13429" xr:uid="{00000000-0005-0000-0000-000006790000}"/>
    <cellStyle name="Heading 4 2 13" xfId="13430" xr:uid="{00000000-0005-0000-0000-000007790000}"/>
    <cellStyle name="Heading 4 2 14" xfId="13419" xr:uid="{00000000-0005-0000-0000-000008790000}"/>
    <cellStyle name="Heading 4 2 15" xfId="23814" xr:uid="{00000000-0005-0000-0000-000009790000}"/>
    <cellStyle name="Heading 4 2 2" xfId="13431" xr:uid="{00000000-0005-0000-0000-00000A790000}"/>
    <cellStyle name="Heading 4 2 2 2" xfId="13432" xr:uid="{00000000-0005-0000-0000-00000B790000}"/>
    <cellStyle name="Heading 4 2 2 2 2" xfId="13433" xr:uid="{00000000-0005-0000-0000-00000C790000}"/>
    <cellStyle name="Heading 4 2 2 3" xfId="13434" xr:uid="{00000000-0005-0000-0000-00000D790000}"/>
    <cellStyle name="Heading 4 2 3" xfId="13435" xr:uid="{00000000-0005-0000-0000-00000E790000}"/>
    <cellStyle name="Heading 4 2 3 2" xfId="13436" xr:uid="{00000000-0005-0000-0000-00000F790000}"/>
    <cellStyle name="Heading 4 2 3 2 2" xfId="13437" xr:uid="{00000000-0005-0000-0000-000010790000}"/>
    <cellStyle name="Heading 4 2 3 3" xfId="13438" xr:uid="{00000000-0005-0000-0000-000011790000}"/>
    <cellStyle name="Heading 4 2 4" xfId="13439" xr:uid="{00000000-0005-0000-0000-000012790000}"/>
    <cellStyle name="Heading 4 2 4 2" xfId="13440" xr:uid="{00000000-0005-0000-0000-000013790000}"/>
    <cellStyle name="Heading 4 2 4 2 2" xfId="13441" xr:uid="{00000000-0005-0000-0000-000014790000}"/>
    <cellStyle name="Heading 4 2 4 3" xfId="13442" xr:uid="{00000000-0005-0000-0000-000015790000}"/>
    <cellStyle name="Heading 4 2 5" xfId="13443" xr:uid="{00000000-0005-0000-0000-000016790000}"/>
    <cellStyle name="Heading 4 2 5 2" xfId="13444" xr:uid="{00000000-0005-0000-0000-000017790000}"/>
    <cellStyle name="Heading 4 2 5 2 2" xfId="13445" xr:uid="{00000000-0005-0000-0000-000018790000}"/>
    <cellStyle name="Heading 4 2 5 3" xfId="13446" xr:uid="{00000000-0005-0000-0000-000019790000}"/>
    <cellStyle name="Heading 4 2 6" xfId="13447" xr:uid="{00000000-0005-0000-0000-00001A790000}"/>
    <cellStyle name="Heading 4 2 6 2" xfId="13448" xr:uid="{00000000-0005-0000-0000-00001B790000}"/>
    <cellStyle name="Heading 4 2 6 2 2" xfId="13449" xr:uid="{00000000-0005-0000-0000-00001C790000}"/>
    <cellStyle name="Heading 4 2 6 3" xfId="13450" xr:uid="{00000000-0005-0000-0000-00001D790000}"/>
    <cellStyle name="Heading 4 2 7" xfId="13451" xr:uid="{00000000-0005-0000-0000-00001E790000}"/>
    <cellStyle name="Heading 4 2 7 2" xfId="13452" xr:uid="{00000000-0005-0000-0000-00001F790000}"/>
    <cellStyle name="Heading 4 2 7 2 2" xfId="13453" xr:uid="{00000000-0005-0000-0000-000020790000}"/>
    <cellStyle name="Heading 4 2 7 3" xfId="13454" xr:uid="{00000000-0005-0000-0000-000021790000}"/>
    <cellStyle name="Heading 4 2 8" xfId="13455" xr:uid="{00000000-0005-0000-0000-000022790000}"/>
    <cellStyle name="Heading 4 2 8 2" xfId="13456" xr:uid="{00000000-0005-0000-0000-000023790000}"/>
    <cellStyle name="Heading 4 2 8 2 2" xfId="13457" xr:uid="{00000000-0005-0000-0000-000024790000}"/>
    <cellStyle name="Heading 4 2 8 3" xfId="13458" xr:uid="{00000000-0005-0000-0000-000025790000}"/>
    <cellStyle name="Heading 4 2 9" xfId="13459" xr:uid="{00000000-0005-0000-0000-000026790000}"/>
    <cellStyle name="Heading 4 2 9 2" xfId="13460" xr:uid="{00000000-0005-0000-0000-000027790000}"/>
    <cellStyle name="Heading 4 2 9 2 2" xfId="13461" xr:uid="{00000000-0005-0000-0000-000028790000}"/>
    <cellStyle name="Heading 4 2 9 3" xfId="13462" xr:uid="{00000000-0005-0000-0000-000029790000}"/>
    <cellStyle name="Heading 4 3" xfId="1014" xr:uid="{00000000-0005-0000-0000-00002A790000}"/>
    <cellStyle name="Heading 4 3 2" xfId="13464" xr:uid="{00000000-0005-0000-0000-00002B790000}"/>
    <cellStyle name="Heading 4 3 2 2" xfId="13465" xr:uid="{00000000-0005-0000-0000-00002C790000}"/>
    <cellStyle name="Heading 4 3 3" xfId="13466" xr:uid="{00000000-0005-0000-0000-00002D790000}"/>
    <cellStyle name="Heading 4 3 4" xfId="13467" xr:uid="{00000000-0005-0000-0000-00002E790000}"/>
    <cellStyle name="Heading 4 3 4 2" xfId="13468" xr:uid="{00000000-0005-0000-0000-00002F790000}"/>
    <cellStyle name="Heading 4 3 5" xfId="13463" xr:uid="{00000000-0005-0000-0000-000030790000}"/>
    <cellStyle name="Heading 4 4" xfId="13469" xr:uid="{00000000-0005-0000-0000-000031790000}"/>
    <cellStyle name="Heading 4 4 2" xfId="343" xr:uid="{00000000-0005-0000-0000-000032790000}"/>
    <cellStyle name="Heading 4 4 3" xfId="23111" xr:uid="{00000000-0005-0000-0000-000033790000}"/>
    <cellStyle name="Heading 4 5" xfId="13470" xr:uid="{00000000-0005-0000-0000-000034790000}"/>
    <cellStyle name="Heading 4 5 2" xfId="28788" xr:uid="{00000000-0005-0000-0000-000035790000}"/>
    <cellStyle name="Heading 4 5 3" xfId="23112" xr:uid="{00000000-0005-0000-0000-000036790000}"/>
    <cellStyle name="HEADING1" xfId="1015" xr:uid="{00000000-0005-0000-0000-000037790000}"/>
    <cellStyle name="Heading1 1" xfId="13472" xr:uid="{00000000-0005-0000-0000-000038790000}"/>
    <cellStyle name="HEADING1 1 2" xfId="13473" xr:uid="{00000000-0005-0000-0000-000039790000}"/>
    <cellStyle name="Heading1 1 3" xfId="13474" xr:uid="{00000000-0005-0000-0000-00003A790000}"/>
    <cellStyle name="Heading1 1 4" xfId="13475" xr:uid="{00000000-0005-0000-0000-00003B790000}"/>
    <cellStyle name="Heading1 1 5" xfId="13476" xr:uid="{00000000-0005-0000-0000-00003C790000}"/>
    <cellStyle name="Heading1 1 6" xfId="28789" xr:uid="{00000000-0005-0000-0000-00003D790000}"/>
    <cellStyle name="Heading1 1 7" xfId="23114" xr:uid="{00000000-0005-0000-0000-00003E790000}"/>
    <cellStyle name="HEADING1 10" xfId="13477" xr:uid="{00000000-0005-0000-0000-00003F790000}"/>
    <cellStyle name="HEADING1 11" xfId="13478" xr:uid="{00000000-0005-0000-0000-000040790000}"/>
    <cellStyle name="Heading1 12" xfId="13471" xr:uid="{00000000-0005-0000-0000-000041790000}"/>
    <cellStyle name="Heading1 13" xfId="20620" xr:uid="{00000000-0005-0000-0000-000042790000}"/>
    <cellStyle name="Heading1 14" xfId="20374" xr:uid="{00000000-0005-0000-0000-000043790000}"/>
    <cellStyle name="HEADING1 14 2" xfId="23815" xr:uid="{00000000-0005-0000-0000-000044790000}"/>
    <cellStyle name="Heading1 15" xfId="23113" xr:uid="{00000000-0005-0000-0000-000045790000}"/>
    <cellStyle name="Heading1 2" xfId="13479" xr:uid="{00000000-0005-0000-0000-000046790000}"/>
    <cellStyle name="Heading1 2 2" xfId="13480" xr:uid="{00000000-0005-0000-0000-000047790000}"/>
    <cellStyle name="HEADING1 2 2 2" xfId="13481" xr:uid="{00000000-0005-0000-0000-000048790000}"/>
    <cellStyle name="Heading1 2 2 3" xfId="13482" xr:uid="{00000000-0005-0000-0000-000049790000}"/>
    <cellStyle name="Heading1 2 2 4" xfId="13483" xr:uid="{00000000-0005-0000-0000-00004A790000}"/>
    <cellStyle name="Heading1 2 2 5" xfId="13484" xr:uid="{00000000-0005-0000-0000-00004B790000}"/>
    <cellStyle name="Heading1 2 3" xfId="13485" xr:uid="{00000000-0005-0000-0000-00004C790000}"/>
    <cellStyle name="HEADING1 2 3 2" xfId="13486" xr:uid="{00000000-0005-0000-0000-00004D790000}"/>
    <cellStyle name="HEADING1 2 4" xfId="13487" xr:uid="{00000000-0005-0000-0000-00004E790000}"/>
    <cellStyle name="HEADING1 2 5" xfId="13488" xr:uid="{00000000-0005-0000-0000-00004F790000}"/>
    <cellStyle name="HEADING1 3" xfId="13489" xr:uid="{00000000-0005-0000-0000-000050790000}"/>
    <cellStyle name="HEADING1 3 2" xfId="13490" xr:uid="{00000000-0005-0000-0000-000051790000}"/>
    <cellStyle name="HEADING1 4" xfId="13491" xr:uid="{00000000-0005-0000-0000-000052790000}"/>
    <cellStyle name="HEADING1 5" xfId="13492" xr:uid="{00000000-0005-0000-0000-000053790000}"/>
    <cellStyle name="HEADING1 6" xfId="13493" xr:uid="{00000000-0005-0000-0000-000054790000}"/>
    <cellStyle name="HEADING1 7" xfId="13494" xr:uid="{00000000-0005-0000-0000-000055790000}"/>
    <cellStyle name="HEADING1 8" xfId="13495" xr:uid="{00000000-0005-0000-0000-000056790000}"/>
    <cellStyle name="HEADING1 9" xfId="13496" xr:uid="{00000000-0005-0000-0000-000057790000}"/>
    <cellStyle name="Heading1_DRAFT-APPENDIX-1-29-04-09" xfId="13497" xr:uid="{00000000-0005-0000-0000-000058790000}"/>
    <cellStyle name="HEADING2" xfId="1016" xr:uid="{00000000-0005-0000-0000-000059790000}"/>
    <cellStyle name="HEADING2 10" xfId="13499" xr:uid="{00000000-0005-0000-0000-00005A790000}"/>
    <cellStyle name="HEADING2 11" xfId="13500" xr:uid="{00000000-0005-0000-0000-00005B790000}"/>
    <cellStyle name="Heading2 12" xfId="13498" xr:uid="{00000000-0005-0000-0000-00005C790000}"/>
    <cellStyle name="Heading2 13" xfId="20621" xr:uid="{00000000-0005-0000-0000-00005D790000}"/>
    <cellStyle name="Heading2 14" xfId="20373" xr:uid="{00000000-0005-0000-0000-00005E790000}"/>
    <cellStyle name="HEADING2 14 2" xfId="23816" xr:uid="{00000000-0005-0000-0000-00005F790000}"/>
    <cellStyle name="Heading2 15" xfId="23115" xr:uid="{00000000-0005-0000-0000-000060790000}"/>
    <cellStyle name="Heading2 2" xfId="13501" xr:uid="{00000000-0005-0000-0000-000061790000}"/>
    <cellStyle name="Heading2 2 2" xfId="13502" xr:uid="{00000000-0005-0000-0000-000062790000}"/>
    <cellStyle name="HEADING2 2 2 2" xfId="13503" xr:uid="{00000000-0005-0000-0000-000063790000}"/>
    <cellStyle name="Heading2 2 3" xfId="13504" xr:uid="{00000000-0005-0000-0000-000064790000}"/>
    <cellStyle name="HEADING2 2 3 2" xfId="13505" xr:uid="{00000000-0005-0000-0000-000065790000}"/>
    <cellStyle name="HEADING2 2 4" xfId="13506" xr:uid="{00000000-0005-0000-0000-000066790000}"/>
    <cellStyle name="HEADING2 2 5" xfId="13507" xr:uid="{00000000-0005-0000-0000-000067790000}"/>
    <cellStyle name="Heading2 2 6" xfId="28790" xr:uid="{00000000-0005-0000-0000-000068790000}"/>
    <cellStyle name="Heading2 2 7" xfId="23116" xr:uid="{00000000-0005-0000-0000-000069790000}"/>
    <cellStyle name="HEADING2 3" xfId="13508" xr:uid="{00000000-0005-0000-0000-00006A790000}"/>
    <cellStyle name="HEADING2 3 2" xfId="13509" xr:uid="{00000000-0005-0000-0000-00006B790000}"/>
    <cellStyle name="HEADING2 4" xfId="13510" xr:uid="{00000000-0005-0000-0000-00006C790000}"/>
    <cellStyle name="HEADING2 5" xfId="13511" xr:uid="{00000000-0005-0000-0000-00006D790000}"/>
    <cellStyle name="HEADING2 6" xfId="13512" xr:uid="{00000000-0005-0000-0000-00006E790000}"/>
    <cellStyle name="HEADING2 7" xfId="13513" xr:uid="{00000000-0005-0000-0000-00006F790000}"/>
    <cellStyle name="HEADING2 8" xfId="13514" xr:uid="{00000000-0005-0000-0000-000070790000}"/>
    <cellStyle name="HEADING2 9" xfId="13515" xr:uid="{00000000-0005-0000-0000-000071790000}"/>
    <cellStyle name="Hyperlink 10" xfId="13516" xr:uid="{00000000-0005-0000-0000-000072790000}"/>
    <cellStyle name="Hyperlink 10 2" xfId="28791" xr:uid="{00000000-0005-0000-0000-000073790000}"/>
    <cellStyle name="Hyperlink 10 3" xfId="23117" xr:uid="{00000000-0005-0000-0000-000074790000}"/>
    <cellStyle name="Hyperlink 11" xfId="23118" xr:uid="{00000000-0005-0000-0000-000075790000}"/>
    <cellStyle name="Hyperlink 12" xfId="23119" xr:uid="{00000000-0005-0000-0000-000076790000}"/>
    <cellStyle name="Hyperlink 2" xfId="72" xr:uid="{00000000-0005-0000-0000-000077790000}"/>
    <cellStyle name="Hyperlink 2 2" xfId="1018" xr:uid="{00000000-0005-0000-0000-000078790000}"/>
    <cellStyle name="Hyperlink 2 2 2" xfId="13517" xr:uid="{00000000-0005-0000-0000-000079790000}"/>
    <cellStyle name="Hyperlink 2 2 2 2" xfId="13518" xr:uid="{00000000-0005-0000-0000-00007A790000}"/>
    <cellStyle name="Hyperlink 2 2 2 3" xfId="13519" xr:uid="{00000000-0005-0000-0000-00007B790000}"/>
    <cellStyle name="Hyperlink 2 2 3" xfId="13520" xr:uid="{00000000-0005-0000-0000-00007C790000}"/>
    <cellStyle name="Hyperlink 2 2 3 2" xfId="13521" xr:uid="{00000000-0005-0000-0000-00007D790000}"/>
    <cellStyle name="Hyperlink 2 2 4" xfId="23818" xr:uid="{00000000-0005-0000-0000-00007E790000}"/>
    <cellStyle name="Hyperlink 2 2 5" xfId="23121" xr:uid="{00000000-0005-0000-0000-00007F790000}"/>
    <cellStyle name="Hyperlink 2 3" xfId="1019" xr:uid="{00000000-0005-0000-0000-000080790000}"/>
    <cellStyle name="Hyperlink 2 3 10" xfId="23122" xr:uid="{00000000-0005-0000-0000-000081790000}"/>
    <cellStyle name="Hyperlink 2 3 2" xfId="13522" xr:uid="{00000000-0005-0000-0000-000082790000}"/>
    <cellStyle name="Hyperlink 2 3 2 2" xfId="23124" xr:uid="{00000000-0005-0000-0000-000083790000}"/>
    <cellStyle name="Hyperlink 2 3 2 3" xfId="28792" xr:uid="{00000000-0005-0000-0000-000084790000}"/>
    <cellStyle name="Hyperlink 2 3 2 4" xfId="23123" xr:uid="{00000000-0005-0000-0000-000085790000}"/>
    <cellStyle name="Hyperlink 2 3 3" xfId="13523" xr:uid="{00000000-0005-0000-0000-000086790000}"/>
    <cellStyle name="Hyperlink 2 3 4" xfId="13524" xr:uid="{00000000-0005-0000-0000-000087790000}"/>
    <cellStyle name="Hyperlink 2 3 5" xfId="13525" xr:uid="{00000000-0005-0000-0000-000088790000}"/>
    <cellStyle name="Hyperlink 2 3 6" xfId="13526" xr:uid="{00000000-0005-0000-0000-000089790000}"/>
    <cellStyle name="Hyperlink 2 3 7" xfId="13527" xr:uid="{00000000-0005-0000-0000-00008A790000}"/>
    <cellStyle name="Hyperlink 2 3 8" xfId="13528" xr:uid="{00000000-0005-0000-0000-00008B790000}"/>
    <cellStyle name="Hyperlink 2 3 9" xfId="23819" xr:uid="{00000000-0005-0000-0000-00008C790000}"/>
    <cellStyle name="Hyperlink 2 4" xfId="1020" xr:uid="{00000000-0005-0000-0000-00008D790000}"/>
    <cellStyle name="Hyperlink 2 4 2" xfId="13530" xr:uid="{00000000-0005-0000-0000-00008E790000}"/>
    <cellStyle name="Hyperlink 2 4 3" xfId="13529" xr:uid="{00000000-0005-0000-0000-00008F790000}"/>
    <cellStyle name="Hyperlink 2 4 4" xfId="23820" xr:uid="{00000000-0005-0000-0000-000090790000}"/>
    <cellStyle name="Hyperlink 2 4 5" xfId="23125" xr:uid="{00000000-0005-0000-0000-000091790000}"/>
    <cellStyle name="Hyperlink 2 5" xfId="1017" xr:uid="{00000000-0005-0000-0000-000092790000}"/>
    <cellStyle name="Hyperlink 2 5 2" xfId="23127" xr:uid="{00000000-0005-0000-0000-000093790000}"/>
    <cellStyle name="Hyperlink 2 5 3" xfId="23817" xr:uid="{00000000-0005-0000-0000-000094790000}"/>
    <cellStyle name="Hyperlink 2 5 4" xfId="23126" xr:uid="{00000000-0005-0000-0000-000095790000}"/>
    <cellStyle name="Hyperlink 2 6" xfId="13531" xr:uid="{00000000-0005-0000-0000-000096790000}"/>
    <cellStyle name="Hyperlink 2 6 2" xfId="28793" xr:uid="{00000000-0005-0000-0000-000097790000}"/>
    <cellStyle name="Hyperlink 2 6 3" xfId="23120" xr:uid="{00000000-0005-0000-0000-000098790000}"/>
    <cellStyle name="Hyperlink 2 7" xfId="13532" xr:uid="{00000000-0005-0000-0000-000099790000}"/>
    <cellStyle name="Hyperlink 2 8" xfId="13533" xr:uid="{00000000-0005-0000-0000-00009A790000}"/>
    <cellStyle name="Hyperlink 2 9" xfId="13534" xr:uid="{00000000-0005-0000-0000-00009B790000}"/>
    <cellStyle name="Hyperlink 2_BOQ for System Furniture - R1 (5)" xfId="13535" xr:uid="{00000000-0005-0000-0000-00009C790000}"/>
    <cellStyle name="Hyperlink 3" xfId="13536" xr:uid="{00000000-0005-0000-0000-00009D790000}"/>
    <cellStyle name="Hyperlink 3 2" xfId="13537" xr:uid="{00000000-0005-0000-0000-00009E790000}"/>
    <cellStyle name="Hyperlink 3 2 2" xfId="13538" xr:uid="{00000000-0005-0000-0000-00009F790000}"/>
    <cellStyle name="Hyperlink 3 2 3" xfId="13539" xr:uid="{00000000-0005-0000-0000-0000A0790000}"/>
    <cellStyle name="Hyperlink 3 3" xfId="13540" xr:uid="{00000000-0005-0000-0000-0000A1790000}"/>
    <cellStyle name="Hyperlink 3 3 2" xfId="13541" xr:uid="{00000000-0005-0000-0000-0000A2790000}"/>
    <cellStyle name="Hyperlink 3 4" xfId="13542" xr:uid="{00000000-0005-0000-0000-0000A3790000}"/>
    <cellStyle name="Hyperlink 3 5" xfId="28794" xr:uid="{00000000-0005-0000-0000-0000A4790000}"/>
    <cellStyle name="Hyperlink 3 6" xfId="23128" xr:uid="{00000000-0005-0000-0000-0000A5790000}"/>
    <cellStyle name="Hyperlink 4" xfId="13543" xr:uid="{00000000-0005-0000-0000-0000A6790000}"/>
    <cellStyle name="Hyperlink 4 2" xfId="13544" xr:uid="{00000000-0005-0000-0000-0000A7790000}"/>
    <cellStyle name="Hyperlink 4 2 2" xfId="13545" xr:uid="{00000000-0005-0000-0000-0000A8790000}"/>
    <cellStyle name="Hyperlink 4 3" xfId="13546" xr:uid="{00000000-0005-0000-0000-0000A9790000}"/>
    <cellStyle name="Hyperlink 4 4" xfId="13547" xr:uid="{00000000-0005-0000-0000-0000AA790000}"/>
    <cellStyle name="Hyperlink 4 5" xfId="28795" xr:uid="{00000000-0005-0000-0000-0000AB790000}"/>
    <cellStyle name="Hyperlink 5" xfId="13548" xr:uid="{00000000-0005-0000-0000-0000AC790000}"/>
    <cellStyle name="Hyperlink 5 2" xfId="13549" xr:uid="{00000000-0005-0000-0000-0000AD790000}"/>
    <cellStyle name="Hyperlink 5 3" xfId="28796" xr:uid="{00000000-0005-0000-0000-0000AE790000}"/>
    <cellStyle name="Hyperlink 5 4" xfId="23129" xr:uid="{00000000-0005-0000-0000-0000AF790000}"/>
    <cellStyle name="Hyperlink 6" xfId="13550" xr:uid="{00000000-0005-0000-0000-0000B0790000}"/>
    <cellStyle name="Hyperlink 6 2" xfId="28797" xr:uid="{00000000-0005-0000-0000-0000B1790000}"/>
    <cellStyle name="Hyperlink 6 3" xfId="23130" xr:uid="{00000000-0005-0000-0000-0000B2790000}"/>
    <cellStyle name="Hyperlink 7" xfId="13551" xr:uid="{00000000-0005-0000-0000-0000B3790000}"/>
    <cellStyle name="Hyperlink 7 2" xfId="28798" xr:uid="{00000000-0005-0000-0000-0000B4790000}"/>
    <cellStyle name="Hyperlink 7 3" xfId="23131" xr:uid="{00000000-0005-0000-0000-0000B5790000}"/>
    <cellStyle name="Hyperlink 8" xfId="13552" xr:uid="{00000000-0005-0000-0000-0000B6790000}"/>
    <cellStyle name="Hyperlink 8 2" xfId="28799" xr:uid="{00000000-0005-0000-0000-0000B7790000}"/>
    <cellStyle name="Hyperlink 8 3" xfId="23132" xr:uid="{00000000-0005-0000-0000-0000B8790000}"/>
    <cellStyle name="Hyperlink 9" xfId="13553" xr:uid="{00000000-0005-0000-0000-0000B9790000}"/>
    <cellStyle name="Hyperlink 9 2" xfId="28800" xr:uid="{00000000-0005-0000-0000-0000BA790000}"/>
    <cellStyle name="Hyperlink 9 3" xfId="23133" xr:uid="{00000000-0005-0000-0000-0000BB790000}"/>
    <cellStyle name="Hypertextový odkaz" xfId="1021" xr:uid="{00000000-0005-0000-0000-0000BC790000}"/>
    <cellStyle name="Hypertextový odkaz 2" xfId="13554" xr:uid="{00000000-0005-0000-0000-0000BD790000}"/>
    <cellStyle name="Hypertextový odkaz 2 2" xfId="13555" xr:uid="{00000000-0005-0000-0000-0000BE790000}"/>
    <cellStyle name="Hypertextový odkaz 2 3" xfId="13556" xr:uid="{00000000-0005-0000-0000-0000BF790000}"/>
    <cellStyle name="Hypertextový odkaz 3" xfId="13557" xr:uid="{00000000-0005-0000-0000-0000C0790000}"/>
    <cellStyle name="Hypertextový odkaz 3 2" xfId="13558" xr:uid="{00000000-0005-0000-0000-0000C1790000}"/>
    <cellStyle name="INCHES" xfId="1022" xr:uid="{00000000-0005-0000-0000-0000C2790000}"/>
    <cellStyle name="INCHES 2" xfId="13560" xr:uid="{00000000-0005-0000-0000-0000C3790000}"/>
    <cellStyle name="INCHES 2 2" xfId="13561" xr:uid="{00000000-0005-0000-0000-0000C4790000}"/>
    <cellStyle name="INCHES 2 3" xfId="13562" xr:uid="{00000000-0005-0000-0000-0000C5790000}"/>
    <cellStyle name="INCHES 2 3 2" xfId="13563" xr:uid="{00000000-0005-0000-0000-0000C6790000}"/>
    <cellStyle name="INCHES 3" xfId="13564" xr:uid="{00000000-0005-0000-0000-0000C7790000}"/>
    <cellStyle name="INCHES 3 2" xfId="13565" xr:uid="{00000000-0005-0000-0000-0000C8790000}"/>
    <cellStyle name="INCHES 4" xfId="13559" xr:uid="{00000000-0005-0000-0000-0000C9790000}"/>
    <cellStyle name="INCHES 5" xfId="23821" xr:uid="{00000000-0005-0000-0000-0000CA790000}"/>
    <cellStyle name="INCHES 6" xfId="23134" xr:uid="{00000000-0005-0000-0000-0000CB790000}"/>
    <cellStyle name="Input" xfId="311" builtinId="20" customBuiltin="1"/>
    <cellStyle name="Input [yellow]" xfId="1023" xr:uid="{00000000-0005-0000-0000-0000CD790000}"/>
    <cellStyle name="Input [yellow] 10" xfId="23135" xr:uid="{00000000-0005-0000-0000-0000CE790000}"/>
    <cellStyle name="Input [yellow] 2" xfId="13566" xr:uid="{00000000-0005-0000-0000-0000CF790000}"/>
    <cellStyle name="Input [yellow] 2 2" xfId="13567" xr:uid="{00000000-0005-0000-0000-0000D0790000}"/>
    <cellStyle name="Input [yellow] 2 2 2" xfId="13568" xr:uid="{00000000-0005-0000-0000-0000D1790000}"/>
    <cellStyle name="Input [yellow] 2 2 2 2" xfId="20369" xr:uid="{00000000-0005-0000-0000-0000D2790000}"/>
    <cellStyle name="Input [yellow] 2 2 2 2 2" xfId="30105" xr:uid="{00000000-0005-0000-0000-0000D3790000}"/>
    <cellStyle name="Input [yellow] 2 2 2 3" xfId="26622" xr:uid="{00000000-0005-0000-0000-0000D4790000}"/>
    <cellStyle name="Input [yellow] 2 2 3" xfId="13569" xr:uid="{00000000-0005-0000-0000-0000D5790000}"/>
    <cellStyle name="Input [yellow] 2 2 3 2" xfId="20368" xr:uid="{00000000-0005-0000-0000-0000D6790000}"/>
    <cellStyle name="Input [yellow] 2 2 3 2 2" xfId="30104" xr:uid="{00000000-0005-0000-0000-0000D7790000}"/>
    <cellStyle name="Input [yellow] 2 2 3 3" xfId="26621" xr:uid="{00000000-0005-0000-0000-0000D8790000}"/>
    <cellStyle name="Input [yellow] 2 2 4" xfId="20370" xr:uid="{00000000-0005-0000-0000-0000D9790000}"/>
    <cellStyle name="Input [yellow] 2 2 4 2" xfId="30106" xr:uid="{00000000-0005-0000-0000-0000DA790000}"/>
    <cellStyle name="Input [yellow] 2 2 5" xfId="26623" xr:uid="{00000000-0005-0000-0000-0000DB790000}"/>
    <cellStyle name="Input [yellow] 2 3" xfId="13570" xr:uid="{00000000-0005-0000-0000-0000DC790000}"/>
    <cellStyle name="Input [yellow] 2 3 2" xfId="13571" xr:uid="{00000000-0005-0000-0000-0000DD790000}"/>
    <cellStyle name="Input [yellow] 2 3 2 2" xfId="20366" xr:uid="{00000000-0005-0000-0000-0000DE790000}"/>
    <cellStyle name="Input [yellow] 2 3 2 2 2" xfId="30102" xr:uid="{00000000-0005-0000-0000-0000DF790000}"/>
    <cellStyle name="Input [yellow] 2 3 2 3" xfId="26619" xr:uid="{00000000-0005-0000-0000-0000E0790000}"/>
    <cellStyle name="Input [yellow] 2 3 3" xfId="20367" xr:uid="{00000000-0005-0000-0000-0000E1790000}"/>
    <cellStyle name="Input [yellow] 2 3 3 2" xfId="30103" xr:uid="{00000000-0005-0000-0000-0000E2790000}"/>
    <cellStyle name="Input [yellow] 2 3 4" xfId="26620" xr:uid="{00000000-0005-0000-0000-0000E3790000}"/>
    <cellStyle name="Input [yellow] 2 4" xfId="13572" xr:uid="{00000000-0005-0000-0000-0000E4790000}"/>
    <cellStyle name="Input [yellow] 2 4 2" xfId="13573" xr:uid="{00000000-0005-0000-0000-0000E5790000}"/>
    <cellStyle name="Input [yellow] 2 4 2 2" xfId="20364" xr:uid="{00000000-0005-0000-0000-0000E6790000}"/>
    <cellStyle name="Input [yellow] 2 4 2 2 2" xfId="30100" xr:uid="{00000000-0005-0000-0000-0000E7790000}"/>
    <cellStyle name="Input [yellow] 2 4 2 3" xfId="26617" xr:uid="{00000000-0005-0000-0000-0000E8790000}"/>
    <cellStyle name="Input [yellow] 2 4 3" xfId="20365" xr:uid="{00000000-0005-0000-0000-0000E9790000}"/>
    <cellStyle name="Input [yellow] 2 4 3 2" xfId="30101" xr:uid="{00000000-0005-0000-0000-0000EA790000}"/>
    <cellStyle name="Input [yellow] 2 4 4" xfId="26618" xr:uid="{00000000-0005-0000-0000-0000EB790000}"/>
    <cellStyle name="Input [yellow] 2 5" xfId="13574" xr:uid="{00000000-0005-0000-0000-0000EC790000}"/>
    <cellStyle name="Input [yellow] 2 5 2" xfId="20363" xr:uid="{00000000-0005-0000-0000-0000ED790000}"/>
    <cellStyle name="Input [yellow] 2 5 2 2" xfId="30099" xr:uid="{00000000-0005-0000-0000-0000EE790000}"/>
    <cellStyle name="Input [yellow] 2 5 3" xfId="26616" xr:uid="{00000000-0005-0000-0000-0000EF790000}"/>
    <cellStyle name="Input [yellow] 2 6" xfId="20371" xr:uid="{00000000-0005-0000-0000-0000F0790000}"/>
    <cellStyle name="Input [yellow] 2 6 2" xfId="30107" xr:uid="{00000000-0005-0000-0000-0000F1790000}"/>
    <cellStyle name="Input [yellow] 2 7" xfId="26624" xr:uid="{00000000-0005-0000-0000-0000F2790000}"/>
    <cellStyle name="Input [yellow] 3" xfId="13575" xr:uid="{00000000-0005-0000-0000-0000F3790000}"/>
    <cellStyle name="Input [yellow] 3 2" xfId="13576" xr:uid="{00000000-0005-0000-0000-0000F4790000}"/>
    <cellStyle name="Input [yellow] 3 2 2" xfId="20361" xr:uid="{00000000-0005-0000-0000-0000F5790000}"/>
    <cellStyle name="Input [yellow] 3 2 2 2" xfId="30097" xr:uid="{00000000-0005-0000-0000-0000F6790000}"/>
    <cellStyle name="Input [yellow] 3 2 3" xfId="26614" xr:uid="{00000000-0005-0000-0000-0000F7790000}"/>
    <cellStyle name="Input [yellow] 3 3" xfId="13577" xr:uid="{00000000-0005-0000-0000-0000F8790000}"/>
    <cellStyle name="Input [yellow] 3 3 2" xfId="20360" xr:uid="{00000000-0005-0000-0000-0000F9790000}"/>
    <cellStyle name="Input [yellow] 3 3 2 2" xfId="30096" xr:uid="{00000000-0005-0000-0000-0000FA790000}"/>
    <cellStyle name="Input [yellow] 3 3 3" xfId="26613" xr:uid="{00000000-0005-0000-0000-0000FB790000}"/>
    <cellStyle name="Input [yellow] 3 4" xfId="13578" xr:uid="{00000000-0005-0000-0000-0000FC790000}"/>
    <cellStyle name="Input [yellow] 3 4 2" xfId="20359" xr:uid="{00000000-0005-0000-0000-0000FD790000}"/>
    <cellStyle name="Input [yellow] 3 4 2 2" xfId="30095" xr:uid="{00000000-0005-0000-0000-0000FE790000}"/>
    <cellStyle name="Input [yellow] 3 4 3" xfId="26612" xr:uid="{00000000-0005-0000-0000-0000FF790000}"/>
    <cellStyle name="Input [yellow] 3 5" xfId="20362" xr:uid="{00000000-0005-0000-0000-0000007A0000}"/>
    <cellStyle name="Input [yellow] 3 5 2" xfId="30098" xr:uid="{00000000-0005-0000-0000-0000017A0000}"/>
    <cellStyle name="Input [yellow] 3 6" xfId="26615" xr:uid="{00000000-0005-0000-0000-0000027A0000}"/>
    <cellStyle name="Input [yellow] 4" xfId="13579" xr:uid="{00000000-0005-0000-0000-0000037A0000}"/>
    <cellStyle name="Input [yellow] 4 2" xfId="13580" xr:uid="{00000000-0005-0000-0000-0000047A0000}"/>
    <cellStyle name="Input [yellow] 4 2 2" xfId="20357" xr:uid="{00000000-0005-0000-0000-0000057A0000}"/>
    <cellStyle name="Input [yellow] 4 2 2 2" xfId="30093" xr:uid="{00000000-0005-0000-0000-0000067A0000}"/>
    <cellStyle name="Input [yellow] 4 2 3" xfId="26610" xr:uid="{00000000-0005-0000-0000-0000077A0000}"/>
    <cellStyle name="Input [yellow] 4 3" xfId="20358" xr:uid="{00000000-0005-0000-0000-0000087A0000}"/>
    <cellStyle name="Input [yellow] 4 3 2" xfId="30094" xr:uid="{00000000-0005-0000-0000-0000097A0000}"/>
    <cellStyle name="Input [yellow] 4 4" xfId="26611" xr:uid="{00000000-0005-0000-0000-00000A7A0000}"/>
    <cellStyle name="Input [yellow] 5" xfId="13581" xr:uid="{00000000-0005-0000-0000-00000B7A0000}"/>
    <cellStyle name="Input [yellow] 5 2" xfId="13582" xr:uid="{00000000-0005-0000-0000-00000C7A0000}"/>
    <cellStyle name="Input [yellow] 5 2 2" xfId="20355" xr:uid="{00000000-0005-0000-0000-00000D7A0000}"/>
    <cellStyle name="Input [yellow] 5 2 2 2" xfId="30091" xr:uid="{00000000-0005-0000-0000-00000E7A0000}"/>
    <cellStyle name="Input [yellow] 5 2 3" xfId="26608" xr:uid="{00000000-0005-0000-0000-00000F7A0000}"/>
    <cellStyle name="Input [yellow] 5 3" xfId="20356" xr:uid="{00000000-0005-0000-0000-0000107A0000}"/>
    <cellStyle name="Input [yellow] 5 3 2" xfId="30092" xr:uid="{00000000-0005-0000-0000-0000117A0000}"/>
    <cellStyle name="Input [yellow] 5 4" xfId="26609" xr:uid="{00000000-0005-0000-0000-0000127A0000}"/>
    <cellStyle name="Input [yellow] 6" xfId="13583" xr:uid="{00000000-0005-0000-0000-0000137A0000}"/>
    <cellStyle name="Input [yellow] 6 2" xfId="20354" xr:uid="{00000000-0005-0000-0000-0000147A0000}"/>
    <cellStyle name="Input [yellow] 6 2 2" xfId="30090" xr:uid="{00000000-0005-0000-0000-0000157A0000}"/>
    <cellStyle name="Input [yellow] 6 3" xfId="26607" xr:uid="{00000000-0005-0000-0000-0000167A0000}"/>
    <cellStyle name="Input [yellow] 7" xfId="20372" xr:uid="{00000000-0005-0000-0000-0000177A0000}"/>
    <cellStyle name="Input [yellow] 7 2" xfId="30108" xr:uid="{00000000-0005-0000-0000-0000187A0000}"/>
    <cellStyle name="Input [yellow] 8" xfId="29460" xr:uid="{00000000-0005-0000-0000-0000197A0000}"/>
    <cellStyle name="Input [yellow] 8 2" xfId="36841" xr:uid="{00000000-0005-0000-0000-00001A7A0000}"/>
    <cellStyle name="Input [yellow] 9" xfId="23822" xr:uid="{00000000-0005-0000-0000-00001B7A0000}"/>
    <cellStyle name="Input 1" xfId="13584" xr:uid="{00000000-0005-0000-0000-00001C7A0000}"/>
    <cellStyle name="Input 1 2" xfId="20622" xr:uid="{00000000-0005-0000-0000-00001D7A0000}"/>
    <cellStyle name="Input 1 2 2" xfId="30351" xr:uid="{00000000-0005-0000-0000-00001E7A0000}"/>
    <cellStyle name="Input 1 2 2 2" xfId="44804" xr:uid="{00000000-0005-0000-0000-00001F7A0000}"/>
    <cellStyle name="Input 1 2 3" xfId="35513" xr:uid="{00000000-0005-0000-0000-0000207A0000}"/>
    <cellStyle name="Input 1 3" xfId="26606" xr:uid="{00000000-0005-0000-0000-0000217A0000}"/>
    <cellStyle name="Input 1 3 2" xfId="43186" xr:uid="{00000000-0005-0000-0000-0000227A0000}"/>
    <cellStyle name="Input 1 4" xfId="28801" xr:uid="{00000000-0005-0000-0000-0000237A0000}"/>
    <cellStyle name="Input 10" xfId="13585" xr:uid="{00000000-0005-0000-0000-0000247A0000}"/>
    <cellStyle name="Input 10 2" xfId="20623" xr:uid="{00000000-0005-0000-0000-0000257A0000}"/>
    <cellStyle name="Input 10 2 2" xfId="30352" xr:uid="{00000000-0005-0000-0000-0000267A0000}"/>
    <cellStyle name="Input 10 2 2 2" xfId="44803" xr:uid="{00000000-0005-0000-0000-0000277A0000}"/>
    <cellStyle name="Input 10 2 3" xfId="35512" xr:uid="{00000000-0005-0000-0000-0000287A0000}"/>
    <cellStyle name="Input 10 3" xfId="26605" xr:uid="{00000000-0005-0000-0000-0000297A0000}"/>
    <cellStyle name="Input 10 3 2" xfId="43187" xr:uid="{00000000-0005-0000-0000-00002A7A0000}"/>
    <cellStyle name="Input 10 4" xfId="28802" xr:uid="{00000000-0005-0000-0000-00002B7A0000}"/>
    <cellStyle name="Input 10 5" xfId="23136" xr:uid="{00000000-0005-0000-0000-00002C7A0000}"/>
    <cellStyle name="Input 11" xfId="13586" xr:uid="{00000000-0005-0000-0000-00002D7A0000}"/>
    <cellStyle name="Input 11 2" xfId="20624" xr:uid="{00000000-0005-0000-0000-00002E7A0000}"/>
    <cellStyle name="Input 11 2 2" xfId="30353" xr:uid="{00000000-0005-0000-0000-00002F7A0000}"/>
    <cellStyle name="Input 11 2 2 2" xfId="44802" xr:uid="{00000000-0005-0000-0000-0000307A0000}"/>
    <cellStyle name="Input 11 2 3" xfId="35511" xr:uid="{00000000-0005-0000-0000-0000317A0000}"/>
    <cellStyle name="Input 11 3" xfId="26604" xr:uid="{00000000-0005-0000-0000-0000327A0000}"/>
    <cellStyle name="Input 11 3 2" xfId="43188" xr:uid="{00000000-0005-0000-0000-0000337A0000}"/>
    <cellStyle name="Input 11 4" xfId="28803" xr:uid="{00000000-0005-0000-0000-0000347A0000}"/>
    <cellStyle name="Input 11 5" xfId="23137" xr:uid="{00000000-0005-0000-0000-0000357A0000}"/>
    <cellStyle name="Input 12" xfId="13587" xr:uid="{00000000-0005-0000-0000-0000367A0000}"/>
    <cellStyle name="Input 12 2" xfId="20625" xr:uid="{00000000-0005-0000-0000-0000377A0000}"/>
    <cellStyle name="Input 12 2 2" xfId="30354" xr:uid="{00000000-0005-0000-0000-0000387A0000}"/>
    <cellStyle name="Input 12 2 2 2" xfId="44801" xr:uid="{00000000-0005-0000-0000-0000397A0000}"/>
    <cellStyle name="Input 12 2 3" xfId="35510" xr:uid="{00000000-0005-0000-0000-00003A7A0000}"/>
    <cellStyle name="Input 12 3" xfId="26603" xr:uid="{00000000-0005-0000-0000-00003B7A0000}"/>
    <cellStyle name="Input 12 3 2" xfId="43189" xr:uid="{00000000-0005-0000-0000-00003C7A0000}"/>
    <cellStyle name="Input 12 4" xfId="28804" xr:uid="{00000000-0005-0000-0000-00003D7A0000}"/>
    <cellStyle name="Input 12 5" xfId="29377" xr:uid="{00000000-0005-0000-0000-00003E7A0000}"/>
    <cellStyle name="Input 13" xfId="13588" xr:uid="{00000000-0005-0000-0000-00003F7A0000}"/>
    <cellStyle name="Input 13 2" xfId="20626" xr:uid="{00000000-0005-0000-0000-0000407A0000}"/>
    <cellStyle name="Input 13 2 2" xfId="30355" xr:uid="{00000000-0005-0000-0000-0000417A0000}"/>
    <cellStyle name="Input 13 2 2 2" xfId="44800" xr:uid="{00000000-0005-0000-0000-0000427A0000}"/>
    <cellStyle name="Input 13 2 3" xfId="35509" xr:uid="{00000000-0005-0000-0000-0000437A0000}"/>
    <cellStyle name="Input 13 3" xfId="26602" xr:uid="{00000000-0005-0000-0000-0000447A0000}"/>
    <cellStyle name="Input 13 3 2" xfId="43190" xr:uid="{00000000-0005-0000-0000-0000457A0000}"/>
    <cellStyle name="Input 13 4" xfId="28805" xr:uid="{00000000-0005-0000-0000-0000467A0000}"/>
    <cellStyle name="Input 13 5" xfId="23138" xr:uid="{00000000-0005-0000-0000-0000477A0000}"/>
    <cellStyle name="Input 14" xfId="13589" xr:uid="{00000000-0005-0000-0000-0000487A0000}"/>
    <cellStyle name="Input 14 2" xfId="20627" xr:uid="{00000000-0005-0000-0000-0000497A0000}"/>
    <cellStyle name="Input 14 2 2" xfId="30356" xr:uid="{00000000-0005-0000-0000-00004A7A0000}"/>
    <cellStyle name="Input 14 2 2 2" xfId="44799" xr:uid="{00000000-0005-0000-0000-00004B7A0000}"/>
    <cellStyle name="Input 14 2 3" xfId="35508" xr:uid="{00000000-0005-0000-0000-00004C7A0000}"/>
    <cellStyle name="Input 14 3" xfId="26601" xr:uid="{00000000-0005-0000-0000-00004D7A0000}"/>
    <cellStyle name="Input 14 3 2" xfId="43191" xr:uid="{00000000-0005-0000-0000-00004E7A0000}"/>
    <cellStyle name="Input 14 4" xfId="28806" xr:uid="{00000000-0005-0000-0000-00004F7A0000}"/>
    <cellStyle name="Input 14 5" xfId="23139" xr:uid="{00000000-0005-0000-0000-0000507A0000}"/>
    <cellStyle name="Input 15" xfId="13590" xr:uid="{00000000-0005-0000-0000-0000517A0000}"/>
    <cellStyle name="Input 15 2" xfId="20628" xr:uid="{00000000-0005-0000-0000-0000527A0000}"/>
    <cellStyle name="Input 15 2 2" xfId="30357" xr:uid="{00000000-0005-0000-0000-0000537A0000}"/>
    <cellStyle name="Input 15 2 2 2" xfId="44798" xr:uid="{00000000-0005-0000-0000-0000547A0000}"/>
    <cellStyle name="Input 15 2 3" xfId="35507" xr:uid="{00000000-0005-0000-0000-0000557A0000}"/>
    <cellStyle name="Input 15 3" xfId="26600" xr:uid="{00000000-0005-0000-0000-0000567A0000}"/>
    <cellStyle name="Input 15 3 2" xfId="43192" xr:uid="{00000000-0005-0000-0000-0000577A0000}"/>
    <cellStyle name="Input 15 4" xfId="28807" xr:uid="{00000000-0005-0000-0000-0000587A0000}"/>
    <cellStyle name="Input 15 5" xfId="23140" xr:uid="{00000000-0005-0000-0000-0000597A0000}"/>
    <cellStyle name="Input 16" xfId="13591" xr:uid="{00000000-0005-0000-0000-00005A7A0000}"/>
    <cellStyle name="Input 16 2" xfId="20629" xr:uid="{00000000-0005-0000-0000-00005B7A0000}"/>
    <cellStyle name="Input 16 2 2" xfId="30358" xr:uid="{00000000-0005-0000-0000-00005C7A0000}"/>
    <cellStyle name="Input 16 2 2 2" xfId="44797" xr:uid="{00000000-0005-0000-0000-00005D7A0000}"/>
    <cellStyle name="Input 16 2 3" xfId="35506" xr:uid="{00000000-0005-0000-0000-00005E7A0000}"/>
    <cellStyle name="Input 16 3" xfId="26599" xr:uid="{00000000-0005-0000-0000-00005F7A0000}"/>
    <cellStyle name="Input 16 3 2" xfId="43193" xr:uid="{00000000-0005-0000-0000-0000607A0000}"/>
    <cellStyle name="Input 16 4" xfId="28808" xr:uid="{00000000-0005-0000-0000-0000617A0000}"/>
    <cellStyle name="Input 16 5" xfId="23141" xr:uid="{00000000-0005-0000-0000-0000627A0000}"/>
    <cellStyle name="Input 17" xfId="13592" xr:uid="{00000000-0005-0000-0000-0000637A0000}"/>
    <cellStyle name="Input 17 2" xfId="20630" xr:uid="{00000000-0005-0000-0000-0000647A0000}"/>
    <cellStyle name="Input 17 2 2" xfId="30359" xr:uid="{00000000-0005-0000-0000-0000657A0000}"/>
    <cellStyle name="Input 17 2 2 2" xfId="44796" xr:uid="{00000000-0005-0000-0000-0000667A0000}"/>
    <cellStyle name="Input 17 2 3" xfId="35505" xr:uid="{00000000-0005-0000-0000-0000677A0000}"/>
    <cellStyle name="Input 17 3" xfId="26598" xr:uid="{00000000-0005-0000-0000-0000687A0000}"/>
    <cellStyle name="Input 17 3 2" xfId="43194" xr:uid="{00000000-0005-0000-0000-0000697A0000}"/>
    <cellStyle name="Input 17 4" xfId="28809" xr:uid="{00000000-0005-0000-0000-00006A7A0000}"/>
    <cellStyle name="Input 17 5" xfId="23142" xr:uid="{00000000-0005-0000-0000-00006B7A0000}"/>
    <cellStyle name="Input 18" xfId="13593" xr:uid="{00000000-0005-0000-0000-00006C7A0000}"/>
    <cellStyle name="Input 18 2" xfId="20631" xr:uid="{00000000-0005-0000-0000-00006D7A0000}"/>
    <cellStyle name="Input 18 2 2" xfId="30360" xr:uid="{00000000-0005-0000-0000-00006E7A0000}"/>
    <cellStyle name="Input 18 2 2 2" xfId="44795" xr:uid="{00000000-0005-0000-0000-00006F7A0000}"/>
    <cellStyle name="Input 18 2 3" xfId="35504" xr:uid="{00000000-0005-0000-0000-0000707A0000}"/>
    <cellStyle name="Input 18 3" xfId="26597" xr:uid="{00000000-0005-0000-0000-0000717A0000}"/>
    <cellStyle name="Input 18 3 2" xfId="43195" xr:uid="{00000000-0005-0000-0000-0000727A0000}"/>
    <cellStyle name="Input 18 4" xfId="28810" xr:uid="{00000000-0005-0000-0000-0000737A0000}"/>
    <cellStyle name="Input 18 5" xfId="23143" xr:uid="{00000000-0005-0000-0000-0000747A0000}"/>
    <cellStyle name="Input 19" xfId="13594" xr:uid="{00000000-0005-0000-0000-0000757A0000}"/>
    <cellStyle name="Input 19 2" xfId="20632" xr:uid="{00000000-0005-0000-0000-0000767A0000}"/>
    <cellStyle name="Input 19 2 2" xfId="30361" xr:uid="{00000000-0005-0000-0000-0000777A0000}"/>
    <cellStyle name="Input 19 2 2 2" xfId="44794" xr:uid="{00000000-0005-0000-0000-0000787A0000}"/>
    <cellStyle name="Input 19 2 3" xfId="35503" xr:uid="{00000000-0005-0000-0000-0000797A0000}"/>
    <cellStyle name="Input 19 3" xfId="26596" xr:uid="{00000000-0005-0000-0000-00007A7A0000}"/>
    <cellStyle name="Input 19 3 2" xfId="43196" xr:uid="{00000000-0005-0000-0000-00007B7A0000}"/>
    <cellStyle name="Input 19 4" xfId="28811" xr:uid="{00000000-0005-0000-0000-00007C7A0000}"/>
    <cellStyle name="Input 2" xfId="1024" xr:uid="{00000000-0005-0000-0000-00007D7A0000}"/>
    <cellStyle name="Input 2 10" xfId="13595" xr:uid="{00000000-0005-0000-0000-00007E7A0000}"/>
    <cellStyle name="Input 2 10 2" xfId="13596" xr:uid="{00000000-0005-0000-0000-00007F7A0000}"/>
    <cellStyle name="Input 2 10 2 2" xfId="13597" xr:uid="{00000000-0005-0000-0000-0000807A0000}"/>
    <cellStyle name="Input 2 10 2 2 2" xfId="20636" xr:uid="{00000000-0005-0000-0000-0000817A0000}"/>
    <cellStyle name="Input 2 10 2 2 2 2" xfId="30365" xr:uid="{00000000-0005-0000-0000-0000827A0000}"/>
    <cellStyle name="Input 2 10 2 2 2 2 2" xfId="44791" xr:uid="{00000000-0005-0000-0000-0000837A0000}"/>
    <cellStyle name="Input 2 10 2 2 2 3" xfId="35500" xr:uid="{00000000-0005-0000-0000-0000847A0000}"/>
    <cellStyle name="Input 2 10 2 2 3" xfId="26593" xr:uid="{00000000-0005-0000-0000-0000857A0000}"/>
    <cellStyle name="Input 2 10 2 2 3 2" xfId="43200" xr:uid="{00000000-0005-0000-0000-0000867A0000}"/>
    <cellStyle name="Input 2 10 2 2 4" xfId="28815" xr:uid="{00000000-0005-0000-0000-0000877A0000}"/>
    <cellStyle name="Input 2 10 2 3" xfId="13598" xr:uid="{00000000-0005-0000-0000-0000887A0000}"/>
    <cellStyle name="Input 2 10 2 3 2" xfId="20637" xr:uid="{00000000-0005-0000-0000-0000897A0000}"/>
    <cellStyle name="Input 2 10 2 3 2 2" xfId="30366" xr:uid="{00000000-0005-0000-0000-00008A7A0000}"/>
    <cellStyle name="Input 2 10 2 3 2 2 2" xfId="44790" xr:uid="{00000000-0005-0000-0000-00008B7A0000}"/>
    <cellStyle name="Input 2 10 2 3 2 3" xfId="35499" xr:uid="{00000000-0005-0000-0000-00008C7A0000}"/>
    <cellStyle name="Input 2 10 2 3 3" xfId="26592" xr:uid="{00000000-0005-0000-0000-00008D7A0000}"/>
    <cellStyle name="Input 2 10 2 3 3 2" xfId="43201" xr:uid="{00000000-0005-0000-0000-00008E7A0000}"/>
    <cellStyle name="Input 2 10 2 3 4" xfId="28816" xr:uid="{00000000-0005-0000-0000-00008F7A0000}"/>
    <cellStyle name="Input 2 10 2 4" xfId="13599" xr:uid="{00000000-0005-0000-0000-0000907A0000}"/>
    <cellStyle name="Input 2 10 2 4 2" xfId="20638" xr:uid="{00000000-0005-0000-0000-0000917A0000}"/>
    <cellStyle name="Input 2 10 2 4 2 2" xfId="30367" xr:uid="{00000000-0005-0000-0000-0000927A0000}"/>
    <cellStyle name="Input 2 10 2 4 2 2 2" xfId="44789" xr:uid="{00000000-0005-0000-0000-0000937A0000}"/>
    <cellStyle name="Input 2 10 2 4 2 3" xfId="35498" xr:uid="{00000000-0005-0000-0000-0000947A0000}"/>
    <cellStyle name="Input 2 10 2 4 3" xfId="26591" xr:uid="{00000000-0005-0000-0000-0000957A0000}"/>
    <cellStyle name="Input 2 10 2 4 3 2" xfId="43202" xr:uid="{00000000-0005-0000-0000-0000967A0000}"/>
    <cellStyle name="Input 2 10 2 4 4" xfId="28817" xr:uid="{00000000-0005-0000-0000-0000977A0000}"/>
    <cellStyle name="Input 2 10 2 5" xfId="20635" xr:uid="{00000000-0005-0000-0000-0000987A0000}"/>
    <cellStyle name="Input 2 10 2 5 2" xfId="30364" xr:uid="{00000000-0005-0000-0000-0000997A0000}"/>
    <cellStyle name="Input 2 10 2 5 2 2" xfId="44792" xr:uid="{00000000-0005-0000-0000-00009A7A0000}"/>
    <cellStyle name="Input 2 10 2 5 3" xfId="35501" xr:uid="{00000000-0005-0000-0000-00009B7A0000}"/>
    <cellStyle name="Input 2 10 2 6" xfId="26594" xr:uid="{00000000-0005-0000-0000-00009C7A0000}"/>
    <cellStyle name="Input 2 10 2 6 2" xfId="43199" xr:uid="{00000000-0005-0000-0000-00009D7A0000}"/>
    <cellStyle name="Input 2 10 2 7" xfId="28814" xr:uid="{00000000-0005-0000-0000-00009E7A0000}"/>
    <cellStyle name="Input 2 10 3" xfId="13600" xr:uid="{00000000-0005-0000-0000-00009F7A0000}"/>
    <cellStyle name="Input 2 10 3 2" xfId="13601" xr:uid="{00000000-0005-0000-0000-0000A07A0000}"/>
    <cellStyle name="Input 2 10 3 2 2" xfId="20640" xr:uid="{00000000-0005-0000-0000-0000A17A0000}"/>
    <cellStyle name="Input 2 10 3 2 2 2" xfId="30369" xr:uid="{00000000-0005-0000-0000-0000A27A0000}"/>
    <cellStyle name="Input 2 10 3 2 2 2 2" xfId="44787" xr:uid="{00000000-0005-0000-0000-0000A37A0000}"/>
    <cellStyle name="Input 2 10 3 2 2 3" xfId="35496" xr:uid="{00000000-0005-0000-0000-0000A47A0000}"/>
    <cellStyle name="Input 2 10 3 2 3" xfId="26589" xr:uid="{00000000-0005-0000-0000-0000A57A0000}"/>
    <cellStyle name="Input 2 10 3 2 3 2" xfId="43204" xr:uid="{00000000-0005-0000-0000-0000A67A0000}"/>
    <cellStyle name="Input 2 10 3 2 4" xfId="28819" xr:uid="{00000000-0005-0000-0000-0000A77A0000}"/>
    <cellStyle name="Input 2 10 3 3" xfId="13602" xr:uid="{00000000-0005-0000-0000-0000A87A0000}"/>
    <cellStyle name="Input 2 10 3 3 2" xfId="20641" xr:uid="{00000000-0005-0000-0000-0000A97A0000}"/>
    <cellStyle name="Input 2 10 3 3 2 2" xfId="30370" xr:uid="{00000000-0005-0000-0000-0000AA7A0000}"/>
    <cellStyle name="Input 2 10 3 3 2 2 2" xfId="44786" xr:uid="{00000000-0005-0000-0000-0000AB7A0000}"/>
    <cellStyle name="Input 2 10 3 3 2 3" xfId="35495" xr:uid="{00000000-0005-0000-0000-0000AC7A0000}"/>
    <cellStyle name="Input 2 10 3 3 3" xfId="26588" xr:uid="{00000000-0005-0000-0000-0000AD7A0000}"/>
    <cellStyle name="Input 2 10 3 3 3 2" xfId="43205" xr:uid="{00000000-0005-0000-0000-0000AE7A0000}"/>
    <cellStyle name="Input 2 10 3 3 4" xfId="28820" xr:uid="{00000000-0005-0000-0000-0000AF7A0000}"/>
    <cellStyle name="Input 2 10 3 4" xfId="13603" xr:uid="{00000000-0005-0000-0000-0000B07A0000}"/>
    <cellStyle name="Input 2 10 3 4 2" xfId="20642" xr:uid="{00000000-0005-0000-0000-0000B17A0000}"/>
    <cellStyle name="Input 2 10 3 4 2 2" xfId="30371" xr:uid="{00000000-0005-0000-0000-0000B27A0000}"/>
    <cellStyle name="Input 2 10 3 4 2 2 2" xfId="44785" xr:uid="{00000000-0005-0000-0000-0000B37A0000}"/>
    <cellStyle name="Input 2 10 3 4 2 3" xfId="35494" xr:uid="{00000000-0005-0000-0000-0000B47A0000}"/>
    <cellStyle name="Input 2 10 3 4 3" xfId="26587" xr:uid="{00000000-0005-0000-0000-0000B57A0000}"/>
    <cellStyle name="Input 2 10 3 4 3 2" xfId="43206" xr:uid="{00000000-0005-0000-0000-0000B67A0000}"/>
    <cellStyle name="Input 2 10 3 4 4" xfId="28821" xr:uid="{00000000-0005-0000-0000-0000B77A0000}"/>
    <cellStyle name="Input 2 10 3 5" xfId="20639" xr:uid="{00000000-0005-0000-0000-0000B87A0000}"/>
    <cellStyle name="Input 2 10 3 5 2" xfId="30368" xr:uid="{00000000-0005-0000-0000-0000B97A0000}"/>
    <cellStyle name="Input 2 10 3 5 2 2" xfId="44788" xr:uid="{00000000-0005-0000-0000-0000BA7A0000}"/>
    <cellStyle name="Input 2 10 3 5 3" xfId="35497" xr:uid="{00000000-0005-0000-0000-0000BB7A0000}"/>
    <cellStyle name="Input 2 10 3 6" xfId="26590" xr:uid="{00000000-0005-0000-0000-0000BC7A0000}"/>
    <cellStyle name="Input 2 10 3 6 2" xfId="43203" xr:uid="{00000000-0005-0000-0000-0000BD7A0000}"/>
    <cellStyle name="Input 2 10 3 7" xfId="28818" xr:uid="{00000000-0005-0000-0000-0000BE7A0000}"/>
    <cellStyle name="Input 2 10 4" xfId="13604" xr:uid="{00000000-0005-0000-0000-0000BF7A0000}"/>
    <cellStyle name="Input 2 10 4 2" xfId="13605" xr:uid="{00000000-0005-0000-0000-0000C07A0000}"/>
    <cellStyle name="Input 2 10 4 2 2" xfId="20644" xr:uid="{00000000-0005-0000-0000-0000C17A0000}"/>
    <cellStyle name="Input 2 10 4 2 2 2" xfId="30373" xr:uid="{00000000-0005-0000-0000-0000C27A0000}"/>
    <cellStyle name="Input 2 10 4 2 2 2 2" xfId="44783" xr:uid="{00000000-0005-0000-0000-0000C37A0000}"/>
    <cellStyle name="Input 2 10 4 2 2 3" xfId="35492" xr:uid="{00000000-0005-0000-0000-0000C47A0000}"/>
    <cellStyle name="Input 2 10 4 2 3" xfId="26585" xr:uid="{00000000-0005-0000-0000-0000C57A0000}"/>
    <cellStyle name="Input 2 10 4 2 3 2" xfId="43208" xr:uid="{00000000-0005-0000-0000-0000C67A0000}"/>
    <cellStyle name="Input 2 10 4 2 4" xfId="28823" xr:uid="{00000000-0005-0000-0000-0000C77A0000}"/>
    <cellStyle name="Input 2 10 4 3" xfId="20643" xr:uid="{00000000-0005-0000-0000-0000C87A0000}"/>
    <cellStyle name="Input 2 10 4 3 2" xfId="30372" xr:uid="{00000000-0005-0000-0000-0000C97A0000}"/>
    <cellStyle name="Input 2 10 4 3 2 2" xfId="44784" xr:uid="{00000000-0005-0000-0000-0000CA7A0000}"/>
    <cellStyle name="Input 2 10 4 3 3" xfId="35493" xr:uid="{00000000-0005-0000-0000-0000CB7A0000}"/>
    <cellStyle name="Input 2 10 4 4" xfId="26586" xr:uid="{00000000-0005-0000-0000-0000CC7A0000}"/>
    <cellStyle name="Input 2 10 4 4 2" xfId="43207" xr:uid="{00000000-0005-0000-0000-0000CD7A0000}"/>
    <cellStyle name="Input 2 10 4 5" xfId="28822" xr:uid="{00000000-0005-0000-0000-0000CE7A0000}"/>
    <cellStyle name="Input 2 10 5" xfId="13606" xr:uid="{00000000-0005-0000-0000-0000CF7A0000}"/>
    <cellStyle name="Input 2 10 5 2" xfId="20645" xr:uid="{00000000-0005-0000-0000-0000D07A0000}"/>
    <cellStyle name="Input 2 10 5 2 2" xfId="30374" xr:uid="{00000000-0005-0000-0000-0000D17A0000}"/>
    <cellStyle name="Input 2 10 5 2 2 2" xfId="44782" xr:uid="{00000000-0005-0000-0000-0000D27A0000}"/>
    <cellStyle name="Input 2 10 5 2 3" xfId="35491" xr:uid="{00000000-0005-0000-0000-0000D37A0000}"/>
    <cellStyle name="Input 2 10 5 3" xfId="26584" xr:uid="{00000000-0005-0000-0000-0000D47A0000}"/>
    <cellStyle name="Input 2 10 5 3 2" xfId="43209" xr:uid="{00000000-0005-0000-0000-0000D57A0000}"/>
    <cellStyle name="Input 2 10 5 4" xfId="28824" xr:uid="{00000000-0005-0000-0000-0000D67A0000}"/>
    <cellStyle name="Input 2 10 6" xfId="20634" xr:uid="{00000000-0005-0000-0000-0000D77A0000}"/>
    <cellStyle name="Input 2 10 6 2" xfId="30363" xr:uid="{00000000-0005-0000-0000-0000D87A0000}"/>
    <cellStyle name="Input 2 10 6 2 2" xfId="44793" xr:uid="{00000000-0005-0000-0000-0000D97A0000}"/>
    <cellStyle name="Input 2 10 6 3" xfId="35502" xr:uid="{00000000-0005-0000-0000-0000DA7A0000}"/>
    <cellStyle name="Input 2 10 7" xfId="26595" xr:uid="{00000000-0005-0000-0000-0000DB7A0000}"/>
    <cellStyle name="Input 2 10 7 2" xfId="43198" xr:uid="{00000000-0005-0000-0000-0000DC7A0000}"/>
    <cellStyle name="Input 2 10 8" xfId="28813" xr:uid="{00000000-0005-0000-0000-0000DD7A0000}"/>
    <cellStyle name="Input 2 11" xfId="13607" xr:uid="{00000000-0005-0000-0000-0000DE7A0000}"/>
    <cellStyle name="Input 2 11 2" xfId="13608" xr:uid="{00000000-0005-0000-0000-0000DF7A0000}"/>
    <cellStyle name="Input 2 11 2 2" xfId="13609" xr:uid="{00000000-0005-0000-0000-0000E07A0000}"/>
    <cellStyle name="Input 2 11 2 2 2" xfId="20648" xr:uid="{00000000-0005-0000-0000-0000E17A0000}"/>
    <cellStyle name="Input 2 11 2 2 2 2" xfId="30377" xr:uid="{00000000-0005-0000-0000-0000E27A0000}"/>
    <cellStyle name="Input 2 11 2 2 2 2 2" xfId="44779" xr:uid="{00000000-0005-0000-0000-0000E37A0000}"/>
    <cellStyle name="Input 2 11 2 2 2 3" xfId="35488" xr:uid="{00000000-0005-0000-0000-0000E47A0000}"/>
    <cellStyle name="Input 2 11 2 2 3" xfId="21796" xr:uid="{00000000-0005-0000-0000-0000E57A0000}"/>
    <cellStyle name="Input 2 11 2 2 3 2" xfId="43212" xr:uid="{00000000-0005-0000-0000-0000E67A0000}"/>
    <cellStyle name="Input 2 11 2 2 4" xfId="28827" xr:uid="{00000000-0005-0000-0000-0000E77A0000}"/>
    <cellStyle name="Input 2 11 2 3" xfId="13610" xr:uid="{00000000-0005-0000-0000-0000E87A0000}"/>
    <cellStyle name="Input 2 11 2 3 2" xfId="20649" xr:uid="{00000000-0005-0000-0000-0000E97A0000}"/>
    <cellStyle name="Input 2 11 2 3 2 2" xfId="30378" xr:uid="{00000000-0005-0000-0000-0000EA7A0000}"/>
    <cellStyle name="Input 2 11 2 3 2 2 2" xfId="44778" xr:uid="{00000000-0005-0000-0000-0000EB7A0000}"/>
    <cellStyle name="Input 2 11 2 3 2 3" xfId="35487" xr:uid="{00000000-0005-0000-0000-0000EC7A0000}"/>
    <cellStyle name="Input 2 11 2 3 3" xfId="26581" xr:uid="{00000000-0005-0000-0000-0000ED7A0000}"/>
    <cellStyle name="Input 2 11 2 3 3 2" xfId="43213" xr:uid="{00000000-0005-0000-0000-0000EE7A0000}"/>
    <cellStyle name="Input 2 11 2 3 4" xfId="28828" xr:uid="{00000000-0005-0000-0000-0000EF7A0000}"/>
    <cellStyle name="Input 2 11 2 4" xfId="13611" xr:uid="{00000000-0005-0000-0000-0000F07A0000}"/>
    <cellStyle name="Input 2 11 2 4 2" xfId="20650" xr:uid="{00000000-0005-0000-0000-0000F17A0000}"/>
    <cellStyle name="Input 2 11 2 4 2 2" xfId="30379" xr:uid="{00000000-0005-0000-0000-0000F27A0000}"/>
    <cellStyle name="Input 2 11 2 4 2 2 2" xfId="44777" xr:uid="{00000000-0005-0000-0000-0000F37A0000}"/>
    <cellStyle name="Input 2 11 2 4 2 3" xfId="35486" xr:uid="{00000000-0005-0000-0000-0000F47A0000}"/>
    <cellStyle name="Input 2 11 2 4 3" xfId="26580" xr:uid="{00000000-0005-0000-0000-0000F57A0000}"/>
    <cellStyle name="Input 2 11 2 4 3 2" xfId="43214" xr:uid="{00000000-0005-0000-0000-0000F67A0000}"/>
    <cellStyle name="Input 2 11 2 4 4" xfId="28829" xr:uid="{00000000-0005-0000-0000-0000F77A0000}"/>
    <cellStyle name="Input 2 11 2 5" xfId="20647" xr:uid="{00000000-0005-0000-0000-0000F87A0000}"/>
    <cellStyle name="Input 2 11 2 5 2" xfId="30376" xr:uid="{00000000-0005-0000-0000-0000F97A0000}"/>
    <cellStyle name="Input 2 11 2 5 2 2" xfId="44780" xr:uid="{00000000-0005-0000-0000-0000FA7A0000}"/>
    <cellStyle name="Input 2 11 2 5 3" xfId="35489" xr:uid="{00000000-0005-0000-0000-0000FB7A0000}"/>
    <cellStyle name="Input 2 11 2 6" xfId="26582" xr:uid="{00000000-0005-0000-0000-0000FC7A0000}"/>
    <cellStyle name="Input 2 11 2 6 2" xfId="43211" xr:uid="{00000000-0005-0000-0000-0000FD7A0000}"/>
    <cellStyle name="Input 2 11 2 7" xfId="28826" xr:uid="{00000000-0005-0000-0000-0000FE7A0000}"/>
    <cellStyle name="Input 2 11 3" xfId="13612" xr:uid="{00000000-0005-0000-0000-0000FF7A0000}"/>
    <cellStyle name="Input 2 11 3 2" xfId="13613" xr:uid="{00000000-0005-0000-0000-0000007B0000}"/>
    <cellStyle name="Input 2 11 3 2 2" xfId="20652" xr:uid="{00000000-0005-0000-0000-0000017B0000}"/>
    <cellStyle name="Input 2 11 3 2 2 2" xfId="30381" xr:uid="{00000000-0005-0000-0000-0000027B0000}"/>
    <cellStyle name="Input 2 11 3 2 2 2 2" xfId="44775" xr:uid="{00000000-0005-0000-0000-0000037B0000}"/>
    <cellStyle name="Input 2 11 3 2 2 3" xfId="35484" xr:uid="{00000000-0005-0000-0000-0000047B0000}"/>
    <cellStyle name="Input 2 11 3 2 3" xfId="26578" xr:uid="{00000000-0005-0000-0000-0000057B0000}"/>
    <cellStyle name="Input 2 11 3 2 3 2" xfId="43216" xr:uid="{00000000-0005-0000-0000-0000067B0000}"/>
    <cellStyle name="Input 2 11 3 2 4" xfId="21905" xr:uid="{00000000-0005-0000-0000-0000077B0000}"/>
    <cellStyle name="Input 2 11 3 3" xfId="13614" xr:uid="{00000000-0005-0000-0000-0000087B0000}"/>
    <cellStyle name="Input 2 11 3 3 2" xfId="20653" xr:uid="{00000000-0005-0000-0000-0000097B0000}"/>
    <cellStyle name="Input 2 11 3 3 2 2" xfId="30382" xr:uid="{00000000-0005-0000-0000-00000A7B0000}"/>
    <cellStyle name="Input 2 11 3 3 2 2 2" xfId="44774" xr:uid="{00000000-0005-0000-0000-00000B7B0000}"/>
    <cellStyle name="Input 2 11 3 3 2 3" xfId="35483" xr:uid="{00000000-0005-0000-0000-00000C7B0000}"/>
    <cellStyle name="Input 2 11 3 3 3" xfId="26577" xr:uid="{00000000-0005-0000-0000-00000D7B0000}"/>
    <cellStyle name="Input 2 11 3 3 3 2" xfId="43217" xr:uid="{00000000-0005-0000-0000-00000E7B0000}"/>
    <cellStyle name="Input 2 11 3 3 4" xfId="28832" xr:uid="{00000000-0005-0000-0000-00000F7B0000}"/>
    <cellStyle name="Input 2 11 3 4" xfId="13615" xr:uid="{00000000-0005-0000-0000-0000107B0000}"/>
    <cellStyle name="Input 2 11 3 4 2" xfId="20654" xr:uid="{00000000-0005-0000-0000-0000117B0000}"/>
    <cellStyle name="Input 2 11 3 4 2 2" xfId="30383" xr:uid="{00000000-0005-0000-0000-0000127B0000}"/>
    <cellStyle name="Input 2 11 3 4 2 2 2" xfId="44773" xr:uid="{00000000-0005-0000-0000-0000137B0000}"/>
    <cellStyle name="Input 2 11 3 4 2 3" xfId="35482" xr:uid="{00000000-0005-0000-0000-0000147B0000}"/>
    <cellStyle name="Input 2 11 3 4 3" xfId="26576" xr:uid="{00000000-0005-0000-0000-0000157B0000}"/>
    <cellStyle name="Input 2 11 3 4 3 2" xfId="43218" xr:uid="{00000000-0005-0000-0000-0000167B0000}"/>
    <cellStyle name="Input 2 11 3 4 4" xfId="28833" xr:uid="{00000000-0005-0000-0000-0000177B0000}"/>
    <cellStyle name="Input 2 11 3 5" xfId="20651" xr:uid="{00000000-0005-0000-0000-0000187B0000}"/>
    <cellStyle name="Input 2 11 3 5 2" xfId="30380" xr:uid="{00000000-0005-0000-0000-0000197B0000}"/>
    <cellStyle name="Input 2 11 3 5 2 2" xfId="44776" xr:uid="{00000000-0005-0000-0000-00001A7B0000}"/>
    <cellStyle name="Input 2 11 3 5 3" xfId="35485" xr:uid="{00000000-0005-0000-0000-00001B7B0000}"/>
    <cellStyle name="Input 2 11 3 6" xfId="26579" xr:uid="{00000000-0005-0000-0000-00001C7B0000}"/>
    <cellStyle name="Input 2 11 3 6 2" xfId="43215" xr:uid="{00000000-0005-0000-0000-00001D7B0000}"/>
    <cellStyle name="Input 2 11 3 7" xfId="385" xr:uid="{00000000-0005-0000-0000-00001E7B0000}"/>
    <cellStyle name="Input 2 11 4" xfId="13616" xr:uid="{00000000-0005-0000-0000-00001F7B0000}"/>
    <cellStyle name="Input 2 11 4 2" xfId="13617" xr:uid="{00000000-0005-0000-0000-0000207B0000}"/>
    <cellStyle name="Input 2 11 4 2 2" xfId="20656" xr:uid="{00000000-0005-0000-0000-0000217B0000}"/>
    <cellStyle name="Input 2 11 4 2 2 2" xfId="30385" xr:uid="{00000000-0005-0000-0000-0000227B0000}"/>
    <cellStyle name="Input 2 11 4 2 2 2 2" xfId="44771" xr:uid="{00000000-0005-0000-0000-0000237B0000}"/>
    <cellStyle name="Input 2 11 4 2 2 3" xfId="35480" xr:uid="{00000000-0005-0000-0000-0000247B0000}"/>
    <cellStyle name="Input 2 11 4 2 3" xfId="26574" xr:uid="{00000000-0005-0000-0000-0000257B0000}"/>
    <cellStyle name="Input 2 11 4 2 3 2" xfId="43220" xr:uid="{00000000-0005-0000-0000-0000267B0000}"/>
    <cellStyle name="Input 2 11 4 2 4" xfId="28835" xr:uid="{00000000-0005-0000-0000-0000277B0000}"/>
    <cellStyle name="Input 2 11 4 3" xfId="20655" xr:uid="{00000000-0005-0000-0000-0000287B0000}"/>
    <cellStyle name="Input 2 11 4 3 2" xfId="30384" xr:uid="{00000000-0005-0000-0000-0000297B0000}"/>
    <cellStyle name="Input 2 11 4 3 2 2" xfId="44772" xr:uid="{00000000-0005-0000-0000-00002A7B0000}"/>
    <cellStyle name="Input 2 11 4 3 3" xfId="35481" xr:uid="{00000000-0005-0000-0000-00002B7B0000}"/>
    <cellStyle name="Input 2 11 4 4" xfId="26575" xr:uid="{00000000-0005-0000-0000-00002C7B0000}"/>
    <cellStyle name="Input 2 11 4 4 2" xfId="43219" xr:uid="{00000000-0005-0000-0000-00002D7B0000}"/>
    <cellStyle name="Input 2 11 4 5" xfId="28834" xr:uid="{00000000-0005-0000-0000-00002E7B0000}"/>
    <cellStyle name="Input 2 11 5" xfId="13618" xr:uid="{00000000-0005-0000-0000-00002F7B0000}"/>
    <cellStyle name="Input 2 11 5 2" xfId="20657" xr:uid="{00000000-0005-0000-0000-0000307B0000}"/>
    <cellStyle name="Input 2 11 5 2 2" xfId="30386" xr:uid="{00000000-0005-0000-0000-0000317B0000}"/>
    <cellStyle name="Input 2 11 5 2 2 2" xfId="44770" xr:uid="{00000000-0005-0000-0000-0000327B0000}"/>
    <cellStyle name="Input 2 11 5 2 3" xfId="35479" xr:uid="{00000000-0005-0000-0000-0000337B0000}"/>
    <cellStyle name="Input 2 11 5 3" xfId="26573" xr:uid="{00000000-0005-0000-0000-0000347B0000}"/>
    <cellStyle name="Input 2 11 5 3 2" xfId="43221" xr:uid="{00000000-0005-0000-0000-0000357B0000}"/>
    <cellStyle name="Input 2 11 5 4" xfId="28831" xr:uid="{00000000-0005-0000-0000-0000367B0000}"/>
    <cellStyle name="Input 2 11 6" xfId="20646" xr:uid="{00000000-0005-0000-0000-0000377B0000}"/>
    <cellStyle name="Input 2 11 6 2" xfId="30375" xr:uid="{00000000-0005-0000-0000-0000387B0000}"/>
    <cellStyle name="Input 2 11 6 2 2" xfId="44781" xr:uid="{00000000-0005-0000-0000-0000397B0000}"/>
    <cellStyle name="Input 2 11 6 3" xfId="35490" xr:uid="{00000000-0005-0000-0000-00003A7B0000}"/>
    <cellStyle name="Input 2 11 7" xfId="26583" xr:uid="{00000000-0005-0000-0000-00003B7B0000}"/>
    <cellStyle name="Input 2 11 7 2" xfId="43210" xr:uid="{00000000-0005-0000-0000-00003C7B0000}"/>
    <cellStyle name="Input 2 11 8" xfId="28825" xr:uid="{00000000-0005-0000-0000-00003D7B0000}"/>
    <cellStyle name="Input 2 12" xfId="13619" xr:uid="{00000000-0005-0000-0000-00003E7B0000}"/>
    <cellStyle name="Input 2 12 2" xfId="13620" xr:uid="{00000000-0005-0000-0000-00003F7B0000}"/>
    <cellStyle name="Input 2 12 2 2" xfId="13621" xr:uid="{00000000-0005-0000-0000-0000407B0000}"/>
    <cellStyle name="Input 2 12 2 2 2" xfId="20660" xr:uid="{00000000-0005-0000-0000-0000417B0000}"/>
    <cellStyle name="Input 2 12 2 2 2 2" xfId="30389" xr:uid="{00000000-0005-0000-0000-0000427B0000}"/>
    <cellStyle name="Input 2 12 2 2 2 2 2" xfId="44767" xr:uid="{00000000-0005-0000-0000-0000437B0000}"/>
    <cellStyle name="Input 2 12 2 2 2 3" xfId="35476" xr:uid="{00000000-0005-0000-0000-0000447B0000}"/>
    <cellStyle name="Input 2 12 2 2 3" xfId="26570" xr:uid="{00000000-0005-0000-0000-0000457B0000}"/>
    <cellStyle name="Input 2 12 2 2 3 2" xfId="43224" xr:uid="{00000000-0005-0000-0000-0000467B0000}"/>
    <cellStyle name="Input 2 12 2 2 4" xfId="28838" xr:uid="{00000000-0005-0000-0000-0000477B0000}"/>
    <cellStyle name="Input 2 12 2 3" xfId="20659" xr:uid="{00000000-0005-0000-0000-0000487B0000}"/>
    <cellStyle name="Input 2 12 2 3 2" xfId="30388" xr:uid="{00000000-0005-0000-0000-0000497B0000}"/>
    <cellStyle name="Input 2 12 2 3 2 2" xfId="44768" xr:uid="{00000000-0005-0000-0000-00004A7B0000}"/>
    <cellStyle name="Input 2 12 2 3 3" xfId="35477" xr:uid="{00000000-0005-0000-0000-00004B7B0000}"/>
    <cellStyle name="Input 2 12 2 4" xfId="26571" xr:uid="{00000000-0005-0000-0000-00004C7B0000}"/>
    <cellStyle name="Input 2 12 2 4 2" xfId="43223" xr:uid="{00000000-0005-0000-0000-00004D7B0000}"/>
    <cellStyle name="Input 2 12 2 5" xfId="28837" xr:uid="{00000000-0005-0000-0000-00004E7B0000}"/>
    <cellStyle name="Input 2 12 3" xfId="13622" xr:uid="{00000000-0005-0000-0000-00004F7B0000}"/>
    <cellStyle name="Input 2 12 3 2" xfId="13623" xr:uid="{00000000-0005-0000-0000-0000507B0000}"/>
    <cellStyle name="Input 2 12 3 2 2" xfId="20662" xr:uid="{00000000-0005-0000-0000-0000517B0000}"/>
    <cellStyle name="Input 2 12 3 2 2 2" xfId="30391" xr:uid="{00000000-0005-0000-0000-0000527B0000}"/>
    <cellStyle name="Input 2 12 3 2 2 2 2" xfId="44765" xr:uid="{00000000-0005-0000-0000-0000537B0000}"/>
    <cellStyle name="Input 2 12 3 2 2 3" xfId="35474" xr:uid="{00000000-0005-0000-0000-0000547B0000}"/>
    <cellStyle name="Input 2 12 3 2 3" xfId="26568" xr:uid="{00000000-0005-0000-0000-0000557B0000}"/>
    <cellStyle name="Input 2 12 3 2 3 2" xfId="43226" xr:uid="{00000000-0005-0000-0000-0000567B0000}"/>
    <cellStyle name="Input 2 12 3 2 4" xfId="28840" xr:uid="{00000000-0005-0000-0000-0000577B0000}"/>
    <cellStyle name="Input 2 12 3 3" xfId="20661" xr:uid="{00000000-0005-0000-0000-0000587B0000}"/>
    <cellStyle name="Input 2 12 3 3 2" xfId="30390" xr:uid="{00000000-0005-0000-0000-0000597B0000}"/>
    <cellStyle name="Input 2 12 3 3 2 2" xfId="44766" xr:uid="{00000000-0005-0000-0000-00005A7B0000}"/>
    <cellStyle name="Input 2 12 3 3 3" xfId="35475" xr:uid="{00000000-0005-0000-0000-00005B7B0000}"/>
    <cellStyle name="Input 2 12 3 4" xfId="26569" xr:uid="{00000000-0005-0000-0000-00005C7B0000}"/>
    <cellStyle name="Input 2 12 3 4 2" xfId="43225" xr:uid="{00000000-0005-0000-0000-00005D7B0000}"/>
    <cellStyle name="Input 2 12 3 5" xfId="28839" xr:uid="{00000000-0005-0000-0000-00005E7B0000}"/>
    <cellStyle name="Input 2 12 4" xfId="13624" xr:uid="{00000000-0005-0000-0000-00005F7B0000}"/>
    <cellStyle name="Input 2 12 4 2" xfId="20663" xr:uid="{00000000-0005-0000-0000-0000607B0000}"/>
    <cellStyle name="Input 2 12 4 2 2" xfId="30392" xr:uid="{00000000-0005-0000-0000-0000617B0000}"/>
    <cellStyle name="Input 2 12 4 2 2 2" xfId="44764" xr:uid="{00000000-0005-0000-0000-0000627B0000}"/>
    <cellStyle name="Input 2 12 4 2 3" xfId="35473" xr:uid="{00000000-0005-0000-0000-0000637B0000}"/>
    <cellStyle name="Input 2 12 4 3" xfId="26567" xr:uid="{00000000-0005-0000-0000-0000647B0000}"/>
    <cellStyle name="Input 2 12 4 3 2" xfId="43227" xr:uid="{00000000-0005-0000-0000-0000657B0000}"/>
    <cellStyle name="Input 2 12 4 4" xfId="28841" xr:uid="{00000000-0005-0000-0000-0000667B0000}"/>
    <cellStyle name="Input 2 12 5" xfId="20658" xr:uid="{00000000-0005-0000-0000-0000677B0000}"/>
    <cellStyle name="Input 2 12 5 2" xfId="30387" xr:uid="{00000000-0005-0000-0000-0000687B0000}"/>
    <cellStyle name="Input 2 12 5 2 2" xfId="44769" xr:uid="{00000000-0005-0000-0000-0000697B0000}"/>
    <cellStyle name="Input 2 12 5 3" xfId="35478" xr:uid="{00000000-0005-0000-0000-00006A7B0000}"/>
    <cellStyle name="Input 2 12 6" xfId="26572" xr:uid="{00000000-0005-0000-0000-00006B7B0000}"/>
    <cellStyle name="Input 2 12 6 2" xfId="43222" xr:uid="{00000000-0005-0000-0000-00006C7B0000}"/>
    <cellStyle name="Input 2 12 7" xfId="28836" xr:uid="{00000000-0005-0000-0000-00006D7B0000}"/>
    <cellStyle name="Input 2 13" xfId="13625" xr:uid="{00000000-0005-0000-0000-00006E7B0000}"/>
    <cellStyle name="Input 2 13 2" xfId="13626" xr:uid="{00000000-0005-0000-0000-00006F7B0000}"/>
    <cellStyle name="Input 2 13 2 2" xfId="20665" xr:uid="{00000000-0005-0000-0000-0000707B0000}"/>
    <cellStyle name="Input 2 13 2 2 2" xfId="30394" xr:uid="{00000000-0005-0000-0000-0000717B0000}"/>
    <cellStyle name="Input 2 13 2 2 2 2" xfId="44762" xr:uid="{00000000-0005-0000-0000-0000727B0000}"/>
    <cellStyle name="Input 2 13 2 2 3" xfId="35471" xr:uid="{00000000-0005-0000-0000-0000737B0000}"/>
    <cellStyle name="Input 2 13 2 3" xfId="26565" xr:uid="{00000000-0005-0000-0000-0000747B0000}"/>
    <cellStyle name="Input 2 13 2 3 2" xfId="43229" xr:uid="{00000000-0005-0000-0000-0000757B0000}"/>
    <cellStyle name="Input 2 13 2 4" xfId="28843" xr:uid="{00000000-0005-0000-0000-0000767B0000}"/>
    <cellStyle name="Input 2 13 3" xfId="13627" xr:uid="{00000000-0005-0000-0000-0000777B0000}"/>
    <cellStyle name="Input 2 13 3 2" xfId="20666" xr:uid="{00000000-0005-0000-0000-0000787B0000}"/>
    <cellStyle name="Input 2 13 3 2 2" xfId="30395" xr:uid="{00000000-0005-0000-0000-0000797B0000}"/>
    <cellStyle name="Input 2 13 3 2 2 2" xfId="44761" xr:uid="{00000000-0005-0000-0000-00007A7B0000}"/>
    <cellStyle name="Input 2 13 3 2 3" xfId="35470" xr:uid="{00000000-0005-0000-0000-00007B7B0000}"/>
    <cellStyle name="Input 2 13 3 3" xfId="26564" xr:uid="{00000000-0005-0000-0000-00007C7B0000}"/>
    <cellStyle name="Input 2 13 3 3 2" xfId="43230" xr:uid="{00000000-0005-0000-0000-00007D7B0000}"/>
    <cellStyle name="Input 2 13 3 4" xfId="28830" xr:uid="{00000000-0005-0000-0000-00007E7B0000}"/>
    <cellStyle name="Input 2 13 4" xfId="13628" xr:uid="{00000000-0005-0000-0000-00007F7B0000}"/>
    <cellStyle name="Input 2 13 4 2" xfId="20667" xr:uid="{00000000-0005-0000-0000-0000807B0000}"/>
    <cellStyle name="Input 2 13 4 2 2" xfId="30396" xr:uid="{00000000-0005-0000-0000-0000817B0000}"/>
    <cellStyle name="Input 2 13 4 2 2 2" xfId="44760" xr:uid="{00000000-0005-0000-0000-0000827B0000}"/>
    <cellStyle name="Input 2 13 4 2 3" xfId="35469" xr:uid="{00000000-0005-0000-0000-0000837B0000}"/>
    <cellStyle name="Input 2 13 4 3" xfId="26563" xr:uid="{00000000-0005-0000-0000-0000847B0000}"/>
    <cellStyle name="Input 2 13 4 3 2" xfId="43231" xr:uid="{00000000-0005-0000-0000-0000857B0000}"/>
    <cellStyle name="Input 2 13 4 4" xfId="28844" xr:uid="{00000000-0005-0000-0000-0000867B0000}"/>
    <cellStyle name="Input 2 13 5" xfId="20664" xr:uid="{00000000-0005-0000-0000-0000877B0000}"/>
    <cellStyle name="Input 2 13 5 2" xfId="30393" xr:uid="{00000000-0005-0000-0000-0000887B0000}"/>
    <cellStyle name="Input 2 13 5 2 2" xfId="44763" xr:uid="{00000000-0005-0000-0000-0000897B0000}"/>
    <cellStyle name="Input 2 13 5 3" xfId="35472" xr:uid="{00000000-0005-0000-0000-00008A7B0000}"/>
    <cellStyle name="Input 2 13 6" xfId="26566" xr:uid="{00000000-0005-0000-0000-00008B7B0000}"/>
    <cellStyle name="Input 2 13 6 2" xfId="43228" xr:uid="{00000000-0005-0000-0000-00008C7B0000}"/>
    <cellStyle name="Input 2 13 7" xfId="28842" xr:uid="{00000000-0005-0000-0000-00008D7B0000}"/>
    <cellStyle name="Input 2 14" xfId="13629" xr:uid="{00000000-0005-0000-0000-00008E7B0000}"/>
    <cellStyle name="Input 2 14 2" xfId="13630" xr:uid="{00000000-0005-0000-0000-00008F7B0000}"/>
    <cellStyle name="Input 2 14 2 2" xfId="20669" xr:uid="{00000000-0005-0000-0000-0000907B0000}"/>
    <cellStyle name="Input 2 14 2 2 2" xfId="30398" xr:uid="{00000000-0005-0000-0000-0000917B0000}"/>
    <cellStyle name="Input 2 14 2 2 2 2" xfId="44758" xr:uid="{00000000-0005-0000-0000-0000927B0000}"/>
    <cellStyle name="Input 2 14 2 2 3" xfId="35467" xr:uid="{00000000-0005-0000-0000-0000937B0000}"/>
    <cellStyle name="Input 2 14 2 3" xfId="26561" xr:uid="{00000000-0005-0000-0000-0000947B0000}"/>
    <cellStyle name="Input 2 14 2 3 2" xfId="43233" xr:uid="{00000000-0005-0000-0000-0000957B0000}"/>
    <cellStyle name="Input 2 14 2 4" xfId="28846" xr:uid="{00000000-0005-0000-0000-0000967B0000}"/>
    <cellStyle name="Input 2 14 3" xfId="13631" xr:uid="{00000000-0005-0000-0000-0000977B0000}"/>
    <cellStyle name="Input 2 14 3 2" xfId="20670" xr:uid="{00000000-0005-0000-0000-0000987B0000}"/>
    <cellStyle name="Input 2 14 3 2 2" xfId="30399" xr:uid="{00000000-0005-0000-0000-0000997B0000}"/>
    <cellStyle name="Input 2 14 3 2 2 2" xfId="44757" xr:uid="{00000000-0005-0000-0000-00009A7B0000}"/>
    <cellStyle name="Input 2 14 3 2 3" xfId="35466" xr:uid="{00000000-0005-0000-0000-00009B7B0000}"/>
    <cellStyle name="Input 2 14 3 3" xfId="26560" xr:uid="{00000000-0005-0000-0000-00009C7B0000}"/>
    <cellStyle name="Input 2 14 3 3 2" xfId="43234" xr:uid="{00000000-0005-0000-0000-00009D7B0000}"/>
    <cellStyle name="Input 2 14 3 4" xfId="28847" xr:uid="{00000000-0005-0000-0000-00009E7B0000}"/>
    <cellStyle name="Input 2 14 4" xfId="20668" xr:uid="{00000000-0005-0000-0000-00009F7B0000}"/>
    <cellStyle name="Input 2 14 4 2" xfId="30397" xr:uid="{00000000-0005-0000-0000-0000A07B0000}"/>
    <cellStyle name="Input 2 14 4 2 2" xfId="44759" xr:uid="{00000000-0005-0000-0000-0000A17B0000}"/>
    <cellStyle name="Input 2 14 4 3" xfId="35468" xr:uid="{00000000-0005-0000-0000-0000A27B0000}"/>
    <cellStyle name="Input 2 14 5" xfId="26562" xr:uid="{00000000-0005-0000-0000-0000A37B0000}"/>
    <cellStyle name="Input 2 14 5 2" xfId="43232" xr:uid="{00000000-0005-0000-0000-0000A47B0000}"/>
    <cellStyle name="Input 2 14 6" xfId="28845" xr:uid="{00000000-0005-0000-0000-0000A57B0000}"/>
    <cellStyle name="Input 2 15" xfId="13632" xr:uid="{00000000-0005-0000-0000-0000A67B0000}"/>
    <cellStyle name="Input 2 15 2" xfId="20671" xr:uid="{00000000-0005-0000-0000-0000A77B0000}"/>
    <cellStyle name="Input 2 15 2 2" xfId="30400" xr:uid="{00000000-0005-0000-0000-0000A87B0000}"/>
    <cellStyle name="Input 2 15 2 2 2" xfId="44756" xr:uid="{00000000-0005-0000-0000-0000A97B0000}"/>
    <cellStyle name="Input 2 15 2 3" xfId="35465" xr:uid="{00000000-0005-0000-0000-0000AA7B0000}"/>
    <cellStyle name="Input 2 15 3" xfId="26559" xr:uid="{00000000-0005-0000-0000-0000AB7B0000}"/>
    <cellStyle name="Input 2 15 3 2" xfId="43235" xr:uid="{00000000-0005-0000-0000-0000AC7B0000}"/>
    <cellStyle name="Input 2 15 4" xfId="28848" xr:uid="{00000000-0005-0000-0000-0000AD7B0000}"/>
    <cellStyle name="Input 2 16" xfId="13633" xr:uid="{00000000-0005-0000-0000-0000AE7B0000}"/>
    <cellStyle name="Input 2 16 2" xfId="20672" xr:uid="{00000000-0005-0000-0000-0000AF7B0000}"/>
    <cellStyle name="Input 2 16 2 2" xfId="30401" xr:uid="{00000000-0005-0000-0000-0000B07B0000}"/>
    <cellStyle name="Input 2 16 2 2 2" xfId="44755" xr:uid="{00000000-0005-0000-0000-0000B17B0000}"/>
    <cellStyle name="Input 2 16 2 3" xfId="35464" xr:uid="{00000000-0005-0000-0000-0000B27B0000}"/>
    <cellStyle name="Input 2 16 3" xfId="26558" xr:uid="{00000000-0005-0000-0000-0000B37B0000}"/>
    <cellStyle name="Input 2 16 3 2" xfId="43236" xr:uid="{00000000-0005-0000-0000-0000B47B0000}"/>
    <cellStyle name="Input 2 16 4" xfId="28849" xr:uid="{00000000-0005-0000-0000-0000B57B0000}"/>
    <cellStyle name="Input 2 17" xfId="20633" xr:uid="{00000000-0005-0000-0000-0000B67B0000}"/>
    <cellStyle name="Input 2 17 2" xfId="30362" xr:uid="{00000000-0005-0000-0000-0000B77B0000}"/>
    <cellStyle name="Input 2 17 2 2" xfId="43197" xr:uid="{00000000-0005-0000-0000-0000B87B0000}"/>
    <cellStyle name="Input 2 17 3" xfId="28812" xr:uid="{00000000-0005-0000-0000-0000B97B0000}"/>
    <cellStyle name="Input 2 18" xfId="29459" xr:uid="{00000000-0005-0000-0000-0000BA7B0000}"/>
    <cellStyle name="Input 2 18 2" xfId="44438" xr:uid="{00000000-0005-0000-0000-0000BB7B0000}"/>
    <cellStyle name="Input 2 18 3" xfId="34387" xr:uid="{00000000-0005-0000-0000-0000BC7B0000}"/>
    <cellStyle name="Input 2 19" xfId="34455" xr:uid="{00000000-0005-0000-0000-0000BD7B0000}"/>
    <cellStyle name="Input 2 19 2" xfId="44501" xr:uid="{00000000-0005-0000-0000-0000BE7B0000}"/>
    <cellStyle name="Input 2 2" xfId="1025" xr:uid="{00000000-0005-0000-0000-0000BF7B0000}"/>
    <cellStyle name="Input 2 2 10" xfId="34446" xr:uid="{00000000-0005-0000-0000-0000C07B0000}"/>
    <cellStyle name="Input 2 2 10 2" xfId="44492" xr:uid="{00000000-0005-0000-0000-0000C17B0000}"/>
    <cellStyle name="Input 2 2 11" xfId="34385" xr:uid="{00000000-0005-0000-0000-0000C27B0000}"/>
    <cellStyle name="Input 2 2 11 2" xfId="44436" xr:uid="{00000000-0005-0000-0000-0000C37B0000}"/>
    <cellStyle name="Input 2 2 12" xfId="34361" xr:uid="{00000000-0005-0000-0000-0000C47B0000}"/>
    <cellStyle name="Input 2 2 12 2" xfId="44410" xr:uid="{00000000-0005-0000-0000-0000C57B0000}"/>
    <cellStyle name="Input 2 2 13" xfId="33801" xr:uid="{00000000-0005-0000-0000-0000C67B0000}"/>
    <cellStyle name="Input 2 2 13 2" xfId="43778" xr:uid="{00000000-0005-0000-0000-0000C77B0000}"/>
    <cellStyle name="Input 2 2 14" xfId="36843" xr:uid="{00000000-0005-0000-0000-0000C87B0000}"/>
    <cellStyle name="Input 2 2 15" xfId="23829" xr:uid="{00000000-0005-0000-0000-0000C97B0000}"/>
    <cellStyle name="Input 2 2 16" xfId="23150" xr:uid="{00000000-0005-0000-0000-0000CA7B0000}"/>
    <cellStyle name="Input 2 2 2" xfId="13634" xr:uid="{00000000-0005-0000-0000-0000CB7B0000}"/>
    <cellStyle name="Input 2 2 2 2" xfId="13635" xr:uid="{00000000-0005-0000-0000-0000CC7B0000}"/>
    <cellStyle name="Input 2 2 2 2 2" xfId="20675" xr:uid="{00000000-0005-0000-0000-0000CD7B0000}"/>
    <cellStyle name="Input 2 2 2 2 2 2" xfId="30404" xr:uid="{00000000-0005-0000-0000-0000CE7B0000}"/>
    <cellStyle name="Input 2 2 2 2 2 2 2" xfId="44753" xr:uid="{00000000-0005-0000-0000-0000CF7B0000}"/>
    <cellStyle name="Input 2 2 2 2 2 3" xfId="35462" xr:uid="{00000000-0005-0000-0000-0000D07B0000}"/>
    <cellStyle name="Input 2 2 2 2 3" xfId="362" xr:uid="{00000000-0005-0000-0000-0000D17B0000}"/>
    <cellStyle name="Input 2 2 2 2 3 2" xfId="43239" xr:uid="{00000000-0005-0000-0000-0000D27B0000}"/>
    <cellStyle name="Input 2 2 2 2 4" xfId="28852" xr:uid="{00000000-0005-0000-0000-0000D37B0000}"/>
    <cellStyle name="Input 2 2 2 3" xfId="13636" xr:uid="{00000000-0005-0000-0000-0000D47B0000}"/>
    <cellStyle name="Input 2 2 2 3 2" xfId="20676" xr:uid="{00000000-0005-0000-0000-0000D57B0000}"/>
    <cellStyle name="Input 2 2 2 3 2 2" xfId="30405" xr:uid="{00000000-0005-0000-0000-0000D67B0000}"/>
    <cellStyle name="Input 2 2 2 3 2 2 2" xfId="44752" xr:uid="{00000000-0005-0000-0000-0000D77B0000}"/>
    <cellStyle name="Input 2 2 2 3 2 3" xfId="35461" xr:uid="{00000000-0005-0000-0000-0000D87B0000}"/>
    <cellStyle name="Input 2 2 2 3 3" xfId="26556" xr:uid="{00000000-0005-0000-0000-0000D97B0000}"/>
    <cellStyle name="Input 2 2 2 3 3 2" xfId="43240" xr:uid="{00000000-0005-0000-0000-0000DA7B0000}"/>
    <cellStyle name="Input 2 2 2 3 4" xfId="28853" xr:uid="{00000000-0005-0000-0000-0000DB7B0000}"/>
    <cellStyle name="Input 2 2 2 4" xfId="13637" xr:uid="{00000000-0005-0000-0000-0000DC7B0000}"/>
    <cellStyle name="Input 2 2 2 4 2" xfId="20677" xr:uid="{00000000-0005-0000-0000-0000DD7B0000}"/>
    <cellStyle name="Input 2 2 2 4 2 2" xfId="30406" xr:uid="{00000000-0005-0000-0000-0000DE7B0000}"/>
    <cellStyle name="Input 2 2 2 4 2 2 2" xfId="44751" xr:uid="{00000000-0005-0000-0000-0000DF7B0000}"/>
    <cellStyle name="Input 2 2 2 4 2 3" xfId="35460" xr:uid="{00000000-0005-0000-0000-0000E07B0000}"/>
    <cellStyle name="Input 2 2 2 4 3" xfId="26555" xr:uid="{00000000-0005-0000-0000-0000E17B0000}"/>
    <cellStyle name="Input 2 2 2 4 3 2" xfId="43241" xr:uid="{00000000-0005-0000-0000-0000E27B0000}"/>
    <cellStyle name="Input 2 2 2 4 4" xfId="28854" xr:uid="{00000000-0005-0000-0000-0000E37B0000}"/>
    <cellStyle name="Input 2 2 2 5" xfId="20674" xr:uid="{00000000-0005-0000-0000-0000E47B0000}"/>
    <cellStyle name="Input 2 2 2 5 2" xfId="30403" xr:uid="{00000000-0005-0000-0000-0000E57B0000}"/>
    <cellStyle name="Input 2 2 2 5 2 2" xfId="44754" xr:uid="{00000000-0005-0000-0000-0000E67B0000}"/>
    <cellStyle name="Input 2 2 2 5 3" xfId="35463" xr:uid="{00000000-0005-0000-0000-0000E77B0000}"/>
    <cellStyle name="Input 2 2 2 6" xfId="26557" xr:uid="{00000000-0005-0000-0000-0000E87B0000}"/>
    <cellStyle name="Input 2 2 2 6 2" xfId="43238" xr:uid="{00000000-0005-0000-0000-0000E97B0000}"/>
    <cellStyle name="Input 2 2 2 7" xfId="28851" xr:uid="{00000000-0005-0000-0000-0000EA7B0000}"/>
    <cellStyle name="Input 2 2 3" xfId="13638" xr:uid="{00000000-0005-0000-0000-0000EB7B0000}"/>
    <cellStyle name="Input 2 2 3 2" xfId="13639" xr:uid="{00000000-0005-0000-0000-0000EC7B0000}"/>
    <cellStyle name="Input 2 2 3 2 2" xfId="20679" xr:uid="{00000000-0005-0000-0000-0000ED7B0000}"/>
    <cellStyle name="Input 2 2 3 2 2 2" xfId="30408" xr:uid="{00000000-0005-0000-0000-0000EE7B0000}"/>
    <cellStyle name="Input 2 2 3 2 2 2 2" xfId="44749" xr:uid="{00000000-0005-0000-0000-0000EF7B0000}"/>
    <cellStyle name="Input 2 2 3 2 2 3" xfId="35458" xr:uid="{00000000-0005-0000-0000-0000F07B0000}"/>
    <cellStyle name="Input 2 2 3 2 3" xfId="26553" xr:uid="{00000000-0005-0000-0000-0000F17B0000}"/>
    <cellStyle name="Input 2 2 3 2 3 2" xfId="43243" xr:uid="{00000000-0005-0000-0000-0000F27B0000}"/>
    <cellStyle name="Input 2 2 3 2 4" xfId="28856" xr:uid="{00000000-0005-0000-0000-0000F37B0000}"/>
    <cellStyle name="Input 2 2 3 3" xfId="13640" xr:uid="{00000000-0005-0000-0000-0000F47B0000}"/>
    <cellStyle name="Input 2 2 3 3 2" xfId="20680" xr:uid="{00000000-0005-0000-0000-0000F57B0000}"/>
    <cellStyle name="Input 2 2 3 3 2 2" xfId="30409" xr:uid="{00000000-0005-0000-0000-0000F67B0000}"/>
    <cellStyle name="Input 2 2 3 3 2 2 2" xfId="44748" xr:uid="{00000000-0005-0000-0000-0000F77B0000}"/>
    <cellStyle name="Input 2 2 3 3 2 3" xfId="35457" xr:uid="{00000000-0005-0000-0000-0000F87B0000}"/>
    <cellStyle name="Input 2 2 3 3 3" xfId="26552" xr:uid="{00000000-0005-0000-0000-0000F97B0000}"/>
    <cellStyle name="Input 2 2 3 3 3 2" xfId="43244" xr:uid="{00000000-0005-0000-0000-0000FA7B0000}"/>
    <cellStyle name="Input 2 2 3 3 4" xfId="28857" xr:uid="{00000000-0005-0000-0000-0000FB7B0000}"/>
    <cellStyle name="Input 2 2 3 4" xfId="13641" xr:uid="{00000000-0005-0000-0000-0000FC7B0000}"/>
    <cellStyle name="Input 2 2 3 4 2" xfId="20681" xr:uid="{00000000-0005-0000-0000-0000FD7B0000}"/>
    <cellStyle name="Input 2 2 3 4 2 2" xfId="30410" xr:uid="{00000000-0005-0000-0000-0000FE7B0000}"/>
    <cellStyle name="Input 2 2 3 4 2 2 2" xfId="44747" xr:uid="{00000000-0005-0000-0000-0000FF7B0000}"/>
    <cellStyle name="Input 2 2 3 4 2 3" xfId="35456" xr:uid="{00000000-0005-0000-0000-0000007C0000}"/>
    <cellStyle name="Input 2 2 3 4 3" xfId="26551" xr:uid="{00000000-0005-0000-0000-0000017C0000}"/>
    <cellStyle name="Input 2 2 3 4 3 2" xfId="43245" xr:uid="{00000000-0005-0000-0000-0000027C0000}"/>
    <cellStyle name="Input 2 2 3 4 4" xfId="28858" xr:uid="{00000000-0005-0000-0000-0000037C0000}"/>
    <cellStyle name="Input 2 2 3 5" xfId="20678" xr:uid="{00000000-0005-0000-0000-0000047C0000}"/>
    <cellStyle name="Input 2 2 3 5 2" xfId="30407" xr:uid="{00000000-0005-0000-0000-0000057C0000}"/>
    <cellStyle name="Input 2 2 3 5 2 2" xfId="44750" xr:uid="{00000000-0005-0000-0000-0000067C0000}"/>
    <cellStyle name="Input 2 2 3 5 3" xfId="35459" xr:uid="{00000000-0005-0000-0000-0000077C0000}"/>
    <cellStyle name="Input 2 2 3 6" xfId="26554" xr:uid="{00000000-0005-0000-0000-0000087C0000}"/>
    <cellStyle name="Input 2 2 3 6 2" xfId="43242" xr:uid="{00000000-0005-0000-0000-0000097C0000}"/>
    <cellStyle name="Input 2 2 3 7" xfId="28855" xr:uid="{00000000-0005-0000-0000-00000A7C0000}"/>
    <cellStyle name="Input 2 2 4" xfId="13642" xr:uid="{00000000-0005-0000-0000-00000B7C0000}"/>
    <cellStyle name="Input 2 2 4 2" xfId="13643" xr:uid="{00000000-0005-0000-0000-00000C7C0000}"/>
    <cellStyle name="Input 2 2 4 2 2" xfId="20683" xr:uid="{00000000-0005-0000-0000-00000D7C0000}"/>
    <cellStyle name="Input 2 2 4 2 2 2" xfId="30412" xr:uid="{00000000-0005-0000-0000-00000E7C0000}"/>
    <cellStyle name="Input 2 2 4 2 2 2 2" xfId="44745" xr:uid="{00000000-0005-0000-0000-00000F7C0000}"/>
    <cellStyle name="Input 2 2 4 2 2 3" xfId="35454" xr:uid="{00000000-0005-0000-0000-0000107C0000}"/>
    <cellStyle name="Input 2 2 4 2 3" xfId="26549" xr:uid="{00000000-0005-0000-0000-0000117C0000}"/>
    <cellStyle name="Input 2 2 4 2 3 2" xfId="43247" xr:uid="{00000000-0005-0000-0000-0000127C0000}"/>
    <cellStyle name="Input 2 2 4 2 4" xfId="28860" xr:uid="{00000000-0005-0000-0000-0000137C0000}"/>
    <cellStyle name="Input 2 2 4 3" xfId="20682" xr:uid="{00000000-0005-0000-0000-0000147C0000}"/>
    <cellStyle name="Input 2 2 4 3 2" xfId="30411" xr:uid="{00000000-0005-0000-0000-0000157C0000}"/>
    <cellStyle name="Input 2 2 4 3 2 2" xfId="44746" xr:uid="{00000000-0005-0000-0000-0000167C0000}"/>
    <cellStyle name="Input 2 2 4 3 3" xfId="35455" xr:uid="{00000000-0005-0000-0000-0000177C0000}"/>
    <cellStyle name="Input 2 2 4 4" xfId="26550" xr:uid="{00000000-0005-0000-0000-0000187C0000}"/>
    <cellStyle name="Input 2 2 4 4 2" xfId="43246" xr:uid="{00000000-0005-0000-0000-0000197C0000}"/>
    <cellStyle name="Input 2 2 4 5" xfId="28859" xr:uid="{00000000-0005-0000-0000-00001A7C0000}"/>
    <cellStyle name="Input 2 2 5" xfId="13644" xr:uid="{00000000-0005-0000-0000-00001B7C0000}"/>
    <cellStyle name="Input 2 2 5 2" xfId="20684" xr:uid="{00000000-0005-0000-0000-00001C7C0000}"/>
    <cellStyle name="Input 2 2 5 2 2" xfId="30413" xr:uid="{00000000-0005-0000-0000-00001D7C0000}"/>
    <cellStyle name="Input 2 2 5 2 2 2" xfId="44744" xr:uid="{00000000-0005-0000-0000-00001E7C0000}"/>
    <cellStyle name="Input 2 2 5 2 3" xfId="35453" xr:uid="{00000000-0005-0000-0000-00001F7C0000}"/>
    <cellStyle name="Input 2 2 5 3" xfId="26548" xr:uid="{00000000-0005-0000-0000-0000207C0000}"/>
    <cellStyle name="Input 2 2 5 3 2" xfId="43248" xr:uid="{00000000-0005-0000-0000-0000217C0000}"/>
    <cellStyle name="Input 2 2 5 4" xfId="28861" xr:uid="{00000000-0005-0000-0000-0000227C0000}"/>
    <cellStyle name="Input 2 2 6" xfId="20673" xr:uid="{00000000-0005-0000-0000-0000237C0000}"/>
    <cellStyle name="Input 2 2 6 2" xfId="30402" xr:uid="{00000000-0005-0000-0000-0000247C0000}"/>
    <cellStyle name="Input 2 2 6 2 2" xfId="43237" xr:uid="{00000000-0005-0000-0000-0000257C0000}"/>
    <cellStyle name="Input 2 2 6 3" xfId="28850" xr:uid="{00000000-0005-0000-0000-0000267C0000}"/>
    <cellStyle name="Input 2 2 7" xfId="29458" xr:uid="{00000000-0005-0000-0000-0000277C0000}"/>
    <cellStyle name="Input 2 2 7 2" xfId="44439" xr:uid="{00000000-0005-0000-0000-0000287C0000}"/>
    <cellStyle name="Input 2 2 7 3" xfId="34388" xr:uid="{00000000-0005-0000-0000-0000297C0000}"/>
    <cellStyle name="Input 2 2 8" xfId="34376" xr:uid="{00000000-0005-0000-0000-00002A7C0000}"/>
    <cellStyle name="Input 2 2 8 2" xfId="44424" xr:uid="{00000000-0005-0000-0000-00002B7C0000}"/>
    <cellStyle name="Input 2 2 9" xfId="33779" xr:uid="{00000000-0005-0000-0000-00002C7C0000}"/>
    <cellStyle name="Input 2 2 9 2" xfId="43750" xr:uid="{00000000-0005-0000-0000-00002D7C0000}"/>
    <cellStyle name="Input 2 20" xfId="33778" xr:uid="{00000000-0005-0000-0000-00002E7C0000}"/>
    <cellStyle name="Input 2 20 2" xfId="43749" xr:uid="{00000000-0005-0000-0000-00002F7C0000}"/>
    <cellStyle name="Input 2 21" xfId="34409" xr:uid="{00000000-0005-0000-0000-0000307C0000}"/>
    <cellStyle name="Input 2 21 2" xfId="44457" xr:uid="{00000000-0005-0000-0000-0000317C0000}"/>
    <cellStyle name="Input 2 22" xfId="34140" xr:uid="{00000000-0005-0000-0000-0000327C0000}"/>
    <cellStyle name="Input 2 22 2" xfId="44177" xr:uid="{00000000-0005-0000-0000-0000337C0000}"/>
    <cellStyle name="Input 2 23" xfId="34423" xr:uid="{00000000-0005-0000-0000-0000347C0000}"/>
    <cellStyle name="Input 2 23 2" xfId="44470" xr:uid="{00000000-0005-0000-0000-0000357C0000}"/>
    <cellStyle name="Input 2 24" xfId="34405" xr:uid="{00000000-0005-0000-0000-0000367C0000}"/>
    <cellStyle name="Input 2 24 2" xfId="44454" xr:uid="{00000000-0005-0000-0000-0000377C0000}"/>
    <cellStyle name="Input 2 25" xfId="36842" xr:uid="{00000000-0005-0000-0000-0000387C0000}"/>
    <cellStyle name="Input 2 26" xfId="23144" xr:uid="{00000000-0005-0000-0000-0000397C0000}"/>
    <cellStyle name="Input 2 3" xfId="1026" xr:uid="{00000000-0005-0000-0000-00003A7C0000}"/>
    <cellStyle name="Input 2 3 10" xfId="34397" xr:uid="{00000000-0005-0000-0000-00003B7C0000}"/>
    <cellStyle name="Input 2 3 10 2" xfId="44448" xr:uid="{00000000-0005-0000-0000-00003C7C0000}"/>
    <cellStyle name="Input 2 3 11" xfId="34427" xr:uid="{00000000-0005-0000-0000-00003D7C0000}"/>
    <cellStyle name="Input 2 3 11 2" xfId="44474" xr:uid="{00000000-0005-0000-0000-00003E7C0000}"/>
    <cellStyle name="Input 2 3 12" xfId="34470" xr:uid="{00000000-0005-0000-0000-00003F7C0000}"/>
    <cellStyle name="Input 2 3 12 2" xfId="44514" xr:uid="{00000000-0005-0000-0000-0000407C0000}"/>
    <cellStyle name="Input 2 3 13" xfId="34370" xr:uid="{00000000-0005-0000-0000-0000417C0000}"/>
    <cellStyle name="Input 2 3 13 2" xfId="44418" xr:uid="{00000000-0005-0000-0000-0000427C0000}"/>
    <cellStyle name="Input 2 3 14" xfId="36844" xr:uid="{00000000-0005-0000-0000-0000437C0000}"/>
    <cellStyle name="Input 2 3 15" xfId="23823" xr:uid="{00000000-0005-0000-0000-0000447C0000}"/>
    <cellStyle name="Input 2 3 16" xfId="23145" xr:uid="{00000000-0005-0000-0000-0000457C0000}"/>
    <cellStyle name="Input 2 3 2" xfId="13645" xr:uid="{00000000-0005-0000-0000-0000467C0000}"/>
    <cellStyle name="Input 2 3 2 2" xfId="13646" xr:uid="{00000000-0005-0000-0000-0000477C0000}"/>
    <cellStyle name="Input 2 3 2 2 2" xfId="20687" xr:uid="{00000000-0005-0000-0000-0000487C0000}"/>
    <cellStyle name="Input 2 3 2 2 2 2" xfId="30416" xr:uid="{00000000-0005-0000-0000-0000497C0000}"/>
    <cellStyle name="Input 2 3 2 2 2 2 2" xfId="44742" xr:uid="{00000000-0005-0000-0000-00004A7C0000}"/>
    <cellStyle name="Input 2 3 2 2 2 3" xfId="35451" xr:uid="{00000000-0005-0000-0000-00004B7C0000}"/>
    <cellStyle name="Input 2 3 2 2 3" xfId="26546" xr:uid="{00000000-0005-0000-0000-00004C7C0000}"/>
    <cellStyle name="Input 2 3 2 2 3 2" xfId="43251" xr:uid="{00000000-0005-0000-0000-00004D7C0000}"/>
    <cellStyle name="Input 2 3 2 2 4" xfId="28864" xr:uid="{00000000-0005-0000-0000-00004E7C0000}"/>
    <cellStyle name="Input 2 3 2 3" xfId="13647" xr:uid="{00000000-0005-0000-0000-00004F7C0000}"/>
    <cellStyle name="Input 2 3 2 3 2" xfId="20688" xr:uid="{00000000-0005-0000-0000-0000507C0000}"/>
    <cellStyle name="Input 2 3 2 3 2 2" xfId="30417" xr:uid="{00000000-0005-0000-0000-0000517C0000}"/>
    <cellStyle name="Input 2 3 2 3 2 2 2" xfId="44741" xr:uid="{00000000-0005-0000-0000-0000527C0000}"/>
    <cellStyle name="Input 2 3 2 3 2 3" xfId="35450" xr:uid="{00000000-0005-0000-0000-0000537C0000}"/>
    <cellStyle name="Input 2 3 2 3 3" xfId="26545" xr:uid="{00000000-0005-0000-0000-0000547C0000}"/>
    <cellStyle name="Input 2 3 2 3 3 2" xfId="43252" xr:uid="{00000000-0005-0000-0000-0000557C0000}"/>
    <cellStyle name="Input 2 3 2 3 4" xfId="28865" xr:uid="{00000000-0005-0000-0000-0000567C0000}"/>
    <cellStyle name="Input 2 3 2 4" xfId="13648" xr:uid="{00000000-0005-0000-0000-0000577C0000}"/>
    <cellStyle name="Input 2 3 2 4 2" xfId="20689" xr:uid="{00000000-0005-0000-0000-0000587C0000}"/>
    <cellStyle name="Input 2 3 2 4 2 2" xfId="30418" xr:uid="{00000000-0005-0000-0000-0000597C0000}"/>
    <cellStyle name="Input 2 3 2 4 2 2 2" xfId="44740" xr:uid="{00000000-0005-0000-0000-00005A7C0000}"/>
    <cellStyle name="Input 2 3 2 4 2 3" xfId="35449" xr:uid="{00000000-0005-0000-0000-00005B7C0000}"/>
    <cellStyle name="Input 2 3 2 4 3" xfId="26544" xr:uid="{00000000-0005-0000-0000-00005C7C0000}"/>
    <cellStyle name="Input 2 3 2 4 3 2" xfId="43253" xr:uid="{00000000-0005-0000-0000-00005D7C0000}"/>
    <cellStyle name="Input 2 3 2 4 4" xfId="28866" xr:uid="{00000000-0005-0000-0000-00005E7C0000}"/>
    <cellStyle name="Input 2 3 2 5" xfId="20686" xr:uid="{00000000-0005-0000-0000-00005F7C0000}"/>
    <cellStyle name="Input 2 3 2 5 2" xfId="30415" xr:uid="{00000000-0005-0000-0000-0000607C0000}"/>
    <cellStyle name="Input 2 3 2 5 2 2" xfId="44743" xr:uid="{00000000-0005-0000-0000-0000617C0000}"/>
    <cellStyle name="Input 2 3 2 5 3" xfId="35452" xr:uid="{00000000-0005-0000-0000-0000627C0000}"/>
    <cellStyle name="Input 2 3 2 6" xfId="26547" xr:uid="{00000000-0005-0000-0000-0000637C0000}"/>
    <cellStyle name="Input 2 3 2 6 2" xfId="43250" xr:uid="{00000000-0005-0000-0000-0000647C0000}"/>
    <cellStyle name="Input 2 3 2 7" xfId="28863" xr:uid="{00000000-0005-0000-0000-0000657C0000}"/>
    <cellStyle name="Input 2 3 3" xfId="13649" xr:uid="{00000000-0005-0000-0000-0000667C0000}"/>
    <cellStyle name="Input 2 3 3 2" xfId="13650" xr:uid="{00000000-0005-0000-0000-0000677C0000}"/>
    <cellStyle name="Input 2 3 3 2 2" xfId="20691" xr:uid="{00000000-0005-0000-0000-0000687C0000}"/>
    <cellStyle name="Input 2 3 3 2 2 2" xfId="30420" xr:uid="{00000000-0005-0000-0000-0000697C0000}"/>
    <cellStyle name="Input 2 3 3 2 2 2 2" xfId="44738" xr:uid="{00000000-0005-0000-0000-00006A7C0000}"/>
    <cellStyle name="Input 2 3 3 2 2 3" xfId="35447" xr:uid="{00000000-0005-0000-0000-00006B7C0000}"/>
    <cellStyle name="Input 2 3 3 2 3" xfId="26537" xr:uid="{00000000-0005-0000-0000-00006C7C0000}"/>
    <cellStyle name="Input 2 3 3 2 3 2" xfId="43255" xr:uid="{00000000-0005-0000-0000-00006D7C0000}"/>
    <cellStyle name="Input 2 3 3 2 4" xfId="28868" xr:uid="{00000000-0005-0000-0000-00006E7C0000}"/>
    <cellStyle name="Input 2 3 3 3" xfId="13651" xr:uid="{00000000-0005-0000-0000-00006F7C0000}"/>
    <cellStyle name="Input 2 3 3 3 2" xfId="20692" xr:uid="{00000000-0005-0000-0000-0000707C0000}"/>
    <cellStyle name="Input 2 3 3 3 2 2" xfId="30421" xr:uid="{00000000-0005-0000-0000-0000717C0000}"/>
    <cellStyle name="Input 2 3 3 3 2 2 2" xfId="44737" xr:uid="{00000000-0005-0000-0000-0000727C0000}"/>
    <cellStyle name="Input 2 3 3 3 2 3" xfId="35446" xr:uid="{00000000-0005-0000-0000-0000737C0000}"/>
    <cellStyle name="Input 2 3 3 3 3" xfId="26542" xr:uid="{00000000-0005-0000-0000-0000747C0000}"/>
    <cellStyle name="Input 2 3 3 3 3 2" xfId="43256" xr:uid="{00000000-0005-0000-0000-0000757C0000}"/>
    <cellStyle name="Input 2 3 3 3 4" xfId="28869" xr:uid="{00000000-0005-0000-0000-0000767C0000}"/>
    <cellStyle name="Input 2 3 3 4" xfId="13652" xr:uid="{00000000-0005-0000-0000-0000777C0000}"/>
    <cellStyle name="Input 2 3 3 4 2" xfId="20693" xr:uid="{00000000-0005-0000-0000-0000787C0000}"/>
    <cellStyle name="Input 2 3 3 4 2 2" xfId="30422" xr:uid="{00000000-0005-0000-0000-0000797C0000}"/>
    <cellStyle name="Input 2 3 3 4 2 2 2" xfId="44736" xr:uid="{00000000-0005-0000-0000-00007A7C0000}"/>
    <cellStyle name="Input 2 3 3 4 2 3" xfId="35445" xr:uid="{00000000-0005-0000-0000-00007B7C0000}"/>
    <cellStyle name="Input 2 3 3 4 3" xfId="26541" xr:uid="{00000000-0005-0000-0000-00007C7C0000}"/>
    <cellStyle name="Input 2 3 3 4 3 2" xfId="43257" xr:uid="{00000000-0005-0000-0000-00007D7C0000}"/>
    <cellStyle name="Input 2 3 3 4 4" xfId="28870" xr:uid="{00000000-0005-0000-0000-00007E7C0000}"/>
    <cellStyle name="Input 2 3 3 5" xfId="20690" xr:uid="{00000000-0005-0000-0000-00007F7C0000}"/>
    <cellStyle name="Input 2 3 3 5 2" xfId="30419" xr:uid="{00000000-0005-0000-0000-0000807C0000}"/>
    <cellStyle name="Input 2 3 3 5 2 2" xfId="44739" xr:uid="{00000000-0005-0000-0000-0000817C0000}"/>
    <cellStyle name="Input 2 3 3 5 3" xfId="35448" xr:uid="{00000000-0005-0000-0000-0000827C0000}"/>
    <cellStyle name="Input 2 3 3 6" xfId="26543" xr:uid="{00000000-0005-0000-0000-0000837C0000}"/>
    <cellStyle name="Input 2 3 3 6 2" xfId="43254" xr:uid="{00000000-0005-0000-0000-0000847C0000}"/>
    <cellStyle name="Input 2 3 3 7" xfId="28867" xr:uid="{00000000-0005-0000-0000-0000857C0000}"/>
    <cellStyle name="Input 2 3 4" xfId="13653" xr:uid="{00000000-0005-0000-0000-0000867C0000}"/>
    <cellStyle name="Input 2 3 4 2" xfId="13654" xr:uid="{00000000-0005-0000-0000-0000877C0000}"/>
    <cellStyle name="Input 2 3 4 2 2" xfId="20695" xr:uid="{00000000-0005-0000-0000-0000887C0000}"/>
    <cellStyle name="Input 2 3 4 2 2 2" xfId="30424" xr:uid="{00000000-0005-0000-0000-0000897C0000}"/>
    <cellStyle name="Input 2 3 4 2 2 2 2" xfId="44734" xr:uid="{00000000-0005-0000-0000-00008A7C0000}"/>
    <cellStyle name="Input 2 3 4 2 2 3" xfId="35443" xr:uid="{00000000-0005-0000-0000-00008B7C0000}"/>
    <cellStyle name="Input 2 3 4 2 3" xfId="26539" xr:uid="{00000000-0005-0000-0000-00008C7C0000}"/>
    <cellStyle name="Input 2 3 4 2 3 2" xfId="43259" xr:uid="{00000000-0005-0000-0000-00008D7C0000}"/>
    <cellStyle name="Input 2 3 4 2 4" xfId="28872" xr:uid="{00000000-0005-0000-0000-00008E7C0000}"/>
    <cellStyle name="Input 2 3 4 3" xfId="20694" xr:uid="{00000000-0005-0000-0000-00008F7C0000}"/>
    <cellStyle name="Input 2 3 4 3 2" xfId="30423" xr:uid="{00000000-0005-0000-0000-0000907C0000}"/>
    <cellStyle name="Input 2 3 4 3 2 2" xfId="44735" xr:uid="{00000000-0005-0000-0000-0000917C0000}"/>
    <cellStyle name="Input 2 3 4 3 3" xfId="35444" xr:uid="{00000000-0005-0000-0000-0000927C0000}"/>
    <cellStyle name="Input 2 3 4 4" xfId="26540" xr:uid="{00000000-0005-0000-0000-0000937C0000}"/>
    <cellStyle name="Input 2 3 4 4 2" xfId="43258" xr:uid="{00000000-0005-0000-0000-0000947C0000}"/>
    <cellStyle name="Input 2 3 4 5" xfId="28871" xr:uid="{00000000-0005-0000-0000-0000957C0000}"/>
    <cellStyle name="Input 2 3 5" xfId="13655" xr:uid="{00000000-0005-0000-0000-0000967C0000}"/>
    <cellStyle name="Input 2 3 5 2" xfId="20696" xr:uid="{00000000-0005-0000-0000-0000977C0000}"/>
    <cellStyle name="Input 2 3 5 2 2" xfId="30425" xr:uid="{00000000-0005-0000-0000-0000987C0000}"/>
    <cellStyle name="Input 2 3 5 2 2 2" xfId="44733" xr:uid="{00000000-0005-0000-0000-0000997C0000}"/>
    <cellStyle name="Input 2 3 5 2 3" xfId="35442" xr:uid="{00000000-0005-0000-0000-00009A7C0000}"/>
    <cellStyle name="Input 2 3 5 3" xfId="26538" xr:uid="{00000000-0005-0000-0000-00009B7C0000}"/>
    <cellStyle name="Input 2 3 5 3 2" xfId="43260" xr:uid="{00000000-0005-0000-0000-00009C7C0000}"/>
    <cellStyle name="Input 2 3 5 4" xfId="28873" xr:uid="{00000000-0005-0000-0000-00009D7C0000}"/>
    <cellStyle name="Input 2 3 6" xfId="20685" xr:uid="{00000000-0005-0000-0000-00009E7C0000}"/>
    <cellStyle name="Input 2 3 6 2" xfId="30414" xr:uid="{00000000-0005-0000-0000-00009F7C0000}"/>
    <cellStyle name="Input 2 3 6 2 2" xfId="43249" xr:uid="{00000000-0005-0000-0000-0000A07C0000}"/>
    <cellStyle name="Input 2 3 6 3" xfId="28862" xr:uid="{00000000-0005-0000-0000-0000A17C0000}"/>
    <cellStyle name="Input 2 3 7" xfId="29457" xr:uid="{00000000-0005-0000-0000-0000A27C0000}"/>
    <cellStyle name="Input 2 3 7 2" xfId="44440" xr:uid="{00000000-0005-0000-0000-0000A37C0000}"/>
    <cellStyle name="Input 2 3 7 3" xfId="34389" xr:uid="{00000000-0005-0000-0000-0000A47C0000}"/>
    <cellStyle name="Input 2 3 8" xfId="34377" xr:uid="{00000000-0005-0000-0000-0000A57C0000}"/>
    <cellStyle name="Input 2 3 8 2" xfId="44425" xr:uid="{00000000-0005-0000-0000-0000A67C0000}"/>
    <cellStyle name="Input 2 3 9" xfId="33762" xr:uid="{00000000-0005-0000-0000-0000A77C0000}"/>
    <cellStyle name="Input 2 3 9 2" xfId="43734" xr:uid="{00000000-0005-0000-0000-0000A87C0000}"/>
    <cellStyle name="Input 2 4" xfId="13656" xr:uid="{00000000-0005-0000-0000-0000A97C0000}"/>
    <cellStyle name="Input 2 4 2" xfId="13657" xr:uid="{00000000-0005-0000-0000-0000AA7C0000}"/>
    <cellStyle name="Input 2 4 2 2" xfId="13658" xr:uid="{00000000-0005-0000-0000-0000AB7C0000}"/>
    <cellStyle name="Input 2 4 2 2 2" xfId="20699" xr:uid="{00000000-0005-0000-0000-0000AC7C0000}"/>
    <cellStyle name="Input 2 4 2 2 2 2" xfId="30428" xr:uid="{00000000-0005-0000-0000-0000AD7C0000}"/>
    <cellStyle name="Input 2 4 2 2 2 2 2" xfId="44730" xr:uid="{00000000-0005-0000-0000-0000AE7C0000}"/>
    <cellStyle name="Input 2 4 2 2 2 3" xfId="35439" xr:uid="{00000000-0005-0000-0000-0000AF7C0000}"/>
    <cellStyle name="Input 2 4 2 2 3" xfId="26535" xr:uid="{00000000-0005-0000-0000-0000B07C0000}"/>
    <cellStyle name="Input 2 4 2 2 3 2" xfId="43263" xr:uid="{00000000-0005-0000-0000-0000B17C0000}"/>
    <cellStyle name="Input 2 4 2 2 4" xfId="28876" xr:uid="{00000000-0005-0000-0000-0000B27C0000}"/>
    <cellStyle name="Input 2 4 2 3" xfId="13659" xr:uid="{00000000-0005-0000-0000-0000B37C0000}"/>
    <cellStyle name="Input 2 4 2 3 2" xfId="20700" xr:uid="{00000000-0005-0000-0000-0000B47C0000}"/>
    <cellStyle name="Input 2 4 2 3 2 2" xfId="30429" xr:uid="{00000000-0005-0000-0000-0000B57C0000}"/>
    <cellStyle name="Input 2 4 2 3 2 2 2" xfId="44729" xr:uid="{00000000-0005-0000-0000-0000B67C0000}"/>
    <cellStyle name="Input 2 4 2 3 2 3" xfId="35438" xr:uid="{00000000-0005-0000-0000-0000B77C0000}"/>
    <cellStyle name="Input 2 4 2 3 3" xfId="26534" xr:uid="{00000000-0005-0000-0000-0000B87C0000}"/>
    <cellStyle name="Input 2 4 2 3 3 2" xfId="43264" xr:uid="{00000000-0005-0000-0000-0000B97C0000}"/>
    <cellStyle name="Input 2 4 2 3 4" xfId="28877" xr:uid="{00000000-0005-0000-0000-0000BA7C0000}"/>
    <cellStyle name="Input 2 4 2 4" xfId="13660" xr:uid="{00000000-0005-0000-0000-0000BB7C0000}"/>
    <cellStyle name="Input 2 4 2 4 2" xfId="20701" xr:uid="{00000000-0005-0000-0000-0000BC7C0000}"/>
    <cellStyle name="Input 2 4 2 4 2 2" xfId="30430" xr:uid="{00000000-0005-0000-0000-0000BD7C0000}"/>
    <cellStyle name="Input 2 4 2 4 2 2 2" xfId="44728" xr:uid="{00000000-0005-0000-0000-0000BE7C0000}"/>
    <cellStyle name="Input 2 4 2 4 2 3" xfId="35437" xr:uid="{00000000-0005-0000-0000-0000BF7C0000}"/>
    <cellStyle name="Input 2 4 2 4 3" xfId="26533" xr:uid="{00000000-0005-0000-0000-0000C07C0000}"/>
    <cellStyle name="Input 2 4 2 4 3 2" xfId="43265" xr:uid="{00000000-0005-0000-0000-0000C17C0000}"/>
    <cellStyle name="Input 2 4 2 4 4" xfId="28878" xr:uid="{00000000-0005-0000-0000-0000C27C0000}"/>
    <cellStyle name="Input 2 4 2 5" xfId="20698" xr:uid="{00000000-0005-0000-0000-0000C37C0000}"/>
    <cellStyle name="Input 2 4 2 5 2" xfId="30427" xr:uid="{00000000-0005-0000-0000-0000C47C0000}"/>
    <cellStyle name="Input 2 4 2 5 2 2" xfId="44731" xr:uid="{00000000-0005-0000-0000-0000C57C0000}"/>
    <cellStyle name="Input 2 4 2 5 3" xfId="35440" xr:uid="{00000000-0005-0000-0000-0000C67C0000}"/>
    <cellStyle name="Input 2 4 2 6" xfId="26536" xr:uid="{00000000-0005-0000-0000-0000C77C0000}"/>
    <cellStyle name="Input 2 4 2 6 2" xfId="43262" xr:uid="{00000000-0005-0000-0000-0000C87C0000}"/>
    <cellStyle name="Input 2 4 2 7" xfId="28875" xr:uid="{00000000-0005-0000-0000-0000C97C0000}"/>
    <cellStyle name="Input 2 4 3" xfId="13661" xr:uid="{00000000-0005-0000-0000-0000CA7C0000}"/>
    <cellStyle name="Input 2 4 3 2" xfId="13662" xr:uid="{00000000-0005-0000-0000-0000CB7C0000}"/>
    <cellStyle name="Input 2 4 3 2 2" xfId="20703" xr:uid="{00000000-0005-0000-0000-0000CC7C0000}"/>
    <cellStyle name="Input 2 4 3 2 2 2" xfId="30432" xr:uid="{00000000-0005-0000-0000-0000CD7C0000}"/>
    <cellStyle name="Input 2 4 3 2 2 2 2" xfId="44726" xr:uid="{00000000-0005-0000-0000-0000CE7C0000}"/>
    <cellStyle name="Input 2 4 3 2 2 3" xfId="35435" xr:uid="{00000000-0005-0000-0000-0000CF7C0000}"/>
    <cellStyle name="Input 2 4 3 2 3" xfId="26531" xr:uid="{00000000-0005-0000-0000-0000D07C0000}"/>
    <cellStyle name="Input 2 4 3 2 3 2" xfId="43267" xr:uid="{00000000-0005-0000-0000-0000D17C0000}"/>
    <cellStyle name="Input 2 4 3 2 4" xfId="28880" xr:uid="{00000000-0005-0000-0000-0000D27C0000}"/>
    <cellStyle name="Input 2 4 3 3" xfId="13663" xr:uid="{00000000-0005-0000-0000-0000D37C0000}"/>
    <cellStyle name="Input 2 4 3 3 2" xfId="20704" xr:uid="{00000000-0005-0000-0000-0000D47C0000}"/>
    <cellStyle name="Input 2 4 3 3 2 2" xfId="30433" xr:uid="{00000000-0005-0000-0000-0000D57C0000}"/>
    <cellStyle name="Input 2 4 3 3 2 2 2" xfId="44725" xr:uid="{00000000-0005-0000-0000-0000D67C0000}"/>
    <cellStyle name="Input 2 4 3 3 2 3" xfId="35434" xr:uid="{00000000-0005-0000-0000-0000D77C0000}"/>
    <cellStyle name="Input 2 4 3 3 3" xfId="26530" xr:uid="{00000000-0005-0000-0000-0000D87C0000}"/>
    <cellStyle name="Input 2 4 3 3 3 2" xfId="43268" xr:uid="{00000000-0005-0000-0000-0000D97C0000}"/>
    <cellStyle name="Input 2 4 3 3 4" xfId="28881" xr:uid="{00000000-0005-0000-0000-0000DA7C0000}"/>
    <cellStyle name="Input 2 4 3 4" xfId="13664" xr:uid="{00000000-0005-0000-0000-0000DB7C0000}"/>
    <cellStyle name="Input 2 4 3 4 2" xfId="20705" xr:uid="{00000000-0005-0000-0000-0000DC7C0000}"/>
    <cellStyle name="Input 2 4 3 4 2 2" xfId="30434" xr:uid="{00000000-0005-0000-0000-0000DD7C0000}"/>
    <cellStyle name="Input 2 4 3 4 2 2 2" xfId="44724" xr:uid="{00000000-0005-0000-0000-0000DE7C0000}"/>
    <cellStyle name="Input 2 4 3 4 2 3" xfId="35433" xr:uid="{00000000-0005-0000-0000-0000DF7C0000}"/>
    <cellStyle name="Input 2 4 3 4 3" xfId="26529" xr:uid="{00000000-0005-0000-0000-0000E07C0000}"/>
    <cellStyle name="Input 2 4 3 4 3 2" xfId="43269" xr:uid="{00000000-0005-0000-0000-0000E17C0000}"/>
    <cellStyle name="Input 2 4 3 4 4" xfId="28882" xr:uid="{00000000-0005-0000-0000-0000E27C0000}"/>
    <cellStyle name="Input 2 4 3 5" xfId="20702" xr:uid="{00000000-0005-0000-0000-0000E37C0000}"/>
    <cellStyle name="Input 2 4 3 5 2" xfId="30431" xr:uid="{00000000-0005-0000-0000-0000E47C0000}"/>
    <cellStyle name="Input 2 4 3 5 2 2" xfId="44727" xr:uid="{00000000-0005-0000-0000-0000E57C0000}"/>
    <cellStyle name="Input 2 4 3 5 3" xfId="35436" xr:uid="{00000000-0005-0000-0000-0000E67C0000}"/>
    <cellStyle name="Input 2 4 3 6" xfId="26532" xr:uid="{00000000-0005-0000-0000-0000E77C0000}"/>
    <cellStyle name="Input 2 4 3 6 2" xfId="43266" xr:uid="{00000000-0005-0000-0000-0000E87C0000}"/>
    <cellStyle name="Input 2 4 3 7" xfId="28879" xr:uid="{00000000-0005-0000-0000-0000E97C0000}"/>
    <cellStyle name="Input 2 4 4" xfId="13665" xr:uid="{00000000-0005-0000-0000-0000EA7C0000}"/>
    <cellStyle name="Input 2 4 4 2" xfId="13666" xr:uid="{00000000-0005-0000-0000-0000EB7C0000}"/>
    <cellStyle name="Input 2 4 4 2 2" xfId="20707" xr:uid="{00000000-0005-0000-0000-0000EC7C0000}"/>
    <cellStyle name="Input 2 4 4 2 2 2" xfId="30436" xr:uid="{00000000-0005-0000-0000-0000ED7C0000}"/>
    <cellStyle name="Input 2 4 4 2 2 2 2" xfId="44722" xr:uid="{00000000-0005-0000-0000-0000EE7C0000}"/>
    <cellStyle name="Input 2 4 4 2 2 3" xfId="35431" xr:uid="{00000000-0005-0000-0000-0000EF7C0000}"/>
    <cellStyle name="Input 2 4 4 2 3" xfId="26527" xr:uid="{00000000-0005-0000-0000-0000F07C0000}"/>
    <cellStyle name="Input 2 4 4 2 3 2" xfId="43271" xr:uid="{00000000-0005-0000-0000-0000F17C0000}"/>
    <cellStyle name="Input 2 4 4 2 4" xfId="21907" xr:uid="{00000000-0005-0000-0000-0000F27C0000}"/>
    <cellStyle name="Input 2 4 4 3" xfId="20706" xr:uid="{00000000-0005-0000-0000-0000F37C0000}"/>
    <cellStyle name="Input 2 4 4 3 2" xfId="30435" xr:uid="{00000000-0005-0000-0000-0000F47C0000}"/>
    <cellStyle name="Input 2 4 4 3 2 2" xfId="44723" xr:uid="{00000000-0005-0000-0000-0000F57C0000}"/>
    <cellStyle name="Input 2 4 4 3 3" xfId="35432" xr:uid="{00000000-0005-0000-0000-0000F67C0000}"/>
    <cellStyle name="Input 2 4 4 4" xfId="26528" xr:uid="{00000000-0005-0000-0000-0000F77C0000}"/>
    <cellStyle name="Input 2 4 4 4 2" xfId="43270" xr:uid="{00000000-0005-0000-0000-0000F87C0000}"/>
    <cellStyle name="Input 2 4 4 5" xfId="389" xr:uid="{00000000-0005-0000-0000-0000F97C0000}"/>
    <cellStyle name="Input 2 4 5" xfId="13667" xr:uid="{00000000-0005-0000-0000-0000FA7C0000}"/>
    <cellStyle name="Input 2 4 5 2" xfId="20708" xr:uid="{00000000-0005-0000-0000-0000FB7C0000}"/>
    <cellStyle name="Input 2 4 5 2 2" xfId="30437" xr:uid="{00000000-0005-0000-0000-0000FC7C0000}"/>
    <cellStyle name="Input 2 4 5 2 2 2" xfId="44721" xr:uid="{00000000-0005-0000-0000-0000FD7C0000}"/>
    <cellStyle name="Input 2 4 5 2 3" xfId="35430" xr:uid="{00000000-0005-0000-0000-0000FE7C0000}"/>
    <cellStyle name="Input 2 4 5 3" xfId="26526" xr:uid="{00000000-0005-0000-0000-0000FF7C0000}"/>
    <cellStyle name="Input 2 4 5 3 2" xfId="43272" xr:uid="{00000000-0005-0000-0000-0000007D0000}"/>
    <cellStyle name="Input 2 4 5 4" xfId="28884" xr:uid="{00000000-0005-0000-0000-0000017D0000}"/>
    <cellStyle name="Input 2 4 6" xfId="20697" xr:uid="{00000000-0005-0000-0000-0000027D0000}"/>
    <cellStyle name="Input 2 4 6 2" xfId="30426" xr:uid="{00000000-0005-0000-0000-0000037D0000}"/>
    <cellStyle name="Input 2 4 6 2 2" xfId="44732" xr:uid="{00000000-0005-0000-0000-0000047D0000}"/>
    <cellStyle name="Input 2 4 6 3" xfId="35441" xr:uid="{00000000-0005-0000-0000-0000057D0000}"/>
    <cellStyle name="Input 2 4 7" xfId="21795" xr:uid="{00000000-0005-0000-0000-0000067D0000}"/>
    <cellStyle name="Input 2 4 7 2" xfId="43261" xr:uid="{00000000-0005-0000-0000-0000077D0000}"/>
    <cellStyle name="Input 2 4 8" xfId="28874" xr:uid="{00000000-0005-0000-0000-0000087D0000}"/>
    <cellStyle name="Input 2 5" xfId="13668" xr:uid="{00000000-0005-0000-0000-0000097D0000}"/>
    <cellStyle name="Input 2 5 2" xfId="13669" xr:uid="{00000000-0005-0000-0000-00000A7D0000}"/>
    <cellStyle name="Input 2 5 2 2" xfId="13670" xr:uid="{00000000-0005-0000-0000-00000B7D0000}"/>
    <cellStyle name="Input 2 5 2 2 2" xfId="20711" xr:uid="{00000000-0005-0000-0000-00000C7D0000}"/>
    <cellStyle name="Input 2 5 2 2 2 2" xfId="30440" xr:uid="{00000000-0005-0000-0000-00000D7D0000}"/>
    <cellStyle name="Input 2 5 2 2 2 2 2" xfId="44718" xr:uid="{00000000-0005-0000-0000-00000E7D0000}"/>
    <cellStyle name="Input 2 5 2 2 2 3" xfId="35427" xr:uid="{00000000-0005-0000-0000-00000F7D0000}"/>
    <cellStyle name="Input 2 5 2 2 3" xfId="26523" xr:uid="{00000000-0005-0000-0000-0000107D0000}"/>
    <cellStyle name="Input 2 5 2 2 3 2" xfId="43275" xr:uid="{00000000-0005-0000-0000-0000117D0000}"/>
    <cellStyle name="Input 2 5 2 2 4" xfId="28887" xr:uid="{00000000-0005-0000-0000-0000127D0000}"/>
    <cellStyle name="Input 2 5 2 3" xfId="13671" xr:uid="{00000000-0005-0000-0000-0000137D0000}"/>
    <cellStyle name="Input 2 5 2 3 2" xfId="20712" xr:uid="{00000000-0005-0000-0000-0000147D0000}"/>
    <cellStyle name="Input 2 5 2 3 2 2" xfId="30441" xr:uid="{00000000-0005-0000-0000-0000157D0000}"/>
    <cellStyle name="Input 2 5 2 3 2 2 2" xfId="44717" xr:uid="{00000000-0005-0000-0000-0000167D0000}"/>
    <cellStyle name="Input 2 5 2 3 2 3" xfId="35426" xr:uid="{00000000-0005-0000-0000-0000177D0000}"/>
    <cellStyle name="Input 2 5 2 3 3" xfId="26522" xr:uid="{00000000-0005-0000-0000-0000187D0000}"/>
    <cellStyle name="Input 2 5 2 3 3 2" xfId="43276" xr:uid="{00000000-0005-0000-0000-0000197D0000}"/>
    <cellStyle name="Input 2 5 2 3 4" xfId="28888" xr:uid="{00000000-0005-0000-0000-00001A7D0000}"/>
    <cellStyle name="Input 2 5 2 4" xfId="13672" xr:uid="{00000000-0005-0000-0000-00001B7D0000}"/>
    <cellStyle name="Input 2 5 2 4 2" xfId="20713" xr:uid="{00000000-0005-0000-0000-00001C7D0000}"/>
    <cellStyle name="Input 2 5 2 4 2 2" xfId="30442" xr:uid="{00000000-0005-0000-0000-00001D7D0000}"/>
    <cellStyle name="Input 2 5 2 4 2 2 2" xfId="44716" xr:uid="{00000000-0005-0000-0000-00001E7D0000}"/>
    <cellStyle name="Input 2 5 2 4 2 3" xfId="35425" xr:uid="{00000000-0005-0000-0000-00001F7D0000}"/>
    <cellStyle name="Input 2 5 2 4 3" xfId="26521" xr:uid="{00000000-0005-0000-0000-0000207D0000}"/>
    <cellStyle name="Input 2 5 2 4 3 2" xfId="43277" xr:uid="{00000000-0005-0000-0000-0000217D0000}"/>
    <cellStyle name="Input 2 5 2 4 4" xfId="28889" xr:uid="{00000000-0005-0000-0000-0000227D0000}"/>
    <cellStyle name="Input 2 5 2 5" xfId="20710" xr:uid="{00000000-0005-0000-0000-0000237D0000}"/>
    <cellStyle name="Input 2 5 2 5 2" xfId="30439" xr:uid="{00000000-0005-0000-0000-0000247D0000}"/>
    <cellStyle name="Input 2 5 2 5 2 2" xfId="44719" xr:uid="{00000000-0005-0000-0000-0000257D0000}"/>
    <cellStyle name="Input 2 5 2 5 3" xfId="35428" xr:uid="{00000000-0005-0000-0000-0000267D0000}"/>
    <cellStyle name="Input 2 5 2 6" xfId="26524" xr:uid="{00000000-0005-0000-0000-0000277D0000}"/>
    <cellStyle name="Input 2 5 2 6 2" xfId="43274" xr:uid="{00000000-0005-0000-0000-0000287D0000}"/>
    <cellStyle name="Input 2 5 2 7" xfId="28886" xr:uid="{00000000-0005-0000-0000-0000297D0000}"/>
    <cellStyle name="Input 2 5 3" xfId="13673" xr:uid="{00000000-0005-0000-0000-00002A7D0000}"/>
    <cellStyle name="Input 2 5 3 2" xfId="13674" xr:uid="{00000000-0005-0000-0000-00002B7D0000}"/>
    <cellStyle name="Input 2 5 3 2 2" xfId="20715" xr:uid="{00000000-0005-0000-0000-00002C7D0000}"/>
    <cellStyle name="Input 2 5 3 2 2 2" xfId="30444" xr:uid="{00000000-0005-0000-0000-00002D7D0000}"/>
    <cellStyle name="Input 2 5 3 2 2 2 2" xfId="44714" xr:uid="{00000000-0005-0000-0000-00002E7D0000}"/>
    <cellStyle name="Input 2 5 3 2 2 3" xfId="35423" xr:uid="{00000000-0005-0000-0000-00002F7D0000}"/>
    <cellStyle name="Input 2 5 3 2 3" xfId="26519" xr:uid="{00000000-0005-0000-0000-0000307D0000}"/>
    <cellStyle name="Input 2 5 3 2 3 2" xfId="43279" xr:uid="{00000000-0005-0000-0000-0000317D0000}"/>
    <cellStyle name="Input 2 5 3 2 4" xfId="28891" xr:uid="{00000000-0005-0000-0000-0000327D0000}"/>
    <cellStyle name="Input 2 5 3 3" xfId="13675" xr:uid="{00000000-0005-0000-0000-0000337D0000}"/>
    <cellStyle name="Input 2 5 3 3 2" xfId="20716" xr:uid="{00000000-0005-0000-0000-0000347D0000}"/>
    <cellStyle name="Input 2 5 3 3 2 2" xfId="30445" xr:uid="{00000000-0005-0000-0000-0000357D0000}"/>
    <cellStyle name="Input 2 5 3 3 2 2 2" xfId="44713" xr:uid="{00000000-0005-0000-0000-0000367D0000}"/>
    <cellStyle name="Input 2 5 3 3 2 3" xfId="35422" xr:uid="{00000000-0005-0000-0000-0000377D0000}"/>
    <cellStyle name="Input 2 5 3 3 3" xfId="26518" xr:uid="{00000000-0005-0000-0000-0000387D0000}"/>
    <cellStyle name="Input 2 5 3 3 3 2" xfId="43280" xr:uid="{00000000-0005-0000-0000-0000397D0000}"/>
    <cellStyle name="Input 2 5 3 3 4" xfId="28892" xr:uid="{00000000-0005-0000-0000-00003A7D0000}"/>
    <cellStyle name="Input 2 5 3 4" xfId="13676" xr:uid="{00000000-0005-0000-0000-00003B7D0000}"/>
    <cellStyle name="Input 2 5 3 4 2" xfId="20717" xr:uid="{00000000-0005-0000-0000-00003C7D0000}"/>
    <cellStyle name="Input 2 5 3 4 2 2" xfId="30446" xr:uid="{00000000-0005-0000-0000-00003D7D0000}"/>
    <cellStyle name="Input 2 5 3 4 2 2 2" xfId="44712" xr:uid="{00000000-0005-0000-0000-00003E7D0000}"/>
    <cellStyle name="Input 2 5 3 4 2 3" xfId="35421" xr:uid="{00000000-0005-0000-0000-00003F7D0000}"/>
    <cellStyle name="Input 2 5 3 4 3" xfId="26517" xr:uid="{00000000-0005-0000-0000-0000407D0000}"/>
    <cellStyle name="Input 2 5 3 4 3 2" xfId="43281" xr:uid="{00000000-0005-0000-0000-0000417D0000}"/>
    <cellStyle name="Input 2 5 3 4 4" xfId="28893" xr:uid="{00000000-0005-0000-0000-0000427D0000}"/>
    <cellStyle name="Input 2 5 3 5" xfId="20714" xr:uid="{00000000-0005-0000-0000-0000437D0000}"/>
    <cellStyle name="Input 2 5 3 5 2" xfId="30443" xr:uid="{00000000-0005-0000-0000-0000447D0000}"/>
    <cellStyle name="Input 2 5 3 5 2 2" xfId="44715" xr:uid="{00000000-0005-0000-0000-0000457D0000}"/>
    <cellStyle name="Input 2 5 3 5 3" xfId="35424" xr:uid="{00000000-0005-0000-0000-0000467D0000}"/>
    <cellStyle name="Input 2 5 3 6" xfId="26520" xr:uid="{00000000-0005-0000-0000-0000477D0000}"/>
    <cellStyle name="Input 2 5 3 6 2" xfId="43278" xr:uid="{00000000-0005-0000-0000-0000487D0000}"/>
    <cellStyle name="Input 2 5 3 7" xfId="28890" xr:uid="{00000000-0005-0000-0000-0000497D0000}"/>
    <cellStyle name="Input 2 5 4" xfId="13677" xr:uid="{00000000-0005-0000-0000-00004A7D0000}"/>
    <cellStyle name="Input 2 5 4 2" xfId="13678" xr:uid="{00000000-0005-0000-0000-00004B7D0000}"/>
    <cellStyle name="Input 2 5 4 2 2" xfId="20719" xr:uid="{00000000-0005-0000-0000-00004C7D0000}"/>
    <cellStyle name="Input 2 5 4 2 2 2" xfId="30448" xr:uid="{00000000-0005-0000-0000-00004D7D0000}"/>
    <cellStyle name="Input 2 5 4 2 2 2 2" xfId="44710" xr:uid="{00000000-0005-0000-0000-00004E7D0000}"/>
    <cellStyle name="Input 2 5 4 2 2 3" xfId="35419" xr:uid="{00000000-0005-0000-0000-00004F7D0000}"/>
    <cellStyle name="Input 2 5 4 2 3" xfId="26515" xr:uid="{00000000-0005-0000-0000-0000507D0000}"/>
    <cellStyle name="Input 2 5 4 2 3 2" xfId="43283" xr:uid="{00000000-0005-0000-0000-0000517D0000}"/>
    <cellStyle name="Input 2 5 4 2 4" xfId="28883" xr:uid="{00000000-0005-0000-0000-0000527D0000}"/>
    <cellStyle name="Input 2 5 4 3" xfId="20718" xr:uid="{00000000-0005-0000-0000-0000537D0000}"/>
    <cellStyle name="Input 2 5 4 3 2" xfId="30447" xr:uid="{00000000-0005-0000-0000-0000547D0000}"/>
    <cellStyle name="Input 2 5 4 3 2 2" xfId="44711" xr:uid="{00000000-0005-0000-0000-0000557D0000}"/>
    <cellStyle name="Input 2 5 4 3 3" xfId="35420" xr:uid="{00000000-0005-0000-0000-0000567D0000}"/>
    <cellStyle name="Input 2 5 4 4" xfId="26516" xr:uid="{00000000-0005-0000-0000-0000577D0000}"/>
    <cellStyle name="Input 2 5 4 4 2" xfId="43282" xr:uid="{00000000-0005-0000-0000-0000587D0000}"/>
    <cellStyle name="Input 2 5 4 5" xfId="28894" xr:uid="{00000000-0005-0000-0000-0000597D0000}"/>
    <cellStyle name="Input 2 5 5" xfId="13679" xr:uid="{00000000-0005-0000-0000-00005A7D0000}"/>
    <cellStyle name="Input 2 5 5 2" xfId="20720" xr:uid="{00000000-0005-0000-0000-00005B7D0000}"/>
    <cellStyle name="Input 2 5 5 2 2" xfId="30449" xr:uid="{00000000-0005-0000-0000-00005C7D0000}"/>
    <cellStyle name="Input 2 5 5 2 2 2" xfId="44709" xr:uid="{00000000-0005-0000-0000-00005D7D0000}"/>
    <cellStyle name="Input 2 5 5 2 3" xfId="35418" xr:uid="{00000000-0005-0000-0000-00005E7D0000}"/>
    <cellStyle name="Input 2 5 5 3" xfId="26514" xr:uid="{00000000-0005-0000-0000-00005F7D0000}"/>
    <cellStyle name="Input 2 5 5 3 2" xfId="43284" xr:uid="{00000000-0005-0000-0000-0000607D0000}"/>
    <cellStyle name="Input 2 5 5 4" xfId="21908" xr:uid="{00000000-0005-0000-0000-0000617D0000}"/>
    <cellStyle name="Input 2 5 6" xfId="20709" xr:uid="{00000000-0005-0000-0000-0000627D0000}"/>
    <cellStyle name="Input 2 5 6 2" xfId="30438" xr:uid="{00000000-0005-0000-0000-0000637D0000}"/>
    <cellStyle name="Input 2 5 6 2 2" xfId="44720" xr:uid="{00000000-0005-0000-0000-0000647D0000}"/>
    <cellStyle name="Input 2 5 6 3" xfId="35429" xr:uid="{00000000-0005-0000-0000-0000657D0000}"/>
    <cellStyle name="Input 2 5 7" xfId="26525" xr:uid="{00000000-0005-0000-0000-0000667D0000}"/>
    <cellStyle name="Input 2 5 7 2" xfId="43273" xr:uid="{00000000-0005-0000-0000-0000677D0000}"/>
    <cellStyle name="Input 2 5 8" xfId="28885" xr:uid="{00000000-0005-0000-0000-0000687D0000}"/>
    <cellStyle name="Input 2 6" xfId="13680" xr:uid="{00000000-0005-0000-0000-0000697D0000}"/>
    <cellStyle name="Input 2 6 2" xfId="13681" xr:uid="{00000000-0005-0000-0000-00006A7D0000}"/>
    <cellStyle name="Input 2 6 2 2" xfId="13682" xr:uid="{00000000-0005-0000-0000-00006B7D0000}"/>
    <cellStyle name="Input 2 6 2 2 2" xfId="20723" xr:uid="{00000000-0005-0000-0000-00006C7D0000}"/>
    <cellStyle name="Input 2 6 2 2 2 2" xfId="30452" xr:uid="{00000000-0005-0000-0000-00006D7D0000}"/>
    <cellStyle name="Input 2 6 2 2 2 2 2" xfId="44706" xr:uid="{00000000-0005-0000-0000-00006E7D0000}"/>
    <cellStyle name="Input 2 6 2 2 2 3" xfId="35415" xr:uid="{00000000-0005-0000-0000-00006F7D0000}"/>
    <cellStyle name="Input 2 6 2 2 3" xfId="26511" xr:uid="{00000000-0005-0000-0000-0000707D0000}"/>
    <cellStyle name="Input 2 6 2 2 3 2" xfId="43287" xr:uid="{00000000-0005-0000-0000-0000717D0000}"/>
    <cellStyle name="Input 2 6 2 2 4" xfId="28896" xr:uid="{00000000-0005-0000-0000-0000727D0000}"/>
    <cellStyle name="Input 2 6 2 3" xfId="13683" xr:uid="{00000000-0005-0000-0000-0000737D0000}"/>
    <cellStyle name="Input 2 6 2 3 2" xfId="20724" xr:uid="{00000000-0005-0000-0000-0000747D0000}"/>
    <cellStyle name="Input 2 6 2 3 2 2" xfId="30453" xr:uid="{00000000-0005-0000-0000-0000757D0000}"/>
    <cellStyle name="Input 2 6 2 3 2 2 2" xfId="44705" xr:uid="{00000000-0005-0000-0000-0000767D0000}"/>
    <cellStyle name="Input 2 6 2 3 2 3" xfId="35414" xr:uid="{00000000-0005-0000-0000-0000777D0000}"/>
    <cellStyle name="Input 2 6 2 3 3" xfId="26510" xr:uid="{00000000-0005-0000-0000-0000787D0000}"/>
    <cellStyle name="Input 2 6 2 3 3 2" xfId="43288" xr:uid="{00000000-0005-0000-0000-0000797D0000}"/>
    <cellStyle name="Input 2 6 2 3 4" xfId="28897" xr:uid="{00000000-0005-0000-0000-00007A7D0000}"/>
    <cellStyle name="Input 2 6 2 4" xfId="13684" xr:uid="{00000000-0005-0000-0000-00007B7D0000}"/>
    <cellStyle name="Input 2 6 2 4 2" xfId="20725" xr:uid="{00000000-0005-0000-0000-00007C7D0000}"/>
    <cellStyle name="Input 2 6 2 4 2 2" xfId="30454" xr:uid="{00000000-0005-0000-0000-00007D7D0000}"/>
    <cellStyle name="Input 2 6 2 4 2 2 2" xfId="44704" xr:uid="{00000000-0005-0000-0000-00007E7D0000}"/>
    <cellStyle name="Input 2 6 2 4 2 3" xfId="35413" xr:uid="{00000000-0005-0000-0000-00007F7D0000}"/>
    <cellStyle name="Input 2 6 2 4 3" xfId="26509" xr:uid="{00000000-0005-0000-0000-0000807D0000}"/>
    <cellStyle name="Input 2 6 2 4 3 2" xfId="43289" xr:uid="{00000000-0005-0000-0000-0000817D0000}"/>
    <cellStyle name="Input 2 6 2 4 4" xfId="28898" xr:uid="{00000000-0005-0000-0000-0000827D0000}"/>
    <cellStyle name="Input 2 6 2 5" xfId="20722" xr:uid="{00000000-0005-0000-0000-0000837D0000}"/>
    <cellStyle name="Input 2 6 2 5 2" xfId="30451" xr:uid="{00000000-0005-0000-0000-0000847D0000}"/>
    <cellStyle name="Input 2 6 2 5 2 2" xfId="44707" xr:uid="{00000000-0005-0000-0000-0000857D0000}"/>
    <cellStyle name="Input 2 6 2 5 3" xfId="35416" xr:uid="{00000000-0005-0000-0000-0000867D0000}"/>
    <cellStyle name="Input 2 6 2 6" xfId="26512" xr:uid="{00000000-0005-0000-0000-0000877D0000}"/>
    <cellStyle name="Input 2 6 2 6 2" xfId="43286" xr:uid="{00000000-0005-0000-0000-0000887D0000}"/>
    <cellStyle name="Input 2 6 2 7" xfId="28895" xr:uid="{00000000-0005-0000-0000-0000897D0000}"/>
    <cellStyle name="Input 2 6 3" xfId="13685" xr:uid="{00000000-0005-0000-0000-00008A7D0000}"/>
    <cellStyle name="Input 2 6 3 2" xfId="13686" xr:uid="{00000000-0005-0000-0000-00008B7D0000}"/>
    <cellStyle name="Input 2 6 3 2 2" xfId="20727" xr:uid="{00000000-0005-0000-0000-00008C7D0000}"/>
    <cellStyle name="Input 2 6 3 2 2 2" xfId="30456" xr:uid="{00000000-0005-0000-0000-00008D7D0000}"/>
    <cellStyle name="Input 2 6 3 2 2 2 2" xfId="44702" xr:uid="{00000000-0005-0000-0000-00008E7D0000}"/>
    <cellStyle name="Input 2 6 3 2 2 3" xfId="35411" xr:uid="{00000000-0005-0000-0000-00008F7D0000}"/>
    <cellStyle name="Input 2 6 3 2 3" xfId="26507" xr:uid="{00000000-0005-0000-0000-0000907D0000}"/>
    <cellStyle name="Input 2 6 3 2 3 2" xfId="43291" xr:uid="{00000000-0005-0000-0000-0000917D0000}"/>
    <cellStyle name="Input 2 6 3 2 4" xfId="28900" xr:uid="{00000000-0005-0000-0000-0000927D0000}"/>
    <cellStyle name="Input 2 6 3 3" xfId="13687" xr:uid="{00000000-0005-0000-0000-0000937D0000}"/>
    <cellStyle name="Input 2 6 3 3 2" xfId="20728" xr:uid="{00000000-0005-0000-0000-0000947D0000}"/>
    <cellStyle name="Input 2 6 3 3 2 2" xfId="30457" xr:uid="{00000000-0005-0000-0000-0000957D0000}"/>
    <cellStyle name="Input 2 6 3 3 2 2 2" xfId="44701" xr:uid="{00000000-0005-0000-0000-0000967D0000}"/>
    <cellStyle name="Input 2 6 3 3 2 3" xfId="35410" xr:uid="{00000000-0005-0000-0000-0000977D0000}"/>
    <cellStyle name="Input 2 6 3 3 3" xfId="26506" xr:uid="{00000000-0005-0000-0000-0000987D0000}"/>
    <cellStyle name="Input 2 6 3 3 3 2" xfId="43292" xr:uid="{00000000-0005-0000-0000-0000997D0000}"/>
    <cellStyle name="Input 2 6 3 3 4" xfId="28901" xr:uid="{00000000-0005-0000-0000-00009A7D0000}"/>
    <cellStyle name="Input 2 6 3 4" xfId="13688" xr:uid="{00000000-0005-0000-0000-00009B7D0000}"/>
    <cellStyle name="Input 2 6 3 4 2" xfId="20729" xr:uid="{00000000-0005-0000-0000-00009C7D0000}"/>
    <cellStyle name="Input 2 6 3 4 2 2" xfId="30458" xr:uid="{00000000-0005-0000-0000-00009D7D0000}"/>
    <cellStyle name="Input 2 6 3 4 2 2 2" xfId="45550" xr:uid="{00000000-0005-0000-0000-00009E7D0000}"/>
    <cellStyle name="Input 2 6 3 4 2 3" xfId="36330" xr:uid="{00000000-0005-0000-0000-00009F7D0000}"/>
    <cellStyle name="Input 2 6 3 4 3" xfId="26505" xr:uid="{00000000-0005-0000-0000-0000A07D0000}"/>
    <cellStyle name="Input 2 6 3 4 3 2" xfId="43293" xr:uid="{00000000-0005-0000-0000-0000A17D0000}"/>
    <cellStyle name="Input 2 6 3 4 4" xfId="28902" xr:uid="{00000000-0005-0000-0000-0000A27D0000}"/>
    <cellStyle name="Input 2 6 3 5" xfId="20726" xr:uid="{00000000-0005-0000-0000-0000A37D0000}"/>
    <cellStyle name="Input 2 6 3 5 2" xfId="30455" xr:uid="{00000000-0005-0000-0000-0000A47D0000}"/>
    <cellStyle name="Input 2 6 3 5 2 2" xfId="44703" xr:uid="{00000000-0005-0000-0000-0000A57D0000}"/>
    <cellStyle name="Input 2 6 3 5 3" xfId="35412" xr:uid="{00000000-0005-0000-0000-0000A67D0000}"/>
    <cellStyle name="Input 2 6 3 6" xfId="26508" xr:uid="{00000000-0005-0000-0000-0000A77D0000}"/>
    <cellStyle name="Input 2 6 3 6 2" xfId="43290" xr:uid="{00000000-0005-0000-0000-0000A87D0000}"/>
    <cellStyle name="Input 2 6 3 7" xfId="28899" xr:uid="{00000000-0005-0000-0000-0000A97D0000}"/>
    <cellStyle name="Input 2 6 4" xfId="13689" xr:uid="{00000000-0005-0000-0000-0000AA7D0000}"/>
    <cellStyle name="Input 2 6 4 2" xfId="13690" xr:uid="{00000000-0005-0000-0000-0000AB7D0000}"/>
    <cellStyle name="Input 2 6 4 2 2" xfId="20731" xr:uid="{00000000-0005-0000-0000-0000AC7D0000}"/>
    <cellStyle name="Input 2 6 4 2 2 2" xfId="30460" xr:uid="{00000000-0005-0000-0000-0000AD7D0000}"/>
    <cellStyle name="Input 2 6 4 2 2 2 2" xfId="44700" xr:uid="{00000000-0005-0000-0000-0000AE7D0000}"/>
    <cellStyle name="Input 2 6 4 2 2 3" xfId="35409" xr:uid="{00000000-0005-0000-0000-0000AF7D0000}"/>
    <cellStyle name="Input 2 6 4 2 3" xfId="26503" xr:uid="{00000000-0005-0000-0000-0000B07D0000}"/>
    <cellStyle name="Input 2 6 4 2 3 2" xfId="43295" xr:uid="{00000000-0005-0000-0000-0000B17D0000}"/>
    <cellStyle name="Input 2 6 4 2 4" xfId="21910" xr:uid="{00000000-0005-0000-0000-0000B27D0000}"/>
    <cellStyle name="Input 2 6 4 3" xfId="20730" xr:uid="{00000000-0005-0000-0000-0000B37D0000}"/>
    <cellStyle name="Input 2 6 4 3 2" xfId="30459" xr:uid="{00000000-0005-0000-0000-0000B47D0000}"/>
    <cellStyle name="Input 2 6 4 3 2 2" xfId="44676" xr:uid="{00000000-0005-0000-0000-0000B57D0000}"/>
    <cellStyle name="Input 2 6 4 3 3" xfId="35385" xr:uid="{00000000-0005-0000-0000-0000B67D0000}"/>
    <cellStyle name="Input 2 6 4 4" xfId="26504" xr:uid="{00000000-0005-0000-0000-0000B77D0000}"/>
    <cellStyle name="Input 2 6 4 4 2" xfId="43294" xr:uid="{00000000-0005-0000-0000-0000B87D0000}"/>
    <cellStyle name="Input 2 6 4 5" xfId="28903" xr:uid="{00000000-0005-0000-0000-0000B97D0000}"/>
    <cellStyle name="Input 2 6 5" xfId="13691" xr:uid="{00000000-0005-0000-0000-0000BA7D0000}"/>
    <cellStyle name="Input 2 6 5 2" xfId="20732" xr:uid="{00000000-0005-0000-0000-0000BB7D0000}"/>
    <cellStyle name="Input 2 6 5 2 2" xfId="30461" xr:uid="{00000000-0005-0000-0000-0000BC7D0000}"/>
    <cellStyle name="Input 2 6 5 2 2 2" xfId="44699" xr:uid="{00000000-0005-0000-0000-0000BD7D0000}"/>
    <cellStyle name="Input 2 6 5 2 3" xfId="35408" xr:uid="{00000000-0005-0000-0000-0000BE7D0000}"/>
    <cellStyle name="Input 2 6 5 3" xfId="26502" xr:uid="{00000000-0005-0000-0000-0000BF7D0000}"/>
    <cellStyle name="Input 2 6 5 3 2" xfId="43296" xr:uid="{00000000-0005-0000-0000-0000C07D0000}"/>
    <cellStyle name="Input 2 6 5 4" xfId="28905" xr:uid="{00000000-0005-0000-0000-0000C17D0000}"/>
    <cellStyle name="Input 2 6 6" xfId="20721" xr:uid="{00000000-0005-0000-0000-0000C27D0000}"/>
    <cellStyle name="Input 2 6 6 2" xfId="30450" xr:uid="{00000000-0005-0000-0000-0000C37D0000}"/>
    <cellStyle name="Input 2 6 6 2 2" xfId="44708" xr:uid="{00000000-0005-0000-0000-0000C47D0000}"/>
    <cellStyle name="Input 2 6 6 3" xfId="35417" xr:uid="{00000000-0005-0000-0000-0000C57D0000}"/>
    <cellStyle name="Input 2 6 7" xfId="26513" xr:uid="{00000000-0005-0000-0000-0000C67D0000}"/>
    <cellStyle name="Input 2 6 7 2" xfId="43285" xr:uid="{00000000-0005-0000-0000-0000C77D0000}"/>
    <cellStyle name="Input 2 6 8" xfId="21909" xr:uid="{00000000-0005-0000-0000-0000C87D0000}"/>
    <cellStyle name="Input 2 7" xfId="13692" xr:uid="{00000000-0005-0000-0000-0000C97D0000}"/>
    <cellStyle name="Input 2 7 2" xfId="13693" xr:uid="{00000000-0005-0000-0000-0000CA7D0000}"/>
    <cellStyle name="Input 2 7 2 2" xfId="13694" xr:uid="{00000000-0005-0000-0000-0000CB7D0000}"/>
    <cellStyle name="Input 2 7 2 2 2" xfId="20735" xr:uid="{00000000-0005-0000-0000-0000CC7D0000}"/>
    <cellStyle name="Input 2 7 2 2 2 2" xfId="30464" xr:uid="{00000000-0005-0000-0000-0000CD7D0000}"/>
    <cellStyle name="Input 2 7 2 2 2 2 2" xfId="44696" xr:uid="{00000000-0005-0000-0000-0000CE7D0000}"/>
    <cellStyle name="Input 2 7 2 2 2 3" xfId="35405" xr:uid="{00000000-0005-0000-0000-0000CF7D0000}"/>
    <cellStyle name="Input 2 7 2 2 3" xfId="26499" xr:uid="{00000000-0005-0000-0000-0000D07D0000}"/>
    <cellStyle name="Input 2 7 2 2 3 2" xfId="43299" xr:uid="{00000000-0005-0000-0000-0000D17D0000}"/>
    <cellStyle name="Input 2 7 2 2 4" xfId="28908" xr:uid="{00000000-0005-0000-0000-0000D27D0000}"/>
    <cellStyle name="Input 2 7 2 3" xfId="13695" xr:uid="{00000000-0005-0000-0000-0000D37D0000}"/>
    <cellStyle name="Input 2 7 2 3 2" xfId="20736" xr:uid="{00000000-0005-0000-0000-0000D47D0000}"/>
    <cellStyle name="Input 2 7 2 3 2 2" xfId="30465" xr:uid="{00000000-0005-0000-0000-0000D57D0000}"/>
    <cellStyle name="Input 2 7 2 3 2 2 2" xfId="44695" xr:uid="{00000000-0005-0000-0000-0000D67D0000}"/>
    <cellStyle name="Input 2 7 2 3 2 3" xfId="35404" xr:uid="{00000000-0005-0000-0000-0000D77D0000}"/>
    <cellStyle name="Input 2 7 2 3 3" xfId="26495" xr:uid="{00000000-0005-0000-0000-0000D87D0000}"/>
    <cellStyle name="Input 2 7 2 3 3 2" xfId="43300" xr:uid="{00000000-0005-0000-0000-0000D97D0000}"/>
    <cellStyle name="Input 2 7 2 3 4" xfId="28904" xr:uid="{00000000-0005-0000-0000-0000DA7D0000}"/>
    <cellStyle name="Input 2 7 2 4" xfId="13696" xr:uid="{00000000-0005-0000-0000-0000DB7D0000}"/>
    <cellStyle name="Input 2 7 2 4 2" xfId="20737" xr:uid="{00000000-0005-0000-0000-0000DC7D0000}"/>
    <cellStyle name="Input 2 7 2 4 2 2" xfId="30466" xr:uid="{00000000-0005-0000-0000-0000DD7D0000}"/>
    <cellStyle name="Input 2 7 2 4 2 2 2" xfId="44694" xr:uid="{00000000-0005-0000-0000-0000DE7D0000}"/>
    <cellStyle name="Input 2 7 2 4 2 3" xfId="35403" xr:uid="{00000000-0005-0000-0000-0000DF7D0000}"/>
    <cellStyle name="Input 2 7 2 4 3" xfId="26498" xr:uid="{00000000-0005-0000-0000-0000E07D0000}"/>
    <cellStyle name="Input 2 7 2 4 3 2" xfId="43301" xr:uid="{00000000-0005-0000-0000-0000E17D0000}"/>
    <cellStyle name="Input 2 7 2 4 4" xfId="21906" xr:uid="{00000000-0005-0000-0000-0000E27D0000}"/>
    <cellStyle name="Input 2 7 2 5" xfId="20734" xr:uid="{00000000-0005-0000-0000-0000E37D0000}"/>
    <cellStyle name="Input 2 7 2 5 2" xfId="30463" xr:uid="{00000000-0005-0000-0000-0000E47D0000}"/>
    <cellStyle name="Input 2 7 2 5 2 2" xfId="44697" xr:uid="{00000000-0005-0000-0000-0000E57D0000}"/>
    <cellStyle name="Input 2 7 2 5 3" xfId="35406" xr:uid="{00000000-0005-0000-0000-0000E67D0000}"/>
    <cellStyle name="Input 2 7 2 6" xfId="26500" xr:uid="{00000000-0005-0000-0000-0000E77D0000}"/>
    <cellStyle name="Input 2 7 2 6 2" xfId="43298" xr:uid="{00000000-0005-0000-0000-0000E87D0000}"/>
    <cellStyle name="Input 2 7 2 7" xfId="28907" xr:uid="{00000000-0005-0000-0000-0000E97D0000}"/>
    <cellStyle name="Input 2 7 3" xfId="13697" xr:uid="{00000000-0005-0000-0000-0000EA7D0000}"/>
    <cellStyle name="Input 2 7 3 2" xfId="13698" xr:uid="{00000000-0005-0000-0000-0000EB7D0000}"/>
    <cellStyle name="Input 2 7 3 2 2" xfId="20739" xr:uid="{00000000-0005-0000-0000-0000EC7D0000}"/>
    <cellStyle name="Input 2 7 3 2 2 2" xfId="30468" xr:uid="{00000000-0005-0000-0000-0000ED7D0000}"/>
    <cellStyle name="Input 2 7 3 2 2 2 2" xfId="44692" xr:uid="{00000000-0005-0000-0000-0000EE7D0000}"/>
    <cellStyle name="Input 2 7 3 2 2 3" xfId="35401" xr:uid="{00000000-0005-0000-0000-0000EF7D0000}"/>
    <cellStyle name="Input 2 7 3 2 3" xfId="26496" xr:uid="{00000000-0005-0000-0000-0000F07D0000}"/>
    <cellStyle name="Input 2 7 3 2 3 2" xfId="43303" xr:uid="{00000000-0005-0000-0000-0000F17D0000}"/>
    <cellStyle name="Input 2 7 3 2 4" xfId="28910" xr:uid="{00000000-0005-0000-0000-0000F27D0000}"/>
    <cellStyle name="Input 2 7 3 3" xfId="13699" xr:uid="{00000000-0005-0000-0000-0000F37D0000}"/>
    <cellStyle name="Input 2 7 3 3 2" xfId="20740" xr:uid="{00000000-0005-0000-0000-0000F47D0000}"/>
    <cellStyle name="Input 2 7 3 3 2 2" xfId="30469" xr:uid="{00000000-0005-0000-0000-0000F57D0000}"/>
    <cellStyle name="Input 2 7 3 3 2 2 2" xfId="44691" xr:uid="{00000000-0005-0000-0000-0000F67D0000}"/>
    <cellStyle name="Input 2 7 3 3 2 3" xfId="35400" xr:uid="{00000000-0005-0000-0000-0000F77D0000}"/>
    <cellStyle name="Input 2 7 3 3 3" xfId="21982" xr:uid="{00000000-0005-0000-0000-0000F87D0000}"/>
    <cellStyle name="Input 2 7 3 3 3 2" xfId="43304" xr:uid="{00000000-0005-0000-0000-0000F97D0000}"/>
    <cellStyle name="Input 2 7 3 3 4" xfId="28911" xr:uid="{00000000-0005-0000-0000-0000FA7D0000}"/>
    <cellStyle name="Input 2 7 3 4" xfId="13700" xr:uid="{00000000-0005-0000-0000-0000FB7D0000}"/>
    <cellStyle name="Input 2 7 3 4 2" xfId="20741" xr:uid="{00000000-0005-0000-0000-0000FC7D0000}"/>
    <cellStyle name="Input 2 7 3 4 2 2" xfId="30470" xr:uid="{00000000-0005-0000-0000-0000FD7D0000}"/>
    <cellStyle name="Input 2 7 3 4 2 2 2" xfId="44690" xr:uid="{00000000-0005-0000-0000-0000FE7D0000}"/>
    <cellStyle name="Input 2 7 3 4 2 3" xfId="35399" xr:uid="{00000000-0005-0000-0000-0000FF7D0000}"/>
    <cellStyle name="Input 2 7 3 4 3" xfId="26494" xr:uid="{00000000-0005-0000-0000-0000007E0000}"/>
    <cellStyle name="Input 2 7 3 4 3 2" xfId="43305" xr:uid="{00000000-0005-0000-0000-0000017E0000}"/>
    <cellStyle name="Input 2 7 3 4 4" xfId="28912" xr:uid="{00000000-0005-0000-0000-0000027E0000}"/>
    <cellStyle name="Input 2 7 3 5" xfId="20738" xr:uid="{00000000-0005-0000-0000-0000037E0000}"/>
    <cellStyle name="Input 2 7 3 5 2" xfId="30467" xr:uid="{00000000-0005-0000-0000-0000047E0000}"/>
    <cellStyle name="Input 2 7 3 5 2 2" xfId="44693" xr:uid="{00000000-0005-0000-0000-0000057E0000}"/>
    <cellStyle name="Input 2 7 3 5 3" xfId="35402" xr:uid="{00000000-0005-0000-0000-0000067E0000}"/>
    <cellStyle name="Input 2 7 3 6" xfId="26497" xr:uid="{00000000-0005-0000-0000-0000077E0000}"/>
    <cellStyle name="Input 2 7 3 6 2" xfId="43302" xr:uid="{00000000-0005-0000-0000-0000087E0000}"/>
    <cellStyle name="Input 2 7 3 7" xfId="28909" xr:uid="{00000000-0005-0000-0000-0000097E0000}"/>
    <cellStyle name="Input 2 7 4" xfId="13701" xr:uid="{00000000-0005-0000-0000-00000A7E0000}"/>
    <cellStyle name="Input 2 7 4 2" xfId="13702" xr:uid="{00000000-0005-0000-0000-00000B7E0000}"/>
    <cellStyle name="Input 2 7 4 2 2" xfId="20743" xr:uid="{00000000-0005-0000-0000-00000C7E0000}"/>
    <cellStyle name="Input 2 7 4 2 2 2" xfId="30472" xr:uid="{00000000-0005-0000-0000-00000D7E0000}"/>
    <cellStyle name="Input 2 7 4 2 2 2 2" xfId="44688" xr:uid="{00000000-0005-0000-0000-00000E7E0000}"/>
    <cellStyle name="Input 2 7 4 2 2 3" xfId="35397" xr:uid="{00000000-0005-0000-0000-00000F7E0000}"/>
    <cellStyle name="Input 2 7 4 2 3" xfId="26492" xr:uid="{00000000-0005-0000-0000-0000107E0000}"/>
    <cellStyle name="Input 2 7 4 2 3 2" xfId="43307" xr:uid="{00000000-0005-0000-0000-0000117E0000}"/>
    <cellStyle name="Input 2 7 4 2 4" xfId="28914" xr:uid="{00000000-0005-0000-0000-0000127E0000}"/>
    <cellStyle name="Input 2 7 4 3" xfId="20742" xr:uid="{00000000-0005-0000-0000-0000137E0000}"/>
    <cellStyle name="Input 2 7 4 3 2" xfId="30471" xr:uid="{00000000-0005-0000-0000-0000147E0000}"/>
    <cellStyle name="Input 2 7 4 3 2 2" xfId="44689" xr:uid="{00000000-0005-0000-0000-0000157E0000}"/>
    <cellStyle name="Input 2 7 4 3 3" xfId="35398" xr:uid="{00000000-0005-0000-0000-0000167E0000}"/>
    <cellStyle name="Input 2 7 4 4" xfId="26493" xr:uid="{00000000-0005-0000-0000-0000177E0000}"/>
    <cellStyle name="Input 2 7 4 4 2" xfId="43306" xr:uid="{00000000-0005-0000-0000-0000187E0000}"/>
    <cellStyle name="Input 2 7 4 5" xfId="28913" xr:uid="{00000000-0005-0000-0000-0000197E0000}"/>
    <cellStyle name="Input 2 7 5" xfId="13703" xr:uid="{00000000-0005-0000-0000-00001A7E0000}"/>
    <cellStyle name="Input 2 7 5 2" xfId="20744" xr:uid="{00000000-0005-0000-0000-00001B7E0000}"/>
    <cellStyle name="Input 2 7 5 2 2" xfId="30473" xr:uid="{00000000-0005-0000-0000-00001C7E0000}"/>
    <cellStyle name="Input 2 7 5 2 2 2" xfId="45551" xr:uid="{00000000-0005-0000-0000-00001D7E0000}"/>
    <cellStyle name="Input 2 7 5 2 3" xfId="36331" xr:uid="{00000000-0005-0000-0000-00001E7E0000}"/>
    <cellStyle name="Input 2 7 5 3" xfId="26491" xr:uid="{00000000-0005-0000-0000-00001F7E0000}"/>
    <cellStyle name="Input 2 7 5 3 2" xfId="43308" xr:uid="{00000000-0005-0000-0000-0000207E0000}"/>
    <cellStyle name="Input 2 7 5 4" xfId="28915" xr:uid="{00000000-0005-0000-0000-0000217E0000}"/>
    <cellStyle name="Input 2 7 6" xfId="20733" xr:uid="{00000000-0005-0000-0000-0000227E0000}"/>
    <cellStyle name="Input 2 7 6 2" xfId="30462" xr:uid="{00000000-0005-0000-0000-0000237E0000}"/>
    <cellStyle name="Input 2 7 6 2 2" xfId="44698" xr:uid="{00000000-0005-0000-0000-0000247E0000}"/>
    <cellStyle name="Input 2 7 6 3" xfId="35407" xr:uid="{00000000-0005-0000-0000-0000257E0000}"/>
    <cellStyle name="Input 2 7 7" xfId="26501" xr:uid="{00000000-0005-0000-0000-0000267E0000}"/>
    <cellStyle name="Input 2 7 7 2" xfId="43297" xr:uid="{00000000-0005-0000-0000-0000277E0000}"/>
    <cellStyle name="Input 2 7 8" xfId="28906" xr:uid="{00000000-0005-0000-0000-0000287E0000}"/>
    <cellStyle name="Input 2 8" xfId="13704" xr:uid="{00000000-0005-0000-0000-0000297E0000}"/>
    <cellStyle name="Input 2 8 2" xfId="13705" xr:uid="{00000000-0005-0000-0000-00002A7E0000}"/>
    <cellStyle name="Input 2 8 2 2" xfId="13706" xr:uid="{00000000-0005-0000-0000-00002B7E0000}"/>
    <cellStyle name="Input 2 8 2 2 2" xfId="20747" xr:uid="{00000000-0005-0000-0000-00002C7E0000}"/>
    <cellStyle name="Input 2 8 2 2 2 2" xfId="30476" xr:uid="{00000000-0005-0000-0000-00002D7E0000}"/>
    <cellStyle name="Input 2 8 2 2 2 2 2" xfId="44686" xr:uid="{00000000-0005-0000-0000-00002E7E0000}"/>
    <cellStyle name="Input 2 8 2 2 2 3" xfId="35395" xr:uid="{00000000-0005-0000-0000-00002F7E0000}"/>
    <cellStyle name="Input 2 8 2 2 3" xfId="26488" xr:uid="{00000000-0005-0000-0000-0000307E0000}"/>
    <cellStyle name="Input 2 8 2 2 3 2" xfId="43311" xr:uid="{00000000-0005-0000-0000-0000317E0000}"/>
    <cellStyle name="Input 2 8 2 2 4" xfId="28918" xr:uid="{00000000-0005-0000-0000-0000327E0000}"/>
    <cellStyle name="Input 2 8 2 3" xfId="13707" xr:uid="{00000000-0005-0000-0000-0000337E0000}"/>
    <cellStyle name="Input 2 8 2 3 2" xfId="20748" xr:uid="{00000000-0005-0000-0000-0000347E0000}"/>
    <cellStyle name="Input 2 8 2 3 2 2" xfId="30477" xr:uid="{00000000-0005-0000-0000-0000357E0000}"/>
    <cellStyle name="Input 2 8 2 3 2 2 2" xfId="44685" xr:uid="{00000000-0005-0000-0000-0000367E0000}"/>
    <cellStyle name="Input 2 8 2 3 2 3" xfId="35394" xr:uid="{00000000-0005-0000-0000-0000377E0000}"/>
    <cellStyle name="Input 2 8 2 3 3" xfId="26487" xr:uid="{00000000-0005-0000-0000-0000387E0000}"/>
    <cellStyle name="Input 2 8 2 3 3 2" xfId="43312" xr:uid="{00000000-0005-0000-0000-0000397E0000}"/>
    <cellStyle name="Input 2 8 2 3 4" xfId="28919" xr:uid="{00000000-0005-0000-0000-00003A7E0000}"/>
    <cellStyle name="Input 2 8 2 4" xfId="13708" xr:uid="{00000000-0005-0000-0000-00003B7E0000}"/>
    <cellStyle name="Input 2 8 2 4 2" xfId="20749" xr:uid="{00000000-0005-0000-0000-00003C7E0000}"/>
    <cellStyle name="Input 2 8 2 4 2 2" xfId="30478" xr:uid="{00000000-0005-0000-0000-00003D7E0000}"/>
    <cellStyle name="Input 2 8 2 4 2 2 2" xfId="44684" xr:uid="{00000000-0005-0000-0000-00003E7E0000}"/>
    <cellStyle name="Input 2 8 2 4 2 3" xfId="35393" xr:uid="{00000000-0005-0000-0000-00003F7E0000}"/>
    <cellStyle name="Input 2 8 2 4 3" xfId="26486" xr:uid="{00000000-0005-0000-0000-0000407E0000}"/>
    <cellStyle name="Input 2 8 2 4 3 2" xfId="43313" xr:uid="{00000000-0005-0000-0000-0000417E0000}"/>
    <cellStyle name="Input 2 8 2 4 4" xfId="28920" xr:uid="{00000000-0005-0000-0000-0000427E0000}"/>
    <cellStyle name="Input 2 8 2 5" xfId="20746" xr:uid="{00000000-0005-0000-0000-0000437E0000}"/>
    <cellStyle name="Input 2 8 2 5 2" xfId="30475" xr:uid="{00000000-0005-0000-0000-0000447E0000}"/>
    <cellStyle name="Input 2 8 2 5 2 2" xfId="44687" xr:uid="{00000000-0005-0000-0000-0000457E0000}"/>
    <cellStyle name="Input 2 8 2 5 3" xfId="35396" xr:uid="{00000000-0005-0000-0000-0000467E0000}"/>
    <cellStyle name="Input 2 8 2 6" xfId="26489" xr:uid="{00000000-0005-0000-0000-0000477E0000}"/>
    <cellStyle name="Input 2 8 2 6 2" xfId="43310" xr:uid="{00000000-0005-0000-0000-0000487E0000}"/>
    <cellStyle name="Input 2 8 2 7" xfId="28917" xr:uid="{00000000-0005-0000-0000-0000497E0000}"/>
    <cellStyle name="Input 2 8 3" xfId="13709" xr:uid="{00000000-0005-0000-0000-00004A7E0000}"/>
    <cellStyle name="Input 2 8 3 2" xfId="13710" xr:uid="{00000000-0005-0000-0000-00004B7E0000}"/>
    <cellStyle name="Input 2 8 3 2 2" xfId="20751" xr:uid="{00000000-0005-0000-0000-00004C7E0000}"/>
    <cellStyle name="Input 2 8 3 2 2 2" xfId="30480" xr:uid="{00000000-0005-0000-0000-00004D7E0000}"/>
    <cellStyle name="Input 2 8 3 2 2 2 2" xfId="44682" xr:uid="{00000000-0005-0000-0000-00004E7E0000}"/>
    <cellStyle name="Input 2 8 3 2 2 3" xfId="35391" xr:uid="{00000000-0005-0000-0000-00004F7E0000}"/>
    <cellStyle name="Input 2 8 3 2 3" xfId="26484" xr:uid="{00000000-0005-0000-0000-0000507E0000}"/>
    <cellStyle name="Input 2 8 3 2 3 2" xfId="43315" xr:uid="{00000000-0005-0000-0000-0000517E0000}"/>
    <cellStyle name="Input 2 8 3 2 4" xfId="28922" xr:uid="{00000000-0005-0000-0000-0000527E0000}"/>
    <cellStyle name="Input 2 8 3 3" xfId="13711" xr:uid="{00000000-0005-0000-0000-0000537E0000}"/>
    <cellStyle name="Input 2 8 3 3 2" xfId="20752" xr:uid="{00000000-0005-0000-0000-0000547E0000}"/>
    <cellStyle name="Input 2 8 3 3 2 2" xfId="30481" xr:uid="{00000000-0005-0000-0000-0000557E0000}"/>
    <cellStyle name="Input 2 8 3 3 2 2 2" xfId="44681" xr:uid="{00000000-0005-0000-0000-0000567E0000}"/>
    <cellStyle name="Input 2 8 3 3 2 3" xfId="35390" xr:uid="{00000000-0005-0000-0000-0000577E0000}"/>
    <cellStyle name="Input 2 8 3 3 3" xfId="26483" xr:uid="{00000000-0005-0000-0000-0000587E0000}"/>
    <cellStyle name="Input 2 8 3 3 3 2" xfId="43316" xr:uid="{00000000-0005-0000-0000-0000597E0000}"/>
    <cellStyle name="Input 2 8 3 3 4" xfId="28923" xr:uid="{00000000-0005-0000-0000-00005A7E0000}"/>
    <cellStyle name="Input 2 8 3 4" xfId="13712" xr:uid="{00000000-0005-0000-0000-00005B7E0000}"/>
    <cellStyle name="Input 2 8 3 4 2" xfId="20753" xr:uid="{00000000-0005-0000-0000-00005C7E0000}"/>
    <cellStyle name="Input 2 8 3 4 2 2" xfId="30482" xr:uid="{00000000-0005-0000-0000-00005D7E0000}"/>
    <cellStyle name="Input 2 8 3 4 2 2 2" xfId="44680" xr:uid="{00000000-0005-0000-0000-00005E7E0000}"/>
    <cellStyle name="Input 2 8 3 4 2 3" xfId="35389" xr:uid="{00000000-0005-0000-0000-00005F7E0000}"/>
    <cellStyle name="Input 2 8 3 4 3" xfId="26482" xr:uid="{00000000-0005-0000-0000-0000607E0000}"/>
    <cellStyle name="Input 2 8 3 4 3 2" xfId="43317" xr:uid="{00000000-0005-0000-0000-0000617E0000}"/>
    <cellStyle name="Input 2 8 3 4 4" xfId="28924" xr:uid="{00000000-0005-0000-0000-0000627E0000}"/>
    <cellStyle name="Input 2 8 3 5" xfId="20750" xr:uid="{00000000-0005-0000-0000-0000637E0000}"/>
    <cellStyle name="Input 2 8 3 5 2" xfId="30479" xr:uid="{00000000-0005-0000-0000-0000647E0000}"/>
    <cellStyle name="Input 2 8 3 5 2 2" xfId="44683" xr:uid="{00000000-0005-0000-0000-0000657E0000}"/>
    <cellStyle name="Input 2 8 3 5 3" xfId="35392" xr:uid="{00000000-0005-0000-0000-0000667E0000}"/>
    <cellStyle name="Input 2 8 3 6" xfId="26485" xr:uid="{00000000-0005-0000-0000-0000677E0000}"/>
    <cellStyle name="Input 2 8 3 6 2" xfId="43314" xr:uid="{00000000-0005-0000-0000-0000687E0000}"/>
    <cellStyle name="Input 2 8 3 7" xfId="28921" xr:uid="{00000000-0005-0000-0000-0000697E0000}"/>
    <cellStyle name="Input 2 8 4" xfId="13713" xr:uid="{00000000-0005-0000-0000-00006A7E0000}"/>
    <cellStyle name="Input 2 8 4 2" xfId="13714" xr:uid="{00000000-0005-0000-0000-00006B7E0000}"/>
    <cellStyle name="Input 2 8 4 2 2" xfId="20755" xr:uid="{00000000-0005-0000-0000-00006C7E0000}"/>
    <cellStyle name="Input 2 8 4 2 2 2" xfId="30484" xr:uid="{00000000-0005-0000-0000-00006D7E0000}"/>
    <cellStyle name="Input 2 8 4 2 2 2 2" xfId="38042" xr:uid="{00000000-0005-0000-0000-00006E7E0000}"/>
    <cellStyle name="Input 2 8 4 2 2 3" xfId="26040" xr:uid="{00000000-0005-0000-0000-00006F7E0000}"/>
    <cellStyle name="Input 2 8 4 2 3" xfId="26481" xr:uid="{00000000-0005-0000-0000-0000707E0000}"/>
    <cellStyle name="Input 2 8 4 2 3 2" xfId="43319" xr:uid="{00000000-0005-0000-0000-0000717E0000}"/>
    <cellStyle name="Input 2 8 4 2 4" xfId="388" xr:uid="{00000000-0005-0000-0000-0000727E0000}"/>
    <cellStyle name="Input 2 8 4 3" xfId="20754" xr:uid="{00000000-0005-0000-0000-0000737E0000}"/>
    <cellStyle name="Input 2 8 4 3 2" xfId="30483" xr:uid="{00000000-0005-0000-0000-0000747E0000}"/>
    <cellStyle name="Input 2 8 4 3 2 2" xfId="44679" xr:uid="{00000000-0005-0000-0000-0000757E0000}"/>
    <cellStyle name="Input 2 8 4 3 3" xfId="35388" xr:uid="{00000000-0005-0000-0000-0000767E0000}"/>
    <cellStyle name="Input 2 8 4 4" xfId="21794" xr:uid="{00000000-0005-0000-0000-0000777E0000}"/>
    <cellStyle name="Input 2 8 4 4 2" xfId="43318" xr:uid="{00000000-0005-0000-0000-0000787E0000}"/>
    <cellStyle name="Input 2 8 4 5" xfId="28925" xr:uid="{00000000-0005-0000-0000-0000797E0000}"/>
    <cellStyle name="Input 2 8 5" xfId="13715" xr:uid="{00000000-0005-0000-0000-00007A7E0000}"/>
    <cellStyle name="Input 2 8 5 2" xfId="20756" xr:uid="{00000000-0005-0000-0000-00007B7E0000}"/>
    <cellStyle name="Input 2 8 5 2 2" xfId="30485" xr:uid="{00000000-0005-0000-0000-00007C7E0000}"/>
    <cellStyle name="Input 2 8 5 2 2 2" xfId="44677" xr:uid="{00000000-0005-0000-0000-00007D7E0000}"/>
    <cellStyle name="Input 2 8 5 2 3" xfId="35386" xr:uid="{00000000-0005-0000-0000-00007E7E0000}"/>
    <cellStyle name="Input 2 8 5 3" xfId="26480" xr:uid="{00000000-0005-0000-0000-00007F7E0000}"/>
    <cellStyle name="Input 2 8 5 3 2" xfId="43320" xr:uid="{00000000-0005-0000-0000-0000807E0000}"/>
    <cellStyle name="Input 2 8 5 4" xfId="28926" xr:uid="{00000000-0005-0000-0000-0000817E0000}"/>
    <cellStyle name="Input 2 8 6" xfId="20745" xr:uid="{00000000-0005-0000-0000-0000827E0000}"/>
    <cellStyle name="Input 2 8 6 2" xfId="30474" xr:uid="{00000000-0005-0000-0000-0000837E0000}"/>
    <cellStyle name="Input 2 8 6 2 2" xfId="44678" xr:uid="{00000000-0005-0000-0000-0000847E0000}"/>
    <cellStyle name="Input 2 8 6 3" xfId="35387" xr:uid="{00000000-0005-0000-0000-0000857E0000}"/>
    <cellStyle name="Input 2 8 7" xfId="26490" xr:uid="{00000000-0005-0000-0000-0000867E0000}"/>
    <cellStyle name="Input 2 8 7 2" xfId="43309" xr:uid="{00000000-0005-0000-0000-0000877E0000}"/>
    <cellStyle name="Input 2 8 8" xfId="28916" xr:uid="{00000000-0005-0000-0000-0000887E0000}"/>
    <cellStyle name="Input 2 9" xfId="13716" xr:uid="{00000000-0005-0000-0000-0000897E0000}"/>
    <cellStyle name="Input 2 9 2" xfId="13717" xr:uid="{00000000-0005-0000-0000-00008A7E0000}"/>
    <cellStyle name="Input 2 9 2 2" xfId="13718" xr:uid="{00000000-0005-0000-0000-00008B7E0000}"/>
    <cellStyle name="Input 2 9 2 2 2" xfId="20759" xr:uid="{00000000-0005-0000-0000-00008C7E0000}"/>
    <cellStyle name="Input 2 9 2 2 2 2" xfId="30488" xr:uid="{00000000-0005-0000-0000-00008D7E0000}"/>
    <cellStyle name="Input 2 9 2 2 2 2 2" xfId="44674" xr:uid="{00000000-0005-0000-0000-00008E7E0000}"/>
    <cellStyle name="Input 2 9 2 2 2 3" xfId="35383" xr:uid="{00000000-0005-0000-0000-00008F7E0000}"/>
    <cellStyle name="Input 2 9 2 2 3" xfId="26477" xr:uid="{00000000-0005-0000-0000-0000907E0000}"/>
    <cellStyle name="Input 2 9 2 2 3 2" xfId="43323" xr:uid="{00000000-0005-0000-0000-0000917E0000}"/>
    <cellStyle name="Input 2 9 2 2 4" xfId="28928" xr:uid="{00000000-0005-0000-0000-0000927E0000}"/>
    <cellStyle name="Input 2 9 2 3" xfId="13719" xr:uid="{00000000-0005-0000-0000-0000937E0000}"/>
    <cellStyle name="Input 2 9 2 3 2" xfId="20760" xr:uid="{00000000-0005-0000-0000-0000947E0000}"/>
    <cellStyle name="Input 2 9 2 3 2 2" xfId="30489" xr:uid="{00000000-0005-0000-0000-0000957E0000}"/>
    <cellStyle name="Input 2 9 2 3 2 2 2" xfId="44673" xr:uid="{00000000-0005-0000-0000-0000967E0000}"/>
    <cellStyle name="Input 2 9 2 3 2 3" xfId="35382" xr:uid="{00000000-0005-0000-0000-0000977E0000}"/>
    <cellStyle name="Input 2 9 2 3 3" xfId="26476" xr:uid="{00000000-0005-0000-0000-0000987E0000}"/>
    <cellStyle name="Input 2 9 2 3 3 2" xfId="43324" xr:uid="{00000000-0005-0000-0000-0000997E0000}"/>
    <cellStyle name="Input 2 9 2 3 4" xfId="21911" xr:uid="{00000000-0005-0000-0000-00009A7E0000}"/>
    <cellStyle name="Input 2 9 2 4" xfId="13720" xr:uid="{00000000-0005-0000-0000-00009B7E0000}"/>
    <cellStyle name="Input 2 9 2 4 2" xfId="20761" xr:uid="{00000000-0005-0000-0000-00009C7E0000}"/>
    <cellStyle name="Input 2 9 2 4 2 2" xfId="30490" xr:uid="{00000000-0005-0000-0000-00009D7E0000}"/>
    <cellStyle name="Input 2 9 2 4 2 2 2" xfId="44672" xr:uid="{00000000-0005-0000-0000-00009E7E0000}"/>
    <cellStyle name="Input 2 9 2 4 2 3" xfId="35381" xr:uid="{00000000-0005-0000-0000-00009F7E0000}"/>
    <cellStyle name="Input 2 9 2 4 3" xfId="26475" xr:uid="{00000000-0005-0000-0000-0000A07E0000}"/>
    <cellStyle name="Input 2 9 2 4 3 2" xfId="43325" xr:uid="{00000000-0005-0000-0000-0000A17E0000}"/>
    <cellStyle name="Input 2 9 2 4 4" xfId="21912" xr:uid="{00000000-0005-0000-0000-0000A27E0000}"/>
    <cellStyle name="Input 2 9 2 5" xfId="20758" xr:uid="{00000000-0005-0000-0000-0000A37E0000}"/>
    <cellStyle name="Input 2 9 2 5 2" xfId="30487" xr:uid="{00000000-0005-0000-0000-0000A47E0000}"/>
    <cellStyle name="Input 2 9 2 5 2 2" xfId="44675" xr:uid="{00000000-0005-0000-0000-0000A57E0000}"/>
    <cellStyle name="Input 2 9 2 5 3" xfId="35384" xr:uid="{00000000-0005-0000-0000-0000A67E0000}"/>
    <cellStyle name="Input 2 9 2 6" xfId="26478" xr:uid="{00000000-0005-0000-0000-0000A77E0000}"/>
    <cellStyle name="Input 2 9 2 6 2" xfId="43322" xr:uid="{00000000-0005-0000-0000-0000A87E0000}"/>
    <cellStyle name="Input 2 9 2 7" xfId="22002" xr:uid="{00000000-0005-0000-0000-0000A97E0000}"/>
    <cellStyle name="Input 2 9 3" xfId="13721" xr:uid="{00000000-0005-0000-0000-0000AA7E0000}"/>
    <cellStyle name="Input 2 9 3 2" xfId="13722" xr:uid="{00000000-0005-0000-0000-0000AB7E0000}"/>
    <cellStyle name="Input 2 9 3 2 2" xfId="20763" xr:uid="{00000000-0005-0000-0000-0000AC7E0000}"/>
    <cellStyle name="Input 2 9 3 2 2 2" xfId="30492" xr:uid="{00000000-0005-0000-0000-0000AD7E0000}"/>
    <cellStyle name="Input 2 9 3 2 2 2 2" xfId="44670" xr:uid="{00000000-0005-0000-0000-0000AE7E0000}"/>
    <cellStyle name="Input 2 9 3 2 2 3" xfId="35379" xr:uid="{00000000-0005-0000-0000-0000AF7E0000}"/>
    <cellStyle name="Input 2 9 3 2 3" xfId="26473" xr:uid="{00000000-0005-0000-0000-0000B07E0000}"/>
    <cellStyle name="Input 2 9 3 2 3 2" xfId="43327" xr:uid="{00000000-0005-0000-0000-0000B17E0000}"/>
    <cellStyle name="Input 2 9 3 2 4" xfId="21913" xr:uid="{00000000-0005-0000-0000-0000B27E0000}"/>
    <cellStyle name="Input 2 9 3 3" xfId="13723" xr:uid="{00000000-0005-0000-0000-0000B37E0000}"/>
    <cellStyle name="Input 2 9 3 3 2" xfId="20764" xr:uid="{00000000-0005-0000-0000-0000B47E0000}"/>
    <cellStyle name="Input 2 9 3 3 2 2" xfId="30493" xr:uid="{00000000-0005-0000-0000-0000B57E0000}"/>
    <cellStyle name="Input 2 9 3 3 2 2 2" xfId="44669" xr:uid="{00000000-0005-0000-0000-0000B67E0000}"/>
    <cellStyle name="Input 2 9 3 3 2 3" xfId="35378" xr:uid="{00000000-0005-0000-0000-0000B77E0000}"/>
    <cellStyle name="Input 2 9 3 3 3" xfId="26472" xr:uid="{00000000-0005-0000-0000-0000B87E0000}"/>
    <cellStyle name="Input 2 9 3 3 3 2" xfId="43328" xr:uid="{00000000-0005-0000-0000-0000B97E0000}"/>
    <cellStyle name="Input 2 9 3 3 4" xfId="21914" xr:uid="{00000000-0005-0000-0000-0000BA7E0000}"/>
    <cellStyle name="Input 2 9 3 4" xfId="13724" xr:uid="{00000000-0005-0000-0000-0000BB7E0000}"/>
    <cellStyle name="Input 2 9 3 4 2" xfId="20765" xr:uid="{00000000-0005-0000-0000-0000BC7E0000}"/>
    <cellStyle name="Input 2 9 3 4 2 2" xfId="30494" xr:uid="{00000000-0005-0000-0000-0000BD7E0000}"/>
    <cellStyle name="Input 2 9 3 4 2 2 2" xfId="44668" xr:uid="{00000000-0005-0000-0000-0000BE7E0000}"/>
    <cellStyle name="Input 2 9 3 4 2 3" xfId="35377" xr:uid="{00000000-0005-0000-0000-0000BF7E0000}"/>
    <cellStyle name="Input 2 9 3 4 3" xfId="26471" xr:uid="{00000000-0005-0000-0000-0000C07E0000}"/>
    <cellStyle name="Input 2 9 3 4 3 2" xfId="43329" xr:uid="{00000000-0005-0000-0000-0000C17E0000}"/>
    <cellStyle name="Input 2 9 3 4 4" xfId="21915" xr:uid="{00000000-0005-0000-0000-0000C27E0000}"/>
    <cellStyle name="Input 2 9 3 5" xfId="20762" xr:uid="{00000000-0005-0000-0000-0000C37E0000}"/>
    <cellStyle name="Input 2 9 3 5 2" xfId="30491" xr:uid="{00000000-0005-0000-0000-0000C47E0000}"/>
    <cellStyle name="Input 2 9 3 5 2 2" xfId="44671" xr:uid="{00000000-0005-0000-0000-0000C57E0000}"/>
    <cellStyle name="Input 2 9 3 5 3" xfId="35380" xr:uid="{00000000-0005-0000-0000-0000C67E0000}"/>
    <cellStyle name="Input 2 9 3 6" xfId="26474" xr:uid="{00000000-0005-0000-0000-0000C77E0000}"/>
    <cellStyle name="Input 2 9 3 6 2" xfId="43326" xr:uid="{00000000-0005-0000-0000-0000C87E0000}"/>
    <cellStyle name="Input 2 9 3 7" xfId="28929" xr:uid="{00000000-0005-0000-0000-0000C97E0000}"/>
    <cellStyle name="Input 2 9 4" xfId="13725" xr:uid="{00000000-0005-0000-0000-0000CA7E0000}"/>
    <cellStyle name="Input 2 9 4 2" xfId="13726" xr:uid="{00000000-0005-0000-0000-0000CB7E0000}"/>
    <cellStyle name="Input 2 9 4 2 2" xfId="20767" xr:uid="{00000000-0005-0000-0000-0000CC7E0000}"/>
    <cellStyle name="Input 2 9 4 2 2 2" xfId="30496" xr:uid="{00000000-0005-0000-0000-0000CD7E0000}"/>
    <cellStyle name="Input 2 9 4 2 2 2 2" xfId="44666" xr:uid="{00000000-0005-0000-0000-0000CE7E0000}"/>
    <cellStyle name="Input 2 9 4 2 2 3" xfId="35375" xr:uid="{00000000-0005-0000-0000-0000CF7E0000}"/>
    <cellStyle name="Input 2 9 4 2 3" xfId="26469" xr:uid="{00000000-0005-0000-0000-0000D07E0000}"/>
    <cellStyle name="Input 2 9 4 2 3 2" xfId="43331" xr:uid="{00000000-0005-0000-0000-0000D17E0000}"/>
    <cellStyle name="Input 2 9 4 2 4" xfId="28932" xr:uid="{00000000-0005-0000-0000-0000D27E0000}"/>
    <cellStyle name="Input 2 9 4 3" xfId="20766" xr:uid="{00000000-0005-0000-0000-0000D37E0000}"/>
    <cellStyle name="Input 2 9 4 3 2" xfId="30495" xr:uid="{00000000-0005-0000-0000-0000D47E0000}"/>
    <cellStyle name="Input 2 9 4 3 2 2" xfId="44667" xr:uid="{00000000-0005-0000-0000-0000D57E0000}"/>
    <cellStyle name="Input 2 9 4 3 3" xfId="35376" xr:uid="{00000000-0005-0000-0000-0000D67E0000}"/>
    <cellStyle name="Input 2 9 4 4" xfId="26470" xr:uid="{00000000-0005-0000-0000-0000D77E0000}"/>
    <cellStyle name="Input 2 9 4 4 2" xfId="43330" xr:uid="{00000000-0005-0000-0000-0000D87E0000}"/>
    <cellStyle name="Input 2 9 4 5" xfId="28931" xr:uid="{00000000-0005-0000-0000-0000D97E0000}"/>
    <cellStyle name="Input 2 9 5" xfId="13727" xr:uid="{00000000-0005-0000-0000-0000DA7E0000}"/>
    <cellStyle name="Input 2 9 5 2" xfId="20768" xr:uid="{00000000-0005-0000-0000-0000DB7E0000}"/>
    <cellStyle name="Input 2 9 5 2 2" xfId="30497" xr:uid="{00000000-0005-0000-0000-0000DC7E0000}"/>
    <cellStyle name="Input 2 9 5 2 2 2" xfId="44665" xr:uid="{00000000-0005-0000-0000-0000DD7E0000}"/>
    <cellStyle name="Input 2 9 5 2 3" xfId="35374" xr:uid="{00000000-0005-0000-0000-0000DE7E0000}"/>
    <cellStyle name="Input 2 9 5 3" xfId="26468" xr:uid="{00000000-0005-0000-0000-0000DF7E0000}"/>
    <cellStyle name="Input 2 9 5 3 2" xfId="43332" xr:uid="{00000000-0005-0000-0000-0000E07E0000}"/>
    <cellStyle name="Input 2 9 5 4" xfId="28933" xr:uid="{00000000-0005-0000-0000-0000E17E0000}"/>
    <cellStyle name="Input 2 9 6" xfId="20757" xr:uid="{00000000-0005-0000-0000-0000E27E0000}"/>
    <cellStyle name="Input 2 9 6 2" xfId="30486" xr:uid="{00000000-0005-0000-0000-0000E37E0000}"/>
    <cellStyle name="Input 2 9 6 2 2" xfId="38115" xr:uid="{00000000-0005-0000-0000-0000E47E0000}"/>
    <cellStyle name="Input 2 9 6 3" xfId="26128" xr:uid="{00000000-0005-0000-0000-0000E57E0000}"/>
    <cellStyle name="Input 2 9 7" xfId="26479" xr:uid="{00000000-0005-0000-0000-0000E67E0000}"/>
    <cellStyle name="Input 2 9 7 2" xfId="43321" xr:uid="{00000000-0005-0000-0000-0000E77E0000}"/>
    <cellStyle name="Input 2 9 8" xfId="28927" xr:uid="{00000000-0005-0000-0000-0000E87E0000}"/>
    <cellStyle name="Input 20" xfId="13728" xr:uid="{00000000-0005-0000-0000-0000E97E0000}"/>
    <cellStyle name="Input 20 2" xfId="20769" xr:uid="{00000000-0005-0000-0000-0000EA7E0000}"/>
    <cellStyle name="Input 20 2 2" xfId="30498" xr:uid="{00000000-0005-0000-0000-0000EB7E0000}"/>
    <cellStyle name="Input 20 2 2 2" xfId="44664" xr:uid="{00000000-0005-0000-0000-0000EC7E0000}"/>
    <cellStyle name="Input 20 2 3" xfId="35373" xr:uid="{00000000-0005-0000-0000-0000ED7E0000}"/>
    <cellStyle name="Input 20 3" xfId="26467" xr:uid="{00000000-0005-0000-0000-0000EE7E0000}"/>
    <cellStyle name="Input 20 3 2" xfId="43333" xr:uid="{00000000-0005-0000-0000-0000EF7E0000}"/>
    <cellStyle name="Input 20 4" xfId="28934" xr:uid="{00000000-0005-0000-0000-0000F07E0000}"/>
    <cellStyle name="Input 21" xfId="13729" xr:uid="{00000000-0005-0000-0000-0000F17E0000}"/>
    <cellStyle name="Input 21 2" xfId="20770" xr:uid="{00000000-0005-0000-0000-0000F27E0000}"/>
    <cellStyle name="Input 21 2 2" xfId="30499" xr:uid="{00000000-0005-0000-0000-0000F37E0000}"/>
    <cellStyle name="Input 21 2 2 2" xfId="44663" xr:uid="{00000000-0005-0000-0000-0000F47E0000}"/>
    <cellStyle name="Input 21 2 3" xfId="35372" xr:uid="{00000000-0005-0000-0000-0000F57E0000}"/>
    <cellStyle name="Input 21 3" xfId="26466" xr:uid="{00000000-0005-0000-0000-0000F67E0000}"/>
    <cellStyle name="Input 21 3 2" xfId="43334" xr:uid="{00000000-0005-0000-0000-0000F77E0000}"/>
    <cellStyle name="Input 21 4" xfId="28935" xr:uid="{00000000-0005-0000-0000-0000F87E0000}"/>
    <cellStyle name="Input 22" xfId="13730" xr:uid="{00000000-0005-0000-0000-0000F97E0000}"/>
    <cellStyle name="Input 22 2" xfId="20771" xr:uid="{00000000-0005-0000-0000-0000FA7E0000}"/>
    <cellStyle name="Input 22 2 2" xfId="30500" xr:uid="{00000000-0005-0000-0000-0000FB7E0000}"/>
    <cellStyle name="Input 22 2 2 2" xfId="44662" xr:uid="{00000000-0005-0000-0000-0000FC7E0000}"/>
    <cellStyle name="Input 22 2 3" xfId="35371" xr:uid="{00000000-0005-0000-0000-0000FD7E0000}"/>
    <cellStyle name="Input 22 3" xfId="26465" xr:uid="{00000000-0005-0000-0000-0000FE7E0000}"/>
    <cellStyle name="Input 22 3 2" xfId="43335" xr:uid="{00000000-0005-0000-0000-0000FF7E0000}"/>
    <cellStyle name="Input 22 4" xfId="28936" xr:uid="{00000000-0005-0000-0000-0000007F0000}"/>
    <cellStyle name="Input 23" xfId="13731" xr:uid="{00000000-0005-0000-0000-0000017F0000}"/>
    <cellStyle name="Input 23 2" xfId="20772" xr:uid="{00000000-0005-0000-0000-0000027F0000}"/>
    <cellStyle name="Input 23 2 2" xfId="30501" xr:uid="{00000000-0005-0000-0000-0000037F0000}"/>
    <cellStyle name="Input 23 2 2 2" xfId="44661" xr:uid="{00000000-0005-0000-0000-0000047F0000}"/>
    <cellStyle name="Input 23 2 3" xfId="35370" xr:uid="{00000000-0005-0000-0000-0000057F0000}"/>
    <cellStyle name="Input 23 3" xfId="26464" xr:uid="{00000000-0005-0000-0000-0000067F0000}"/>
    <cellStyle name="Input 23 3 2" xfId="43336" xr:uid="{00000000-0005-0000-0000-0000077F0000}"/>
    <cellStyle name="Input 23 4" xfId="28937" xr:uid="{00000000-0005-0000-0000-0000087F0000}"/>
    <cellStyle name="Input 24" xfId="13732" xr:uid="{00000000-0005-0000-0000-0000097F0000}"/>
    <cellStyle name="Input 24 2" xfId="20773" xr:uid="{00000000-0005-0000-0000-00000A7F0000}"/>
    <cellStyle name="Input 24 2 2" xfId="30502" xr:uid="{00000000-0005-0000-0000-00000B7F0000}"/>
    <cellStyle name="Input 24 2 2 2" xfId="44660" xr:uid="{00000000-0005-0000-0000-00000C7F0000}"/>
    <cellStyle name="Input 24 2 3" xfId="35369" xr:uid="{00000000-0005-0000-0000-00000D7F0000}"/>
    <cellStyle name="Input 24 3" xfId="26463" xr:uid="{00000000-0005-0000-0000-00000E7F0000}"/>
    <cellStyle name="Input 24 3 2" xfId="43337" xr:uid="{00000000-0005-0000-0000-00000F7F0000}"/>
    <cellStyle name="Input 24 4" xfId="28938" xr:uid="{00000000-0005-0000-0000-0000107F0000}"/>
    <cellStyle name="Input 25" xfId="13733" xr:uid="{00000000-0005-0000-0000-0000117F0000}"/>
    <cellStyle name="Input 25 2" xfId="20774" xr:uid="{00000000-0005-0000-0000-0000127F0000}"/>
    <cellStyle name="Input 25 2 2" xfId="30503" xr:uid="{00000000-0005-0000-0000-0000137F0000}"/>
    <cellStyle name="Input 25 2 2 2" xfId="44659" xr:uid="{00000000-0005-0000-0000-0000147F0000}"/>
    <cellStyle name="Input 25 2 3" xfId="35368" xr:uid="{00000000-0005-0000-0000-0000157F0000}"/>
    <cellStyle name="Input 25 3" xfId="26462" xr:uid="{00000000-0005-0000-0000-0000167F0000}"/>
    <cellStyle name="Input 25 3 2" xfId="43338" xr:uid="{00000000-0005-0000-0000-0000177F0000}"/>
    <cellStyle name="Input 25 4" xfId="28939" xr:uid="{00000000-0005-0000-0000-0000187F0000}"/>
    <cellStyle name="Input 26" xfId="13734" xr:uid="{00000000-0005-0000-0000-0000197F0000}"/>
    <cellStyle name="Input 26 2" xfId="20775" xr:uid="{00000000-0005-0000-0000-00001A7F0000}"/>
    <cellStyle name="Input 26 2 2" xfId="30504" xr:uid="{00000000-0005-0000-0000-00001B7F0000}"/>
    <cellStyle name="Input 26 2 2 2" xfId="44658" xr:uid="{00000000-0005-0000-0000-00001C7F0000}"/>
    <cellStyle name="Input 26 2 3" xfId="35367" xr:uid="{00000000-0005-0000-0000-00001D7F0000}"/>
    <cellStyle name="Input 26 3" xfId="26461" xr:uid="{00000000-0005-0000-0000-00001E7F0000}"/>
    <cellStyle name="Input 26 3 2" xfId="43339" xr:uid="{00000000-0005-0000-0000-00001F7F0000}"/>
    <cellStyle name="Input 26 4" xfId="28940" xr:uid="{00000000-0005-0000-0000-0000207F0000}"/>
    <cellStyle name="Input 27" xfId="13735" xr:uid="{00000000-0005-0000-0000-0000217F0000}"/>
    <cellStyle name="Input 27 2" xfId="20776" xr:uid="{00000000-0005-0000-0000-0000227F0000}"/>
    <cellStyle name="Input 27 2 2" xfId="30505" xr:uid="{00000000-0005-0000-0000-0000237F0000}"/>
    <cellStyle name="Input 27 2 2 2" xfId="44657" xr:uid="{00000000-0005-0000-0000-0000247F0000}"/>
    <cellStyle name="Input 27 2 3" xfId="35366" xr:uid="{00000000-0005-0000-0000-0000257F0000}"/>
    <cellStyle name="Input 27 3" xfId="26460" xr:uid="{00000000-0005-0000-0000-0000267F0000}"/>
    <cellStyle name="Input 27 3 2" xfId="43340" xr:uid="{00000000-0005-0000-0000-0000277F0000}"/>
    <cellStyle name="Input 27 4" xfId="28941" xr:uid="{00000000-0005-0000-0000-0000287F0000}"/>
    <cellStyle name="Input 28" xfId="13736" xr:uid="{00000000-0005-0000-0000-0000297F0000}"/>
    <cellStyle name="Input 28 2" xfId="20777" xr:uid="{00000000-0005-0000-0000-00002A7F0000}"/>
    <cellStyle name="Input 28 2 2" xfId="30506" xr:uid="{00000000-0005-0000-0000-00002B7F0000}"/>
    <cellStyle name="Input 28 2 2 2" xfId="44656" xr:uid="{00000000-0005-0000-0000-00002C7F0000}"/>
    <cellStyle name="Input 28 2 3" xfId="35365" xr:uid="{00000000-0005-0000-0000-00002D7F0000}"/>
    <cellStyle name="Input 28 3" xfId="26459" xr:uid="{00000000-0005-0000-0000-00002E7F0000}"/>
    <cellStyle name="Input 28 3 2" xfId="43341" xr:uid="{00000000-0005-0000-0000-00002F7F0000}"/>
    <cellStyle name="Input 28 4" xfId="28942" xr:uid="{00000000-0005-0000-0000-0000307F0000}"/>
    <cellStyle name="Input 29" xfId="13737" xr:uid="{00000000-0005-0000-0000-0000317F0000}"/>
    <cellStyle name="Input 29 2" xfId="20778" xr:uid="{00000000-0005-0000-0000-0000327F0000}"/>
    <cellStyle name="Input 29 2 2" xfId="30507" xr:uid="{00000000-0005-0000-0000-0000337F0000}"/>
    <cellStyle name="Input 29 2 2 2" xfId="44655" xr:uid="{00000000-0005-0000-0000-0000347F0000}"/>
    <cellStyle name="Input 29 2 3" xfId="35364" xr:uid="{00000000-0005-0000-0000-0000357F0000}"/>
    <cellStyle name="Input 29 3" xfId="26458" xr:uid="{00000000-0005-0000-0000-0000367F0000}"/>
    <cellStyle name="Input 29 3 2" xfId="43342" xr:uid="{00000000-0005-0000-0000-0000377F0000}"/>
    <cellStyle name="Input 29 4" xfId="28943" xr:uid="{00000000-0005-0000-0000-0000387F0000}"/>
    <cellStyle name="Input 3" xfId="1027" xr:uid="{00000000-0005-0000-0000-0000397F0000}"/>
    <cellStyle name="Input 3 10" xfId="33708" xr:uid="{00000000-0005-0000-0000-00003A7F0000}"/>
    <cellStyle name="Input 3 10 2" xfId="43668" xr:uid="{00000000-0005-0000-0000-00003B7F0000}"/>
    <cellStyle name="Input 3 11" xfId="34425" xr:uid="{00000000-0005-0000-0000-00003C7F0000}"/>
    <cellStyle name="Input 3 11 2" xfId="44472" xr:uid="{00000000-0005-0000-0000-00003D7F0000}"/>
    <cellStyle name="Input 3 12" xfId="33776" xr:uid="{00000000-0005-0000-0000-00003E7F0000}"/>
    <cellStyle name="Input 3 12 2" xfId="43747" xr:uid="{00000000-0005-0000-0000-00003F7F0000}"/>
    <cellStyle name="Input 3 13" xfId="34141" xr:uid="{00000000-0005-0000-0000-0000407F0000}"/>
    <cellStyle name="Input 3 13 2" xfId="44178" xr:uid="{00000000-0005-0000-0000-0000417F0000}"/>
    <cellStyle name="Input 3 14" xfId="34398" xr:uid="{00000000-0005-0000-0000-0000427F0000}"/>
    <cellStyle name="Input 3 14 2" xfId="44449" xr:uid="{00000000-0005-0000-0000-0000437F0000}"/>
    <cellStyle name="Input 3 15" xfId="36845" xr:uid="{00000000-0005-0000-0000-0000447F0000}"/>
    <cellStyle name="Input 3 16" xfId="23146" xr:uid="{00000000-0005-0000-0000-0000457F0000}"/>
    <cellStyle name="Input 3 2" xfId="1028" xr:uid="{00000000-0005-0000-0000-0000467F0000}"/>
    <cellStyle name="Input 3 2 10" xfId="34368" xr:uid="{00000000-0005-0000-0000-0000477F0000}"/>
    <cellStyle name="Input 3 2 10 2" xfId="44416" xr:uid="{00000000-0005-0000-0000-0000487F0000}"/>
    <cellStyle name="Input 3 2 11" xfId="34164" xr:uid="{00000000-0005-0000-0000-0000497F0000}"/>
    <cellStyle name="Input 3 2 11 2" xfId="44200" xr:uid="{00000000-0005-0000-0000-00004A7F0000}"/>
    <cellStyle name="Input 3 2 12" xfId="34146" xr:uid="{00000000-0005-0000-0000-00004B7F0000}"/>
    <cellStyle name="Input 3 2 12 2" xfId="44181" xr:uid="{00000000-0005-0000-0000-00004C7F0000}"/>
    <cellStyle name="Input 3 2 13" xfId="33765" xr:uid="{00000000-0005-0000-0000-00004D7F0000}"/>
    <cellStyle name="Input 3 2 13 2" xfId="43737" xr:uid="{00000000-0005-0000-0000-00004E7F0000}"/>
    <cellStyle name="Input 3 2 14" xfId="35363" xr:uid="{00000000-0005-0000-0000-00004F7F0000}"/>
    <cellStyle name="Input 3 2 14 2" xfId="44654" xr:uid="{00000000-0005-0000-0000-0000507F0000}"/>
    <cellStyle name="Input 3 2 15" xfId="36846" xr:uid="{00000000-0005-0000-0000-0000517F0000}"/>
    <cellStyle name="Input 3 2 16" xfId="23824" xr:uid="{00000000-0005-0000-0000-0000527F0000}"/>
    <cellStyle name="Input 3 2 17" xfId="23147" xr:uid="{00000000-0005-0000-0000-0000537F0000}"/>
    <cellStyle name="Input 3 2 2" xfId="13739" xr:uid="{00000000-0005-0000-0000-0000547F0000}"/>
    <cellStyle name="Input 3 2 2 2" xfId="13740" xr:uid="{00000000-0005-0000-0000-0000557F0000}"/>
    <cellStyle name="Input 3 2 2 2 2" xfId="20782" xr:uid="{00000000-0005-0000-0000-0000567F0000}"/>
    <cellStyle name="Input 3 2 2 2 2 2" xfId="30511" xr:uid="{00000000-0005-0000-0000-0000577F0000}"/>
    <cellStyle name="Input 3 2 2 2 2 2 2" xfId="44652" xr:uid="{00000000-0005-0000-0000-0000587F0000}"/>
    <cellStyle name="Input 3 2 2 2 2 3" xfId="35361" xr:uid="{00000000-0005-0000-0000-0000597F0000}"/>
    <cellStyle name="Input 3 2 2 2 3" xfId="26456" xr:uid="{00000000-0005-0000-0000-00005A7F0000}"/>
    <cellStyle name="Input 3 2 2 2 3 2" xfId="43346" xr:uid="{00000000-0005-0000-0000-00005B7F0000}"/>
    <cellStyle name="Input 3 2 2 2 4" xfId="28947" xr:uid="{00000000-0005-0000-0000-00005C7F0000}"/>
    <cellStyle name="Input 3 2 2 3" xfId="20781" xr:uid="{00000000-0005-0000-0000-00005D7F0000}"/>
    <cellStyle name="Input 3 2 2 3 2" xfId="30510" xr:uid="{00000000-0005-0000-0000-00005E7F0000}"/>
    <cellStyle name="Input 3 2 2 3 2 2" xfId="44653" xr:uid="{00000000-0005-0000-0000-00005F7F0000}"/>
    <cellStyle name="Input 3 2 2 3 3" xfId="35362" xr:uid="{00000000-0005-0000-0000-0000607F0000}"/>
    <cellStyle name="Input 3 2 2 4" xfId="396" xr:uid="{00000000-0005-0000-0000-0000617F0000}"/>
    <cellStyle name="Input 3 2 2 4 2" xfId="43345" xr:uid="{00000000-0005-0000-0000-0000627F0000}"/>
    <cellStyle name="Input 3 2 2 5" xfId="28946" xr:uid="{00000000-0005-0000-0000-0000637F0000}"/>
    <cellStyle name="Input 3 2 3" xfId="13741" xr:uid="{00000000-0005-0000-0000-0000647F0000}"/>
    <cellStyle name="Input 3 2 3 2" xfId="13742" xr:uid="{00000000-0005-0000-0000-0000657F0000}"/>
    <cellStyle name="Input 3 2 3 2 2" xfId="20784" xr:uid="{00000000-0005-0000-0000-0000667F0000}"/>
    <cellStyle name="Input 3 2 3 2 2 2" xfId="30513" xr:uid="{00000000-0005-0000-0000-0000677F0000}"/>
    <cellStyle name="Input 3 2 3 2 2 2 2" xfId="44650" xr:uid="{00000000-0005-0000-0000-0000687F0000}"/>
    <cellStyle name="Input 3 2 3 2 2 3" xfId="35359" xr:uid="{00000000-0005-0000-0000-0000697F0000}"/>
    <cellStyle name="Input 3 2 3 2 3" xfId="26454" xr:uid="{00000000-0005-0000-0000-00006A7F0000}"/>
    <cellStyle name="Input 3 2 3 2 3 2" xfId="43348" xr:uid="{00000000-0005-0000-0000-00006B7F0000}"/>
    <cellStyle name="Input 3 2 3 2 4" xfId="28949" xr:uid="{00000000-0005-0000-0000-00006C7F0000}"/>
    <cellStyle name="Input 3 2 3 3" xfId="20783" xr:uid="{00000000-0005-0000-0000-00006D7F0000}"/>
    <cellStyle name="Input 3 2 3 3 2" xfId="30512" xr:uid="{00000000-0005-0000-0000-00006E7F0000}"/>
    <cellStyle name="Input 3 2 3 3 2 2" xfId="44651" xr:uid="{00000000-0005-0000-0000-00006F7F0000}"/>
    <cellStyle name="Input 3 2 3 3 3" xfId="35360" xr:uid="{00000000-0005-0000-0000-0000707F0000}"/>
    <cellStyle name="Input 3 2 3 4" xfId="26455" xr:uid="{00000000-0005-0000-0000-0000717F0000}"/>
    <cellStyle name="Input 3 2 3 4 2" xfId="43347" xr:uid="{00000000-0005-0000-0000-0000727F0000}"/>
    <cellStyle name="Input 3 2 3 5" xfId="28948" xr:uid="{00000000-0005-0000-0000-0000737F0000}"/>
    <cellStyle name="Input 3 2 4" xfId="13743" xr:uid="{00000000-0005-0000-0000-0000747F0000}"/>
    <cellStyle name="Input 3 2 4 2" xfId="20785" xr:uid="{00000000-0005-0000-0000-0000757F0000}"/>
    <cellStyle name="Input 3 2 4 2 2" xfId="30514" xr:uid="{00000000-0005-0000-0000-0000767F0000}"/>
    <cellStyle name="Input 3 2 4 2 2 2" xfId="44649" xr:uid="{00000000-0005-0000-0000-0000777F0000}"/>
    <cellStyle name="Input 3 2 4 2 3" xfId="35358" xr:uid="{00000000-0005-0000-0000-0000787F0000}"/>
    <cellStyle name="Input 3 2 4 3" xfId="26453" xr:uid="{00000000-0005-0000-0000-0000797F0000}"/>
    <cellStyle name="Input 3 2 4 3 2" xfId="43349" xr:uid="{00000000-0005-0000-0000-00007A7F0000}"/>
    <cellStyle name="Input 3 2 4 4" xfId="28950" xr:uid="{00000000-0005-0000-0000-00007B7F0000}"/>
    <cellStyle name="Input 3 2 5" xfId="13738" xr:uid="{00000000-0005-0000-0000-00007C7F0000}"/>
    <cellStyle name="Input 3 2 5 2" xfId="26457" xr:uid="{00000000-0005-0000-0000-00007D7F0000}"/>
    <cellStyle name="Input 3 2 5 2 2" xfId="43344" xr:uid="{00000000-0005-0000-0000-00007E7F0000}"/>
    <cellStyle name="Input 3 2 5 3" xfId="28945" xr:uid="{00000000-0005-0000-0000-00007F7F0000}"/>
    <cellStyle name="Input 3 2 6" xfId="20780" xr:uid="{00000000-0005-0000-0000-0000807F0000}"/>
    <cellStyle name="Input 3 2 6 2" xfId="30509" xr:uid="{00000000-0005-0000-0000-0000817F0000}"/>
    <cellStyle name="Input 3 2 6 2 2" xfId="44158" xr:uid="{00000000-0005-0000-0000-0000827F0000}"/>
    <cellStyle name="Input 3 2 6 3" xfId="34120" xr:uid="{00000000-0005-0000-0000-0000837F0000}"/>
    <cellStyle name="Input 3 2 7" xfId="29455" xr:uid="{00000000-0005-0000-0000-0000847F0000}"/>
    <cellStyle name="Input 3 2 7 2" xfId="44442" xr:uid="{00000000-0005-0000-0000-0000857F0000}"/>
    <cellStyle name="Input 3 2 7 3" xfId="34391" xr:uid="{00000000-0005-0000-0000-0000867F0000}"/>
    <cellStyle name="Input 3 2 8" xfId="34378" xr:uid="{00000000-0005-0000-0000-0000877F0000}"/>
    <cellStyle name="Input 3 2 8 2" xfId="44426" xr:uid="{00000000-0005-0000-0000-0000887F0000}"/>
    <cellStyle name="Input 3 2 9" xfId="33780" xr:uid="{00000000-0005-0000-0000-0000897F0000}"/>
    <cellStyle name="Input 3 2 9 2" xfId="43751" xr:uid="{00000000-0005-0000-0000-00008A7F0000}"/>
    <cellStyle name="Input 3 3" xfId="1029" xr:uid="{00000000-0005-0000-0000-00008B7F0000}"/>
    <cellStyle name="Input 3 3 10" xfId="34369" xr:uid="{00000000-0005-0000-0000-00008C7F0000}"/>
    <cellStyle name="Input 3 3 10 2" xfId="44417" xr:uid="{00000000-0005-0000-0000-00008D7F0000}"/>
    <cellStyle name="Input 3 3 11" xfId="34456" xr:uid="{00000000-0005-0000-0000-00008E7F0000}"/>
    <cellStyle name="Input 3 3 11 2" xfId="44502" xr:uid="{00000000-0005-0000-0000-00008F7F0000}"/>
    <cellStyle name="Input 3 3 12" xfId="34362" xr:uid="{00000000-0005-0000-0000-0000907F0000}"/>
    <cellStyle name="Input 3 3 12 2" xfId="44411" xr:uid="{00000000-0005-0000-0000-0000917F0000}"/>
    <cellStyle name="Input 3 3 13" xfId="33715" xr:uid="{00000000-0005-0000-0000-0000927F0000}"/>
    <cellStyle name="Input 3 3 13 2" xfId="43674" xr:uid="{00000000-0005-0000-0000-0000937F0000}"/>
    <cellStyle name="Input 3 3 14" xfId="35357" xr:uid="{00000000-0005-0000-0000-0000947F0000}"/>
    <cellStyle name="Input 3 3 14 2" xfId="44648" xr:uid="{00000000-0005-0000-0000-0000957F0000}"/>
    <cellStyle name="Input 3 3 15" xfId="36847" xr:uid="{00000000-0005-0000-0000-0000967F0000}"/>
    <cellStyle name="Input 3 3 16" xfId="23825" xr:uid="{00000000-0005-0000-0000-0000977F0000}"/>
    <cellStyle name="Input 3 3 2" xfId="13745" xr:uid="{00000000-0005-0000-0000-0000987F0000}"/>
    <cellStyle name="Input 3 3 2 2" xfId="20787" xr:uid="{00000000-0005-0000-0000-0000997F0000}"/>
    <cellStyle name="Input 3 3 2 2 2" xfId="30516" xr:uid="{00000000-0005-0000-0000-00009A7F0000}"/>
    <cellStyle name="Input 3 3 2 2 2 2" xfId="44647" xr:uid="{00000000-0005-0000-0000-00009B7F0000}"/>
    <cellStyle name="Input 3 3 2 2 3" xfId="35356" xr:uid="{00000000-0005-0000-0000-00009C7F0000}"/>
    <cellStyle name="Input 3 3 2 3" xfId="26451" xr:uid="{00000000-0005-0000-0000-00009D7F0000}"/>
    <cellStyle name="Input 3 3 2 3 2" xfId="43351" xr:uid="{00000000-0005-0000-0000-00009E7F0000}"/>
    <cellStyle name="Input 3 3 2 4" xfId="28952" xr:uid="{00000000-0005-0000-0000-00009F7F0000}"/>
    <cellStyle name="Input 3 3 3" xfId="13746" xr:uid="{00000000-0005-0000-0000-0000A07F0000}"/>
    <cellStyle name="Input 3 3 3 2" xfId="20788" xr:uid="{00000000-0005-0000-0000-0000A17F0000}"/>
    <cellStyle name="Input 3 3 3 2 2" xfId="30517" xr:uid="{00000000-0005-0000-0000-0000A27F0000}"/>
    <cellStyle name="Input 3 3 3 2 2 2" xfId="44646" xr:uid="{00000000-0005-0000-0000-0000A37F0000}"/>
    <cellStyle name="Input 3 3 3 2 3" xfId="35355" xr:uid="{00000000-0005-0000-0000-0000A47F0000}"/>
    <cellStyle name="Input 3 3 3 3" xfId="26450" xr:uid="{00000000-0005-0000-0000-0000A57F0000}"/>
    <cellStyle name="Input 3 3 3 3 2" xfId="43352" xr:uid="{00000000-0005-0000-0000-0000A67F0000}"/>
    <cellStyle name="Input 3 3 3 4" xfId="28930" xr:uid="{00000000-0005-0000-0000-0000A77F0000}"/>
    <cellStyle name="Input 3 3 4" xfId="13747" xr:uid="{00000000-0005-0000-0000-0000A87F0000}"/>
    <cellStyle name="Input 3 3 4 2" xfId="20789" xr:uid="{00000000-0005-0000-0000-0000A97F0000}"/>
    <cellStyle name="Input 3 3 4 2 2" xfId="30518" xr:uid="{00000000-0005-0000-0000-0000AA7F0000}"/>
    <cellStyle name="Input 3 3 4 2 2 2" xfId="44645" xr:uid="{00000000-0005-0000-0000-0000AB7F0000}"/>
    <cellStyle name="Input 3 3 4 2 3" xfId="35354" xr:uid="{00000000-0005-0000-0000-0000AC7F0000}"/>
    <cellStyle name="Input 3 3 4 3" xfId="26449" xr:uid="{00000000-0005-0000-0000-0000AD7F0000}"/>
    <cellStyle name="Input 3 3 4 3 2" xfId="43353" xr:uid="{00000000-0005-0000-0000-0000AE7F0000}"/>
    <cellStyle name="Input 3 3 4 4" xfId="28953" xr:uid="{00000000-0005-0000-0000-0000AF7F0000}"/>
    <cellStyle name="Input 3 3 5" xfId="13744" xr:uid="{00000000-0005-0000-0000-0000B07F0000}"/>
    <cellStyle name="Input 3 3 5 2" xfId="26452" xr:uid="{00000000-0005-0000-0000-0000B17F0000}"/>
    <cellStyle name="Input 3 3 5 2 2" xfId="43350" xr:uid="{00000000-0005-0000-0000-0000B27F0000}"/>
    <cellStyle name="Input 3 3 5 3" xfId="28951" xr:uid="{00000000-0005-0000-0000-0000B37F0000}"/>
    <cellStyle name="Input 3 3 6" xfId="20786" xr:uid="{00000000-0005-0000-0000-0000B47F0000}"/>
    <cellStyle name="Input 3 3 6 2" xfId="30515" xr:uid="{00000000-0005-0000-0000-0000B57F0000}"/>
    <cellStyle name="Input 3 3 6 2 2" xfId="44159" xr:uid="{00000000-0005-0000-0000-0000B67F0000}"/>
    <cellStyle name="Input 3 3 6 3" xfId="34121" xr:uid="{00000000-0005-0000-0000-0000B77F0000}"/>
    <cellStyle name="Input 3 3 7" xfId="29454" xr:uid="{00000000-0005-0000-0000-0000B87F0000}"/>
    <cellStyle name="Input 3 3 7 2" xfId="44443" xr:uid="{00000000-0005-0000-0000-0000B97F0000}"/>
    <cellStyle name="Input 3 3 7 3" xfId="34392" xr:uid="{00000000-0005-0000-0000-0000BA7F0000}"/>
    <cellStyle name="Input 3 3 8" xfId="34454" xr:uid="{00000000-0005-0000-0000-0000BB7F0000}"/>
    <cellStyle name="Input 3 3 8 2" xfId="44500" xr:uid="{00000000-0005-0000-0000-0000BC7F0000}"/>
    <cellStyle name="Input 3 3 9" xfId="33781" xr:uid="{00000000-0005-0000-0000-0000BD7F0000}"/>
    <cellStyle name="Input 3 3 9 2" xfId="43752" xr:uid="{00000000-0005-0000-0000-0000BE7F0000}"/>
    <cellStyle name="Input 3 4" xfId="13748" xr:uid="{00000000-0005-0000-0000-0000BF7F0000}"/>
    <cellStyle name="Input 3 4 2" xfId="13749" xr:uid="{00000000-0005-0000-0000-0000C07F0000}"/>
    <cellStyle name="Input 3 4 2 2" xfId="20791" xr:uid="{00000000-0005-0000-0000-0000C17F0000}"/>
    <cellStyle name="Input 3 4 2 2 2" xfId="30520" xr:uid="{00000000-0005-0000-0000-0000C27F0000}"/>
    <cellStyle name="Input 3 4 2 2 2 2" xfId="44643" xr:uid="{00000000-0005-0000-0000-0000C37F0000}"/>
    <cellStyle name="Input 3 4 2 2 3" xfId="35352" xr:uid="{00000000-0005-0000-0000-0000C47F0000}"/>
    <cellStyle name="Input 3 4 2 3" xfId="26448" xr:uid="{00000000-0005-0000-0000-0000C57F0000}"/>
    <cellStyle name="Input 3 4 2 3 2" xfId="43355" xr:uid="{00000000-0005-0000-0000-0000C67F0000}"/>
    <cellStyle name="Input 3 4 2 4" xfId="28955" xr:uid="{00000000-0005-0000-0000-0000C77F0000}"/>
    <cellStyle name="Input 3 4 3" xfId="13750" xr:uid="{00000000-0005-0000-0000-0000C87F0000}"/>
    <cellStyle name="Input 3 4 3 2" xfId="20792" xr:uid="{00000000-0005-0000-0000-0000C97F0000}"/>
    <cellStyle name="Input 3 4 3 2 2" xfId="30521" xr:uid="{00000000-0005-0000-0000-0000CA7F0000}"/>
    <cellStyle name="Input 3 4 3 2 2 2" xfId="45592" xr:uid="{00000000-0005-0000-0000-0000CB7F0000}"/>
    <cellStyle name="Input 3 4 3 2 3" xfId="36376" xr:uid="{00000000-0005-0000-0000-0000CC7F0000}"/>
    <cellStyle name="Input 3 4 3 3" xfId="26447" xr:uid="{00000000-0005-0000-0000-0000CD7F0000}"/>
    <cellStyle name="Input 3 4 3 3 2" xfId="43356" xr:uid="{00000000-0005-0000-0000-0000CE7F0000}"/>
    <cellStyle name="Input 3 4 3 4" xfId="28956" xr:uid="{00000000-0005-0000-0000-0000CF7F0000}"/>
    <cellStyle name="Input 3 4 4" xfId="20790" xr:uid="{00000000-0005-0000-0000-0000D07F0000}"/>
    <cellStyle name="Input 3 4 4 2" xfId="30519" xr:uid="{00000000-0005-0000-0000-0000D17F0000}"/>
    <cellStyle name="Input 3 4 4 2 2" xfId="44644" xr:uid="{00000000-0005-0000-0000-0000D27F0000}"/>
    <cellStyle name="Input 3 4 4 3" xfId="35353" xr:uid="{00000000-0005-0000-0000-0000D37F0000}"/>
    <cellStyle name="Input 3 4 5" xfId="21793" xr:uid="{00000000-0005-0000-0000-0000D47F0000}"/>
    <cellStyle name="Input 3 4 5 2" xfId="43354" xr:uid="{00000000-0005-0000-0000-0000D57F0000}"/>
    <cellStyle name="Input 3 4 6" xfId="28954" xr:uid="{00000000-0005-0000-0000-0000D67F0000}"/>
    <cellStyle name="Input 3 5" xfId="13751" xr:uid="{00000000-0005-0000-0000-0000D77F0000}"/>
    <cellStyle name="Input 3 5 2" xfId="20793" xr:uid="{00000000-0005-0000-0000-0000D87F0000}"/>
    <cellStyle name="Input 3 5 2 2" xfId="30522" xr:uid="{00000000-0005-0000-0000-0000D97F0000}"/>
    <cellStyle name="Input 3 5 2 2 2" xfId="44625" xr:uid="{00000000-0005-0000-0000-0000DA7F0000}"/>
    <cellStyle name="Input 3 5 2 3" xfId="35334" xr:uid="{00000000-0005-0000-0000-0000DB7F0000}"/>
    <cellStyle name="Input 3 5 3" xfId="26446" xr:uid="{00000000-0005-0000-0000-0000DC7F0000}"/>
    <cellStyle name="Input 3 5 3 2" xfId="43357" xr:uid="{00000000-0005-0000-0000-0000DD7F0000}"/>
    <cellStyle name="Input 3 5 4" xfId="28957" xr:uid="{00000000-0005-0000-0000-0000DE7F0000}"/>
    <cellStyle name="Input 3 6" xfId="13752" xr:uid="{00000000-0005-0000-0000-0000DF7F0000}"/>
    <cellStyle name="Input 3 6 2" xfId="20794" xr:uid="{00000000-0005-0000-0000-0000E07F0000}"/>
    <cellStyle name="Input 3 6 2 2" xfId="30523" xr:uid="{00000000-0005-0000-0000-0000E17F0000}"/>
    <cellStyle name="Input 3 6 2 2 2" xfId="44642" xr:uid="{00000000-0005-0000-0000-0000E27F0000}"/>
    <cellStyle name="Input 3 6 2 3" xfId="35351" xr:uid="{00000000-0005-0000-0000-0000E37F0000}"/>
    <cellStyle name="Input 3 6 3" xfId="26445" xr:uid="{00000000-0005-0000-0000-0000E47F0000}"/>
    <cellStyle name="Input 3 6 3 2" xfId="43358" xr:uid="{00000000-0005-0000-0000-0000E57F0000}"/>
    <cellStyle name="Input 3 6 4" xfId="28958" xr:uid="{00000000-0005-0000-0000-0000E67F0000}"/>
    <cellStyle name="Input 3 7" xfId="20779" xr:uid="{00000000-0005-0000-0000-0000E77F0000}"/>
    <cellStyle name="Input 3 7 2" xfId="30508" xr:uid="{00000000-0005-0000-0000-0000E87F0000}"/>
    <cellStyle name="Input 3 7 2 2" xfId="43343" xr:uid="{00000000-0005-0000-0000-0000E97F0000}"/>
    <cellStyle name="Input 3 7 3" xfId="28944" xr:uid="{00000000-0005-0000-0000-0000EA7F0000}"/>
    <cellStyle name="Input 3 8" xfId="29456" xr:uid="{00000000-0005-0000-0000-0000EB7F0000}"/>
    <cellStyle name="Input 3 8 2" xfId="44441" xr:uid="{00000000-0005-0000-0000-0000EC7F0000}"/>
    <cellStyle name="Input 3 8 3" xfId="34390" xr:uid="{00000000-0005-0000-0000-0000ED7F0000}"/>
    <cellStyle name="Input 3 9" xfId="34464" xr:uid="{00000000-0005-0000-0000-0000EE7F0000}"/>
    <cellStyle name="Input 3 9 2" xfId="44509" xr:uid="{00000000-0005-0000-0000-0000EF7F0000}"/>
    <cellStyle name="Input 30" xfId="13753" xr:uid="{00000000-0005-0000-0000-0000F07F0000}"/>
    <cellStyle name="Input 30 2" xfId="20795" xr:uid="{00000000-0005-0000-0000-0000F17F0000}"/>
    <cellStyle name="Input 30 2 2" xfId="30524" xr:uid="{00000000-0005-0000-0000-0000F27F0000}"/>
    <cellStyle name="Input 30 2 2 2" xfId="44641" xr:uid="{00000000-0005-0000-0000-0000F37F0000}"/>
    <cellStyle name="Input 30 2 3" xfId="35350" xr:uid="{00000000-0005-0000-0000-0000F47F0000}"/>
    <cellStyle name="Input 30 3" xfId="26444" xr:uid="{00000000-0005-0000-0000-0000F57F0000}"/>
    <cellStyle name="Input 30 3 2" xfId="43359" xr:uid="{00000000-0005-0000-0000-0000F67F0000}"/>
    <cellStyle name="Input 30 4" xfId="28959" xr:uid="{00000000-0005-0000-0000-0000F77F0000}"/>
    <cellStyle name="Input 31" xfId="13754" xr:uid="{00000000-0005-0000-0000-0000F87F0000}"/>
    <cellStyle name="Input 31 2" xfId="20796" xr:uid="{00000000-0005-0000-0000-0000F97F0000}"/>
    <cellStyle name="Input 31 2 2" xfId="30525" xr:uid="{00000000-0005-0000-0000-0000FA7F0000}"/>
    <cellStyle name="Input 31 2 2 2" xfId="44640" xr:uid="{00000000-0005-0000-0000-0000FB7F0000}"/>
    <cellStyle name="Input 31 2 3" xfId="35349" xr:uid="{00000000-0005-0000-0000-0000FC7F0000}"/>
    <cellStyle name="Input 31 3" xfId="26443" xr:uid="{00000000-0005-0000-0000-0000FD7F0000}"/>
    <cellStyle name="Input 31 3 2" xfId="43360" xr:uid="{00000000-0005-0000-0000-0000FE7F0000}"/>
    <cellStyle name="Input 31 4" xfId="28960" xr:uid="{00000000-0005-0000-0000-0000FF7F0000}"/>
    <cellStyle name="Input 32" xfId="13755" xr:uid="{00000000-0005-0000-0000-000000800000}"/>
    <cellStyle name="Input 32 2" xfId="20797" xr:uid="{00000000-0005-0000-0000-000001800000}"/>
    <cellStyle name="Input 32 2 2" xfId="30526" xr:uid="{00000000-0005-0000-0000-000002800000}"/>
    <cellStyle name="Input 32 2 2 2" xfId="44639" xr:uid="{00000000-0005-0000-0000-000003800000}"/>
    <cellStyle name="Input 32 2 3" xfId="35348" xr:uid="{00000000-0005-0000-0000-000004800000}"/>
    <cellStyle name="Input 32 3" xfId="26442" xr:uid="{00000000-0005-0000-0000-000005800000}"/>
    <cellStyle name="Input 32 3 2" xfId="43361" xr:uid="{00000000-0005-0000-0000-000006800000}"/>
    <cellStyle name="Input 32 4" xfId="28961" xr:uid="{00000000-0005-0000-0000-000007800000}"/>
    <cellStyle name="Input 33" xfId="13756" xr:uid="{00000000-0005-0000-0000-000008800000}"/>
    <cellStyle name="Input 33 2" xfId="20798" xr:uid="{00000000-0005-0000-0000-000009800000}"/>
    <cellStyle name="Input 33 2 2" xfId="30527" xr:uid="{00000000-0005-0000-0000-00000A800000}"/>
    <cellStyle name="Input 33 2 2 2" xfId="44638" xr:uid="{00000000-0005-0000-0000-00000B800000}"/>
    <cellStyle name="Input 33 2 3" xfId="35347" xr:uid="{00000000-0005-0000-0000-00000C800000}"/>
    <cellStyle name="Input 33 3" xfId="26441" xr:uid="{00000000-0005-0000-0000-00000D800000}"/>
    <cellStyle name="Input 33 3 2" xfId="43362" xr:uid="{00000000-0005-0000-0000-00000E800000}"/>
    <cellStyle name="Input 33 4" xfId="28962" xr:uid="{00000000-0005-0000-0000-00000F800000}"/>
    <cellStyle name="Input 34" xfId="13757" xr:uid="{00000000-0005-0000-0000-000010800000}"/>
    <cellStyle name="Input 34 2" xfId="20799" xr:uid="{00000000-0005-0000-0000-000011800000}"/>
    <cellStyle name="Input 34 2 2" xfId="30528" xr:uid="{00000000-0005-0000-0000-000012800000}"/>
    <cellStyle name="Input 34 2 2 2" xfId="44637" xr:uid="{00000000-0005-0000-0000-000013800000}"/>
    <cellStyle name="Input 34 2 3" xfId="35346" xr:uid="{00000000-0005-0000-0000-000014800000}"/>
    <cellStyle name="Input 34 3" xfId="26440" xr:uid="{00000000-0005-0000-0000-000015800000}"/>
    <cellStyle name="Input 34 3 2" xfId="43363" xr:uid="{00000000-0005-0000-0000-000016800000}"/>
    <cellStyle name="Input 34 4" xfId="28963" xr:uid="{00000000-0005-0000-0000-000017800000}"/>
    <cellStyle name="Input 35" xfId="13758" xr:uid="{00000000-0005-0000-0000-000018800000}"/>
    <cellStyle name="Input 35 2" xfId="20800" xr:uid="{00000000-0005-0000-0000-000019800000}"/>
    <cellStyle name="Input 35 2 2" xfId="30529" xr:uid="{00000000-0005-0000-0000-00001A800000}"/>
    <cellStyle name="Input 35 2 2 2" xfId="44636" xr:uid="{00000000-0005-0000-0000-00001B800000}"/>
    <cellStyle name="Input 35 2 3" xfId="35345" xr:uid="{00000000-0005-0000-0000-00001C800000}"/>
    <cellStyle name="Input 35 3" xfId="26439" xr:uid="{00000000-0005-0000-0000-00001D800000}"/>
    <cellStyle name="Input 35 3 2" xfId="43364" xr:uid="{00000000-0005-0000-0000-00001E800000}"/>
    <cellStyle name="Input 35 4" xfId="28964" xr:uid="{00000000-0005-0000-0000-00001F800000}"/>
    <cellStyle name="Input 36" xfId="13759" xr:uid="{00000000-0005-0000-0000-000020800000}"/>
    <cellStyle name="Input 36 2" xfId="20801" xr:uid="{00000000-0005-0000-0000-000021800000}"/>
    <cellStyle name="Input 36 2 2" xfId="30530" xr:uid="{00000000-0005-0000-0000-000022800000}"/>
    <cellStyle name="Input 36 2 2 2" xfId="44635" xr:uid="{00000000-0005-0000-0000-000023800000}"/>
    <cellStyle name="Input 36 2 3" xfId="35344" xr:uid="{00000000-0005-0000-0000-000024800000}"/>
    <cellStyle name="Input 36 3" xfId="26438" xr:uid="{00000000-0005-0000-0000-000025800000}"/>
    <cellStyle name="Input 36 3 2" xfId="43365" xr:uid="{00000000-0005-0000-0000-000026800000}"/>
    <cellStyle name="Input 36 4" xfId="28965" xr:uid="{00000000-0005-0000-0000-000027800000}"/>
    <cellStyle name="Input 37" xfId="13760" xr:uid="{00000000-0005-0000-0000-000028800000}"/>
    <cellStyle name="Input 37 2" xfId="20802" xr:uid="{00000000-0005-0000-0000-000029800000}"/>
    <cellStyle name="Input 37 2 2" xfId="30531" xr:uid="{00000000-0005-0000-0000-00002A800000}"/>
    <cellStyle name="Input 37 2 2 2" xfId="44634" xr:uid="{00000000-0005-0000-0000-00002B800000}"/>
    <cellStyle name="Input 37 2 3" xfId="35343" xr:uid="{00000000-0005-0000-0000-00002C800000}"/>
    <cellStyle name="Input 37 3" xfId="21790" xr:uid="{00000000-0005-0000-0000-00002D800000}"/>
    <cellStyle name="Input 37 3 2" xfId="43366" xr:uid="{00000000-0005-0000-0000-00002E800000}"/>
    <cellStyle name="Input 37 4" xfId="28966" xr:uid="{00000000-0005-0000-0000-00002F800000}"/>
    <cellStyle name="Input 38" xfId="13761" xr:uid="{00000000-0005-0000-0000-000030800000}"/>
    <cellStyle name="Input 38 2" xfId="20803" xr:uid="{00000000-0005-0000-0000-000031800000}"/>
    <cellStyle name="Input 38 2 2" xfId="30532" xr:uid="{00000000-0005-0000-0000-000032800000}"/>
    <cellStyle name="Input 38 2 2 2" xfId="44633" xr:uid="{00000000-0005-0000-0000-000033800000}"/>
    <cellStyle name="Input 38 2 3" xfId="35342" xr:uid="{00000000-0005-0000-0000-000034800000}"/>
    <cellStyle name="Input 38 3" xfId="26432" xr:uid="{00000000-0005-0000-0000-000035800000}"/>
    <cellStyle name="Input 38 3 2" xfId="43367" xr:uid="{00000000-0005-0000-0000-000036800000}"/>
    <cellStyle name="Input 38 4" xfId="28967" xr:uid="{00000000-0005-0000-0000-000037800000}"/>
    <cellStyle name="Input 39" xfId="13762" xr:uid="{00000000-0005-0000-0000-000038800000}"/>
    <cellStyle name="Input 39 2" xfId="20804" xr:uid="{00000000-0005-0000-0000-000039800000}"/>
    <cellStyle name="Input 39 2 2" xfId="30533" xr:uid="{00000000-0005-0000-0000-00003A800000}"/>
    <cellStyle name="Input 39 2 2 2" xfId="44632" xr:uid="{00000000-0005-0000-0000-00003B800000}"/>
    <cellStyle name="Input 39 2 3" xfId="35341" xr:uid="{00000000-0005-0000-0000-00003C800000}"/>
    <cellStyle name="Input 39 3" xfId="26437" xr:uid="{00000000-0005-0000-0000-00003D800000}"/>
    <cellStyle name="Input 39 3 2" xfId="43368" xr:uid="{00000000-0005-0000-0000-00003E800000}"/>
    <cellStyle name="Input 39 4" xfId="28968" xr:uid="{00000000-0005-0000-0000-00003F800000}"/>
    <cellStyle name="Input 4" xfId="13763" xr:uid="{00000000-0005-0000-0000-000040800000}"/>
    <cellStyle name="Input 4 10" xfId="23148" xr:uid="{00000000-0005-0000-0000-000041800000}"/>
    <cellStyle name="Input 4 2" xfId="13764" xr:uid="{00000000-0005-0000-0000-000042800000}"/>
    <cellStyle name="Input 4 2 2" xfId="13765" xr:uid="{00000000-0005-0000-0000-000043800000}"/>
    <cellStyle name="Input 4 2 2 2" xfId="13766" xr:uid="{00000000-0005-0000-0000-000044800000}"/>
    <cellStyle name="Input 4 2 2 2 2" xfId="20808" xr:uid="{00000000-0005-0000-0000-000045800000}"/>
    <cellStyle name="Input 4 2 2 2 2 2" xfId="30537" xr:uid="{00000000-0005-0000-0000-000046800000}"/>
    <cellStyle name="Input 4 2 2 2 2 2 2" xfId="44628" xr:uid="{00000000-0005-0000-0000-000047800000}"/>
    <cellStyle name="Input 4 2 2 2 2 3" xfId="35337" xr:uid="{00000000-0005-0000-0000-000048800000}"/>
    <cellStyle name="Input 4 2 2 2 3" xfId="26433" xr:uid="{00000000-0005-0000-0000-000049800000}"/>
    <cellStyle name="Input 4 2 2 2 3 2" xfId="43372" xr:uid="{00000000-0005-0000-0000-00004A800000}"/>
    <cellStyle name="Input 4 2 2 2 4" xfId="28972" xr:uid="{00000000-0005-0000-0000-00004B800000}"/>
    <cellStyle name="Input 4 2 2 3" xfId="20807" xr:uid="{00000000-0005-0000-0000-00004C800000}"/>
    <cellStyle name="Input 4 2 2 3 2" xfId="30536" xr:uid="{00000000-0005-0000-0000-00004D800000}"/>
    <cellStyle name="Input 4 2 2 3 2 2" xfId="44629" xr:uid="{00000000-0005-0000-0000-00004E800000}"/>
    <cellStyle name="Input 4 2 2 3 3" xfId="35338" xr:uid="{00000000-0005-0000-0000-00004F800000}"/>
    <cellStyle name="Input 4 2 2 4" xfId="26434" xr:uid="{00000000-0005-0000-0000-000050800000}"/>
    <cellStyle name="Input 4 2 2 4 2" xfId="43371" xr:uid="{00000000-0005-0000-0000-000051800000}"/>
    <cellStyle name="Input 4 2 2 5" xfId="28971" xr:uid="{00000000-0005-0000-0000-000052800000}"/>
    <cellStyle name="Input 4 2 3" xfId="13767" xr:uid="{00000000-0005-0000-0000-000053800000}"/>
    <cellStyle name="Input 4 2 3 2" xfId="13768" xr:uid="{00000000-0005-0000-0000-000054800000}"/>
    <cellStyle name="Input 4 2 3 2 2" xfId="20810" xr:uid="{00000000-0005-0000-0000-000055800000}"/>
    <cellStyle name="Input 4 2 3 2 2 2" xfId="30539" xr:uid="{00000000-0005-0000-0000-000056800000}"/>
    <cellStyle name="Input 4 2 3 2 2 2 2" xfId="44626" xr:uid="{00000000-0005-0000-0000-000057800000}"/>
    <cellStyle name="Input 4 2 3 2 2 3" xfId="35335" xr:uid="{00000000-0005-0000-0000-000058800000}"/>
    <cellStyle name="Input 4 2 3 2 3" xfId="26431" xr:uid="{00000000-0005-0000-0000-000059800000}"/>
    <cellStyle name="Input 4 2 3 2 3 2" xfId="43374" xr:uid="{00000000-0005-0000-0000-00005A800000}"/>
    <cellStyle name="Input 4 2 3 2 4" xfId="382" xr:uid="{00000000-0005-0000-0000-00005B800000}"/>
    <cellStyle name="Input 4 2 3 3" xfId="20809" xr:uid="{00000000-0005-0000-0000-00005C800000}"/>
    <cellStyle name="Input 4 2 3 3 2" xfId="30538" xr:uid="{00000000-0005-0000-0000-00005D800000}"/>
    <cellStyle name="Input 4 2 3 3 2 2" xfId="44627" xr:uid="{00000000-0005-0000-0000-00005E800000}"/>
    <cellStyle name="Input 4 2 3 3 3" xfId="35336" xr:uid="{00000000-0005-0000-0000-00005F800000}"/>
    <cellStyle name="Input 4 2 3 4" xfId="21792" xr:uid="{00000000-0005-0000-0000-000060800000}"/>
    <cellStyle name="Input 4 2 3 4 2" xfId="43373" xr:uid="{00000000-0005-0000-0000-000061800000}"/>
    <cellStyle name="Input 4 2 3 5" xfId="28973" xr:uid="{00000000-0005-0000-0000-000062800000}"/>
    <cellStyle name="Input 4 2 4" xfId="13769" xr:uid="{00000000-0005-0000-0000-000063800000}"/>
    <cellStyle name="Input 4 2 4 2" xfId="20811" xr:uid="{00000000-0005-0000-0000-000064800000}"/>
    <cellStyle name="Input 4 2 4 2 2" xfId="30540" xr:uid="{00000000-0005-0000-0000-000065800000}"/>
    <cellStyle name="Input 4 2 4 2 2 2" xfId="44560" xr:uid="{00000000-0005-0000-0000-000066800000}"/>
    <cellStyle name="Input 4 2 4 2 3" xfId="34520" xr:uid="{00000000-0005-0000-0000-000067800000}"/>
    <cellStyle name="Input 4 2 4 3" xfId="26430" xr:uid="{00000000-0005-0000-0000-000068800000}"/>
    <cellStyle name="Input 4 2 4 3 2" xfId="43375" xr:uid="{00000000-0005-0000-0000-000069800000}"/>
    <cellStyle name="Input 4 2 4 4" xfId="21916" xr:uid="{00000000-0005-0000-0000-00006A800000}"/>
    <cellStyle name="Input 4 2 5" xfId="20806" xr:uid="{00000000-0005-0000-0000-00006B800000}"/>
    <cellStyle name="Input 4 2 5 2" xfId="30535" xr:uid="{00000000-0005-0000-0000-00006C800000}"/>
    <cellStyle name="Input 4 2 5 2 2" xfId="44630" xr:uid="{00000000-0005-0000-0000-00006D800000}"/>
    <cellStyle name="Input 4 2 5 3" xfId="35339" xr:uid="{00000000-0005-0000-0000-00006E800000}"/>
    <cellStyle name="Input 4 2 6" xfId="26435" xr:uid="{00000000-0005-0000-0000-00006F800000}"/>
    <cellStyle name="Input 4 2 6 2" xfId="43370" xr:uid="{00000000-0005-0000-0000-000070800000}"/>
    <cellStyle name="Input 4 2 7" xfId="28970" xr:uid="{00000000-0005-0000-0000-000071800000}"/>
    <cellStyle name="Input 4 2 8" xfId="23149" xr:uid="{00000000-0005-0000-0000-000072800000}"/>
    <cellStyle name="Input 4 3" xfId="13770" xr:uid="{00000000-0005-0000-0000-000073800000}"/>
    <cellStyle name="Input 4 3 2" xfId="13771" xr:uid="{00000000-0005-0000-0000-000074800000}"/>
    <cellStyle name="Input 4 3 2 2" xfId="20813" xr:uid="{00000000-0005-0000-0000-000075800000}"/>
    <cellStyle name="Input 4 3 2 2 2" xfId="30542" xr:uid="{00000000-0005-0000-0000-000076800000}"/>
    <cellStyle name="Input 4 3 2 2 2 2" xfId="44624" xr:uid="{00000000-0005-0000-0000-000077800000}"/>
    <cellStyle name="Input 4 3 2 2 3" xfId="35333" xr:uid="{00000000-0005-0000-0000-000078800000}"/>
    <cellStyle name="Input 4 3 2 3" xfId="26428" xr:uid="{00000000-0005-0000-0000-000079800000}"/>
    <cellStyle name="Input 4 3 2 3 2" xfId="43377" xr:uid="{00000000-0005-0000-0000-00007A800000}"/>
    <cellStyle name="Input 4 3 2 4" xfId="28975" xr:uid="{00000000-0005-0000-0000-00007B800000}"/>
    <cellStyle name="Input 4 3 3" xfId="13772" xr:uid="{00000000-0005-0000-0000-00007C800000}"/>
    <cellStyle name="Input 4 3 3 2" xfId="20814" xr:uid="{00000000-0005-0000-0000-00007D800000}"/>
    <cellStyle name="Input 4 3 3 2 2" xfId="30543" xr:uid="{00000000-0005-0000-0000-00007E800000}"/>
    <cellStyle name="Input 4 3 3 2 2 2" xfId="44623" xr:uid="{00000000-0005-0000-0000-00007F800000}"/>
    <cellStyle name="Input 4 3 3 2 3" xfId="35332" xr:uid="{00000000-0005-0000-0000-000080800000}"/>
    <cellStyle name="Input 4 3 3 3" xfId="26427" xr:uid="{00000000-0005-0000-0000-000081800000}"/>
    <cellStyle name="Input 4 3 3 3 2" xfId="43378" xr:uid="{00000000-0005-0000-0000-000082800000}"/>
    <cellStyle name="Input 4 3 3 4" xfId="28976" xr:uid="{00000000-0005-0000-0000-000083800000}"/>
    <cellStyle name="Input 4 3 4" xfId="13773" xr:uid="{00000000-0005-0000-0000-000084800000}"/>
    <cellStyle name="Input 4 3 4 2" xfId="20815" xr:uid="{00000000-0005-0000-0000-000085800000}"/>
    <cellStyle name="Input 4 3 4 2 2" xfId="30544" xr:uid="{00000000-0005-0000-0000-000086800000}"/>
    <cellStyle name="Input 4 3 4 2 2 2" xfId="44622" xr:uid="{00000000-0005-0000-0000-000087800000}"/>
    <cellStyle name="Input 4 3 4 2 3" xfId="35331" xr:uid="{00000000-0005-0000-0000-000088800000}"/>
    <cellStyle name="Input 4 3 4 3" xfId="26426" xr:uid="{00000000-0005-0000-0000-000089800000}"/>
    <cellStyle name="Input 4 3 4 3 2" xfId="43379" xr:uid="{00000000-0005-0000-0000-00008A800000}"/>
    <cellStyle name="Input 4 3 4 4" xfId="21917" xr:uid="{00000000-0005-0000-0000-00008B800000}"/>
    <cellStyle name="Input 4 3 5" xfId="20812" xr:uid="{00000000-0005-0000-0000-00008C800000}"/>
    <cellStyle name="Input 4 3 5 2" xfId="30541" xr:uid="{00000000-0005-0000-0000-00008D800000}"/>
    <cellStyle name="Input 4 3 5 2 2" xfId="44612" xr:uid="{00000000-0005-0000-0000-00008E800000}"/>
    <cellStyle name="Input 4 3 5 3" xfId="35321" xr:uid="{00000000-0005-0000-0000-00008F800000}"/>
    <cellStyle name="Input 4 3 6" xfId="26429" xr:uid="{00000000-0005-0000-0000-000090800000}"/>
    <cellStyle name="Input 4 3 6 2" xfId="43376" xr:uid="{00000000-0005-0000-0000-000091800000}"/>
    <cellStyle name="Input 4 3 7" xfId="28974" xr:uid="{00000000-0005-0000-0000-000092800000}"/>
    <cellStyle name="Input 4 4" xfId="13774" xr:uid="{00000000-0005-0000-0000-000093800000}"/>
    <cellStyle name="Input 4 4 2" xfId="13775" xr:uid="{00000000-0005-0000-0000-000094800000}"/>
    <cellStyle name="Input 4 4 2 2" xfId="20817" xr:uid="{00000000-0005-0000-0000-000095800000}"/>
    <cellStyle name="Input 4 4 2 2 2" xfId="30546" xr:uid="{00000000-0005-0000-0000-000096800000}"/>
    <cellStyle name="Input 4 4 2 2 2 2" xfId="44620" xr:uid="{00000000-0005-0000-0000-000097800000}"/>
    <cellStyle name="Input 4 4 2 2 3" xfId="35329" xr:uid="{00000000-0005-0000-0000-000098800000}"/>
    <cellStyle name="Input 4 4 2 3" xfId="26424" xr:uid="{00000000-0005-0000-0000-000099800000}"/>
    <cellStyle name="Input 4 4 2 3 2" xfId="43381" xr:uid="{00000000-0005-0000-0000-00009A800000}"/>
    <cellStyle name="Input 4 4 2 4" xfId="28977" xr:uid="{00000000-0005-0000-0000-00009B800000}"/>
    <cellStyle name="Input 4 4 3" xfId="13776" xr:uid="{00000000-0005-0000-0000-00009C800000}"/>
    <cellStyle name="Input 4 4 3 2" xfId="20818" xr:uid="{00000000-0005-0000-0000-00009D800000}"/>
    <cellStyle name="Input 4 4 3 2 2" xfId="30547" xr:uid="{00000000-0005-0000-0000-00009E800000}"/>
    <cellStyle name="Input 4 4 3 2 2 2" xfId="44619" xr:uid="{00000000-0005-0000-0000-00009F800000}"/>
    <cellStyle name="Input 4 4 3 2 3" xfId="35328" xr:uid="{00000000-0005-0000-0000-0000A0800000}"/>
    <cellStyle name="Input 4 4 3 3" xfId="26423" xr:uid="{00000000-0005-0000-0000-0000A1800000}"/>
    <cellStyle name="Input 4 4 3 3 2" xfId="43382" xr:uid="{00000000-0005-0000-0000-0000A2800000}"/>
    <cellStyle name="Input 4 4 3 4" xfId="28978" xr:uid="{00000000-0005-0000-0000-0000A3800000}"/>
    <cellStyle name="Input 4 4 4" xfId="20816" xr:uid="{00000000-0005-0000-0000-0000A4800000}"/>
    <cellStyle name="Input 4 4 4 2" xfId="30545" xr:uid="{00000000-0005-0000-0000-0000A5800000}"/>
    <cellStyle name="Input 4 4 4 2 2" xfId="44621" xr:uid="{00000000-0005-0000-0000-0000A6800000}"/>
    <cellStyle name="Input 4 4 4 3" xfId="35330" xr:uid="{00000000-0005-0000-0000-0000A7800000}"/>
    <cellStyle name="Input 4 4 5" xfId="26425" xr:uid="{00000000-0005-0000-0000-0000A8800000}"/>
    <cellStyle name="Input 4 4 5 2" xfId="43380" xr:uid="{00000000-0005-0000-0000-0000A9800000}"/>
    <cellStyle name="Input 4 4 6" xfId="21918" xr:uid="{00000000-0005-0000-0000-0000AA800000}"/>
    <cellStyle name="Input 4 5" xfId="13777" xr:uid="{00000000-0005-0000-0000-0000AB800000}"/>
    <cellStyle name="Input 4 5 2" xfId="20819" xr:uid="{00000000-0005-0000-0000-0000AC800000}"/>
    <cellStyle name="Input 4 5 2 2" xfId="30548" xr:uid="{00000000-0005-0000-0000-0000AD800000}"/>
    <cellStyle name="Input 4 5 2 2 2" xfId="44618" xr:uid="{00000000-0005-0000-0000-0000AE800000}"/>
    <cellStyle name="Input 4 5 2 3" xfId="35327" xr:uid="{00000000-0005-0000-0000-0000AF800000}"/>
    <cellStyle name="Input 4 5 3" xfId="26422" xr:uid="{00000000-0005-0000-0000-0000B0800000}"/>
    <cellStyle name="Input 4 5 3 2" xfId="43383" xr:uid="{00000000-0005-0000-0000-0000B1800000}"/>
    <cellStyle name="Input 4 5 4" xfId="28979" xr:uid="{00000000-0005-0000-0000-0000B2800000}"/>
    <cellStyle name="Input 4 6" xfId="13778" xr:uid="{00000000-0005-0000-0000-0000B3800000}"/>
    <cellStyle name="Input 4 6 2" xfId="20820" xr:uid="{00000000-0005-0000-0000-0000B4800000}"/>
    <cellStyle name="Input 4 6 2 2" xfId="30549" xr:uid="{00000000-0005-0000-0000-0000B5800000}"/>
    <cellStyle name="Input 4 6 2 2 2" xfId="44617" xr:uid="{00000000-0005-0000-0000-0000B6800000}"/>
    <cellStyle name="Input 4 6 2 3" xfId="35326" xr:uid="{00000000-0005-0000-0000-0000B7800000}"/>
    <cellStyle name="Input 4 6 3" xfId="26421" xr:uid="{00000000-0005-0000-0000-0000B8800000}"/>
    <cellStyle name="Input 4 6 3 2" xfId="43384" xr:uid="{00000000-0005-0000-0000-0000B9800000}"/>
    <cellStyle name="Input 4 6 4" xfId="28980" xr:uid="{00000000-0005-0000-0000-0000BA800000}"/>
    <cellStyle name="Input 4 7" xfId="20805" xr:uid="{00000000-0005-0000-0000-0000BB800000}"/>
    <cellStyle name="Input 4 7 2" xfId="30534" xr:uid="{00000000-0005-0000-0000-0000BC800000}"/>
    <cellStyle name="Input 4 7 2 2" xfId="44631" xr:uid="{00000000-0005-0000-0000-0000BD800000}"/>
    <cellStyle name="Input 4 7 3" xfId="35340" xr:uid="{00000000-0005-0000-0000-0000BE800000}"/>
    <cellStyle name="Input 4 8" xfId="26436" xr:uid="{00000000-0005-0000-0000-0000BF800000}"/>
    <cellStyle name="Input 4 8 2" xfId="43369" xr:uid="{00000000-0005-0000-0000-0000C0800000}"/>
    <cellStyle name="Input 4 9" xfId="28969" xr:uid="{00000000-0005-0000-0000-0000C1800000}"/>
    <cellStyle name="Input 40" xfId="13779" xr:uid="{00000000-0005-0000-0000-0000C2800000}"/>
    <cellStyle name="Input 40 2" xfId="20821" xr:uid="{00000000-0005-0000-0000-0000C3800000}"/>
    <cellStyle name="Input 40 2 2" xfId="30550" xr:uid="{00000000-0005-0000-0000-0000C4800000}"/>
    <cellStyle name="Input 40 2 2 2" xfId="44616" xr:uid="{00000000-0005-0000-0000-0000C5800000}"/>
    <cellStyle name="Input 40 2 3" xfId="35325" xr:uid="{00000000-0005-0000-0000-0000C6800000}"/>
    <cellStyle name="Input 40 3" xfId="26420" xr:uid="{00000000-0005-0000-0000-0000C7800000}"/>
    <cellStyle name="Input 40 3 2" xfId="43385" xr:uid="{00000000-0005-0000-0000-0000C8800000}"/>
    <cellStyle name="Input 40 4" xfId="28981" xr:uid="{00000000-0005-0000-0000-0000C9800000}"/>
    <cellStyle name="Input 41" xfId="13780" xr:uid="{00000000-0005-0000-0000-0000CA800000}"/>
    <cellStyle name="Input 41 2" xfId="20822" xr:uid="{00000000-0005-0000-0000-0000CB800000}"/>
    <cellStyle name="Input 41 2 2" xfId="30551" xr:uid="{00000000-0005-0000-0000-0000CC800000}"/>
    <cellStyle name="Input 41 2 2 2" xfId="44615" xr:uid="{00000000-0005-0000-0000-0000CD800000}"/>
    <cellStyle name="Input 41 2 3" xfId="35324" xr:uid="{00000000-0005-0000-0000-0000CE800000}"/>
    <cellStyle name="Input 41 3" xfId="26419" xr:uid="{00000000-0005-0000-0000-0000CF800000}"/>
    <cellStyle name="Input 41 3 2" xfId="43386" xr:uid="{00000000-0005-0000-0000-0000D0800000}"/>
    <cellStyle name="Input 41 4" xfId="28982" xr:uid="{00000000-0005-0000-0000-0000D1800000}"/>
    <cellStyle name="Input 5" xfId="13781" xr:uid="{00000000-0005-0000-0000-0000D2800000}"/>
    <cellStyle name="Input 5 10" xfId="29378" xr:uid="{00000000-0005-0000-0000-0000D3800000}"/>
    <cellStyle name="Input 5 2" xfId="13782" xr:uid="{00000000-0005-0000-0000-0000D4800000}"/>
    <cellStyle name="Input 5 2 2" xfId="13783" xr:uid="{00000000-0005-0000-0000-0000D5800000}"/>
    <cellStyle name="Input 5 2 2 2" xfId="13784" xr:uid="{00000000-0005-0000-0000-0000D6800000}"/>
    <cellStyle name="Input 5 2 2 2 2" xfId="20826" xr:uid="{00000000-0005-0000-0000-0000D7800000}"/>
    <cellStyle name="Input 5 2 2 2 2 2" xfId="30555" xr:uid="{00000000-0005-0000-0000-0000D8800000}"/>
    <cellStyle name="Input 5 2 2 2 2 2 2" xfId="45549" xr:uid="{00000000-0005-0000-0000-0000D9800000}"/>
    <cellStyle name="Input 5 2 2 2 2 3" xfId="36329" xr:uid="{00000000-0005-0000-0000-0000DA800000}"/>
    <cellStyle name="Input 5 2 2 2 3" xfId="26415" xr:uid="{00000000-0005-0000-0000-0000DB800000}"/>
    <cellStyle name="Input 5 2 2 2 3 2" xfId="43390" xr:uid="{00000000-0005-0000-0000-0000DC800000}"/>
    <cellStyle name="Input 5 2 2 2 4" xfId="28986" xr:uid="{00000000-0005-0000-0000-0000DD800000}"/>
    <cellStyle name="Input 5 2 2 3" xfId="20825" xr:uid="{00000000-0005-0000-0000-0000DE800000}"/>
    <cellStyle name="Input 5 2 2 3 2" xfId="30554" xr:uid="{00000000-0005-0000-0000-0000DF800000}"/>
    <cellStyle name="Input 5 2 2 3 2 2" xfId="38108" xr:uid="{00000000-0005-0000-0000-0000E0800000}"/>
    <cellStyle name="Input 5 2 2 3 3" xfId="26120" xr:uid="{00000000-0005-0000-0000-0000E1800000}"/>
    <cellStyle name="Input 5 2 2 4" xfId="26416" xr:uid="{00000000-0005-0000-0000-0000E2800000}"/>
    <cellStyle name="Input 5 2 2 4 2" xfId="43389" xr:uid="{00000000-0005-0000-0000-0000E3800000}"/>
    <cellStyle name="Input 5 2 2 5" xfId="28985" xr:uid="{00000000-0005-0000-0000-0000E4800000}"/>
    <cellStyle name="Input 5 2 3" xfId="13785" xr:uid="{00000000-0005-0000-0000-0000E5800000}"/>
    <cellStyle name="Input 5 2 3 2" xfId="13786" xr:uid="{00000000-0005-0000-0000-0000E6800000}"/>
    <cellStyle name="Input 5 2 3 2 2" xfId="20828" xr:uid="{00000000-0005-0000-0000-0000E7800000}"/>
    <cellStyle name="Input 5 2 3 2 2 2" xfId="30557" xr:uid="{00000000-0005-0000-0000-0000E8800000}"/>
    <cellStyle name="Input 5 2 3 2 2 2 2" xfId="44611" xr:uid="{00000000-0005-0000-0000-0000E9800000}"/>
    <cellStyle name="Input 5 2 3 2 2 3" xfId="35320" xr:uid="{00000000-0005-0000-0000-0000EA800000}"/>
    <cellStyle name="Input 5 2 3 2 3" xfId="26413" xr:uid="{00000000-0005-0000-0000-0000EB800000}"/>
    <cellStyle name="Input 5 2 3 2 3 2" xfId="43392" xr:uid="{00000000-0005-0000-0000-0000EC800000}"/>
    <cellStyle name="Input 5 2 3 2 4" xfId="28988" xr:uid="{00000000-0005-0000-0000-0000ED800000}"/>
    <cellStyle name="Input 5 2 3 3" xfId="20827" xr:uid="{00000000-0005-0000-0000-0000EE800000}"/>
    <cellStyle name="Input 5 2 3 3 2" xfId="30556" xr:uid="{00000000-0005-0000-0000-0000EF800000}"/>
    <cellStyle name="Input 5 2 3 3 2 2" xfId="44599" xr:uid="{00000000-0005-0000-0000-0000F0800000}"/>
    <cellStyle name="Input 5 2 3 3 3" xfId="35308" xr:uid="{00000000-0005-0000-0000-0000F1800000}"/>
    <cellStyle name="Input 5 2 3 4" xfId="26414" xr:uid="{00000000-0005-0000-0000-0000F2800000}"/>
    <cellStyle name="Input 5 2 3 4 2" xfId="43391" xr:uid="{00000000-0005-0000-0000-0000F3800000}"/>
    <cellStyle name="Input 5 2 3 5" xfId="28987" xr:uid="{00000000-0005-0000-0000-0000F4800000}"/>
    <cellStyle name="Input 5 2 4" xfId="13787" xr:uid="{00000000-0005-0000-0000-0000F5800000}"/>
    <cellStyle name="Input 5 2 4 2" xfId="20829" xr:uid="{00000000-0005-0000-0000-0000F6800000}"/>
    <cellStyle name="Input 5 2 4 2 2" xfId="30558" xr:uid="{00000000-0005-0000-0000-0000F7800000}"/>
    <cellStyle name="Input 5 2 4 2 2 2" xfId="44610" xr:uid="{00000000-0005-0000-0000-0000F8800000}"/>
    <cellStyle name="Input 5 2 4 2 3" xfId="35319" xr:uid="{00000000-0005-0000-0000-0000F9800000}"/>
    <cellStyle name="Input 5 2 4 3" xfId="26412" xr:uid="{00000000-0005-0000-0000-0000FA800000}"/>
    <cellStyle name="Input 5 2 4 3 2" xfId="43393" xr:uid="{00000000-0005-0000-0000-0000FB800000}"/>
    <cellStyle name="Input 5 2 4 4" xfId="28989" xr:uid="{00000000-0005-0000-0000-0000FC800000}"/>
    <cellStyle name="Input 5 2 5" xfId="20824" xr:uid="{00000000-0005-0000-0000-0000FD800000}"/>
    <cellStyle name="Input 5 2 5 2" xfId="30553" xr:uid="{00000000-0005-0000-0000-0000FE800000}"/>
    <cellStyle name="Input 5 2 5 2 2" xfId="44613" xr:uid="{00000000-0005-0000-0000-0000FF800000}"/>
    <cellStyle name="Input 5 2 5 3" xfId="35322" xr:uid="{00000000-0005-0000-0000-000000810000}"/>
    <cellStyle name="Input 5 2 6" xfId="26417" xr:uid="{00000000-0005-0000-0000-000001810000}"/>
    <cellStyle name="Input 5 2 6 2" xfId="43388" xr:uid="{00000000-0005-0000-0000-000002810000}"/>
    <cellStyle name="Input 5 2 7" xfId="28984" xr:uid="{00000000-0005-0000-0000-000003810000}"/>
    <cellStyle name="Input 5 2 8" xfId="30018" xr:uid="{00000000-0005-0000-0000-000004810000}"/>
    <cellStyle name="Input 5 3" xfId="13788" xr:uid="{00000000-0005-0000-0000-000005810000}"/>
    <cellStyle name="Input 5 3 2" xfId="13789" xr:uid="{00000000-0005-0000-0000-000006810000}"/>
    <cellStyle name="Input 5 3 2 2" xfId="20831" xr:uid="{00000000-0005-0000-0000-000007810000}"/>
    <cellStyle name="Input 5 3 2 2 2" xfId="30560" xr:uid="{00000000-0005-0000-0000-000008810000}"/>
    <cellStyle name="Input 5 3 2 2 2 2" xfId="44608" xr:uid="{00000000-0005-0000-0000-000009810000}"/>
    <cellStyle name="Input 5 3 2 2 3" xfId="35317" xr:uid="{00000000-0005-0000-0000-00000A810000}"/>
    <cellStyle name="Input 5 3 2 3" xfId="26410" xr:uid="{00000000-0005-0000-0000-00000B810000}"/>
    <cellStyle name="Input 5 3 2 3 2" xfId="43395" xr:uid="{00000000-0005-0000-0000-00000C810000}"/>
    <cellStyle name="Input 5 3 2 4" xfId="21919" xr:uid="{00000000-0005-0000-0000-00000D810000}"/>
    <cellStyle name="Input 5 3 3" xfId="13790" xr:uid="{00000000-0005-0000-0000-00000E810000}"/>
    <cellStyle name="Input 5 3 3 2" xfId="20832" xr:uid="{00000000-0005-0000-0000-00000F810000}"/>
    <cellStyle name="Input 5 3 3 2 2" xfId="30561" xr:uid="{00000000-0005-0000-0000-000010810000}"/>
    <cellStyle name="Input 5 3 3 2 2 2" xfId="44607" xr:uid="{00000000-0005-0000-0000-000011810000}"/>
    <cellStyle name="Input 5 3 3 2 3" xfId="35316" xr:uid="{00000000-0005-0000-0000-000012810000}"/>
    <cellStyle name="Input 5 3 3 3" xfId="26409" xr:uid="{00000000-0005-0000-0000-000013810000}"/>
    <cellStyle name="Input 5 3 3 3 2" xfId="43396" xr:uid="{00000000-0005-0000-0000-000014810000}"/>
    <cellStyle name="Input 5 3 3 4" xfId="28991" xr:uid="{00000000-0005-0000-0000-000015810000}"/>
    <cellStyle name="Input 5 3 4" xfId="13791" xr:uid="{00000000-0005-0000-0000-000016810000}"/>
    <cellStyle name="Input 5 3 4 2" xfId="20833" xr:uid="{00000000-0005-0000-0000-000017810000}"/>
    <cellStyle name="Input 5 3 4 2 2" xfId="30562" xr:uid="{00000000-0005-0000-0000-000018810000}"/>
    <cellStyle name="Input 5 3 4 2 2 2" xfId="44606" xr:uid="{00000000-0005-0000-0000-000019810000}"/>
    <cellStyle name="Input 5 3 4 2 3" xfId="35315" xr:uid="{00000000-0005-0000-0000-00001A810000}"/>
    <cellStyle name="Input 5 3 4 3" xfId="26408" xr:uid="{00000000-0005-0000-0000-00001B810000}"/>
    <cellStyle name="Input 5 3 4 3 2" xfId="43397" xr:uid="{00000000-0005-0000-0000-00001C810000}"/>
    <cellStyle name="Input 5 3 4 4" xfId="28992" xr:uid="{00000000-0005-0000-0000-00001D810000}"/>
    <cellStyle name="Input 5 3 5" xfId="20830" xr:uid="{00000000-0005-0000-0000-00001E810000}"/>
    <cellStyle name="Input 5 3 5 2" xfId="30559" xr:uid="{00000000-0005-0000-0000-00001F810000}"/>
    <cellStyle name="Input 5 3 5 2 2" xfId="44609" xr:uid="{00000000-0005-0000-0000-000020810000}"/>
    <cellStyle name="Input 5 3 5 3" xfId="35318" xr:uid="{00000000-0005-0000-0000-000021810000}"/>
    <cellStyle name="Input 5 3 6" xfId="26411" xr:uid="{00000000-0005-0000-0000-000022810000}"/>
    <cellStyle name="Input 5 3 6 2" xfId="43394" xr:uid="{00000000-0005-0000-0000-000023810000}"/>
    <cellStyle name="Input 5 3 7" xfId="28990" xr:uid="{00000000-0005-0000-0000-000024810000}"/>
    <cellStyle name="Input 5 4" xfId="13792" xr:uid="{00000000-0005-0000-0000-000025810000}"/>
    <cellStyle name="Input 5 4 2" xfId="13793" xr:uid="{00000000-0005-0000-0000-000026810000}"/>
    <cellStyle name="Input 5 4 2 2" xfId="20835" xr:uid="{00000000-0005-0000-0000-000027810000}"/>
    <cellStyle name="Input 5 4 2 2 2" xfId="30564" xr:uid="{00000000-0005-0000-0000-000028810000}"/>
    <cellStyle name="Input 5 4 2 2 2 2" xfId="44604" xr:uid="{00000000-0005-0000-0000-000029810000}"/>
    <cellStyle name="Input 5 4 2 2 3" xfId="35313" xr:uid="{00000000-0005-0000-0000-00002A810000}"/>
    <cellStyle name="Input 5 4 2 3" xfId="26406" xr:uid="{00000000-0005-0000-0000-00002B810000}"/>
    <cellStyle name="Input 5 4 2 3 2" xfId="43399" xr:uid="{00000000-0005-0000-0000-00002C810000}"/>
    <cellStyle name="Input 5 4 2 4" xfId="28994" xr:uid="{00000000-0005-0000-0000-00002D810000}"/>
    <cellStyle name="Input 5 4 3" xfId="13794" xr:uid="{00000000-0005-0000-0000-00002E810000}"/>
    <cellStyle name="Input 5 4 3 2" xfId="20836" xr:uid="{00000000-0005-0000-0000-00002F810000}"/>
    <cellStyle name="Input 5 4 3 2 2" xfId="30565" xr:uid="{00000000-0005-0000-0000-000030810000}"/>
    <cellStyle name="Input 5 4 3 2 2 2" xfId="44603" xr:uid="{00000000-0005-0000-0000-000031810000}"/>
    <cellStyle name="Input 5 4 3 2 3" xfId="35312" xr:uid="{00000000-0005-0000-0000-000032810000}"/>
    <cellStyle name="Input 5 4 3 3" xfId="26405" xr:uid="{00000000-0005-0000-0000-000033810000}"/>
    <cellStyle name="Input 5 4 3 3 2" xfId="43400" xr:uid="{00000000-0005-0000-0000-000034810000}"/>
    <cellStyle name="Input 5 4 3 4" xfId="28995" xr:uid="{00000000-0005-0000-0000-000035810000}"/>
    <cellStyle name="Input 5 4 4" xfId="20834" xr:uid="{00000000-0005-0000-0000-000036810000}"/>
    <cellStyle name="Input 5 4 4 2" xfId="30563" xr:uid="{00000000-0005-0000-0000-000037810000}"/>
    <cellStyle name="Input 5 4 4 2 2" xfId="44605" xr:uid="{00000000-0005-0000-0000-000038810000}"/>
    <cellStyle name="Input 5 4 4 3" xfId="35314" xr:uid="{00000000-0005-0000-0000-000039810000}"/>
    <cellStyle name="Input 5 4 5" xfId="26407" xr:uid="{00000000-0005-0000-0000-00003A810000}"/>
    <cellStyle name="Input 5 4 5 2" xfId="43398" xr:uid="{00000000-0005-0000-0000-00003B810000}"/>
    <cellStyle name="Input 5 4 6" xfId="28993" xr:uid="{00000000-0005-0000-0000-00003C810000}"/>
    <cellStyle name="Input 5 5" xfId="13795" xr:uid="{00000000-0005-0000-0000-00003D810000}"/>
    <cellStyle name="Input 5 5 2" xfId="20837" xr:uid="{00000000-0005-0000-0000-00003E810000}"/>
    <cellStyle name="Input 5 5 2 2" xfId="30566" xr:uid="{00000000-0005-0000-0000-00003F810000}"/>
    <cellStyle name="Input 5 5 2 2 2" xfId="44602" xr:uid="{00000000-0005-0000-0000-000040810000}"/>
    <cellStyle name="Input 5 5 2 3" xfId="35311" xr:uid="{00000000-0005-0000-0000-000041810000}"/>
    <cellStyle name="Input 5 5 3" xfId="26404" xr:uid="{00000000-0005-0000-0000-000042810000}"/>
    <cellStyle name="Input 5 5 3 2" xfId="43401" xr:uid="{00000000-0005-0000-0000-000043810000}"/>
    <cellStyle name="Input 5 5 4" xfId="28996" xr:uid="{00000000-0005-0000-0000-000044810000}"/>
    <cellStyle name="Input 5 6" xfId="13796" xr:uid="{00000000-0005-0000-0000-000045810000}"/>
    <cellStyle name="Input 5 6 2" xfId="20838" xr:uid="{00000000-0005-0000-0000-000046810000}"/>
    <cellStyle name="Input 5 6 2 2" xfId="30567" xr:uid="{00000000-0005-0000-0000-000047810000}"/>
    <cellStyle name="Input 5 6 2 2 2" xfId="44601" xr:uid="{00000000-0005-0000-0000-000048810000}"/>
    <cellStyle name="Input 5 6 2 3" xfId="35310" xr:uid="{00000000-0005-0000-0000-000049810000}"/>
    <cellStyle name="Input 5 6 3" xfId="26403" xr:uid="{00000000-0005-0000-0000-00004A810000}"/>
    <cellStyle name="Input 5 6 3 2" xfId="43402" xr:uid="{00000000-0005-0000-0000-00004B810000}"/>
    <cellStyle name="Input 5 6 4" xfId="21920" xr:uid="{00000000-0005-0000-0000-00004C810000}"/>
    <cellStyle name="Input 5 7" xfId="20823" xr:uid="{00000000-0005-0000-0000-00004D810000}"/>
    <cellStyle name="Input 5 7 2" xfId="30552" xr:uid="{00000000-0005-0000-0000-00004E810000}"/>
    <cellStyle name="Input 5 7 2 2" xfId="44614" xr:uid="{00000000-0005-0000-0000-00004F810000}"/>
    <cellStyle name="Input 5 7 3" xfId="35323" xr:uid="{00000000-0005-0000-0000-000050810000}"/>
    <cellStyle name="Input 5 8" xfId="26418" xr:uid="{00000000-0005-0000-0000-000051810000}"/>
    <cellStyle name="Input 5 8 2" xfId="43387" xr:uid="{00000000-0005-0000-0000-000052810000}"/>
    <cellStyle name="Input 5 9" xfId="28983" xr:uid="{00000000-0005-0000-0000-000053810000}"/>
    <cellStyle name="Input 6" xfId="13797" xr:uid="{00000000-0005-0000-0000-000054810000}"/>
    <cellStyle name="Input 6 2" xfId="13798" xr:uid="{00000000-0005-0000-0000-000055810000}"/>
    <cellStyle name="Input 6 2 2" xfId="13799" xr:uid="{00000000-0005-0000-0000-000056810000}"/>
    <cellStyle name="Input 6 2 2 2" xfId="20841" xr:uid="{00000000-0005-0000-0000-000057810000}"/>
    <cellStyle name="Input 6 2 2 2 2" xfId="30570" xr:uid="{00000000-0005-0000-0000-000058810000}"/>
    <cellStyle name="Input 6 2 2 2 2 2" xfId="45537" xr:uid="{00000000-0005-0000-0000-000059810000}"/>
    <cellStyle name="Input 6 2 2 2 3" xfId="36309" xr:uid="{00000000-0005-0000-0000-00005A810000}"/>
    <cellStyle name="Input 6 2 2 3" xfId="26400" xr:uid="{00000000-0005-0000-0000-00005B810000}"/>
    <cellStyle name="Input 6 2 2 3 2" xfId="43405" xr:uid="{00000000-0005-0000-0000-00005C810000}"/>
    <cellStyle name="Input 6 2 2 4" xfId="29000" xr:uid="{00000000-0005-0000-0000-00005D810000}"/>
    <cellStyle name="Input 6 2 3" xfId="13800" xr:uid="{00000000-0005-0000-0000-00005E810000}"/>
    <cellStyle name="Input 6 2 3 2" xfId="20842" xr:uid="{00000000-0005-0000-0000-00005F810000}"/>
    <cellStyle name="Input 6 2 3 2 2" xfId="30571" xr:uid="{00000000-0005-0000-0000-000060810000}"/>
    <cellStyle name="Input 6 2 3 2 2 2" xfId="44570" xr:uid="{00000000-0005-0000-0000-000061810000}"/>
    <cellStyle name="Input 6 2 3 2 3" xfId="34536" xr:uid="{00000000-0005-0000-0000-000062810000}"/>
    <cellStyle name="Input 6 2 3 3" xfId="26386" xr:uid="{00000000-0005-0000-0000-000063810000}"/>
    <cellStyle name="Input 6 2 3 3 2" xfId="43406" xr:uid="{00000000-0005-0000-0000-000064810000}"/>
    <cellStyle name="Input 6 2 3 4" xfId="29001" xr:uid="{00000000-0005-0000-0000-000065810000}"/>
    <cellStyle name="Input 6 2 4" xfId="20840" xr:uid="{00000000-0005-0000-0000-000066810000}"/>
    <cellStyle name="Input 6 2 4 2" xfId="30569" xr:uid="{00000000-0005-0000-0000-000067810000}"/>
    <cellStyle name="Input 6 2 4 2 2" xfId="38192" xr:uid="{00000000-0005-0000-0000-000068810000}"/>
    <cellStyle name="Input 6 2 4 3" xfId="26205" xr:uid="{00000000-0005-0000-0000-000069810000}"/>
    <cellStyle name="Input 6 2 5" xfId="26401" xr:uid="{00000000-0005-0000-0000-00006A810000}"/>
    <cellStyle name="Input 6 2 5 2" xfId="43404" xr:uid="{00000000-0005-0000-0000-00006B810000}"/>
    <cellStyle name="Input 6 2 6" xfId="28999" xr:uid="{00000000-0005-0000-0000-00006C810000}"/>
    <cellStyle name="Input 6 2 7" xfId="23152" xr:uid="{00000000-0005-0000-0000-00006D810000}"/>
    <cellStyle name="Input 6 3" xfId="13801" xr:uid="{00000000-0005-0000-0000-00006E810000}"/>
    <cellStyle name="Input 6 3 2" xfId="13802" xr:uid="{00000000-0005-0000-0000-00006F810000}"/>
    <cellStyle name="Input 6 3 2 2" xfId="20844" xr:uid="{00000000-0005-0000-0000-000070810000}"/>
    <cellStyle name="Input 6 3 2 2 2" xfId="30573" xr:uid="{00000000-0005-0000-0000-000071810000}"/>
    <cellStyle name="Input 6 3 2 2 2 2" xfId="38101" xr:uid="{00000000-0005-0000-0000-000072810000}"/>
    <cellStyle name="Input 6 3 2 2 3" xfId="21780" xr:uid="{00000000-0005-0000-0000-000073810000}"/>
    <cellStyle name="Input 6 3 2 3" xfId="26398" xr:uid="{00000000-0005-0000-0000-000074810000}"/>
    <cellStyle name="Input 6 3 2 3 2" xfId="43408" xr:uid="{00000000-0005-0000-0000-000075810000}"/>
    <cellStyle name="Input 6 3 2 4" xfId="29003" xr:uid="{00000000-0005-0000-0000-000076810000}"/>
    <cellStyle name="Input 6 3 3" xfId="13803" xr:uid="{00000000-0005-0000-0000-000077810000}"/>
    <cellStyle name="Input 6 3 3 2" xfId="20845" xr:uid="{00000000-0005-0000-0000-000078810000}"/>
    <cellStyle name="Input 6 3 3 2 2" xfId="30574" xr:uid="{00000000-0005-0000-0000-000079810000}"/>
    <cellStyle name="Input 6 3 3 2 2 2" xfId="45590" xr:uid="{00000000-0005-0000-0000-00007A810000}"/>
    <cellStyle name="Input 6 3 3 2 3" xfId="36372" xr:uid="{00000000-0005-0000-0000-00007B810000}"/>
    <cellStyle name="Input 6 3 3 3" xfId="26397" xr:uid="{00000000-0005-0000-0000-00007C810000}"/>
    <cellStyle name="Input 6 3 3 3 2" xfId="43409" xr:uid="{00000000-0005-0000-0000-00007D810000}"/>
    <cellStyle name="Input 6 3 3 4" xfId="29004" xr:uid="{00000000-0005-0000-0000-00007E810000}"/>
    <cellStyle name="Input 6 3 4" xfId="20843" xr:uid="{00000000-0005-0000-0000-00007F810000}"/>
    <cellStyle name="Input 6 3 4 2" xfId="30572" xr:uid="{00000000-0005-0000-0000-000080810000}"/>
    <cellStyle name="Input 6 3 4 2 2" xfId="45536" xr:uid="{00000000-0005-0000-0000-000081810000}"/>
    <cellStyle name="Input 6 3 4 3" xfId="36308" xr:uid="{00000000-0005-0000-0000-000082810000}"/>
    <cellStyle name="Input 6 3 5" xfId="26399" xr:uid="{00000000-0005-0000-0000-000083810000}"/>
    <cellStyle name="Input 6 3 5 2" xfId="43407" xr:uid="{00000000-0005-0000-0000-000084810000}"/>
    <cellStyle name="Input 6 3 6" xfId="29002" xr:uid="{00000000-0005-0000-0000-000085810000}"/>
    <cellStyle name="Input 6 4" xfId="13804" xr:uid="{00000000-0005-0000-0000-000086810000}"/>
    <cellStyle name="Input 6 4 2" xfId="20846" xr:uid="{00000000-0005-0000-0000-000087810000}"/>
    <cellStyle name="Input 6 4 2 2" xfId="30575" xr:uid="{00000000-0005-0000-0000-000088810000}"/>
    <cellStyle name="Input 6 4 2 2 2" xfId="44598" xr:uid="{00000000-0005-0000-0000-000089810000}"/>
    <cellStyle name="Input 6 4 2 3" xfId="35307" xr:uid="{00000000-0005-0000-0000-00008A810000}"/>
    <cellStyle name="Input 6 4 3" xfId="26396" xr:uid="{00000000-0005-0000-0000-00008B810000}"/>
    <cellStyle name="Input 6 4 3 2" xfId="43410" xr:uid="{00000000-0005-0000-0000-00008C810000}"/>
    <cellStyle name="Input 6 4 4" xfId="29005" xr:uid="{00000000-0005-0000-0000-00008D810000}"/>
    <cellStyle name="Input 6 5" xfId="13805" xr:uid="{00000000-0005-0000-0000-00008E810000}"/>
    <cellStyle name="Input 6 5 2" xfId="20847" xr:uid="{00000000-0005-0000-0000-00008F810000}"/>
    <cellStyle name="Input 6 5 2 2" xfId="30576" xr:uid="{00000000-0005-0000-0000-000090810000}"/>
    <cellStyle name="Input 6 5 2 2 2" xfId="44556" xr:uid="{00000000-0005-0000-0000-000091810000}"/>
    <cellStyle name="Input 6 5 2 3" xfId="34514" xr:uid="{00000000-0005-0000-0000-000092810000}"/>
    <cellStyle name="Input 6 5 3" xfId="26395" xr:uid="{00000000-0005-0000-0000-000093810000}"/>
    <cellStyle name="Input 6 5 3 2" xfId="43411" xr:uid="{00000000-0005-0000-0000-000094810000}"/>
    <cellStyle name="Input 6 5 4" xfId="28997" xr:uid="{00000000-0005-0000-0000-000095810000}"/>
    <cellStyle name="Input 6 6" xfId="20839" xr:uid="{00000000-0005-0000-0000-000096810000}"/>
    <cellStyle name="Input 6 6 2" xfId="30568" xr:uid="{00000000-0005-0000-0000-000097810000}"/>
    <cellStyle name="Input 6 6 2 2" xfId="44600" xr:uid="{00000000-0005-0000-0000-000098810000}"/>
    <cellStyle name="Input 6 6 3" xfId="35309" xr:uid="{00000000-0005-0000-0000-000099810000}"/>
    <cellStyle name="Input 6 7" xfId="26402" xr:uid="{00000000-0005-0000-0000-00009A810000}"/>
    <cellStyle name="Input 6 7 2" xfId="43403" xr:uid="{00000000-0005-0000-0000-00009B810000}"/>
    <cellStyle name="Input 6 8" xfId="28998" xr:uid="{00000000-0005-0000-0000-00009C810000}"/>
    <cellStyle name="Input 6 9" xfId="23151" xr:uid="{00000000-0005-0000-0000-00009D810000}"/>
    <cellStyle name="Input 7" xfId="13806" xr:uid="{00000000-0005-0000-0000-00009E810000}"/>
    <cellStyle name="Input 7 2" xfId="13807" xr:uid="{00000000-0005-0000-0000-00009F810000}"/>
    <cellStyle name="Input 7 2 2" xfId="13808" xr:uid="{00000000-0005-0000-0000-0000A0810000}"/>
    <cellStyle name="Input 7 2 2 2" xfId="20850" xr:uid="{00000000-0005-0000-0000-0000A1810000}"/>
    <cellStyle name="Input 7 2 2 2 2" xfId="30579" xr:uid="{00000000-0005-0000-0000-0000A2810000}"/>
    <cellStyle name="Input 7 2 2 2 2 2" xfId="45548" xr:uid="{00000000-0005-0000-0000-0000A3810000}"/>
    <cellStyle name="Input 7 2 2 2 3" xfId="36328" xr:uid="{00000000-0005-0000-0000-0000A4810000}"/>
    <cellStyle name="Input 7 2 2 3" xfId="26392" xr:uid="{00000000-0005-0000-0000-0000A5810000}"/>
    <cellStyle name="Input 7 2 2 3 2" xfId="43414" xr:uid="{00000000-0005-0000-0000-0000A6810000}"/>
    <cellStyle name="Input 7 2 2 4" xfId="29008" xr:uid="{00000000-0005-0000-0000-0000A7810000}"/>
    <cellStyle name="Input 7 2 3" xfId="13809" xr:uid="{00000000-0005-0000-0000-0000A8810000}"/>
    <cellStyle name="Input 7 2 3 2" xfId="20851" xr:uid="{00000000-0005-0000-0000-0000A9810000}"/>
    <cellStyle name="Input 7 2 3 2 2" xfId="30580" xr:uid="{00000000-0005-0000-0000-0000AA810000}"/>
    <cellStyle name="Input 7 2 3 2 2 2" xfId="44595" xr:uid="{00000000-0005-0000-0000-0000AB810000}"/>
    <cellStyle name="Input 7 2 3 2 3" xfId="35304" xr:uid="{00000000-0005-0000-0000-0000AC810000}"/>
    <cellStyle name="Input 7 2 3 3" xfId="26391" xr:uid="{00000000-0005-0000-0000-0000AD810000}"/>
    <cellStyle name="Input 7 2 3 3 2" xfId="43415" xr:uid="{00000000-0005-0000-0000-0000AE810000}"/>
    <cellStyle name="Input 7 2 3 4" xfId="29009" xr:uid="{00000000-0005-0000-0000-0000AF810000}"/>
    <cellStyle name="Input 7 2 4" xfId="20849" xr:uid="{00000000-0005-0000-0000-0000B0810000}"/>
    <cellStyle name="Input 7 2 4 2" xfId="30578" xr:uid="{00000000-0005-0000-0000-0000B1810000}"/>
    <cellStyle name="Input 7 2 4 2 2" xfId="37654" xr:uid="{00000000-0005-0000-0000-0000B2810000}"/>
    <cellStyle name="Input 7 2 4 3" xfId="25650" xr:uid="{00000000-0005-0000-0000-0000B3810000}"/>
    <cellStyle name="Input 7 2 5" xfId="26393" xr:uid="{00000000-0005-0000-0000-0000B4810000}"/>
    <cellStyle name="Input 7 2 5 2" xfId="43413" xr:uid="{00000000-0005-0000-0000-0000B5810000}"/>
    <cellStyle name="Input 7 2 6" xfId="29007" xr:uid="{00000000-0005-0000-0000-0000B6810000}"/>
    <cellStyle name="Input 7 2 7" xfId="23154" xr:uid="{00000000-0005-0000-0000-0000B7810000}"/>
    <cellStyle name="Input 7 3" xfId="13810" xr:uid="{00000000-0005-0000-0000-0000B8810000}"/>
    <cellStyle name="Input 7 3 2" xfId="13811" xr:uid="{00000000-0005-0000-0000-0000B9810000}"/>
    <cellStyle name="Input 7 3 2 2" xfId="20853" xr:uid="{00000000-0005-0000-0000-0000BA810000}"/>
    <cellStyle name="Input 7 3 2 2 2" xfId="30582" xr:uid="{00000000-0005-0000-0000-0000BB810000}"/>
    <cellStyle name="Input 7 3 2 2 2 2" xfId="37651" xr:uid="{00000000-0005-0000-0000-0000BC810000}"/>
    <cellStyle name="Input 7 3 2 2 3" xfId="25644" xr:uid="{00000000-0005-0000-0000-0000BD810000}"/>
    <cellStyle name="Input 7 3 2 3" xfId="26389" xr:uid="{00000000-0005-0000-0000-0000BE810000}"/>
    <cellStyle name="Input 7 3 2 3 2" xfId="43417" xr:uid="{00000000-0005-0000-0000-0000BF810000}"/>
    <cellStyle name="Input 7 3 2 4" xfId="29011" xr:uid="{00000000-0005-0000-0000-0000C0810000}"/>
    <cellStyle name="Input 7 3 3" xfId="13812" xr:uid="{00000000-0005-0000-0000-0000C1810000}"/>
    <cellStyle name="Input 7 3 3 2" xfId="20854" xr:uid="{00000000-0005-0000-0000-0000C2810000}"/>
    <cellStyle name="Input 7 3 3 2 2" xfId="30583" xr:uid="{00000000-0005-0000-0000-0000C3810000}"/>
    <cellStyle name="Input 7 3 3 2 2 2" xfId="45538" xr:uid="{00000000-0005-0000-0000-0000C4810000}"/>
    <cellStyle name="Input 7 3 3 2 3" xfId="36311" xr:uid="{00000000-0005-0000-0000-0000C5810000}"/>
    <cellStyle name="Input 7 3 3 3" xfId="26388" xr:uid="{00000000-0005-0000-0000-0000C6810000}"/>
    <cellStyle name="Input 7 3 3 3 2" xfId="43418" xr:uid="{00000000-0005-0000-0000-0000C7810000}"/>
    <cellStyle name="Input 7 3 3 4" xfId="29012" xr:uid="{00000000-0005-0000-0000-0000C8810000}"/>
    <cellStyle name="Input 7 3 4" xfId="20852" xr:uid="{00000000-0005-0000-0000-0000C9810000}"/>
    <cellStyle name="Input 7 3 4 2" xfId="30581" xr:uid="{00000000-0005-0000-0000-0000CA810000}"/>
    <cellStyle name="Input 7 3 4 2 2" xfId="44596" xr:uid="{00000000-0005-0000-0000-0000CB810000}"/>
    <cellStyle name="Input 7 3 4 3" xfId="35305" xr:uid="{00000000-0005-0000-0000-0000CC810000}"/>
    <cellStyle name="Input 7 3 5" xfId="26390" xr:uid="{00000000-0005-0000-0000-0000CD810000}"/>
    <cellStyle name="Input 7 3 5 2" xfId="43416" xr:uid="{00000000-0005-0000-0000-0000CE810000}"/>
    <cellStyle name="Input 7 3 6" xfId="29010" xr:uid="{00000000-0005-0000-0000-0000CF810000}"/>
    <cellStyle name="Input 7 4" xfId="13813" xr:uid="{00000000-0005-0000-0000-0000D0810000}"/>
    <cellStyle name="Input 7 4 2" xfId="20855" xr:uid="{00000000-0005-0000-0000-0000D1810000}"/>
    <cellStyle name="Input 7 4 2 2" xfId="30584" xr:uid="{00000000-0005-0000-0000-0000D2810000}"/>
    <cellStyle name="Input 7 4 2 2 2" xfId="44572" xr:uid="{00000000-0005-0000-0000-0000D3810000}"/>
    <cellStyle name="Input 7 4 2 3" xfId="34539" xr:uid="{00000000-0005-0000-0000-0000D4810000}"/>
    <cellStyle name="Input 7 4 3" xfId="26387" xr:uid="{00000000-0005-0000-0000-0000D5810000}"/>
    <cellStyle name="Input 7 4 3 2" xfId="43419" xr:uid="{00000000-0005-0000-0000-0000D6810000}"/>
    <cellStyle name="Input 7 4 4" xfId="29013" xr:uid="{00000000-0005-0000-0000-0000D7810000}"/>
    <cellStyle name="Input 7 5" xfId="13814" xr:uid="{00000000-0005-0000-0000-0000D8810000}"/>
    <cellStyle name="Input 7 5 2" xfId="20856" xr:uid="{00000000-0005-0000-0000-0000D9810000}"/>
    <cellStyle name="Input 7 5 2 2" xfId="30585" xr:uid="{00000000-0005-0000-0000-0000DA810000}"/>
    <cellStyle name="Input 7 5 2 2 2" xfId="45591" xr:uid="{00000000-0005-0000-0000-0000DB810000}"/>
    <cellStyle name="Input 7 5 2 3" xfId="36374" xr:uid="{00000000-0005-0000-0000-0000DC810000}"/>
    <cellStyle name="Input 7 5 3" xfId="21791" xr:uid="{00000000-0005-0000-0000-0000DD810000}"/>
    <cellStyle name="Input 7 5 3 2" xfId="43420" xr:uid="{00000000-0005-0000-0000-0000DE810000}"/>
    <cellStyle name="Input 7 5 4" xfId="29014" xr:uid="{00000000-0005-0000-0000-0000DF810000}"/>
    <cellStyle name="Input 7 6" xfId="20848" xr:uid="{00000000-0005-0000-0000-0000E0810000}"/>
    <cellStyle name="Input 7 6 2" xfId="30577" xr:uid="{00000000-0005-0000-0000-0000E1810000}"/>
    <cellStyle name="Input 7 6 2 2" xfId="44597" xr:uid="{00000000-0005-0000-0000-0000E2810000}"/>
    <cellStyle name="Input 7 6 3" xfId="35306" xr:uid="{00000000-0005-0000-0000-0000E3810000}"/>
    <cellStyle name="Input 7 7" xfId="26394" xr:uid="{00000000-0005-0000-0000-0000E4810000}"/>
    <cellStyle name="Input 7 7 2" xfId="43412" xr:uid="{00000000-0005-0000-0000-0000E5810000}"/>
    <cellStyle name="Input 7 8" xfId="384" xr:uid="{00000000-0005-0000-0000-0000E6810000}"/>
    <cellStyle name="Input 7 9" xfId="23153" xr:uid="{00000000-0005-0000-0000-0000E7810000}"/>
    <cellStyle name="Input 8" xfId="13815" xr:uid="{00000000-0005-0000-0000-0000E8810000}"/>
    <cellStyle name="Input 8 2" xfId="20857" xr:uid="{00000000-0005-0000-0000-0000E9810000}"/>
    <cellStyle name="Input 8 2 2" xfId="30586" xr:uid="{00000000-0005-0000-0000-0000EA810000}"/>
    <cellStyle name="Input 8 2 2 2" xfId="44594" xr:uid="{00000000-0005-0000-0000-0000EB810000}"/>
    <cellStyle name="Input 8 2 3" xfId="35303" xr:uid="{00000000-0005-0000-0000-0000EC810000}"/>
    <cellStyle name="Input 8 3" xfId="26385" xr:uid="{00000000-0005-0000-0000-0000ED810000}"/>
    <cellStyle name="Input 8 3 2" xfId="43421" xr:uid="{00000000-0005-0000-0000-0000EE810000}"/>
    <cellStyle name="Input 8 4" xfId="29015" xr:uid="{00000000-0005-0000-0000-0000EF810000}"/>
    <cellStyle name="Input 8 5" xfId="23155" xr:uid="{00000000-0005-0000-0000-0000F0810000}"/>
    <cellStyle name="Input 9" xfId="13816" xr:uid="{00000000-0005-0000-0000-0000F1810000}"/>
    <cellStyle name="Input 9 2" xfId="20858" xr:uid="{00000000-0005-0000-0000-0000F2810000}"/>
    <cellStyle name="Input 9 2 2" xfId="30587" xr:uid="{00000000-0005-0000-0000-0000F3810000}"/>
    <cellStyle name="Input 9 2 2 2" xfId="44559" xr:uid="{00000000-0005-0000-0000-0000F4810000}"/>
    <cellStyle name="Input 9 2 3" xfId="34518" xr:uid="{00000000-0005-0000-0000-0000F5810000}"/>
    <cellStyle name="Input 9 3" xfId="26384" xr:uid="{00000000-0005-0000-0000-0000F6810000}"/>
    <cellStyle name="Input 9 3 2" xfId="43422" xr:uid="{00000000-0005-0000-0000-0000F7810000}"/>
    <cellStyle name="Input 9 4" xfId="29016" xr:uid="{00000000-0005-0000-0000-0000F8810000}"/>
    <cellStyle name="Input 9 5" xfId="30029" xr:uid="{00000000-0005-0000-0000-0000F9810000}"/>
    <cellStyle name="Input Cells" xfId="13817" xr:uid="{00000000-0005-0000-0000-0000FA810000}"/>
    <cellStyle name="Input Cells 2" xfId="13818" xr:uid="{00000000-0005-0000-0000-0000FB810000}"/>
    <cellStyle name="Input Cells 2 2" xfId="13819" xr:uid="{00000000-0005-0000-0000-0000FC810000}"/>
    <cellStyle name="InputDescriptions" xfId="13820" xr:uid="{00000000-0005-0000-0000-0000FD810000}"/>
    <cellStyle name="InputDescriptions 2" xfId="13821" xr:uid="{00000000-0005-0000-0000-0000FE810000}"/>
    <cellStyle name="InputDescriptions 2 2" xfId="13822" xr:uid="{00000000-0005-0000-0000-0000FF810000}"/>
    <cellStyle name="InputDescriptions 3" xfId="13823" xr:uid="{00000000-0005-0000-0000-000000820000}"/>
    <cellStyle name="InputHeading1" xfId="13824" xr:uid="{00000000-0005-0000-0000-000001820000}"/>
    <cellStyle name="InputHeading1 2" xfId="13825" xr:uid="{00000000-0005-0000-0000-000002820000}"/>
    <cellStyle name="InputHeading1 2 2" xfId="13826" xr:uid="{00000000-0005-0000-0000-000003820000}"/>
    <cellStyle name="InputHeading1 3" xfId="13827" xr:uid="{00000000-0005-0000-0000-000004820000}"/>
    <cellStyle name="InputIntangible" xfId="13828" xr:uid="{00000000-0005-0000-0000-000005820000}"/>
    <cellStyle name="InputIntangible 2" xfId="13829" xr:uid="{00000000-0005-0000-0000-000006820000}"/>
    <cellStyle name="InputIntangible 2 2" xfId="13830" xr:uid="{00000000-0005-0000-0000-000007820000}"/>
    <cellStyle name="InputIntangible 2 2 2" xfId="20861" xr:uid="{00000000-0005-0000-0000-000008820000}"/>
    <cellStyle name="InputIntangible 2 2 2 2" xfId="30590" xr:uid="{00000000-0005-0000-0000-000009820000}"/>
    <cellStyle name="InputIntangible 2 2 2 3" xfId="36387" xr:uid="{00000000-0005-0000-0000-00000A820000}"/>
    <cellStyle name="InputIntangible 2 2 3" xfId="28056" xr:uid="{00000000-0005-0000-0000-00000B820000}"/>
    <cellStyle name="InputIntangible 2 2 4" xfId="29019" xr:uid="{00000000-0005-0000-0000-00000C820000}"/>
    <cellStyle name="InputIntangible 2 3" xfId="13831" xr:uid="{00000000-0005-0000-0000-00000D820000}"/>
    <cellStyle name="InputIntangible 2 3 2" xfId="20862" xr:uid="{00000000-0005-0000-0000-00000E820000}"/>
    <cellStyle name="InputIntangible 2 3 2 2" xfId="30591" xr:uid="{00000000-0005-0000-0000-00000F820000}"/>
    <cellStyle name="InputIntangible 2 3 2 3" xfId="34530" xr:uid="{00000000-0005-0000-0000-000010820000}"/>
    <cellStyle name="InputIntangible 2 3 3" xfId="28057" xr:uid="{00000000-0005-0000-0000-000011820000}"/>
    <cellStyle name="InputIntangible 2 3 4" xfId="29020" xr:uid="{00000000-0005-0000-0000-000012820000}"/>
    <cellStyle name="InputIntangible 2 4" xfId="13832" xr:uid="{00000000-0005-0000-0000-000013820000}"/>
    <cellStyle name="InputIntangible 2 4 2" xfId="20863" xr:uid="{00000000-0005-0000-0000-000014820000}"/>
    <cellStyle name="InputIntangible 2 4 2 2" xfId="30592" xr:uid="{00000000-0005-0000-0000-000015820000}"/>
    <cellStyle name="InputIntangible 2 4 2 3" xfId="36373" xr:uid="{00000000-0005-0000-0000-000016820000}"/>
    <cellStyle name="InputIntangible 2 4 3" xfId="28058" xr:uid="{00000000-0005-0000-0000-000017820000}"/>
    <cellStyle name="InputIntangible 2 4 4" xfId="29021" xr:uid="{00000000-0005-0000-0000-000018820000}"/>
    <cellStyle name="InputIntangible 2 5" xfId="20860" xr:uid="{00000000-0005-0000-0000-000019820000}"/>
    <cellStyle name="InputIntangible 2 5 2" xfId="30589" xr:uid="{00000000-0005-0000-0000-00001A820000}"/>
    <cellStyle name="InputIntangible 2 5 3" xfId="34537" xr:uid="{00000000-0005-0000-0000-00001B820000}"/>
    <cellStyle name="InputIntangible 2 6" xfId="28055" xr:uid="{00000000-0005-0000-0000-00001C820000}"/>
    <cellStyle name="InputIntangible 2 7" xfId="29018" xr:uid="{00000000-0005-0000-0000-00001D820000}"/>
    <cellStyle name="InputIntangible 3" xfId="13833" xr:uid="{00000000-0005-0000-0000-00001E820000}"/>
    <cellStyle name="InputIntangible 3 2" xfId="13834" xr:uid="{00000000-0005-0000-0000-00001F820000}"/>
    <cellStyle name="InputIntangible 3 2 2" xfId="20865" xr:uid="{00000000-0005-0000-0000-000020820000}"/>
    <cellStyle name="InputIntangible 3 2 2 2" xfId="30594" xr:uid="{00000000-0005-0000-0000-000021820000}"/>
    <cellStyle name="InputIntangible 3 2 2 3" xfId="26110" xr:uid="{00000000-0005-0000-0000-000022820000}"/>
    <cellStyle name="InputIntangible 3 2 3" xfId="28060" xr:uid="{00000000-0005-0000-0000-000023820000}"/>
    <cellStyle name="InputIntangible 3 2 4" xfId="30031" xr:uid="{00000000-0005-0000-0000-000024820000}"/>
    <cellStyle name="InputIntangible 3 3" xfId="13835" xr:uid="{00000000-0005-0000-0000-000025820000}"/>
    <cellStyle name="InputIntangible 3 3 2" xfId="20866" xr:uid="{00000000-0005-0000-0000-000026820000}"/>
    <cellStyle name="InputIntangible 3 3 2 2" xfId="30595" xr:uid="{00000000-0005-0000-0000-000027820000}"/>
    <cellStyle name="InputIntangible 3 3 2 3" xfId="36313" xr:uid="{00000000-0005-0000-0000-000028820000}"/>
    <cellStyle name="InputIntangible 3 3 3" xfId="28061" xr:uid="{00000000-0005-0000-0000-000029820000}"/>
    <cellStyle name="InputIntangible 3 3 4" xfId="30019" xr:uid="{00000000-0005-0000-0000-00002A820000}"/>
    <cellStyle name="InputIntangible 3 4" xfId="13836" xr:uid="{00000000-0005-0000-0000-00002B820000}"/>
    <cellStyle name="InputIntangible 3 4 2" xfId="20867" xr:uid="{00000000-0005-0000-0000-00002C820000}"/>
    <cellStyle name="InputIntangible 3 4 2 2" xfId="30596" xr:uid="{00000000-0005-0000-0000-00002D820000}"/>
    <cellStyle name="InputIntangible 3 4 2 3" xfId="34541" xr:uid="{00000000-0005-0000-0000-00002E820000}"/>
    <cellStyle name="InputIntangible 3 4 3" xfId="28062" xr:uid="{00000000-0005-0000-0000-00002F820000}"/>
    <cellStyle name="InputIntangible 3 4 4" xfId="29023" xr:uid="{00000000-0005-0000-0000-000030820000}"/>
    <cellStyle name="InputIntangible 3 5" xfId="20864" xr:uid="{00000000-0005-0000-0000-000031820000}"/>
    <cellStyle name="InputIntangible 3 5 2" xfId="30593" xr:uid="{00000000-0005-0000-0000-000032820000}"/>
    <cellStyle name="InputIntangible 3 5 3" xfId="34517" xr:uid="{00000000-0005-0000-0000-000033820000}"/>
    <cellStyle name="InputIntangible 3 6" xfId="28059" xr:uid="{00000000-0005-0000-0000-000034820000}"/>
    <cellStyle name="InputIntangible 3 7" xfId="29022" xr:uid="{00000000-0005-0000-0000-000035820000}"/>
    <cellStyle name="InputIntangible 4" xfId="13837" xr:uid="{00000000-0005-0000-0000-000036820000}"/>
    <cellStyle name="InputIntangible 4 2" xfId="13838" xr:uid="{00000000-0005-0000-0000-000037820000}"/>
    <cellStyle name="InputIntangible 4 2 2" xfId="20869" xr:uid="{00000000-0005-0000-0000-000038820000}"/>
    <cellStyle name="InputIntangible 4 2 2 2" xfId="30598" xr:uid="{00000000-0005-0000-0000-000039820000}"/>
    <cellStyle name="InputIntangible 4 2 2 3" xfId="34526" xr:uid="{00000000-0005-0000-0000-00003A820000}"/>
    <cellStyle name="InputIntangible 4 2 3" xfId="28064" xr:uid="{00000000-0005-0000-0000-00003B820000}"/>
    <cellStyle name="InputIntangible 4 2 4" xfId="29006" xr:uid="{00000000-0005-0000-0000-00003C820000}"/>
    <cellStyle name="InputIntangible 4 3" xfId="20868" xr:uid="{00000000-0005-0000-0000-00003D820000}"/>
    <cellStyle name="InputIntangible 4 3 2" xfId="30597" xr:uid="{00000000-0005-0000-0000-00003E820000}"/>
    <cellStyle name="InputIntangible 4 3 3" xfId="36381" xr:uid="{00000000-0005-0000-0000-00003F820000}"/>
    <cellStyle name="InputIntangible 4 4" xfId="28063" xr:uid="{00000000-0005-0000-0000-000040820000}"/>
    <cellStyle name="InputIntangible 4 5" xfId="29024" xr:uid="{00000000-0005-0000-0000-000041820000}"/>
    <cellStyle name="InputIntangible 5" xfId="13839" xr:uid="{00000000-0005-0000-0000-000042820000}"/>
    <cellStyle name="InputIntangible 5 2" xfId="20870" xr:uid="{00000000-0005-0000-0000-000043820000}"/>
    <cellStyle name="InputIntangible 5 2 2" xfId="30599" xr:uid="{00000000-0005-0000-0000-000044820000}"/>
    <cellStyle name="InputIntangible 5 2 3" xfId="36375" xr:uid="{00000000-0005-0000-0000-000045820000}"/>
    <cellStyle name="InputIntangible 5 3" xfId="28065" xr:uid="{00000000-0005-0000-0000-000046820000}"/>
    <cellStyle name="InputIntangible 5 4" xfId="29025" xr:uid="{00000000-0005-0000-0000-000047820000}"/>
    <cellStyle name="InputIntangible 6" xfId="20859" xr:uid="{00000000-0005-0000-0000-000048820000}"/>
    <cellStyle name="InputIntangible 6 2" xfId="30588" xr:uid="{00000000-0005-0000-0000-000049820000}"/>
    <cellStyle name="InputIntangible 6 3" xfId="36310" xr:uid="{00000000-0005-0000-0000-00004A820000}"/>
    <cellStyle name="InputIntangible 7" xfId="28054" xr:uid="{00000000-0005-0000-0000-00004B820000}"/>
    <cellStyle name="InputIntangible 8" xfId="29017" xr:uid="{00000000-0005-0000-0000-00004C820000}"/>
    <cellStyle name="InputMappable" xfId="13840" xr:uid="{00000000-0005-0000-0000-00004D820000}"/>
    <cellStyle name="InputMappable 2" xfId="13841" xr:uid="{00000000-0005-0000-0000-00004E820000}"/>
    <cellStyle name="InputMappable 2 2" xfId="13842" xr:uid="{00000000-0005-0000-0000-00004F820000}"/>
    <cellStyle name="InputMappable 2 2 2" xfId="20873" xr:uid="{00000000-0005-0000-0000-000050820000}"/>
    <cellStyle name="InputMappable 2 2 2 2" xfId="30602" xr:uid="{00000000-0005-0000-0000-000051820000}"/>
    <cellStyle name="InputMappable 2 2 2 3" xfId="26224" xr:uid="{00000000-0005-0000-0000-000052820000}"/>
    <cellStyle name="InputMappable 2 2 3" xfId="28068" xr:uid="{00000000-0005-0000-0000-000053820000}"/>
    <cellStyle name="InputMappable 2 2 4" xfId="29027" xr:uid="{00000000-0005-0000-0000-000054820000}"/>
    <cellStyle name="InputMappable 2 3" xfId="13843" xr:uid="{00000000-0005-0000-0000-000055820000}"/>
    <cellStyle name="InputMappable 2 3 2" xfId="20874" xr:uid="{00000000-0005-0000-0000-000056820000}"/>
    <cellStyle name="InputMappable 2 3 2 2" xfId="30603" xr:uid="{00000000-0005-0000-0000-000057820000}"/>
    <cellStyle name="InputMappable 2 3 2 3" xfId="26112" xr:uid="{00000000-0005-0000-0000-000058820000}"/>
    <cellStyle name="InputMappable 2 3 3" xfId="28069" xr:uid="{00000000-0005-0000-0000-000059820000}"/>
    <cellStyle name="InputMappable 2 3 4" xfId="29028" xr:uid="{00000000-0005-0000-0000-00005A820000}"/>
    <cellStyle name="InputMappable 2 4" xfId="13844" xr:uid="{00000000-0005-0000-0000-00005B820000}"/>
    <cellStyle name="InputMappable 2 4 2" xfId="20875" xr:uid="{00000000-0005-0000-0000-00005C820000}"/>
    <cellStyle name="InputMappable 2 4 2 2" xfId="30604" xr:uid="{00000000-0005-0000-0000-00005D820000}"/>
    <cellStyle name="InputMappable 2 4 2 3" xfId="26111" xr:uid="{00000000-0005-0000-0000-00005E820000}"/>
    <cellStyle name="InputMappable 2 4 3" xfId="28070" xr:uid="{00000000-0005-0000-0000-00005F820000}"/>
    <cellStyle name="InputMappable 2 4 4" xfId="29029" xr:uid="{00000000-0005-0000-0000-000060820000}"/>
    <cellStyle name="InputMappable 2 5" xfId="20872" xr:uid="{00000000-0005-0000-0000-000061820000}"/>
    <cellStyle name="InputMappable 2 5 2" xfId="30601" xr:uid="{00000000-0005-0000-0000-000062820000}"/>
    <cellStyle name="InputMappable 2 5 3" xfId="34519" xr:uid="{00000000-0005-0000-0000-000063820000}"/>
    <cellStyle name="InputMappable 2 6" xfId="28067" xr:uid="{00000000-0005-0000-0000-000064820000}"/>
    <cellStyle name="InputMappable 2 7" xfId="30038" xr:uid="{00000000-0005-0000-0000-000065820000}"/>
    <cellStyle name="InputMappable 3" xfId="13845" xr:uid="{00000000-0005-0000-0000-000066820000}"/>
    <cellStyle name="InputMappable 3 2" xfId="13846" xr:uid="{00000000-0005-0000-0000-000067820000}"/>
    <cellStyle name="InputMappable 3 2 2" xfId="20877" xr:uid="{00000000-0005-0000-0000-000068820000}"/>
    <cellStyle name="InputMappable 3 2 2 2" xfId="30606" xr:uid="{00000000-0005-0000-0000-000069820000}"/>
    <cellStyle name="InputMappable 3 2 2 3" xfId="35300" xr:uid="{00000000-0005-0000-0000-00006A820000}"/>
    <cellStyle name="InputMappable 3 2 3" xfId="28072" xr:uid="{00000000-0005-0000-0000-00006B820000}"/>
    <cellStyle name="InputMappable 3 2 4" xfId="29031" xr:uid="{00000000-0005-0000-0000-00006C820000}"/>
    <cellStyle name="InputMappable 3 3" xfId="13847" xr:uid="{00000000-0005-0000-0000-00006D820000}"/>
    <cellStyle name="InputMappable 3 3 2" xfId="20878" xr:uid="{00000000-0005-0000-0000-00006E820000}"/>
    <cellStyle name="InputMappable 3 3 2 2" xfId="30607" xr:uid="{00000000-0005-0000-0000-00006F820000}"/>
    <cellStyle name="InputMappable 3 3 2 3" xfId="36377" xr:uid="{00000000-0005-0000-0000-000070820000}"/>
    <cellStyle name="InputMappable 3 3 3" xfId="28073" xr:uid="{00000000-0005-0000-0000-000071820000}"/>
    <cellStyle name="InputMappable 3 3 4" xfId="29032" xr:uid="{00000000-0005-0000-0000-000072820000}"/>
    <cellStyle name="InputMappable 3 4" xfId="13848" xr:uid="{00000000-0005-0000-0000-000073820000}"/>
    <cellStyle name="InputMappable 3 4 2" xfId="20879" xr:uid="{00000000-0005-0000-0000-000074820000}"/>
    <cellStyle name="InputMappable 3 4 2 2" xfId="30608" xr:uid="{00000000-0005-0000-0000-000075820000}"/>
    <cellStyle name="InputMappable 3 4 2 3" xfId="35299" xr:uid="{00000000-0005-0000-0000-000076820000}"/>
    <cellStyle name="InputMappable 3 4 3" xfId="28074" xr:uid="{00000000-0005-0000-0000-000077820000}"/>
    <cellStyle name="InputMappable 3 4 4" xfId="29033" xr:uid="{00000000-0005-0000-0000-000078820000}"/>
    <cellStyle name="InputMappable 3 5" xfId="20876" xr:uid="{00000000-0005-0000-0000-000079820000}"/>
    <cellStyle name="InputMappable 3 5 2" xfId="30605" xr:uid="{00000000-0005-0000-0000-00007A820000}"/>
    <cellStyle name="InputMappable 3 5 3" xfId="35301" xr:uid="{00000000-0005-0000-0000-00007B820000}"/>
    <cellStyle name="InputMappable 3 6" xfId="28071" xr:uid="{00000000-0005-0000-0000-00007C820000}"/>
    <cellStyle name="InputMappable 3 7" xfId="29030" xr:uid="{00000000-0005-0000-0000-00007D820000}"/>
    <cellStyle name="InputMappable 4" xfId="13849" xr:uid="{00000000-0005-0000-0000-00007E820000}"/>
    <cellStyle name="InputMappable 4 2" xfId="13850" xr:uid="{00000000-0005-0000-0000-00007F820000}"/>
    <cellStyle name="InputMappable 4 2 2" xfId="20881" xr:uid="{00000000-0005-0000-0000-000080820000}"/>
    <cellStyle name="InputMappable 4 2 2 2" xfId="30610" xr:uid="{00000000-0005-0000-0000-000081820000}"/>
    <cellStyle name="InputMappable 4 2 2 3" xfId="36325" xr:uid="{00000000-0005-0000-0000-000082820000}"/>
    <cellStyle name="InputMappable 4 2 3" xfId="28076" xr:uid="{00000000-0005-0000-0000-000083820000}"/>
    <cellStyle name="InputMappable 4 2 4" xfId="29035" xr:uid="{00000000-0005-0000-0000-000084820000}"/>
    <cellStyle name="InputMappable 4 3" xfId="20880" xr:uid="{00000000-0005-0000-0000-000085820000}"/>
    <cellStyle name="InputMappable 4 3 2" xfId="30609" xr:uid="{00000000-0005-0000-0000-000086820000}"/>
    <cellStyle name="InputMappable 4 3 3" xfId="34522" xr:uid="{00000000-0005-0000-0000-000087820000}"/>
    <cellStyle name="InputMappable 4 4" xfId="28075" xr:uid="{00000000-0005-0000-0000-000088820000}"/>
    <cellStyle name="InputMappable 4 5" xfId="29034" xr:uid="{00000000-0005-0000-0000-000089820000}"/>
    <cellStyle name="InputMappable 5" xfId="13851" xr:uid="{00000000-0005-0000-0000-00008A820000}"/>
    <cellStyle name="InputMappable 5 2" xfId="20882" xr:uid="{00000000-0005-0000-0000-00008B820000}"/>
    <cellStyle name="InputMappable 5 2 2" xfId="30611" xr:uid="{00000000-0005-0000-0000-00008C820000}"/>
    <cellStyle name="InputMappable 5 2 3" xfId="35298" xr:uid="{00000000-0005-0000-0000-00008D820000}"/>
    <cellStyle name="InputMappable 5 3" xfId="28077" xr:uid="{00000000-0005-0000-0000-00008E820000}"/>
    <cellStyle name="InputMappable 5 4" xfId="29036" xr:uid="{00000000-0005-0000-0000-00008F820000}"/>
    <cellStyle name="InputMappable 6" xfId="20871" xr:uid="{00000000-0005-0000-0000-000090820000}"/>
    <cellStyle name="InputMappable 6 2" xfId="30600" xr:uid="{00000000-0005-0000-0000-000091820000}"/>
    <cellStyle name="InputMappable 6 3" xfId="35302" xr:uid="{00000000-0005-0000-0000-000092820000}"/>
    <cellStyle name="InputMappable 7" xfId="28066" xr:uid="{00000000-0005-0000-0000-000093820000}"/>
    <cellStyle name="InputMappable 8" xfId="29026" xr:uid="{00000000-0005-0000-0000-000094820000}"/>
    <cellStyle name="InputNoAudit" xfId="13852" xr:uid="{00000000-0005-0000-0000-000095820000}"/>
    <cellStyle name="InputNoAudit 2" xfId="13853" xr:uid="{00000000-0005-0000-0000-000096820000}"/>
    <cellStyle name="InputNoAudit 2 2" xfId="13854" xr:uid="{00000000-0005-0000-0000-000097820000}"/>
    <cellStyle name="InputNoAudit 2 2 2" xfId="20885" xr:uid="{00000000-0005-0000-0000-000098820000}"/>
    <cellStyle name="InputNoAudit 2 2 2 2" xfId="30614" xr:uid="{00000000-0005-0000-0000-000099820000}"/>
    <cellStyle name="InputNoAudit 2 2 2 3" xfId="35294" xr:uid="{00000000-0005-0000-0000-00009A820000}"/>
    <cellStyle name="InputNoAudit 2 2 3" xfId="28080" xr:uid="{00000000-0005-0000-0000-00009B820000}"/>
    <cellStyle name="InputNoAudit 2 2 4" xfId="29039" xr:uid="{00000000-0005-0000-0000-00009C820000}"/>
    <cellStyle name="InputNoAudit 2 3" xfId="13855" xr:uid="{00000000-0005-0000-0000-00009D820000}"/>
    <cellStyle name="InputNoAudit 2 3 2" xfId="20886" xr:uid="{00000000-0005-0000-0000-00009E820000}"/>
    <cellStyle name="InputNoAudit 2 3 2 2" xfId="30615" xr:uid="{00000000-0005-0000-0000-00009F820000}"/>
    <cellStyle name="InputNoAudit 2 3 2 3" xfId="35296" xr:uid="{00000000-0005-0000-0000-0000A0820000}"/>
    <cellStyle name="InputNoAudit 2 3 3" xfId="28081" xr:uid="{00000000-0005-0000-0000-0000A1820000}"/>
    <cellStyle name="InputNoAudit 2 3 4" xfId="29040" xr:uid="{00000000-0005-0000-0000-0000A2820000}"/>
    <cellStyle name="InputNoAudit 2 4" xfId="13856" xr:uid="{00000000-0005-0000-0000-0000A3820000}"/>
    <cellStyle name="InputNoAudit 2 4 2" xfId="20887" xr:uid="{00000000-0005-0000-0000-0000A4820000}"/>
    <cellStyle name="InputNoAudit 2 4 2 2" xfId="30616" xr:uid="{00000000-0005-0000-0000-0000A5820000}"/>
    <cellStyle name="InputNoAudit 2 4 2 3" xfId="35295" xr:uid="{00000000-0005-0000-0000-0000A6820000}"/>
    <cellStyle name="InputNoAudit 2 4 3" xfId="28082" xr:uid="{00000000-0005-0000-0000-0000A7820000}"/>
    <cellStyle name="InputNoAudit 2 4 4" xfId="29041" xr:uid="{00000000-0005-0000-0000-0000A8820000}"/>
    <cellStyle name="InputNoAudit 2 5" xfId="20884" xr:uid="{00000000-0005-0000-0000-0000A9820000}"/>
    <cellStyle name="InputNoAudit 2 5 2" xfId="30613" xr:uid="{00000000-0005-0000-0000-0000AA820000}"/>
    <cellStyle name="InputNoAudit 2 5 3" xfId="26091" xr:uid="{00000000-0005-0000-0000-0000AB820000}"/>
    <cellStyle name="InputNoAudit 2 6" xfId="28079" xr:uid="{00000000-0005-0000-0000-0000AC820000}"/>
    <cellStyle name="InputNoAudit 2 7" xfId="29038" xr:uid="{00000000-0005-0000-0000-0000AD820000}"/>
    <cellStyle name="InputNoAudit 3" xfId="13857" xr:uid="{00000000-0005-0000-0000-0000AE820000}"/>
    <cellStyle name="InputNoAudit 3 2" xfId="13858" xr:uid="{00000000-0005-0000-0000-0000AF820000}"/>
    <cellStyle name="InputNoAudit 3 2 2" xfId="20889" xr:uid="{00000000-0005-0000-0000-0000B0820000}"/>
    <cellStyle name="InputNoAudit 3 2 2 2" xfId="30618" xr:uid="{00000000-0005-0000-0000-0000B1820000}"/>
    <cellStyle name="InputNoAudit 3 2 2 3" xfId="35291" xr:uid="{00000000-0005-0000-0000-0000B2820000}"/>
    <cellStyle name="InputNoAudit 3 2 3" xfId="28084" xr:uid="{00000000-0005-0000-0000-0000B3820000}"/>
    <cellStyle name="InputNoAudit 3 2 4" xfId="29043" xr:uid="{00000000-0005-0000-0000-0000B4820000}"/>
    <cellStyle name="InputNoAudit 3 3" xfId="13859" xr:uid="{00000000-0005-0000-0000-0000B5820000}"/>
    <cellStyle name="InputNoAudit 3 3 2" xfId="20890" xr:uid="{00000000-0005-0000-0000-0000B6820000}"/>
    <cellStyle name="InputNoAudit 3 3 2 2" xfId="30619" xr:uid="{00000000-0005-0000-0000-0000B7820000}"/>
    <cellStyle name="InputNoAudit 3 3 2 3" xfId="35293" xr:uid="{00000000-0005-0000-0000-0000B8820000}"/>
    <cellStyle name="InputNoAudit 3 3 3" xfId="28085" xr:uid="{00000000-0005-0000-0000-0000B9820000}"/>
    <cellStyle name="InputNoAudit 3 3 4" xfId="29044" xr:uid="{00000000-0005-0000-0000-0000BA820000}"/>
    <cellStyle name="InputNoAudit 3 4" xfId="13860" xr:uid="{00000000-0005-0000-0000-0000BB820000}"/>
    <cellStyle name="InputNoAudit 3 4 2" xfId="20891" xr:uid="{00000000-0005-0000-0000-0000BC820000}"/>
    <cellStyle name="InputNoAudit 3 4 2 2" xfId="30620" xr:uid="{00000000-0005-0000-0000-0000BD820000}"/>
    <cellStyle name="InputNoAudit 3 4 2 3" xfId="35292" xr:uid="{00000000-0005-0000-0000-0000BE820000}"/>
    <cellStyle name="InputNoAudit 3 4 3" xfId="28086" xr:uid="{00000000-0005-0000-0000-0000BF820000}"/>
    <cellStyle name="InputNoAudit 3 4 4" xfId="29045" xr:uid="{00000000-0005-0000-0000-0000C0820000}"/>
    <cellStyle name="InputNoAudit 3 5" xfId="20888" xr:uid="{00000000-0005-0000-0000-0000C1820000}"/>
    <cellStyle name="InputNoAudit 3 5 2" xfId="30617" xr:uid="{00000000-0005-0000-0000-0000C2820000}"/>
    <cellStyle name="InputNoAudit 3 5 3" xfId="34513" xr:uid="{00000000-0005-0000-0000-0000C3820000}"/>
    <cellStyle name="InputNoAudit 3 6" xfId="28083" xr:uid="{00000000-0005-0000-0000-0000C4820000}"/>
    <cellStyle name="InputNoAudit 3 7" xfId="29042" xr:uid="{00000000-0005-0000-0000-0000C5820000}"/>
    <cellStyle name="InputNoAudit 4" xfId="13861" xr:uid="{00000000-0005-0000-0000-0000C6820000}"/>
    <cellStyle name="InputNoAudit 4 2" xfId="13862" xr:uid="{00000000-0005-0000-0000-0000C7820000}"/>
    <cellStyle name="InputNoAudit 4 2 2" xfId="20893" xr:uid="{00000000-0005-0000-0000-0000C8820000}"/>
    <cellStyle name="InputNoAudit 4 2 2 2" xfId="30622" xr:uid="{00000000-0005-0000-0000-0000C9820000}"/>
    <cellStyle name="InputNoAudit 4 2 2 3" xfId="35290" xr:uid="{00000000-0005-0000-0000-0000CA820000}"/>
    <cellStyle name="InputNoAudit 4 2 3" xfId="28088" xr:uid="{00000000-0005-0000-0000-0000CB820000}"/>
    <cellStyle name="InputNoAudit 4 2 4" xfId="29047" xr:uid="{00000000-0005-0000-0000-0000CC820000}"/>
    <cellStyle name="InputNoAudit 4 3" xfId="20892" xr:uid="{00000000-0005-0000-0000-0000CD820000}"/>
    <cellStyle name="InputNoAudit 4 3 2" xfId="30621" xr:uid="{00000000-0005-0000-0000-0000CE820000}"/>
    <cellStyle name="InputNoAudit 4 3 3" xfId="25649" xr:uid="{00000000-0005-0000-0000-0000CF820000}"/>
    <cellStyle name="InputNoAudit 4 4" xfId="28087" xr:uid="{00000000-0005-0000-0000-0000D0820000}"/>
    <cellStyle name="InputNoAudit 4 5" xfId="29046" xr:uid="{00000000-0005-0000-0000-0000D1820000}"/>
    <cellStyle name="InputNoAudit 5" xfId="13863" xr:uid="{00000000-0005-0000-0000-0000D2820000}"/>
    <cellStyle name="InputNoAudit 5 2" xfId="20894" xr:uid="{00000000-0005-0000-0000-0000D3820000}"/>
    <cellStyle name="InputNoAudit 5 2 2" xfId="30623" xr:uid="{00000000-0005-0000-0000-0000D4820000}"/>
    <cellStyle name="InputNoAudit 5 2 3" xfId="35289" xr:uid="{00000000-0005-0000-0000-0000D5820000}"/>
    <cellStyle name="InputNoAudit 5 3" xfId="28089" xr:uid="{00000000-0005-0000-0000-0000D6820000}"/>
    <cellStyle name="InputNoAudit 5 4" xfId="29048" xr:uid="{00000000-0005-0000-0000-0000D7820000}"/>
    <cellStyle name="InputNoAudit 6" xfId="20883" xr:uid="{00000000-0005-0000-0000-0000D8820000}"/>
    <cellStyle name="InputNoAudit 6 2" xfId="30612" xr:uid="{00000000-0005-0000-0000-0000D9820000}"/>
    <cellStyle name="InputNoAudit 6 3" xfId="35297" xr:uid="{00000000-0005-0000-0000-0000DA820000}"/>
    <cellStyle name="InputNoAudit 7" xfId="28078" xr:uid="{00000000-0005-0000-0000-0000DB820000}"/>
    <cellStyle name="InputNoAudit 8" xfId="29037" xr:uid="{00000000-0005-0000-0000-0000DC820000}"/>
    <cellStyle name="InputPercent100" xfId="13864" xr:uid="{00000000-0005-0000-0000-0000DD820000}"/>
    <cellStyle name="InputPercent100 2" xfId="13865" xr:uid="{00000000-0005-0000-0000-0000DE820000}"/>
    <cellStyle name="InputPercent100 2 2" xfId="13866" xr:uid="{00000000-0005-0000-0000-0000DF820000}"/>
    <cellStyle name="InputPercent100 2 2 2" xfId="20897" xr:uid="{00000000-0005-0000-0000-0000E0820000}"/>
    <cellStyle name="InputPercent100 2 2 2 2" xfId="30626" xr:uid="{00000000-0005-0000-0000-0000E1820000}"/>
    <cellStyle name="InputPercent100 2 2 2 3" xfId="35286" xr:uid="{00000000-0005-0000-0000-0000E2820000}"/>
    <cellStyle name="InputPercent100 2 2 3" xfId="28092" xr:uid="{00000000-0005-0000-0000-0000E3820000}"/>
    <cellStyle name="InputPercent100 2 2 4" xfId="29051" xr:uid="{00000000-0005-0000-0000-0000E4820000}"/>
    <cellStyle name="InputPercent100 2 3" xfId="13867" xr:uid="{00000000-0005-0000-0000-0000E5820000}"/>
    <cellStyle name="InputPercent100 2 3 2" xfId="20898" xr:uid="{00000000-0005-0000-0000-0000E6820000}"/>
    <cellStyle name="InputPercent100 2 3 2 2" xfId="30627" xr:uid="{00000000-0005-0000-0000-0000E7820000}"/>
    <cellStyle name="InputPercent100 2 3 2 3" xfId="35285" xr:uid="{00000000-0005-0000-0000-0000E8820000}"/>
    <cellStyle name="InputPercent100 2 3 3" xfId="28093" xr:uid="{00000000-0005-0000-0000-0000E9820000}"/>
    <cellStyle name="InputPercent100 2 3 4" xfId="387" xr:uid="{00000000-0005-0000-0000-0000EA820000}"/>
    <cellStyle name="InputPercent100 2 4" xfId="13868" xr:uid="{00000000-0005-0000-0000-0000EB820000}"/>
    <cellStyle name="InputPercent100 2 4 2" xfId="20899" xr:uid="{00000000-0005-0000-0000-0000EC820000}"/>
    <cellStyle name="InputPercent100 2 4 2 2" xfId="30628" xr:uid="{00000000-0005-0000-0000-0000ED820000}"/>
    <cellStyle name="InputPercent100 2 4 2 3" xfId="35284" xr:uid="{00000000-0005-0000-0000-0000EE820000}"/>
    <cellStyle name="InputPercent100 2 4 3" xfId="28094" xr:uid="{00000000-0005-0000-0000-0000EF820000}"/>
    <cellStyle name="InputPercent100 2 4 4" xfId="21922" xr:uid="{00000000-0005-0000-0000-0000F0820000}"/>
    <cellStyle name="InputPercent100 2 5" xfId="20896" xr:uid="{00000000-0005-0000-0000-0000F1820000}"/>
    <cellStyle name="InputPercent100 2 5 2" xfId="30625" xr:uid="{00000000-0005-0000-0000-0000F2820000}"/>
    <cellStyle name="InputPercent100 2 5 3" xfId="35287" xr:uid="{00000000-0005-0000-0000-0000F3820000}"/>
    <cellStyle name="InputPercent100 2 6" xfId="28091" xr:uid="{00000000-0005-0000-0000-0000F4820000}"/>
    <cellStyle name="InputPercent100 2 7" xfId="29050" xr:uid="{00000000-0005-0000-0000-0000F5820000}"/>
    <cellStyle name="InputPercent100 3" xfId="13869" xr:uid="{00000000-0005-0000-0000-0000F6820000}"/>
    <cellStyle name="InputPercent100 3 2" xfId="13870" xr:uid="{00000000-0005-0000-0000-0000F7820000}"/>
    <cellStyle name="InputPercent100 3 2 2" xfId="20901" xr:uid="{00000000-0005-0000-0000-0000F8820000}"/>
    <cellStyle name="InputPercent100 3 2 2 2" xfId="30630" xr:uid="{00000000-0005-0000-0000-0000F9820000}"/>
    <cellStyle name="InputPercent100 3 2 2 3" xfId="35283" xr:uid="{00000000-0005-0000-0000-0000FA820000}"/>
    <cellStyle name="InputPercent100 3 2 3" xfId="28096" xr:uid="{00000000-0005-0000-0000-0000FB820000}"/>
    <cellStyle name="InputPercent100 3 2 4" xfId="29054" xr:uid="{00000000-0005-0000-0000-0000FC820000}"/>
    <cellStyle name="InputPercent100 3 3" xfId="13871" xr:uid="{00000000-0005-0000-0000-0000FD820000}"/>
    <cellStyle name="InputPercent100 3 3 2" xfId="20902" xr:uid="{00000000-0005-0000-0000-0000FE820000}"/>
    <cellStyle name="InputPercent100 3 3 2 2" xfId="30631" xr:uid="{00000000-0005-0000-0000-0000FF820000}"/>
    <cellStyle name="InputPercent100 3 3 2 3" xfId="25646" xr:uid="{00000000-0005-0000-0000-000000830000}"/>
    <cellStyle name="InputPercent100 3 3 3" xfId="28097" xr:uid="{00000000-0005-0000-0000-000001830000}"/>
    <cellStyle name="InputPercent100 3 3 4" xfId="29055" xr:uid="{00000000-0005-0000-0000-000002830000}"/>
    <cellStyle name="InputPercent100 3 4" xfId="13872" xr:uid="{00000000-0005-0000-0000-000003830000}"/>
    <cellStyle name="InputPercent100 3 4 2" xfId="20903" xr:uid="{00000000-0005-0000-0000-000004830000}"/>
    <cellStyle name="InputPercent100 3 4 2 2" xfId="30632" xr:uid="{00000000-0005-0000-0000-000005830000}"/>
    <cellStyle name="InputPercent100 3 4 2 3" xfId="36326" xr:uid="{00000000-0005-0000-0000-000006830000}"/>
    <cellStyle name="InputPercent100 3 4 3" xfId="28098" xr:uid="{00000000-0005-0000-0000-000007830000}"/>
    <cellStyle name="InputPercent100 3 4 4" xfId="29056" xr:uid="{00000000-0005-0000-0000-000008830000}"/>
    <cellStyle name="InputPercent100 3 5" xfId="20900" xr:uid="{00000000-0005-0000-0000-000009830000}"/>
    <cellStyle name="InputPercent100 3 5 2" xfId="30629" xr:uid="{00000000-0005-0000-0000-00000A830000}"/>
    <cellStyle name="InputPercent100 3 5 3" xfId="36327" xr:uid="{00000000-0005-0000-0000-00000B830000}"/>
    <cellStyle name="InputPercent100 3 6" xfId="28095" xr:uid="{00000000-0005-0000-0000-00000C830000}"/>
    <cellStyle name="InputPercent100 3 7" xfId="29053" xr:uid="{00000000-0005-0000-0000-00000D830000}"/>
    <cellStyle name="InputPercent100 4" xfId="13873" xr:uid="{00000000-0005-0000-0000-00000E830000}"/>
    <cellStyle name="InputPercent100 4 2" xfId="13874" xr:uid="{00000000-0005-0000-0000-00000F830000}"/>
    <cellStyle name="InputPercent100 4 2 2" xfId="20905" xr:uid="{00000000-0005-0000-0000-000010830000}"/>
    <cellStyle name="InputPercent100 4 2 2 2" xfId="30634" xr:uid="{00000000-0005-0000-0000-000011830000}"/>
    <cellStyle name="InputPercent100 4 2 2 3" xfId="36378" xr:uid="{00000000-0005-0000-0000-000012830000}"/>
    <cellStyle name="InputPercent100 4 2 3" xfId="28100" xr:uid="{00000000-0005-0000-0000-000013830000}"/>
    <cellStyle name="InputPercent100 4 2 4" xfId="29058" xr:uid="{00000000-0005-0000-0000-000014830000}"/>
    <cellStyle name="InputPercent100 4 3" xfId="20904" xr:uid="{00000000-0005-0000-0000-000015830000}"/>
    <cellStyle name="InputPercent100 4 3 2" xfId="30633" xr:uid="{00000000-0005-0000-0000-000016830000}"/>
    <cellStyle name="InputPercent100 4 3 3" xfId="28701" xr:uid="{00000000-0005-0000-0000-000017830000}"/>
    <cellStyle name="InputPercent100 4 4" xfId="28099" xr:uid="{00000000-0005-0000-0000-000018830000}"/>
    <cellStyle name="InputPercent100 4 5" xfId="29057" xr:uid="{00000000-0005-0000-0000-000019830000}"/>
    <cellStyle name="InputPercent100 5" xfId="13875" xr:uid="{00000000-0005-0000-0000-00001A830000}"/>
    <cellStyle name="InputPercent100 5 2" xfId="20906" xr:uid="{00000000-0005-0000-0000-00001B830000}"/>
    <cellStyle name="InputPercent100 5 2 2" xfId="30635" xr:uid="{00000000-0005-0000-0000-00001C830000}"/>
    <cellStyle name="InputPercent100 5 2 3" xfId="35282" xr:uid="{00000000-0005-0000-0000-00001D830000}"/>
    <cellStyle name="InputPercent100 5 3" xfId="28101" xr:uid="{00000000-0005-0000-0000-00001E830000}"/>
    <cellStyle name="InputPercent100 5 4" xfId="29059" xr:uid="{00000000-0005-0000-0000-00001F830000}"/>
    <cellStyle name="InputPercent100 6" xfId="20895" xr:uid="{00000000-0005-0000-0000-000020830000}"/>
    <cellStyle name="InputPercent100 6 2" xfId="30624" xr:uid="{00000000-0005-0000-0000-000021830000}"/>
    <cellStyle name="InputPercent100 6 3" xfId="35288" xr:uid="{00000000-0005-0000-0000-000022830000}"/>
    <cellStyle name="InputPercent100 7" xfId="28090" xr:uid="{00000000-0005-0000-0000-000023830000}"/>
    <cellStyle name="InputPercent100 8" xfId="29049" xr:uid="{00000000-0005-0000-0000-000024830000}"/>
    <cellStyle name="InputTangible" xfId="13876" xr:uid="{00000000-0005-0000-0000-000025830000}"/>
    <cellStyle name="InputTangible 2" xfId="13877" xr:uid="{00000000-0005-0000-0000-000026830000}"/>
    <cellStyle name="InputTangible 2 2" xfId="13878" xr:uid="{00000000-0005-0000-0000-000027830000}"/>
    <cellStyle name="InputTangible 2 2 2" xfId="20909" xr:uid="{00000000-0005-0000-0000-000028830000}"/>
    <cellStyle name="InputTangible 2 2 2 2" xfId="30638" xr:uid="{00000000-0005-0000-0000-000029830000}"/>
    <cellStyle name="InputTangible 2 2 2 3" xfId="35281" xr:uid="{00000000-0005-0000-0000-00002A830000}"/>
    <cellStyle name="InputTangible 2 2 3" xfId="28104" xr:uid="{00000000-0005-0000-0000-00002B830000}"/>
    <cellStyle name="InputTangible 2 2 4" xfId="29062" xr:uid="{00000000-0005-0000-0000-00002C830000}"/>
    <cellStyle name="InputTangible 2 3" xfId="13879" xr:uid="{00000000-0005-0000-0000-00002D830000}"/>
    <cellStyle name="InputTangible 2 3 2" xfId="20910" xr:uid="{00000000-0005-0000-0000-00002E830000}"/>
    <cellStyle name="InputTangible 2 3 2 2" xfId="30639" xr:uid="{00000000-0005-0000-0000-00002F830000}"/>
    <cellStyle name="InputTangible 2 3 2 3" xfId="34535" xr:uid="{00000000-0005-0000-0000-000030830000}"/>
    <cellStyle name="InputTangible 2 3 3" xfId="28105" xr:uid="{00000000-0005-0000-0000-000031830000}"/>
    <cellStyle name="InputTangible 2 3 4" xfId="29063" xr:uid="{00000000-0005-0000-0000-000032830000}"/>
    <cellStyle name="InputTangible 2 4" xfId="13880" xr:uid="{00000000-0005-0000-0000-000033830000}"/>
    <cellStyle name="InputTangible 2 4 2" xfId="20911" xr:uid="{00000000-0005-0000-0000-000034830000}"/>
    <cellStyle name="InputTangible 2 4 2 2" xfId="30640" xr:uid="{00000000-0005-0000-0000-000035830000}"/>
    <cellStyle name="InputTangible 2 4 2 3" xfId="35279" xr:uid="{00000000-0005-0000-0000-000036830000}"/>
    <cellStyle name="InputTangible 2 4 3" xfId="28106" xr:uid="{00000000-0005-0000-0000-000037830000}"/>
    <cellStyle name="InputTangible 2 4 4" xfId="29064" xr:uid="{00000000-0005-0000-0000-000038830000}"/>
    <cellStyle name="InputTangible 2 5" xfId="20908" xr:uid="{00000000-0005-0000-0000-000039830000}"/>
    <cellStyle name="InputTangible 2 5 2" xfId="30637" xr:uid="{00000000-0005-0000-0000-00003A830000}"/>
    <cellStyle name="InputTangible 2 5 3" xfId="36390" xr:uid="{00000000-0005-0000-0000-00003B830000}"/>
    <cellStyle name="InputTangible 2 6" xfId="28103" xr:uid="{00000000-0005-0000-0000-00003C830000}"/>
    <cellStyle name="InputTangible 2 7" xfId="29061" xr:uid="{00000000-0005-0000-0000-00003D830000}"/>
    <cellStyle name="InputTangible 3" xfId="13881" xr:uid="{00000000-0005-0000-0000-00003E830000}"/>
    <cellStyle name="InputTangible 3 2" xfId="13882" xr:uid="{00000000-0005-0000-0000-00003F830000}"/>
    <cellStyle name="InputTangible 3 2 2" xfId="20913" xr:uid="{00000000-0005-0000-0000-000040830000}"/>
    <cellStyle name="InputTangible 3 2 2 2" xfId="30642" xr:uid="{00000000-0005-0000-0000-000041830000}"/>
    <cellStyle name="InputTangible 3 2 2 3" xfId="35280" xr:uid="{00000000-0005-0000-0000-000042830000}"/>
    <cellStyle name="InputTangible 3 2 3" xfId="28108" xr:uid="{00000000-0005-0000-0000-000043830000}"/>
    <cellStyle name="InputTangible 3 2 4" xfId="29066" xr:uid="{00000000-0005-0000-0000-000044830000}"/>
    <cellStyle name="InputTangible 3 3" xfId="13883" xr:uid="{00000000-0005-0000-0000-000045830000}"/>
    <cellStyle name="InputTangible 3 3 2" xfId="20914" xr:uid="{00000000-0005-0000-0000-000046830000}"/>
    <cellStyle name="InputTangible 3 3 2 2" xfId="30643" xr:uid="{00000000-0005-0000-0000-000047830000}"/>
    <cellStyle name="InputTangible 3 3 2 3" xfId="34528" xr:uid="{00000000-0005-0000-0000-000048830000}"/>
    <cellStyle name="InputTangible 3 3 3" xfId="28109" xr:uid="{00000000-0005-0000-0000-000049830000}"/>
    <cellStyle name="InputTangible 3 3 4" xfId="29065" xr:uid="{00000000-0005-0000-0000-00004A830000}"/>
    <cellStyle name="InputTangible 3 4" xfId="13884" xr:uid="{00000000-0005-0000-0000-00004B830000}"/>
    <cellStyle name="InputTangible 3 4 2" xfId="20915" xr:uid="{00000000-0005-0000-0000-00004C830000}"/>
    <cellStyle name="InputTangible 3 4 2 2" xfId="30644" xr:uid="{00000000-0005-0000-0000-00004D830000}"/>
    <cellStyle name="InputTangible 3 4 2 3" xfId="26090" xr:uid="{00000000-0005-0000-0000-00004E830000}"/>
    <cellStyle name="InputTangible 3 4 3" xfId="28110" xr:uid="{00000000-0005-0000-0000-00004F830000}"/>
    <cellStyle name="InputTangible 3 4 4" xfId="29067" xr:uid="{00000000-0005-0000-0000-000050830000}"/>
    <cellStyle name="InputTangible 3 5" xfId="20912" xr:uid="{00000000-0005-0000-0000-000051830000}"/>
    <cellStyle name="InputTangible 3 5 2" xfId="30641" xr:uid="{00000000-0005-0000-0000-000052830000}"/>
    <cellStyle name="InputTangible 3 5 3" xfId="36383" xr:uid="{00000000-0005-0000-0000-000053830000}"/>
    <cellStyle name="InputTangible 3 6" xfId="28107" xr:uid="{00000000-0005-0000-0000-000054830000}"/>
    <cellStyle name="InputTangible 3 7" xfId="21921" xr:uid="{00000000-0005-0000-0000-000055830000}"/>
    <cellStyle name="InputTangible 4" xfId="13885" xr:uid="{00000000-0005-0000-0000-000056830000}"/>
    <cellStyle name="InputTangible 4 2" xfId="13886" xr:uid="{00000000-0005-0000-0000-000057830000}"/>
    <cellStyle name="InputTangible 4 2 2" xfId="20917" xr:uid="{00000000-0005-0000-0000-000058830000}"/>
    <cellStyle name="InputTangible 4 2 2 2" xfId="30646" xr:uid="{00000000-0005-0000-0000-000059830000}"/>
    <cellStyle name="InputTangible 4 2 2 3" xfId="35278" xr:uid="{00000000-0005-0000-0000-00005A830000}"/>
    <cellStyle name="InputTangible 4 2 3" xfId="28112" xr:uid="{00000000-0005-0000-0000-00005B830000}"/>
    <cellStyle name="InputTangible 4 2 4" xfId="29069" xr:uid="{00000000-0005-0000-0000-00005C830000}"/>
    <cellStyle name="InputTangible 4 3" xfId="20916" xr:uid="{00000000-0005-0000-0000-00005D830000}"/>
    <cellStyle name="InputTangible 4 3 2" xfId="30645" xr:uid="{00000000-0005-0000-0000-00005E830000}"/>
    <cellStyle name="InputTangible 4 3 3" xfId="26113" xr:uid="{00000000-0005-0000-0000-00005F830000}"/>
    <cellStyle name="InputTangible 4 4" xfId="28111" xr:uid="{00000000-0005-0000-0000-000060830000}"/>
    <cellStyle name="InputTangible 4 5" xfId="29068" xr:uid="{00000000-0005-0000-0000-000061830000}"/>
    <cellStyle name="InputTangible 5" xfId="13887" xr:uid="{00000000-0005-0000-0000-000062830000}"/>
    <cellStyle name="InputTangible 5 2" xfId="20918" xr:uid="{00000000-0005-0000-0000-000063830000}"/>
    <cellStyle name="InputTangible 5 2 2" xfId="30647" xr:uid="{00000000-0005-0000-0000-000064830000}"/>
    <cellStyle name="InputTangible 5 2 3" xfId="21714" xr:uid="{00000000-0005-0000-0000-000065830000}"/>
    <cellStyle name="InputTangible 5 3" xfId="28113" xr:uid="{00000000-0005-0000-0000-000066830000}"/>
    <cellStyle name="InputTangible 5 4" xfId="29052" xr:uid="{00000000-0005-0000-0000-000067830000}"/>
    <cellStyle name="InputTangible 6" xfId="20907" xr:uid="{00000000-0005-0000-0000-000068830000}"/>
    <cellStyle name="InputTangible 6 2" xfId="30636" xr:uid="{00000000-0005-0000-0000-000069830000}"/>
    <cellStyle name="InputTangible 6 3" xfId="34523" xr:uid="{00000000-0005-0000-0000-00006A830000}"/>
    <cellStyle name="InputTangible 7" xfId="28102" xr:uid="{00000000-0005-0000-0000-00006B830000}"/>
    <cellStyle name="InputTangible 8" xfId="29060" xr:uid="{00000000-0005-0000-0000-00006C830000}"/>
    <cellStyle name="InputTaxBaseOB" xfId="13888" xr:uid="{00000000-0005-0000-0000-00006D830000}"/>
    <cellStyle name="InputTaxBaseOB 2" xfId="13889" xr:uid="{00000000-0005-0000-0000-00006E830000}"/>
    <cellStyle name="InputTaxBaseOB 2 2" xfId="13890" xr:uid="{00000000-0005-0000-0000-00006F830000}"/>
    <cellStyle name="InputTaxBaseOB 2 2 2" xfId="20921" xr:uid="{00000000-0005-0000-0000-000070830000}"/>
    <cellStyle name="InputTaxBaseOB 2 2 2 2" xfId="30650" xr:uid="{00000000-0005-0000-0000-000071830000}"/>
    <cellStyle name="InputTaxBaseOB 2 2 2 3" xfId="35275" xr:uid="{00000000-0005-0000-0000-000072830000}"/>
    <cellStyle name="InputTaxBaseOB 2 2 3" xfId="28116" xr:uid="{00000000-0005-0000-0000-000073830000}"/>
    <cellStyle name="InputTaxBaseOB 2 2 4" xfId="29072" xr:uid="{00000000-0005-0000-0000-000074830000}"/>
    <cellStyle name="InputTaxBaseOB 2 3" xfId="13891" xr:uid="{00000000-0005-0000-0000-000075830000}"/>
    <cellStyle name="InputTaxBaseOB 2 3 2" xfId="20922" xr:uid="{00000000-0005-0000-0000-000076830000}"/>
    <cellStyle name="InputTaxBaseOB 2 3 2 2" xfId="30651" xr:uid="{00000000-0005-0000-0000-000077830000}"/>
    <cellStyle name="InputTaxBaseOB 2 3 2 3" xfId="35274" xr:uid="{00000000-0005-0000-0000-000078830000}"/>
    <cellStyle name="InputTaxBaseOB 2 3 3" xfId="28117" xr:uid="{00000000-0005-0000-0000-000079830000}"/>
    <cellStyle name="InputTaxBaseOB 2 3 4" xfId="29073" xr:uid="{00000000-0005-0000-0000-00007A830000}"/>
    <cellStyle name="InputTaxBaseOB 2 4" xfId="13892" xr:uid="{00000000-0005-0000-0000-00007B830000}"/>
    <cellStyle name="InputTaxBaseOB 2 4 2" xfId="20923" xr:uid="{00000000-0005-0000-0000-00007C830000}"/>
    <cellStyle name="InputTaxBaseOB 2 4 2 2" xfId="30652" xr:uid="{00000000-0005-0000-0000-00007D830000}"/>
    <cellStyle name="InputTaxBaseOB 2 4 2 3" xfId="35273" xr:uid="{00000000-0005-0000-0000-00007E830000}"/>
    <cellStyle name="InputTaxBaseOB 2 4 3" xfId="28118" xr:uid="{00000000-0005-0000-0000-00007F830000}"/>
    <cellStyle name="InputTaxBaseOB 2 4 4" xfId="29071" xr:uid="{00000000-0005-0000-0000-000080830000}"/>
    <cellStyle name="InputTaxBaseOB 2 5" xfId="20920" xr:uid="{00000000-0005-0000-0000-000081830000}"/>
    <cellStyle name="InputTaxBaseOB 2 5 2" xfId="30649" xr:uid="{00000000-0005-0000-0000-000082830000}"/>
    <cellStyle name="InputTaxBaseOB 2 5 3" xfId="35276" xr:uid="{00000000-0005-0000-0000-000083830000}"/>
    <cellStyle name="InputTaxBaseOB 2 6" xfId="28115" xr:uid="{00000000-0005-0000-0000-000084830000}"/>
    <cellStyle name="InputTaxBaseOB 2 7" xfId="21924" xr:uid="{00000000-0005-0000-0000-000085830000}"/>
    <cellStyle name="InputTaxBaseOB 3" xfId="13893" xr:uid="{00000000-0005-0000-0000-000086830000}"/>
    <cellStyle name="InputTaxBaseOB 3 2" xfId="13894" xr:uid="{00000000-0005-0000-0000-000087830000}"/>
    <cellStyle name="InputTaxBaseOB 3 2 2" xfId="20925" xr:uid="{00000000-0005-0000-0000-000088830000}"/>
    <cellStyle name="InputTaxBaseOB 3 2 2 2" xfId="30654" xr:uid="{00000000-0005-0000-0000-000089830000}"/>
    <cellStyle name="InputTaxBaseOB 3 2 2 3" xfId="35271" xr:uid="{00000000-0005-0000-0000-00008A830000}"/>
    <cellStyle name="InputTaxBaseOB 3 2 3" xfId="28120" xr:uid="{00000000-0005-0000-0000-00008B830000}"/>
    <cellStyle name="InputTaxBaseOB 3 2 4" xfId="29075" xr:uid="{00000000-0005-0000-0000-00008C830000}"/>
    <cellStyle name="InputTaxBaseOB 3 3" xfId="13895" xr:uid="{00000000-0005-0000-0000-00008D830000}"/>
    <cellStyle name="InputTaxBaseOB 3 3 2" xfId="20926" xr:uid="{00000000-0005-0000-0000-00008E830000}"/>
    <cellStyle name="InputTaxBaseOB 3 3 2 2" xfId="30655" xr:uid="{00000000-0005-0000-0000-00008F830000}"/>
    <cellStyle name="InputTaxBaseOB 3 3 2 3" xfId="35270" xr:uid="{00000000-0005-0000-0000-000090830000}"/>
    <cellStyle name="InputTaxBaseOB 3 3 3" xfId="28121" xr:uid="{00000000-0005-0000-0000-000091830000}"/>
    <cellStyle name="InputTaxBaseOB 3 3 4" xfId="29076" xr:uid="{00000000-0005-0000-0000-000092830000}"/>
    <cellStyle name="InputTaxBaseOB 3 4" xfId="13896" xr:uid="{00000000-0005-0000-0000-000093830000}"/>
    <cellStyle name="InputTaxBaseOB 3 4 2" xfId="20927" xr:uid="{00000000-0005-0000-0000-000094830000}"/>
    <cellStyle name="InputTaxBaseOB 3 4 2 2" xfId="30656" xr:uid="{00000000-0005-0000-0000-000095830000}"/>
    <cellStyle name="InputTaxBaseOB 3 4 2 3" xfId="35269" xr:uid="{00000000-0005-0000-0000-000096830000}"/>
    <cellStyle name="InputTaxBaseOB 3 4 3" xfId="28122" xr:uid="{00000000-0005-0000-0000-000097830000}"/>
    <cellStyle name="InputTaxBaseOB 3 4 4" xfId="29070" xr:uid="{00000000-0005-0000-0000-000098830000}"/>
    <cellStyle name="InputTaxBaseOB 3 5" xfId="20924" xr:uid="{00000000-0005-0000-0000-000099830000}"/>
    <cellStyle name="InputTaxBaseOB 3 5 2" xfId="30653" xr:uid="{00000000-0005-0000-0000-00009A830000}"/>
    <cellStyle name="InputTaxBaseOB 3 5 3" xfId="35272" xr:uid="{00000000-0005-0000-0000-00009B830000}"/>
    <cellStyle name="InputTaxBaseOB 3 6" xfId="28119" xr:uid="{00000000-0005-0000-0000-00009C830000}"/>
    <cellStyle name="InputTaxBaseOB 3 7" xfId="29074" xr:uid="{00000000-0005-0000-0000-00009D830000}"/>
    <cellStyle name="InputTaxBaseOB 4" xfId="13897" xr:uid="{00000000-0005-0000-0000-00009E830000}"/>
    <cellStyle name="InputTaxBaseOB 4 2" xfId="13898" xr:uid="{00000000-0005-0000-0000-00009F830000}"/>
    <cellStyle name="InputTaxBaseOB 4 2 2" xfId="20929" xr:uid="{00000000-0005-0000-0000-0000A0830000}"/>
    <cellStyle name="InputTaxBaseOB 4 2 2 2" xfId="30658" xr:uid="{00000000-0005-0000-0000-0000A1830000}"/>
    <cellStyle name="InputTaxBaseOB 4 2 2 3" xfId="35267" xr:uid="{00000000-0005-0000-0000-0000A2830000}"/>
    <cellStyle name="InputTaxBaseOB 4 2 3" xfId="28124" xr:uid="{00000000-0005-0000-0000-0000A3830000}"/>
    <cellStyle name="InputTaxBaseOB 4 2 4" xfId="21926" xr:uid="{00000000-0005-0000-0000-0000A4830000}"/>
    <cellStyle name="InputTaxBaseOB 4 3" xfId="20928" xr:uid="{00000000-0005-0000-0000-0000A5830000}"/>
    <cellStyle name="InputTaxBaseOB 4 3 2" xfId="30657" xr:uid="{00000000-0005-0000-0000-0000A6830000}"/>
    <cellStyle name="InputTaxBaseOB 4 3 3" xfId="35268" xr:uid="{00000000-0005-0000-0000-0000A7830000}"/>
    <cellStyle name="InputTaxBaseOB 4 4" xfId="28123" xr:uid="{00000000-0005-0000-0000-0000A8830000}"/>
    <cellStyle name="InputTaxBaseOB 4 5" xfId="386" xr:uid="{00000000-0005-0000-0000-0000A9830000}"/>
    <cellStyle name="InputTaxBaseOB 5" xfId="13899" xr:uid="{00000000-0005-0000-0000-0000AA830000}"/>
    <cellStyle name="InputTaxBaseOB 5 2" xfId="20930" xr:uid="{00000000-0005-0000-0000-0000AB830000}"/>
    <cellStyle name="InputTaxBaseOB 5 2 2" xfId="30659" xr:uid="{00000000-0005-0000-0000-0000AC830000}"/>
    <cellStyle name="InputTaxBaseOB 5 2 3" xfId="36379" xr:uid="{00000000-0005-0000-0000-0000AD830000}"/>
    <cellStyle name="InputTaxBaseOB 5 3" xfId="28125" xr:uid="{00000000-0005-0000-0000-0000AE830000}"/>
    <cellStyle name="InputTaxBaseOB 5 4" xfId="29078" xr:uid="{00000000-0005-0000-0000-0000AF830000}"/>
    <cellStyle name="InputTaxBaseOB 6" xfId="20919" xr:uid="{00000000-0005-0000-0000-0000B0830000}"/>
    <cellStyle name="InputTaxBaseOB 6 2" xfId="30648" xr:uid="{00000000-0005-0000-0000-0000B1830000}"/>
    <cellStyle name="InputTaxBaseOB 6 3" xfId="35277" xr:uid="{00000000-0005-0000-0000-0000B2830000}"/>
    <cellStyle name="InputTaxBaseOB 7" xfId="28114" xr:uid="{00000000-0005-0000-0000-0000B3830000}"/>
    <cellStyle name="InputTaxBaseOB 8" xfId="21923" xr:uid="{00000000-0005-0000-0000-0000B4830000}"/>
    <cellStyle name="Insatisfaisant" xfId="23156" xr:uid="{00000000-0005-0000-0000-0000B5830000}"/>
    <cellStyle name="Integer Text" xfId="13900" xr:uid="{00000000-0005-0000-0000-0000B6830000}"/>
    <cellStyle name="Integer Text 2" xfId="13901" xr:uid="{00000000-0005-0000-0000-0000B7830000}"/>
    <cellStyle name="Integer Text 2 2" xfId="13902" xr:uid="{00000000-0005-0000-0000-0000B8830000}"/>
    <cellStyle name="Integer Text 2 3" xfId="13903" xr:uid="{00000000-0005-0000-0000-0000B9830000}"/>
    <cellStyle name="Integer Text 2 4" xfId="21925" xr:uid="{00000000-0005-0000-0000-0000BA830000}"/>
    <cellStyle name="Integer Text 3" xfId="13904" xr:uid="{00000000-0005-0000-0000-0000BB830000}"/>
    <cellStyle name="Integer Text 3 2" xfId="13905" xr:uid="{00000000-0005-0000-0000-0000BC830000}"/>
    <cellStyle name="Integer Text 4" xfId="13906" xr:uid="{00000000-0005-0000-0000-0000BD830000}"/>
    <cellStyle name="Integer Text 5" xfId="13907" xr:uid="{00000000-0005-0000-0000-0000BE830000}"/>
    <cellStyle name="Integer Text 6" xfId="29077" xr:uid="{00000000-0005-0000-0000-0000BF830000}"/>
    <cellStyle name="Integer Text 7" xfId="23157" xr:uid="{00000000-0005-0000-0000-0000C0830000}"/>
    <cellStyle name="Jun" xfId="13908" xr:uid="{00000000-0005-0000-0000-0000C1830000}"/>
    <cellStyle name="Jun 2" xfId="13909" xr:uid="{00000000-0005-0000-0000-0000C2830000}"/>
    <cellStyle name="k" xfId="1030" xr:uid="{00000000-0005-0000-0000-0000C3830000}"/>
    <cellStyle name="k 2" xfId="13910" xr:uid="{00000000-0005-0000-0000-0000C4830000}"/>
    <cellStyle name="k 2 2" xfId="13911" xr:uid="{00000000-0005-0000-0000-0000C5830000}"/>
    <cellStyle name="k 2 3" xfId="29080" xr:uid="{00000000-0005-0000-0000-0000C6830000}"/>
    <cellStyle name="k 2 4" xfId="23159" xr:uid="{00000000-0005-0000-0000-0000C7830000}"/>
    <cellStyle name="k 3" xfId="13912" xr:uid="{00000000-0005-0000-0000-0000C8830000}"/>
    <cellStyle name="k 3 2" xfId="13913" xr:uid="{00000000-0005-0000-0000-0000C9830000}"/>
    <cellStyle name="k 4" xfId="13914" xr:uid="{00000000-0005-0000-0000-0000CA830000}"/>
    <cellStyle name="k 5" xfId="23158" xr:uid="{00000000-0005-0000-0000-0000CB830000}"/>
    <cellStyle name="L" xfId="1031" xr:uid="{00000000-0005-0000-0000-0000CC830000}"/>
    <cellStyle name="L 2" xfId="13915" xr:uid="{00000000-0005-0000-0000-0000CD830000}"/>
    <cellStyle name="L 2 2" xfId="13916" xr:uid="{00000000-0005-0000-0000-0000CE830000}"/>
    <cellStyle name="L 2 3" xfId="29081" xr:uid="{00000000-0005-0000-0000-0000CF830000}"/>
    <cellStyle name="L 2 4" xfId="23161" xr:uid="{00000000-0005-0000-0000-0000D0830000}"/>
    <cellStyle name="L 3" xfId="13917" xr:uid="{00000000-0005-0000-0000-0000D1830000}"/>
    <cellStyle name="L 3 2" xfId="13918" xr:uid="{00000000-0005-0000-0000-0000D2830000}"/>
    <cellStyle name="L 4" xfId="13919" xr:uid="{00000000-0005-0000-0000-0000D3830000}"/>
    <cellStyle name="L 5" xfId="23160" xr:uid="{00000000-0005-0000-0000-0000D4830000}"/>
    <cellStyle name="Labels - Style3" xfId="13920" xr:uid="{00000000-0005-0000-0000-0000D5830000}"/>
    <cellStyle name="Labels - Style3 2" xfId="13921" xr:uid="{00000000-0005-0000-0000-0000D6830000}"/>
    <cellStyle name="Labels - Style3 2 2" xfId="20932" xr:uid="{00000000-0005-0000-0000-0000D7830000}"/>
    <cellStyle name="Labels - Style3 2 2 2" xfId="30661" xr:uid="{00000000-0005-0000-0000-0000D8830000}"/>
    <cellStyle name="Labels - Style3 2 2 3" xfId="36324" xr:uid="{00000000-0005-0000-0000-0000D9830000}"/>
    <cellStyle name="Labels - Style3 2 3" xfId="28129" xr:uid="{00000000-0005-0000-0000-0000DA830000}"/>
    <cellStyle name="Labels - Style3 2 4" xfId="21927" xr:uid="{00000000-0005-0000-0000-0000DB830000}"/>
    <cellStyle name="Labels - Style3 3" xfId="13922" xr:uid="{00000000-0005-0000-0000-0000DC830000}"/>
    <cellStyle name="Labels - Style3 3 2" xfId="20933" xr:uid="{00000000-0005-0000-0000-0000DD830000}"/>
    <cellStyle name="Labels - Style3 3 2 2" xfId="30662" xr:uid="{00000000-0005-0000-0000-0000DE830000}"/>
    <cellStyle name="Labels - Style3 3 2 3" xfId="26094" xr:uid="{00000000-0005-0000-0000-0000DF830000}"/>
    <cellStyle name="Labels - Style3 3 3" xfId="28130" xr:uid="{00000000-0005-0000-0000-0000E0830000}"/>
    <cellStyle name="Labels - Style3 3 4" xfId="21928" xr:uid="{00000000-0005-0000-0000-0000E1830000}"/>
    <cellStyle name="Labels - Style3 4" xfId="20931" xr:uid="{00000000-0005-0000-0000-0000E2830000}"/>
    <cellStyle name="Labels - Style3 4 2" xfId="30660" xr:uid="{00000000-0005-0000-0000-0000E3830000}"/>
    <cellStyle name="Labels - Style3 4 3" xfId="25674" xr:uid="{00000000-0005-0000-0000-0000E4830000}"/>
    <cellStyle name="Labels - Style3 5" xfId="28128" xr:uid="{00000000-0005-0000-0000-0000E5830000}"/>
    <cellStyle name="Labels - Style3 6" xfId="29079" xr:uid="{00000000-0005-0000-0000-0000E6830000}"/>
    <cellStyle name="Legal 8½ x 14 in" xfId="13923" xr:uid="{00000000-0005-0000-0000-0000E7830000}"/>
    <cellStyle name="Legal 8½ x 14 in 2" xfId="13924" xr:uid="{00000000-0005-0000-0000-0000E8830000}"/>
    <cellStyle name="Legal 8½ x 14 in 2 2" xfId="13925" xr:uid="{00000000-0005-0000-0000-0000E9830000}"/>
    <cellStyle name="Legal 8½ x 14 in 3" xfId="13926" xr:uid="{00000000-0005-0000-0000-0000EA830000}"/>
    <cellStyle name="Length" xfId="1032" xr:uid="{00000000-0005-0000-0000-0000EB830000}"/>
    <cellStyle name="Length 2" xfId="13927" xr:uid="{00000000-0005-0000-0000-0000EC830000}"/>
    <cellStyle name="Length 2 2" xfId="13928" xr:uid="{00000000-0005-0000-0000-0000ED830000}"/>
    <cellStyle name="Length 2 3" xfId="29082" xr:uid="{00000000-0005-0000-0000-0000EE830000}"/>
    <cellStyle name="Length 2 4" xfId="23163" xr:uid="{00000000-0005-0000-0000-0000EF830000}"/>
    <cellStyle name="Length 3" xfId="13929" xr:uid="{00000000-0005-0000-0000-0000F0830000}"/>
    <cellStyle name="Length 3 2" xfId="13930" xr:uid="{00000000-0005-0000-0000-0000F1830000}"/>
    <cellStyle name="Length 4" xfId="13931" xr:uid="{00000000-0005-0000-0000-0000F2830000}"/>
    <cellStyle name="Length 5" xfId="23162" xr:uid="{00000000-0005-0000-0000-0000F3830000}"/>
    <cellStyle name="level 3" xfId="1033" xr:uid="{00000000-0005-0000-0000-0000F4830000}"/>
    <cellStyle name="level 3 2" xfId="13932" xr:uid="{00000000-0005-0000-0000-0000F5830000}"/>
    <cellStyle name="level 3 2 2" xfId="13933" xr:uid="{00000000-0005-0000-0000-0000F6830000}"/>
    <cellStyle name="level 3 3" xfId="13934" xr:uid="{00000000-0005-0000-0000-0000F7830000}"/>
    <cellStyle name="level3" xfId="1034" xr:uid="{00000000-0005-0000-0000-0000F8830000}"/>
    <cellStyle name="level3 2" xfId="13935" xr:uid="{00000000-0005-0000-0000-0000F9830000}"/>
    <cellStyle name="level3 2 2" xfId="13936" xr:uid="{00000000-0005-0000-0000-0000FA830000}"/>
    <cellStyle name="level3 3" xfId="13937" xr:uid="{00000000-0005-0000-0000-0000FB830000}"/>
    <cellStyle name="level3 4" xfId="13938" xr:uid="{00000000-0005-0000-0000-0000FC830000}"/>
    <cellStyle name="level3 5" xfId="23164" xr:uid="{00000000-0005-0000-0000-0000FD830000}"/>
    <cellStyle name="Link Currency (0)" xfId="13939" xr:uid="{00000000-0005-0000-0000-0000FE830000}"/>
    <cellStyle name="Link Currency (0) 2" xfId="13940" xr:uid="{00000000-0005-0000-0000-0000FF830000}"/>
    <cellStyle name="Link Currency (0) 2 2" xfId="13941" xr:uid="{00000000-0005-0000-0000-000000840000}"/>
    <cellStyle name="Link Currency (0) 2 3" xfId="13942" xr:uid="{00000000-0005-0000-0000-000001840000}"/>
    <cellStyle name="Link Currency (0) 2 3 2" xfId="13943" xr:uid="{00000000-0005-0000-0000-000002840000}"/>
    <cellStyle name="Link Currency (0) 3" xfId="13944" xr:uid="{00000000-0005-0000-0000-000003840000}"/>
    <cellStyle name="Link Currency (0) 3 2" xfId="13945" xr:uid="{00000000-0005-0000-0000-000004840000}"/>
    <cellStyle name="Link Currency (0) 4" xfId="29083" xr:uid="{00000000-0005-0000-0000-000005840000}"/>
    <cellStyle name="Link Currency (2)" xfId="13946" xr:uid="{00000000-0005-0000-0000-000006840000}"/>
    <cellStyle name="Link Currency (2) 2" xfId="13947" xr:uid="{00000000-0005-0000-0000-000007840000}"/>
    <cellStyle name="Link Currency (2) 2 2" xfId="13948" xr:uid="{00000000-0005-0000-0000-000008840000}"/>
    <cellStyle name="Link Currency (2) 2 3" xfId="13949" xr:uid="{00000000-0005-0000-0000-000009840000}"/>
    <cellStyle name="Link Currency (2) 2 3 2" xfId="13950" xr:uid="{00000000-0005-0000-0000-00000A840000}"/>
    <cellStyle name="Link Currency (2) 3" xfId="13951" xr:uid="{00000000-0005-0000-0000-00000B840000}"/>
    <cellStyle name="Link Currency (2) 3 2" xfId="13952" xr:uid="{00000000-0005-0000-0000-00000C840000}"/>
    <cellStyle name="Link Currency (2) 4" xfId="21929" xr:uid="{00000000-0005-0000-0000-00000D840000}"/>
    <cellStyle name="Link Units (0)" xfId="13953" xr:uid="{00000000-0005-0000-0000-00000E840000}"/>
    <cellStyle name="Link Units (0) 2" xfId="13954" xr:uid="{00000000-0005-0000-0000-00000F840000}"/>
    <cellStyle name="Link Units (0) 2 2" xfId="13955" xr:uid="{00000000-0005-0000-0000-000010840000}"/>
    <cellStyle name="Link Units (0) 2 3" xfId="13956" xr:uid="{00000000-0005-0000-0000-000011840000}"/>
    <cellStyle name="Link Units (0) 2 3 2" xfId="13957" xr:uid="{00000000-0005-0000-0000-000012840000}"/>
    <cellStyle name="Link Units (0) 3" xfId="13958" xr:uid="{00000000-0005-0000-0000-000013840000}"/>
    <cellStyle name="Link Units (0) 3 2" xfId="13959" xr:uid="{00000000-0005-0000-0000-000014840000}"/>
    <cellStyle name="Link Units (0) 4" xfId="29084" xr:uid="{00000000-0005-0000-0000-000015840000}"/>
    <cellStyle name="Link Units (1)" xfId="13960" xr:uid="{00000000-0005-0000-0000-000016840000}"/>
    <cellStyle name="Link Units (1) 2" xfId="13961" xr:uid="{00000000-0005-0000-0000-000017840000}"/>
    <cellStyle name="Link Units (1) 2 2" xfId="13962" xr:uid="{00000000-0005-0000-0000-000018840000}"/>
    <cellStyle name="Link Units (1) 2 3" xfId="13963" xr:uid="{00000000-0005-0000-0000-000019840000}"/>
    <cellStyle name="Link Units (1) 2 3 2" xfId="13964" xr:uid="{00000000-0005-0000-0000-00001A840000}"/>
    <cellStyle name="Link Units (1) 3" xfId="13965" xr:uid="{00000000-0005-0000-0000-00001B840000}"/>
    <cellStyle name="Link Units (1) 3 2" xfId="13966" xr:uid="{00000000-0005-0000-0000-00001C840000}"/>
    <cellStyle name="Link Units (1) 4" xfId="29085" xr:uid="{00000000-0005-0000-0000-00001D840000}"/>
    <cellStyle name="Link Units (2)" xfId="13967" xr:uid="{00000000-0005-0000-0000-00001E840000}"/>
    <cellStyle name="Link Units (2) 2" xfId="13968" xr:uid="{00000000-0005-0000-0000-00001F840000}"/>
    <cellStyle name="Link Units (2) 2 2" xfId="13969" xr:uid="{00000000-0005-0000-0000-000020840000}"/>
    <cellStyle name="Link Units (2) 2 3" xfId="13970" xr:uid="{00000000-0005-0000-0000-000021840000}"/>
    <cellStyle name="Link Units (2) 2 3 2" xfId="13971" xr:uid="{00000000-0005-0000-0000-000022840000}"/>
    <cellStyle name="Link Units (2) 3" xfId="13972" xr:uid="{00000000-0005-0000-0000-000023840000}"/>
    <cellStyle name="Link Units (2) 3 2" xfId="13973" xr:uid="{00000000-0005-0000-0000-000024840000}"/>
    <cellStyle name="Link Units (2) 4" xfId="29086" xr:uid="{00000000-0005-0000-0000-000025840000}"/>
    <cellStyle name="Linked Cell" xfId="314" builtinId="24" customBuiltin="1"/>
    <cellStyle name="Linked Cell 1" xfId="13974" xr:uid="{00000000-0005-0000-0000-000027840000}"/>
    <cellStyle name="Linked Cell 2" xfId="1035" xr:uid="{00000000-0005-0000-0000-000028840000}"/>
    <cellStyle name="Linked Cell 2 10" xfId="13975" xr:uid="{00000000-0005-0000-0000-000029840000}"/>
    <cellStyle name="Linked Cell 2 10 2" xfId="13976" xr:uid="{00000000-0005-0000-0000-00002A840000}"/>
    <cellStyle name="Linked Cell 2 10 2 2" xfId="13977" xr:uid="{00000000-0005-0000-0000-00002B840000}"/>
    <cellStyle name="Linked Cell 2 10 3" xfId="13978" xr:uid="{00000000-0005-0000-0000-00002C840000}"/>
    <cellStyle name="Linked Cell 2 11" xfId="13979" xr:uid="{00000000-0005-0000-0000-00002D840000}"/>
    <cellStyle name="Linked Cell 2 11 2" xfId="13980" xr:uid="{00000000-0005-0000-0000-00002E840000}"/>
    <cellStyle name="Linked Cell 2 11 2 2" xfId="13981" xr:uid="{00000000-0005-0000-0000-00002F840000}"/>
    <cellStyle name="Linked Cell 2 11 3" xfId="13982" xr:uid="{00000000-0005-0000-0000-000030840000}"/>
    <cellStyle name="Linked Cell 2 12" xfId="13983" xr:uid="{00000000-0005-0000-0000-000031840000}"/>
    <cellStyle name="Linked Cell 2 12 2" xfId="13984" xr:uid="{00000000-0005-0000-0000-000032840000}"/>
    <cellStyle name="Linked Cell 2 13" xfId="13985" xr:uid="{00000000-0005-0000-0000-000033840000}"/>
    <cellStyle name="Linked Cell 2 2" xfId="13986" xr:uid="{00000000-0005-0000-0000-000034840000}"/>
    <cellStyle name="Linked Cell 2 2 2" xfId="13987" xr:uid="{00000000-0005-0000-0000-000035840000}"/>
    <cellStyle name="Linked Cell 2 2 2 2" xfId="13988" xr:uid="{00000000-0005-0000-0000-000036840000}"/>
    <cellStyle name="Linked Cell 2 2 3" xfId="13989" xr:uid="{00000000-0005-0000-0000-000037840000}"/>
    <cellStyle name="Linked Cell 2 3" xfId="13990" xr:uid="{00000000-0005-0000-0000-000038840000}"/>
    <cellStyle name="Linked Cell 2 3 2" xfId="13991" xr:uid="{00000000-0005-0000-0000-000039840000}"/>
    <cellStyle name="Linked Cell 2 3 2 2" xfId="13992" xr:uid="{00000000-0005-0000-0000-00003A840000}"/>
    <cellStyle name="Linked Cell 2 3 3" xfId="13993" xr:uid="{00000000-0005-0000-0000-00003B840000}"/>
    <cellStyle name="Linked Cell 2 4" xfId="13994" xr:uid="{00000000-0005-0000-0000-00003C840000}"/>
    <cellStyle name="Linked Cell 2 4 2" xfId="13995" xr:uid="{00000000-0005-0000-0000-00003D840000}"/>
    <cellStyle name="Linked Cell 2 4 2 2" xfId="13996" xr:uid="{00000000-0005-0000-0000-00003E840000}"/>
    <cellStyle name="Linked Cell 2 4 3" xfId="13997" xr:uid="{00000000-0005-0000-0000-00003F840000}"/>
    <cellStyle name="Linked Cell 2 5" xfId="13998" xr:uid="{00000000-0005-0000-0000-000040840000}"/>
    <cellStyle name="Linked Cell 2 5 2" xfId="13999" xr:uid="{00000000-0005-0000-0000-000041840000}"/>
    <cellStyle name="Linked Cell 2 5 2 2" xfId="14000" xr:uid="{00000000-0005-0000-0000-000042840000}"/>
    <cellStyle name="Linked Cell 2 5 3" xfId="14001" xr:uid="{00000000-0005-0000-0000-000043840000}"/>
    <cellStyle name="Linked Cell 2 6" xfId="14002" xr:uid="{00000000-0005-0000-0000-000044840000}"/>
    <cellStyle name="Linked Cell 2 6 2" xfId="14003" xr:uid="{00000000-0005-0000-0000-000045840000}"/>
    <cellStyle name="Linked Cell 2 6 2 2" xfId="14004" xr:uid="{00000000-0005-0000-0000-000046840000}"/>
    <cellStyle name="Linked Cell 2 6 3" xfId="14005" xr:uid="{00000000-0005-0000-0000-000047840000}"/>
    <cellStyle name="Linked Cell 2 7" xfId="14006" xr:uid="{00000000-0005-0000-0000-000048840000}"/>
    <cellStyle name="Linked Cell 2 7 2" xfId="14007" xr:uid="{00000000-0005-0000-0000-000049840000}"/>
    <cellStyle name="Linked Cell 2 7 2 2" xfId="14008" xr:uid="{00000000-0005-0000-0000-00004A840000}"/>
    <cellStyle name="Linked Cell 2 7 3" xfId="14009" xr:uid="{00000000-0005-0000-0000-00004B840000}"/>
    <cellStyle name="Linked Cell 2 8" xfId="14010" xr:uid="{00000000-0005-0000-0000-00004C840000}"/>
    <cellStyle name="Linked Cell 2 8 2" xfId="14011" xr:uid="{00000000-0005-0000-0000-00004D840000}"/>
    <cellStyle name="Linked Cell 2 8 2 2" xfId="14012" xr:uid="{00000000-0005-0000-0000-00004E840000}"/>
    <cellStyle name="Linked Cell 2 8 3" xfId="14013" xr:uid="{00000000-0005-0000-0000-00004F840000}"/>
    <cellStyle name="Linked Cell 2 9" xfId="14014" xr:uid="{00000000-0005-0000-0000-000050840000}"/>
    <cellStyle name="Linked Cell 2 9 2" xfId="14015" xr:uid="{00000000-0005-0000-0000-000051840000}"/>
    <cellStyle name="Linked Cell 2 9 2 2" xfId="14016" xr:uid="{00000000-0005-0000-0000-000052840000}"/>
    <cellStyle name="Linked Cell 2 9 3" xfId="14017" xr:uid="{00000000-0005-0000-0000-000053840000}"/>
    <cellStyle name="Linked Cell 3" xfId="1036" xr:uid="{00000000-0005-0000-0000-000054840000}"/>
    <cellStyle name="Linked Cell 3 2" xfId="14018" xr:uid="{00000000-0005-0000-0000-000055840000}"/>
    <cellStyle name="Linked Cell 3 3" xfId="14019" xr:uid="{00000000-0005-0000-0000-000056840000}"/>
    <cellStyle name="Linked Cell 3 3 2" xfId="14020" xr:uid="{00000000-0005-0000-0000-000057840000}"/>
    <cellStyle name="Linked Cell 3 4" xfId="14021" xr:uid="{00000000-0005-0000-0000-000058840000}"/>
    <cellStyle name="Linked Cell 4" xfId="14022" xr:uid="{00000000-0005-0000-0000-000059840000}"/>
    <cellStyle name="Linked Cell 4 2" xfId="29087" xr:uid="{00000000-0005-0000-0000-00005A840000}"/>
    <cellStyle name="Linked Cell 4 3" xfId="23165" xr:uid="{00000000-0005-0000-0000-00005B840000}"/>
    <cellStyle name="Linked Cell 5" xfId="14023" xr:uid="{00000000-0005-0000-0000-00005C840000}"/>
    <cellStyle name="Linked Cells" xfId="14024" xr:uid="{00000000-0005-0000-0000-00005D840000}"/>
    <cellStyle name="Linked Cells 2" xfId="14025" xr:uid="{00000000-0005-0000-0000-00005E840000}"/>
    <cellStyle name="Linked Cells 2 2" xfId="14026" xr:uid="{00000000-0005-0000-0000-00005F840000}"/>
    <cellStyle name="LOAD SHEET" xfId="14027" xr:uid="{00000000-0005-0000-0000-000060840000}"/>
    <cellStyle name="LOAD SHEET 2" xfId="14028" xr:uid="{00000000-0005-0000-0000-000061840000}"/>
    <cellStyle name="Locked" xfId="1037" xr:uid="{00000000-0005-0000-0000-000062840000}"/>
    <cellStyle name="Locked 2" xfId="14029" xr:uid="{00000000-0005-0000-0000-000063840000}"/>
    <cellStyle name="Locked 2 2" xfId="14030" xr:uid="{00000000-0005-0000-0000-000064840000}"/>
    <cellStyle name="Locked 2 3" xfId="14031" xr:uid="{00000000-0005-0000-0000-000065840000}"/>
    <cellStyle name="Locked 2 3 2" xfId="14032" xr:uid="{00000000-0005-0000-0000-000066840000}"/>
    <cellStyle name="Locked 3" xfId="14033" xr:uid="{00000000-0005-0000-0000-000067840000}"/>
    <cellStyle name="Locked 3 2" xfId="14034" xr:uid="{00000000-0005-0000-0000-000068840000}"/>
    <cellStyle name="M" xfId="1038" xr:uid="{00000000-0005-0000-0000-000069840000}"/>
    <cellStyle name="M 2" xfId="14035" xr:uid="{00000000-0005-0000-0000-00006A840000}"/>
    <cellStyle name="M 2 2" xfId="14036" xr:uid="{00000000-0005-0000-0000-00006B840000}"/>
    <cellStyle name="M 2 3" xfId="29088" xr:uid="{00000000-0005-0000-0000-00006C840000}"/>
    <cellStyle name="M 2 4" xfId="23167" xr:uid="{00000000-0005-0000-0000-00006D840000}"/>
    <cellStyle name="M 3" xfId="14037" xr:uid="{00000000-0005-0000-0000-00006E840000}"/>
    <cellStyle name="M 3 2" xfId="14038" xr:uid="{00000000-0005-0000-0000-00006F840000}"/>
    <cellStyle name="M 4" xfId="14039" xr:uid="{00000000-0005-0000-0000-000070840000}"/>
    <cellStyle name="M 5" xfId="23166" xr:uid="{00000000-0005-0000-0000-000071840000}"/>
    <cellStyle name="M-0" xfId="1039" xr:uid="{00000000-0005-0000-0000-000072840000}"/>
    <cellStyle name="M-0 2" xfId="14040" xr:uid="{00000000-0005-0000-0000-000073840000}"/>
    <cellStyle name="M-0 2 2" xfId="14041" xr:uid="{00000000-0005-0000-0000-000074840000}"/>
    <cellStyle name="M-0 2 3" xfId="29089" xr:uid="{00000000-0005-0000-0000-000075840000}"/>
    <cellStyle name="M-0 2 4" xfId="29269" xr:uid="{00000000-0005-0000-0000-000076840000}"/>
    <cellStyle name="M-0 3" xfId="14042" xr:uid="{00000000-0005-0000-0000-000077840000}"/>
    <cellStyle name="M-0 3 2" xfId="14043" xr:uid="{00000000-0005-0000-0000-000078840000}"/>
    <cellStyle name="M-0 4" xfId="14044" xr:uid="{00000000-0005-0000-0000-000079840000}"/>
    <cellStyle name="M-0 5" xfId="23168" xr:uid="{00000000-0005-0000-0000-00007A840000}"/>
    <cellStyle name="MainDescription" xfId="1040" xr:uid="{00000000-0005-0000-0000-00007B840000}"/>
    <cellStyle name="MainDescription 2" xfId="14045" xr:uid="{00000000-0005-0000-0000-00007C840000}"/>
    <cellStyle name="MainDescription 2 2" xfId="14046" xr:uid="{00000000-0005-0000-0000-00007D840000}"/>
    <cellStyle name="MainDescription 3" xfId="14047" xr:uid="{00000000-0005-0000-0000-00007E840000}"/>
    <cellStyle name="MainDescription 3 2" xfId="14048" xr:uid="{00000000-0005-0000-0000-00007F840000}"/>
    <cellStyle name="Measure" xfId="1041" xr:uid="{00000000-0005-0000-0000-000080840000}"/>
    <cellStyle name="Measure 2" xfId="14049" xr:uid="{00000000-0005-0000-0000-000081840000}"/>
    <cellStyle name="Measure 2 2" xfId="14050" xr:uid="{00000000-0005-0000-0000-000082840000}"/>
    <cellStyle name="Measure 2 3" xfId="29090" xr:uid="{00000000-0005-0000-0000-000083840000}"/>
    <cellStyle name="Measure 2 4" xfId="23170" xr:uid="{00000000-0005-0000-0000-000084840000}"/>
    <cellStyle name="Measure 3" xfId="14051" xr:uid="{00000000-0005-0000-0000-000085840000}"/>
    <cellStyle name="Measure 3 2" xfId="14052" xr:uid="{00000000-0005-0000-0000-000086840000}"/>
    <cellStyle name="Measure 4" xfId="14053" xr:uid="{00000000-0005-0000-0000-000087840000}"/>
    <cellStyle name="Measure 5" xfId="23169" xr:uid="{00000000-0005-0000-0000-000088840000}"/>
    <cellStyle name="Migliaia (0)_laroux" xfId="14054" xr:uid="{00000000-0005-0000-0000-000089840000}"/>
    <cellStyle name="Migliaia_laroux" xfId="14055" xr:uid="{00000000-0005-0000-0000-00008A840000}"/>
    <cellStyle name="Millares [0]_!!!GO" xfId="14056" xr:uid="{00000000-0005-0000-0000-00008B840000}"/>
    <cellStyle name="Millares_!!!GO" xfId="14057" xr:uid="{00000000-0005-0000-0000-00008C840000}"/>
    <cellStyle name="Milliers [0]_!!!GO" xfId="14058" xr:uid="{00000000-0005-0000-0000-00008D840000}"/>
    <cellStyle name="Milliers_!!!GO" xfId="14059" xr:uid="{00000000-0005-0000-0000-00008E840000}"/>
    <cellStyle name="m-o" xfId="1042" xr:uid="{00000000-0005-0000-0000-00008F840000}"/>
    <cellStyle name="m-o 2" xfId="14060" xr:uid="{00000000-0005-0000-0000-000090840000}"/>
    <cellStyle name="m-o 2 2" xfId="14061" xr:uid="{00000000-0005-0000-0000-000091840000}"/>
    <cellStyle name="m-o 2 3" xfId="29091" xr:uid="{00000000-0005-0000-0000-000092840000}"/>
    <cellStyle name="m-o 2 4" xfId="23172" xr:uid="{00000000-0005-0000-0000-000093840000}"/>
    <cellStyle name="m-o 3" xfId="14062" xr:uid="{00000000-0005-0000-0000-000094840000}"/>
    <cellStyle name="m-o 3 2" xfId="14063" xr:uid="{00000000-0005-0000-0000-000095840000}"/>
    <cellStyle name="m-o 4" xfId="14064" xr:uid="{00000000-0005-0000-0000-000096840000}"/>
    <cellStyle name="m-o 5" xfId="23171" xr:uid="{00000000-0005-0000-0000-000097840000}"/>
    <cellStyle name="Model" xfId="14065" xr:uid="{00000000-0005-0000-0000-000098840000}"/>
    <cellStyle name="Model 2" xfId="14066" xr:uid="{00000000-0005-0000-0000-000099840000}"/>
    <cellStyle name="Moneda [0]_!!!GO" xfId="14067" xr:uid="{00000000-0005-0000-0000-00009A840000}"/>
    <cellStyle name="Moneda_!!!GO" xfId="14068" xr:uid="{00000000-0005-0000-0000-00009B840000}"/>
    <cellStyle name="Monetaire [0]_!!!GO" xfId="14069" xr:uid="{00000000-0005-0000-0000-00009C840000}"/>
    <cellStyle name="Monétaire [0]_!!!GO" xfId="14070" xr:uid="{00000000-0005-0000-0000-00009D840000}"/>
    <cellStyle name="Monetaire [0]_!!!GO 10" xfId="14071" xr:uid="{00000000-0005-0000-0000-00009E840000}"/>
    <cellStyle name="Monétaire [0]_!!!GO 10" xfId="14072" xr:uid="{00000000-0005-0000-0000-00009F840000}"/>
    <cellStyle name="Monetaire [0]_!!!GO 11" xfId="14073" xr:uid="{00000000-0005-0000-0000-0000A0840000}"/>
    <cellStyle name="Monétaire [0]_!!!GO 11" xfId="14074" xr:uid="{00000000-0005-0000-0000-0000A1840000}"/>
    <cellStyle name="Monetaire [0]_!!!GO 12" xfId="14075" xr:uid="{00000000-0005-0000-0000-0000A2840000}"/>
    <cellStyle name="Monétaire [0]_!!!GO 12" xfId="14076" xr:uid="{00000000-0005-0000-0000-0000A3840000}"/>
    <cellStyle name="Monetaire [0]_!!!GO 2" xfId="14077" xr:uid="{00000000-0005-0000-0000-0000A4840000}"/>
    <cellStyle name="Monétaire [0]_!!!GO 2" xfId="14078" xr:uid="{00000000-0005-0000-0000-0000A5840000}"/>
    <cellStyle name="Monetaire [0]_!!!GO 2 2" xfId="14079" xr:uid="{00000000-0005-0000-0000-0000A6840000}"/>
    <cellStyle name="Monétaire [0]_!!!GO 2 2" xfId="14080" xr:uid="{00000000-0005-0000-0000-0000A7840000}"/>
    <cellStyle name="Monetaire [0]_!!!GO 3" xfId="14081" xr:uid="{00000000-0005-0000-0000-0000A8840000}"/>
    <cellStyle name="Monétaire [0]_!!!GO 3" xfId="14082" xr:uid="{00000000-0005-0000-0000-0000A9840000}"/>
    <cellStyle name="Monetaire [0]_!!!GO 3 2" xfId="14083" xr:uid="{00000000-0005-0000-0000-0000AA840000}"/>
    <cellStyle name="Monétaire [0]_!!!GO 3 2" xfId="14084" xr:uid="{00000000-0005-0000-0000-0000AB840000}"/>
    <cellStyle name="Monetaire [0]_!!!GO 4" xfId="14085" xr:uid="{00000000-0005-0000-0000-0000AC840000}"/>
    <cellStyle name="Monétaire [0]_!!!GO 4" xfId="14086" xr:uid="{00000000-0005-0000-0000-0000AD840000}"/>
    <cellStyle name="Monetaire [0]_!!!GO 4 2" xfId="14087" xr:uid="{00000000-0005-0000-0000-0000AE840000}"/>
    <cellStyle name="Monétaire [0]_!!!GO 4 2" xfId="14088" xr:uid="{00000000-0005-0000-0000-0000AF840000}"/>
    <cellStyle name="Monetaire [0]_!!!GO 5" xfId="14089" xr:uid="{00000000-0005-0000-0000-0000B0840000}"/>
    <cellStyle name="Monétaire [0]_!!!GO 5" xfId="14090" xr:uid="{00000000-0005-0000-0000-0000B1840000}"/>
    <cellStyle name="Monetaire [0]_!!!GO 5 2" xfId="14091" xr:uid="{00000000-0005-0000-0000-0000B2840000}"/>
    <cellStyle name="Monétaire [0]_!!!GO 5 2" xfId="14092" xr:uid="{00000000-0005-0000-0000-0000B3840000}"/>
    <cellStyle name="Monetaire [0]_!!!GO 6" xfId="14093" xr:uid="{00000000-0005-0000-0000-0000B4840000}"/>
    <cellStyle name="Monétaire [0]_!!!GO 6" xfId="14094" xr:uid="{00000000-0005-0000-0000-0000B5840000}"/>
    <cellStyle name="Monetaire [0]_!!!GO 6 2" xfId="14095" xr:uid="{00000000-0005-0000-0000-0000B6840000}"/>
    <cellStyle name="Monétaire [0]_!!!GO 6 2" xfId="14096" xr:uid="{00000000-0005-0000-0000-0000B7840000}"/>
    <cellStyle name="Monetaire [0]_!!!GO 7" xfId="14097" xr:uid="{00000000-0005-0000-0000-0000B8840000}"/>
    <cellStyle name="Monétaire [0]_!!!GO 7" xfId="14098" xr:uid="{00000000-0005-0000-0000-0000B9840000}"/>
    <cellStyle name="Monetaire [0]_!!!GO 7 2" xfId="14099" xr:uid="{00000000-0005-0000-0000-0000BA840000}"/>
    <cellStyle name="Monétaire [0]_!!!GO 7 2" xfId="14100" xr:uid="{00000000-0005-0000-0000-0000BB840000}"/>
    <cellStyle name="Monetaire [0]_!!!GO 8" xfId="14101" xr:uid="{00000000-0005-0000-0000-0000BC840000}"/>
    <cellStyle name="Monétaire [0]_!!!GO 8" xfId="14102" xr:uid="{00000000-0005-0000-0000-0000BD840000}"/>
    <cellStyle name="Monetaire [0]_!!!GO 8 2" xfId="14103" xr:uid="{00000000-0005-0000-0000-0000BE840000}"/>
    <cellStyle name="Monétaire [0]_!!!GO 8 2" xfId="14104" xr:uid="{00000000-0005-0000-0000-0000BF840000}"/>
    <cellStyle name="Monetaire [0]_!!!GO 9" xfId="14105" xr:uid="{00000000-0005-0000-0000-0000C0840000}"/>
    <cellStyle name="Monétaire [0]_!!!GO 9" xfId="14106" xr:uid="{00000000-0005-0000-0000-0000C1840000}"/>
    <cellStyle name="Monetaire [0]_!!!GO 9 2" xfId="14107" xr:uid="{00000000-0005-0000-0000-0000C2840000}"/>
    <cellStyle name="Monétaire [0]_!!!GO 9 2" xfId="14108" xr:uid="{00000000-0005-0000-0000-0000C3840000}"/>
    <cellStyle name="Monetaire [0]_!!!GO_1" xfId="14109" xr:uid="{00000000-0005-0000-0000-0000C4840000}"/>
    <cellStyle name="Monétaire [0]_!!!GO_1" xfId="14110" xr:uid="{00000000-0005-0000-0000-0000C5840000}"/>
    <cellStyle name="Monetaire [0]_!!!GO_1 10" xfId="14111" xr:uid="{00000000-0005-0000-0000-0000C6840000}"/>
    <cellStyle name="Monétaire [0]_!!!GO_1 10" xfId="14112" xr:uid="{00000000-0005-0000-0000-0000C7840000}"/>
    <cellStyle name="Monetaire [0]_!!!GO_1 10 10" xfId="14113" xr:uid="{00000000-0005-0000-0000-0000C8840000}"/>
    <cellStyle name="Monétaire [0]_!!!GO_1 10 10" xfId="14114" xr:uid="{00000000-0005-0000-0000-0000C9840000}"/>
    <cellStyle name="Monetaire [0]_!!!GO_1 10 11" xfId="14115" xr:uid="{00000000-0005-0000-0000-0000CA840000}"/>
    <cellStyle name="Monétaire [0]_!!!GO_1 10 11" xfId="14116" xr:uid="{00000000-0005-0000-0000-0000CB840000}"/>
    <cellStyle name="Monetaire [0]_!!!GO_1 10 12" xfId="14117" xr:uid="{00000000-0005-0000-0000-0000CC840000}"/>
    <cellStyle name="Monétaire [0]_!!!GO_1 10 12" xfId="14118" xr:uid="{00000000-0005-0000-0000-0000CD840000}"/>
    <cellStyle name="Monetaire [0]_!!!GO_1 10 13" xfId="14119" xr:uid="{00000000-0005-0000-0000-0000CE840000}"/>
    <cellStyle name="Monétaire [0]_!!!GO_1 10 13" xfId="14120" xr:uid="{00000000-0005-0000-0000-0000CF840000}"/>
    <cellStyle name="Monetaire [0]_!!!GO_1 10 14" xfId="14121" xr:uid="{00000000-0005-0000-0000-0000D0840000}"/>
    <cellStyle name="Monétaire [0]_!!!GO_1 10 14" xfId="14122" xr:uid="{00000000-0005-0000-0000-0000D1840000}"/>
    <cellStyle name="Monetaire [0]_!!!GO_1 10 15" xfId="14123" xr:uid="{00000000-0005-0000-0000-0000D2840000}"/>
    <cellStyle name="Monétaire [0]_!!!GO_1 10 15" xfId="14124" xr:uid="{00000000-0005-0000-0000-0000D3840000}"/>
    <cellStyle name="Monetaire [0]_!!!GO_1 10 16" xfId="14125" xr:uid="{00000000-0005-0000-0000-0000D4840000}"/>
    <cellStyle name="Monétaire [0]_!!!GO_1 10 16" xfId="14126" xr:uid="{00000000-0005-0000-0000-0000D5840000}"/>
    <cellStyle name="Monetaire [0]_!!!GO_1 10 17" xfId="14127" xr:uid="{00000000-0005-0000-0000-0000D6840000}"/>
    <cellStyle name="Monétaire [0]_!!!GO_1 10 17" xfId="14128" xr:uid="{00000000-0005-0000-0000-0000D7840000}"/>
    <cellStyle name="Monetaire [0]_!!!GO_1 10 18" xfId="14129" xr:uid="{00000000-0005-0000-0000-0000D8840000}"/>
    <cellStyle name="Monétaire [0]_!!!GO_1 10 18" xfId="14130" xr:uid="{00000000-0005-0000-0000-0000D9840000}"/>
    <cellStyle name="Monetaire [0]_!!!GO_1 10 2" xfId="14131" xr:uid="{00000000-0005-0000-0000-0000DA840000}"/>
    <cellStyle name="Monétaire [0]_!!!GO_1 10 2" xfId="14132" xr:uid="{00000000-0005-0000-0000-0000DB840000}"/>
    <cellStyle name="Monetaire [0]_!!!GO_1 10 3" xfId="14133" xr:uid="{00000000-0005-0000-0000-0000DC840000}"/>
    <cellStyle name="Monétaire [0]_!!!GO_1 10 3" xfId="14134" xr:uid="{00000000-0005-0000-0000-0000DD840000}"/>
    <cellStyle name="Monetaire [0]_!!!GO_1 10 4" xfId="14135" xr:uid="{00000000-0005-0000-0000-0000DE840000}"/>
    <cellStyle name="Monétaire [0]_!!!GO_1 10 4" xfId="14136" xr:uid="{00000000-0005-0000-0000-0000DF840000}"/>
    <cellStyle name="Monetaire [0]_!!!GO_1 10 5" xfId="14137" xr:uid="{00000000-0005-0000-0000-0000E0840000}"/>
    <cellStyle name="Monétaire [0]_!!!GO_1 10 5" xfId="14138" xr:uid="{00000000-0005-0000-0000-0000E1840000}"/>
    <cellStyle name="Monetaire [0]_!!!GO_1 10 6" xfId="14139" xr:uid="{00000000-0005-0000-0000-0000E2840000}"/>
    <cellStyle name="Monétaire [0]_!!!GO_1 10 6" xfId="14140" xr:uid="{00000000-0005-0000-0000-0000E3840000}"/>
    <cellStyle name="Monetaire [0]_!!!GO_1 10 7" xfId="14141" xr:uid="{00000000-0005-0000-0000-0000E4840000}"/>
    <cellStyle name="Monétaire [0]_!!!GO_1 10 7" xfId="14142" xr:uid="{00000000-0005-0000-0000-0000E5840000}"/>
    <cellStyle name="Monetaire [0]_!!!GO_1 10 8" xfId="14143" xr:uid="{00000000-0005-0000-0000-0000E6840000}"/>
    <cellStyle name="Monétaire [0]_!!!GO_1 10 8" xfId="14144" xr:uid="{00000000-0005-0000-0000-0000E7840000}"/>
    <cellStyle name="Monetaire [0]_!!!GO_1 10 9" xfId="14145" xr:uid="{00000000-0005-0000-0000-0000E8840000}"/>
    <cellStyle name="Monétaire [0]_!!!GO_1 10 9" xfId="14146" xr:uid="{00000000-0005-0000-0000-0000E9840000}"/>
    <cellStyle name="Monetaire [0]_!!!GO_1 11" xfId="14147" xr:uid="{00000000-0005-0000-0000-0000EA840000}"/>
    <cellStyle name="Monétaire [0]_!!!GO_1 11" xfId="14148" xr:uid="{00000000-0005-0000-0000-0000EB840000}"/>
    <cellStyle name="Monetaire [0]_!!!GO_1 11 10" xfId="14149" xr:uid="{00000000-0005-0000-0000-0000EC840000}"/>
    <cellStyle name="Monétaire [0]_!!!GO_1 11 10" xfId="14150" xr:uid="{00000000-0005-0000-0000-0000ED840000}"/>
    <cellStyle name="Monetaire [0]_!!!GO_1 11 11" xfId="14151" xr:uid="{00000000-0005-0000-0000-0000EE840000}"/>
    <cellStyle name="Monétaire [0]_!!!GO_1 11 11" xfId="14152" xr:uid="{00000000-0005-0000-0000-0000EF840000}"/>
    <cellStyle name="Monetaire [0]_!!!GO_1 11 12" xfId="14153" xr:uid="{00000000-0005-0000-0000-0000F0840000}"/>
    <cellStyle name="Monétaire [0]_!!!GO_1 11 12" xfId="14154" xr:uid="{00000000-0005-0000-0000-0000F1840000}"/>
    <cellStyle name="Monetaire [0]_!!!GO_1 11 13" xfId="14155" xr:uid="{00000000-0005-0000-0000-0000F2840000}"/>
    <cellStyle name="Monétaire [0]_!!!GO_1 11 13" xfId="14156" xr:uid="{00000000-0005-0000-0000-0000F3840000}"/>
    <cellStyle name="Monetaire [0]_!!!GO_1 11 14" xfId="14157" xr:uid="{00000000-0005-0000-0000-0000F4840000}"/>
    <cellStyle name="Monétaire [0]_!!!GO_1 11 14" xfId="14158" xr:uid="{00000000-0005-0000-0000-0000F5840000}"/>
    <cellStyle name="Monetaire [0]_!!!GO_1 11 15" xfId="14159" xr:uid="{00000000-0005-0000-0000-0000F6840000}"/>
    <cellStyle name="Monétaire [0]_!!!GO_1 11 15" xfId="14160" xr:uid="{00000000-0005-0000-0000-0000F7840000}"/>
    <cellStyle name="Monetaire [0]_!!!GO_1 11 16" xfId="14161" xr:uid="{00000000-0005-0000-0000-0000F8840000}"/>
    <cellStyle name="Monétaire [0]_!!!GO_1 11 16" xfId="14162" xr:uid="{00000000-0005-0000-0000-0000F9840000}"/>
    <cellStyle name="Monetaire [0]_!!!GO_1 11 17" xfId="14163" xr:uid="{00000000-0005-0000-0000-0000FA840000}"/>
    <cellStyle name="Monétaire [0]_!!!GO_1 11 17" xfId="14164" xr:uid="{00000000-0005-0000-0000-0000FB840000}"/>
    <cellStyle name="Monetaire [0]_!!!GO_1 11 18" xfId="14165" xr:uid="{00000000-0005-0000-0000-0000FC840000}"/>
    <cellStyle name="Monétaire [0]_!!!GO_1 11 18" xfId="14166" xr:uid="{00000000-0005-0000-0000-0000FD840000}"/>
    <cellStyle name="Monetaire [0]_!!!GO_1 11 2" xfId="14167" xr:uid="{00000000-0005-0000-0000-0000FE840000}"/>
    <cellStyle name="Monétaire [0]_!!!GO_1 11 2" xfId="14168" xr:uid="{00000000-0005-0000-0000-0000FF840000}"/>
    <cellStyle name="Monetaire [0]_!!!GO_1 11 3" xfId="14169" xr:uid="{00000000-0005-0000-0000-000000850000}"/>
    <cellStyle name="Monétaire [0]_!!!GO_1 11 3" xfId="14170" xr:uid="{00000000-0005-0000-0000-000001850000}"/>
    <cellStyle name="Monetaire [0]_!!!GO_1 11 4" xfId="14171" xr:uid="{00000000-0005-0000-0000-000002850000}"/>
    <cellStyle name="Monétaire [0]_!!!GO_1 11 4" xfId="14172" xr:uid="{00000000-0005-0000-0000-000003850000}"/>
    <cellStyle name="Monetaire [0]_!!!GO_1 11 5" xfId="14173" xr:uid="{00000000-0005-0000-0000-000004850000}"/>
    <cellStyle name="Monétaire [0]_!!!GO_1 11 5" xfId="14174" xr:uid="{00000000-0005-0000-0000-000005850000}"/>
    <cellStyle name="Monetaire [0]_!!!GO_1 11 6" xfId="14175" xr:uid="{00000000-0005-0000-0000-000006850000}"/>
    <cellStyle name="Monétaire [0]_!!!GO_1 11 6" xfId="14176" xr:uid="{00000000-0005-0000-0000-000007850000}"/>
    <cellStyle name="Monetaire [0]_!!!GO_1 11 7" xfId="14177" xr:uid="{00000000-0005-0000-0000-000008850000}"/>
    <cellStyle name="Monétaire [0]_!!!GO_1 11 7" xfId="14178" xr:uid="{00000000-0005-0000-0000-000009850000}"/>
    <cellStyle name="Monetaire [0]_!!!GO_1 11 8" xfId="14179" xr:uid="{00000000-0005-0000-0000-00000A850000}"/>
    <cellStyle name="Monétaire [0]_!!!GO_1 11 8" xfId="14180" xr:uid="{00000000-0005-0000-0000-00000B850000}"/>
    <cellStyle name="Monetaire [0]_!!!GO_1 11 9" xfId="14181" xr:uid="{00000000-0005-0000-0000-00000C850000}"/>
    <cellStyle name="Monétaire [0]_!!!GO_1 11 9" xfId="14182" xr:uid="{00000000-0005-0000-0000-00000D850000}"/>
    <cellStyle name="Monetaire [0]_!!!GO_1 12" xfId="14183" xr:uid="{00000000-0005-0000-0000-00000E850000}"/>
    <cellStyle name="Monétaire [0]_!!!GO_1 12" xfId="14184" xr:uid="{00000000-0005-0000-0000-00000F850000}"/>
    <cellStyle name="Monetaire [0]_!!!GO_1 13" xfId="14185" xr:uid="{00000000-0005-0000-0000-000010850000}"/>
    <cellStyle name="Monétaire [0]_!!!GO_1 13" xfId="14186" xr:uid="{00000000-0005-0000-0000-000011850000}"/>
    <cellStyle name="Monetaire [0]_!!!GO_1 14" xfId="14187" xr:uid="{00000000-0005-0000-0000-000012850000}"/>
    <cellStyle name="Monétaire [0]_!!!GO_1 14" xfId="14188" xr:uid="{00000000-0005-0000-0000-000013850000}"/>
    <cellStyle name="Monetaire [0]_!!!GO_1 15" xfId="14189" xr:uid="{00000000-0005-0000-0000-000014850000}"/>
    <cellStyle name="Monétaire [0]_!!!GO_1 15" xfId="14190" xr:uid="{00000000-0005-0000-0000-000015850000}"/>
    <cellStyle name="Monetaire [0]_!!!GO_1 16" xfId="14191" xr:uid="{00000000-0005-0000-0000-000016850000}"/>
    <cellStyle name="Monétaire [0]_!!!GO_1 16" xfId="14192" xr:uid="{00000000-0005-0000-0000-000017850000}"/>
    <cellStyle name="Monetaire [0]_!!!GO_1 17" xfId="14193" xr:uid="{00000000-0005-0000-0000-000018850000}"/>
    <cellStyle name="Monétaire [0]_!!!GO_1 17" xfId="14194" xr:uid="{00000000-0005-0000-0000-000019850000}"/>
    <cellStyle name="Monetaire [0]_!!!GO_1 18" xfId="14195" xr:uid="{00000000-0005-0000-0000-00001A850000}"/>
    <cellStyle name="Monétaire [0]_!!!GO_1 18" xfId="14196" xr:uid="{00000000-0005-0000-0000-00001B850000}"/>
    <cellStyle name="Monetaire [0]_!!!GO_1 19" xfId="14197" xr:uid="{00000000-0005-0000-0000-00001C850000}"/>
    <cellStyle name="Monétaire [0]_!!!GO_1 19" xfId="14198" xr:uid="{00000000-0005-0000-0000-00001D850000}"/>
    <cellStyle name="Monetaire [0]_!!!GO_1 2" xfId="14199" xr:uid="{00000000-0005-0000-0000-00001E850000}"/>
    <cellStyle name="Monétaire [0]_!!!GO_1 2" xfId="14200" xr:uid="{00000000-0005-0000-0000-00001F850000}"/>
    <cellStyle name="Monetaire [0]_!!!GO_1 2 10" xfId="14201" xr:uid="{00000000-0005-0000-0000-000020850000}"/>
    <cellStyle name="Monétaire [0]_!!!GO_1 2 10" xfId="14202" xr:uid="{00000000-0005-0000-0000-000021850000}"/>
    <cellStyle name="Monetaire [0]_!!!GO_1 2 11" xfId="14203" xr:uid="{00000000-0005-0000-0000-000022850000}"/>
    <cellStyle name="Monétaire [0]_!!!GO_1 2 11" xfId="14204" xr:uid="{00000000-0005-0000-0000-000023850000}"/>
    <cellStyle name="Monetaire [0]_!!!GO_1 2 12" xfId="14205" xr:uid="{00000000-0005-0000-0000-000024850000}"/>
    <cellStyle name="Monétaire [0]_!!!GO_1 2 12" xfId="14206" xr:uid="{00000000-0005-0000-0000-000025850000}"/>
    <cellStyle name="Monetaire [0]_!!!GO_1 2 13" xfId="14207" xr:uid="{00000000-0005-0000-0000-000026850000}"/>
    <cellStyle name="Monétaire [0]_!!!GO_1 2 13" xfId="14208" xr:uid="{00000000-0005-0000-0000-000027850000}"/>
    <cellStyle name="Monetaire [0]_!!!GO_1 2 14" xfId="14209" xr:uid="{00000000-0005-0000-0000-000028850000}"/>
    <cellStyle name="Monétaire [0]_!!!GO_1 2 14" xfId="14210" xr:uid="{00000000-0005-0000-0000-000029850000}"/>
    <cellStyle name="Monetaire [0]_!!!GO_1 2 15" xfId="14211" xr:uid="{00000000-0005-0000-0000-00002A850000}"/>
    <cellStyle name="Monétaire [0]_!!!GO_1 2 15" xfId="14212" xr:uid="{00000000-0005-0000-0000-00002B850000}"/>
    <cellStyle name="Monetaire [0]_!!!GO_1 2 16" xfId="14213" xr:uid="{00000000-0005-0000-0000-00002C850000}"/>
    <cellStyle name="Monétaire [0]_!!!GO_1 2 16" xfId="14214" xr:uid="{00000000-0005-0000-0000-00002D850000}"/>
    <cellStyle name="Monetaire [0]_!!!GO_1 2 17" xfId="14215" xr:uid="{00000000-0005-0000-0000-00002E850000}"/>
    <cellStyle name="Monétaire [0]_!!!GO_1 2 17" xfId="14216" xr:uid="{00000000-0005-0000-0000-00002F850000}"/>
    <cellStyle name="Monetaire [0]_!!!GO_1 2 18" xfId="14217" xr:uid="{00000000-0005-0000-0000-000030850000}"/>
    <cellStyle name="Monétaire [0]_!!!GO_1 2 18" xfId="14218" xr:uid="{00000000-0005-0000-0000-000031850000}"/>
    <cellStyle name="Monetaire [0]_!!!GO_1 2 2" xfId="14219" xr:uid="{00000000-0005-0000-0000-000032850000}"/>
    <cellStyle name="Monétaire [0]_!!!GO_1 2 2" xfId="14220" xr:uid="{00000000-0005-0000-0000-000033850000}"/>
    <cellStyle name="Monetaire [0]_!!!GO_1 2 3" xfId="14221" xr:uid="{00000000-0005-0000-0000-000034850000}"/>
    <cellStyle name="Monétaire [0]_!!!GO_1 2 3" xfId="14222" xr:uid="{00000000-0005-0000-0000-000035850000}"/>
    <cellStyle name="Monetaire [0]_!!!GO_1 2 4" xfId="14223" xr:uid="{00000000-0005-0000-0000-000036850000}"/>
    <cellStyle name="Monétaire [0]_!!!GO_1 2 4" xfId="14224" xr:uid="{00000000-0005-0000-0000-000037850000}"/>
    <cellStyle name="Monetaire [0]_!!!GO_1 2 5" xfId="14225" xr:uid="{00000000-0005-0000-0000-000038850000}"/>
    <cellStyle name="Monétaire [0]_!!!GO_1 2 5" xfId="14226" xr:uid="{00000000-0005-0000-0000-000039850000}"/>
    <cellStyle name="Monetaire [0]_!!!GO_1 2 6" xfId="14227" xr:uid="{00000000-0005-0000-0000-00003A850000}"/>
    <cellStyle name="Monétaire [0]_!!!GO_1 2 6" xfId="14228" xr:uid="{00000000-0005-0000-0000-00003B850000}"/>
    <cellStyle name="Monetaire [0]_!!!GO_1 2 7" xfId="14229" xr:uid="{00000000-0005-0000-0000-00003C850000}"/>
    <cellStyle name="Monétaire [0]_!!!GO_1 2 7" xfId="14230" xr:uid="{00000000-0005-0000-0000-00003D850000}"/>
    <cellStyle name="Monetaire [0]_!!!GO_1 2 8" xfId="14231" xr:uid="{00000000-0005-0000-0000-00003E850000}"/>
    <cellStyle name="Monétaire [0]_!!!GO_1 2 8" xfId="14232" xr:uid="{00000000-0005-0000-0000-00003F850000}"/>
    <cellStyle name="Monetaire [0]_!!!GO_1 2 9" xfId="14233" xr:uid="{00000000-0005-0000-0000-000040850000}"/>
    <cellStyle name="Monétaire [0]_!!!GO_1 2 9" xfId="14234" xr:uid="{00000000-0005-0000-0000-000041850000}"/>
    <cellStyle name="Monetaire [0]_!!!GO_1 20" xfId="14235" xr:uid="{00000000-0005-0000-0000-000042850000}"/>
    <cellStyle name="Monétaire [0]_!!!GO_1 20" xfId="14236" xr:uid="{00000000-0005-0000-0000-000043850000}"/>
    <cellStyle name="Monetaire [0]_!!!GO_1 21" xfId="14237" xr:uid="{00000000-0005-0000-0000-000044850000}"/>
    <cellStyle name="Monétaire [0]_!!!GO_1 21" xfId="14238" xr:uid="{00000000-0005-0000-0000-000045850000}"/>
    <cellStyle name="Monetaire [0]_!!!GO_1 22" xfId="14239" xr:uid="{00000000-0005-0000-0000-000046850000}"/>
    <cellStyle name="Monétaire [0]_!!!GO_1 22" xfId="14240" xr:uid="{00000000-0005-0000-0000-000047850000}"/>
    <cellStyle name="Monetaire [0]_!!!GO_1 23" xfId="14241" xr:uid="{00000000-0005-0000-0000-000048850000}"/>
    <cellStyle name="Monétaire [0]_!!!GO_1 23" xfId="14242" xr:uid="{00000000-0005-0000-0000-000049850000}"/>
    <cellStyle name="Monetaire [0]_!!!GO_1 24" xfId="14243" xr:uid="{00000000-0005-0000-0000-00004A850000}"/>
    <cellStyle name="Monétaire [0]_!!!GO_1 24" xfId="14244" xr:uid="{00000000-0005-0000-0000-00004B850000}"/>
    <cellStyle name="Monetaire [0]_!!!GO_1 25" xfId="14245" xr:uid="{00000000-0005-0000-0000-00004C850000}"/>
    <cellStyle name="Monétaire [0]_!!!GO_1 25" xfId="14246" xr:uid="{00000000-0005-0000-0000-00004D850000}"/>
    <cellStyle name="Monetaire [0]_!!!GO_1 26" xfId="14247" xr:uid="{00000000-0005-0000-0000-00004E850000}"/>
    <cellStyle name="Monétaire [0]_!!!GO_1 26" xfId="14248" xr:uid="{00000000-0005-0000-0000-00004F850000}"/>
    <cellStyle name="Monetaire [0]_!!!GO_1 27" xfId="14249" xr:uid="{00000000-0005-0000-0000-000050850000}"/>
    <cellStyle name="Monétaire [0]_!!!GO_1 27" xfId="14250" xr:uid="{00000000-0005-0000-0000-000051850000}"/>
    <cellStyle name="Monetaire [0]_!!!GO_1 28" xfId="14251" xr:uid="{00000000-0005-0000-0000-000052850000}"/>
    <cellStyle name="Monétaire [0]_!!!GO_1 28" xfId="14252" xr:uid="{00000000-0005-0000-0000-000053850000}"/>
    <cellStyle name="Monetaire [0]_!!!GO_1 3" xfId="14253" xr:uid="{00000000-0005-0000-0000-000054850000}"/>
    <cellStyle name="Monétaire [0]_!!!GO_1 3" xfId="14254" xr:uid="{00000000-0005-0000-0000-000055850000}"/>
    <cellStyle name="Monetaire [0]_!!!GO_1 3 10" xfId="14255" xr:uid="{00000000-0005-0000-0000-000056850000}"/>
    <cellStyle name="Monétaire [0]_!!!GO_1 3 10" xfId="14256" xr:uid="{00000000-0005-0000-0000-000057850000}"/>
    <cellStyle name="Monetaire [0]_!!!GO_1 3 11" xfId="14257" xr:uid="{00000000-0005-0000-0000-000058850000}"/>
    <cellStyle name="Monétaire [0]_!!!GO_1 3 11" xfId="14258" xr:uid="{00000000-0005-0000-0000-000059850000}"/>
    <cellStyle name="Monetaire [0]_!!!GO_1 3 12" xfId="14259" xr:uid="{00000000-0005-0000-0000-00005A850000}"/>
    <cellStyle name="Monétaire [0]_!!!GO_1 3 12" xfId="14260" xr:uid="{00000000-0005-0000-0000-00005B850000}"/>
    <cellStyle name="Monetaire [0]_!!!GO_1 3 13" xfId="14261" xr:uid="{00000000-0005-0000-0000-00005C850000}"/>
    <cellStyle name="Monétaire [0]_!!!GO_1 3 13" xfId="14262" xr:uid="{00000000-0005-0000-0000-00005D850000}"/>
    <cellStyle name="Monetaire [0]_!!!GO_1 3 14" xfId="14263" xr:uid="{00000000-0005-0000-0000-00005E850000}"/>
    <cellStyle name="Monétaire [0]_!!!GO_1 3 14" xfId="14264" xr:uid="{00000000-0005-0000-0000-00005F850000}"/>
    <cellStyle name="Monetaire [0]_!!!GO_1 3 15" xfId="14265" xr:uid="{00000000-0005-0000-0000-000060850000}"/>
    <cellStyle name="Monétaire [0]_!!!GO_1 3 15" xfId="14266" xr:uid="{00000000-0005-0000-0000-000061850000}"/>
    <cellStyle name="Monetaire [0]_!!!GO_1 3 16" xfId="14267" xr:uid="{00000000-0005-0000-0000-000062850000}"/>
    <cellStyle name="Monétaire [0]_!!!GO_1 3 16" xfId="14268" xr:uid="{00000000-0005-0000-0000-000063850000}"/>
    <cellStyle name="Monetaire [0]_!!!GO_1 3 17" xfId="14269" xr:uid="{00000000-0005-0000-0000-000064850000}"/>
    <cellStyle name="Monétaire [0]_!!!GO_1 3 17" xfId="14270" xr:uid="{00000000-0005-0000-0000-000065850000}"/>
    <cellStyle name="Monetaire [0]_!!!GO_1 3 18" xfId="14271" xr:uid="{00000000-0005-0000-0000-000066850000}"/>
    <cellStyle name="Monétaire [0]_!!!GO_1 3 18" xfId="14272" xr:uid="{00000000-0005-0000-0000-000067850000}"/>
    <cellStyle name="Monetaire [0]_!!!GO_1 3 2" xfId="14273" xr:uid="{00000000-0005-0000-0000-000068850000}"/>
    <cellStyle name="Monétaire [0]_!!!GO_1 3 2" xfId="14274" xr:uid="{00000000-0005-0000-0000-000069850000}"/>
    <cellStyle name="Monetaire [0]_!!!GO_1 3 3" xfId="14275" xr:uid="{00000000-0005-0000-0000-00006A850000}"/>
    <cellStyle name="Monétaire [0]_!!!GO_1 3 3" xfId="14276" xr:uid="{00000000-0005-0000-0000-00006B850000}"/>
    <cellStyle name="Monetaire [0]_!!!GO_1 3 4" xfId="14277" xr:uid="{00000000-0005-0000-0000-00006C850000}"/>
    <cellStyle name="Monétaire [0]_!!!GO_1 3 4" xfId="14278" xr:uid="{00000000-0005-0000-0000-00006D850000}"/>
    <cellStyle name="Monetaire [0]_!!!GO_1 3 5" xfId="14279" xr:uid="{00000000-0005-0000-0000-00006E850000}"/>
    <cellStyle name="Monétaire [0]_!!!GO_1 3 5" xfId="14280" xr:uid="{00000000-0005-0000-0000-00006F850000}"/>
    <cellStyle name="Monetaire [0]_!!!GO_1 3 6" xfId="14281" xr:uid="{00000000-0005-0000-0000-000070850000}"/>
    <cellStyle name="Monétaire [0]_!!!GO_1 3 6" xfId="14282" xr:uid="{00000000-0005-0000-0000-000071850000}"/>
    <cellStyle name="Monetaire [0]_!!!GO_1 3 7" xfId="14283" xr:uid="{00000000-0005-0000-0000-000072850000}"/>
    <cellStyle name="Monétaire [0]_!!!GO_1 3 7" xfId="14284" xr:uid="{00000000-0005-0000-0000-000073850000}"/>
    <cellStyle name="Monetaire [0]_!!!GO_1 3 8" xfId="14285" xr:uid="{00000000-0005-0000-0000-000074850000}"/>
    <cellStyle name="Monétaire [0]_!!!GO_1 3 8" xfId="14286" xr:uid="{00000000-0005-0000-0000-000075850000}"/>
    <cellStyle name="Monetaire [0]_!!!GO_1 3 9" xfId="14287" xr:uid="{00000000-0005-0000-0000-000076850000}"/>
    <cellStyle name="Monétaire [0]_!!!GO_1 3 9" xfId="14288" xr:uid="{00000000-0005-0000-0000-000077850000}"/>
    <cellStyle name="Monetaire [0]_!!!GO_1 4" xfId="14289" xr:uid="{00000000-0005-0000-0000-000078850000}"/>
    <cellStyle name="Monétaire [0]_!!!GO_1 4" xfId="14290" xr:uid="{00000000-0005-0000-0000-000079850000}"/>
    <cellStyle name="Monetaire [0]_!!!GO_1 4 10" xfId="14291" xr:uid="{00000000-0005-0000-0000-00007A850000}"/>
    <cellStyle name="Monétaire [0]_!!!GO_1 4 10" xfId="14292" xr:uid="{00000000-0005-0000-0000-00007B850000}"/>
    <cellStyle name="Monetaire [0]_!!!GO_1 4 11" xfId="14293" xr:uid="{00000000-0005-0000-0000-00007C850000}"/>
    <cellStyle name="Monétaire [0]_!!!GO_1 4 11" xfId="14294" xr:uid="{00000000-0005-0000-0000-00007D850000}"/>
    <cellStyle name="Monetaire [0]_!!!GO_1 4 12" xfId="14295" xr:uid="{00000000-0005-0000-0000-00007E850000}"/>
    <cellStyle name="Monétaire [0]_!!!GO_1 4 12" xfId="14296" xr:uid="{00000000-0005-0000-0000-00007F850000}"/>
    <cellStyle name="Monetaire [0]_!!!GO_1 4 13" xfId="14297" xr:uid="{00000000-0005-0000-0000-000080850000}"/>
    <cellStyle name="Monétaire [0]_!!!GO_1 4 13" xfId="14298" xr:uid="{00000000-0005-0000-0000-000081850000}"/>
    <cellStyle name="Monetaire [0]_!!!GO_1 4 14" xfId="14299" xr:uid="{00000000-0005-0000-0000-000082850000}"/>
    <cellStyle name="Monétaire [0]_!!!GO_1 4 14" xfId="14300" xr:uid="{00000000-0005-0000-0000-000083850000}"/>
    <cellStyle name="Monetaire [0]_!!!GO_1 4 15" xfId="14301" xr:uid="{00000000-0005-0000-0000-000084850000}"/>
    <cellStyle name="Monétaire [0]_!!!GO_1 4 15" xfId="14302" xr:uid="{00000000-0005-0000-0000-000085850000}"/>
    <cellStyle name="Monetaire [0]_!!!GO_1 4 16" xfId="14303" xr:uid="{00000000-0005-0000-0000-000086850000}"/>
    <cellStyle name="Monétaire [0]_!!!GO_1 4 16" xfId="14304" xr:uid="{00000000-0005-0000-0000-000087850000}"/>
    <cellStyle name="Monetaire [0]_!!!GO_1 4 17" xfId="14305" xr:uid="{00000000-0005-0000-0000-000088850000}"/>
    <cellStyle name="Monétaire [0]_!!!GO_1 4 17" xfId="14306" xr:uid="{00000000-0005-0000-0000-000089850000}"/>
    <cellStyle name="Monetaire [0]_!!!GO_1 4 18" xfId="14307" xr:uid="{00000000-0005-0000-0000-00008A850000}"/>
    <cellStyle name="Monétaire [0]_!!!GO_1 4 18" xfId="14308" xr:uid="{00000000-0005-0000-0000-00008B850000}"/>
    <cellStyle name="Monetaire [0]_!!!GO_1 4 2" xfId="14309" xr:uid="{00000000-0005-0000-0000-00008C850000}"/>
    <cellStyle name="Monétaire [0]_!!!GO_1 4 2" xfId="14310" xr:uid="{00000000-0005-0000-0000-00008D850000}"/>
    <cellStyle name="Monetaire [0]_!!!GO_1 4 3" xfId="14311" xr:uid="{00000000-0005-0000-0000-00008E850000}"/>
    <cellStyle name="Monétaire [0]_!!!GO_1 4 3" xfId="14312" xr:uid="{00000000-0005-0000-0000-00008F850000}"/>
    <cellStyle name="Monetaire [0]_!!!GO_1 4 4" xfId="14313" xr:uid="{00000000-0005-0000-0000-000090850000}"/>
    <cellStyle name="Monétaire [0]_!!!GO_1 4 4" xfId="14314" xr:uid="{00000000-0005-0000-0000-000091850000}"/>
    <cellStyle name="Monetaire [0]_!!!GO_1 4 5" xfId="14315" xr:uid="{00000000-0005-0000-0000-000092850000}"/>
    <cellStyle name="Monétaire [0]_!!!GO_1 4 5" xfId="14316" xr:uid="{00000000-0005-0000-0000-000093850000}"/>
    <cellStyle name="Monetaire [0]_!!!GO_1 4 6" xfId="14317" xr:uid="{00000000-0005-0000-0000-000094850000}"/>
    <cellStyle name="Monétaire [0]_!!!GO_1 4 6" xfId="14318" xr:uid="{00000000-0005-0000-0000-000095850000}"/>
    <cellStyle name="Monetaire [0]_!!!GO_1 4 7" xfId="14319" xr:uid="{00000000-0005-0000-0000-000096850000}"/>
    <cellStyle name="Monétaire [0]_!!!GO_1 4 7" xfId="14320" xr:uid="{00000000-0005-0000-0000-000097850000}"/>
    <cellStyle name="Monetaire [0]_!!!GO_1 4 8" xfId="14321" xr:uid="{00000000-0005-0000-0000-000098850000}"/>
    <cellStyle name="Monétaire [0]_!!!GO_1 4 8" xfId="14322" xr:uid="{00000000-0005-0000-0000-000099850000}"/>
    <cellStyle name="Monetaire [0]_!!!GO_1 4 9" xfId="14323" xr:uid="{00000000-0005-0000-0000-00009A850000}"/>
    <cellStyle name="Monétaire [0]_!!!GO_1 4 9" xfId="14324" xr:uid="{00000000-0005-0000-0000-00009B850000}"/>
    <cellStyle name="Monetaire [0]_!!!GO_1 5" xfId="14325" xr:uid="{00000000-0005-0000-0000-00009C850000}"/>
    <cellStyle name="Monétaire [0]_!!!GO_1 5" xfId="14326" xr:uid="{00000000-0005-0000-0000-00009D850000}"/>
    <cellStyle name="Monetaire [0]_!!!GO_1 5 10" xfId="14327" xr:uid="{00000000-0005-0000-0000-00009E850000}"/>
    <cellStyle name="Monétaire [0]_!!!GO_1 5 10" xfId="14328" xr:uid="{00000000-0005-0000-0000-00009F850000}"/>
    <cellStyle name="Monetaire [0]_!!!GO_1 5 11" xfId="14329" xr:uid="{00000000-0005-0000-0000-0000A0850000}"/>
    <cellStyle name="Monétaire [0]_!!!GO_1 5 11" xfId="14330" xr:uid="{00000000-0005-0000-0000-0000A1850000}"/>
    <cellStyle name="Monetaire [0]_!!!GO_1 5 12" xfId="14331" xr:uid="{00000000-0005-0000-0000-0000A2850000}"/>
    <cellStyle name="Monétaire [0]_!!!GO_1 5 12" xfId="14332" xr:uid="{00000000-0005-0000-0000-0000A3850000}"/>
    <cellStyle name="Monetaire [0]_!!!GO_1 5 13" xfId="14333" xr:uid="{00000000-0005-0000-0000-0000A4850000}"/>
    <cellStyle name="Monétaire [0]_!!!GO_1 5 13" xfId="14334" xr:uid="{00000000-0005-0000-0000-0000A5850000}"/>
    <cellStyle name="Monetaire [0]_!!!GO_1 5 14" xfId="14335" xr:uid="{00000000-0005-0000-0000-0000A6850000}"/>
    <cellStyle name="Monétaire [0]_!!!GO_1 5 14" xfId="14336" xr:uid="{00000000-0005-0000-0000-0000A7850000}"/>
    <cellStyle name="Monetaire [0]_!!!GO_1 5 15" xfId="14337" xr:uid="{00000000-0005-0000-0000-0000A8850000}"/>
    <cellStyle name="Monétaire [0]_!!!GO_1 5 15" xfId="14338" xr:uid="{00000000-0005-0000-0000-0000A9850000}"/>
    <cellStyle name="Monetaire [0]_!!!GO_1 5 16" xfId="14339" xr:uid="{00000000-0005-0000-0000-0000AA850000}"/>
    <cellStyle name="Monétaire [0]_!!!GO_1 5 16" xfId="14340" xr:uid="{00000000-0005-0000-0000-0000AB850000}"/>
    <cellStyle name="Monetaire [0]_!!!GO_1 5 17" xfId="14341" xr:uid="{00000000-0005-0000-0000-0000AC850000}"/>
    <cellStyle name="Monétaire [0]_!!!GO_1 5 17" xfId="14342" xr:uid="{00000000-0005-0000-0000-0000AD850000}"/>
    <cellStyle name="Monetaire [0]_!!!GO_1 5 18" xfId="14343" xr:uid="{00000000-0005-0000-0000-0000AE850000}"/>
    <cellStyle name="Monétaire [0]_!!!GO_1 5 18" xfId="14344" xr:uid="{00000000-0005-0000-0000-0000AF850000}"/>
    <cellStyle name="Monetaire [0]_!!!GO_1 5 2" xfId="14345" xr:uid="{00000000-0005-0000-0000-0000B0850000}"/>
    <cellStyle name="Monétaire [0]_!!!GO_1 5 2" xfId="14346" xr:uid="{00000000-0005-0000-0000-0000B1850000}"/>
    <cellStyle name="Monetaire [0]_!!!GO_1 5 3" xfId="14347" xr:uid="{00000000-0005-0000-0000-0000B2850000}"/>
    <cellStyle name="Monétaire [0]_!!!GO_1 5 3" xfId="14348" xr:uid="{00000000-0005-0000-0000-0000B3850000}"/>
    <cellStyle name="Monetaire [0]_!!!GO_1 5 4" xfId="14349" xr:uid="{00000000-0005-0000-0000-0000B4850000}"/>
    <cellStyle name="Monétaire [0]_!!!GO_1 5 4" xfId="14350" xr:uid="{00000000-0005-0000-0000-0000B5850000}"/>
    <cellStyle name="Monetaire [0]_!!!GO_1 5 5" xfId="14351" xr:uid="{00000000-0005-0000-0000-0000B6850000}"/>
    <cellStyle name="Monétaire [0]_!!!GO_1 5 5" xfId="14352" xr:uid="{00000000-0005-0000-0000-0000B7850000}"/>
    <cellStyle name="Monetaire [0]_!!!GO_1 5 6" xfId="14353" xr:uid="{00000000-0005-0000-0000-0000B8850000}"/>
    <cellStyle name="Monétaire [0]_!!!GO_1 5 6" xfId="14354" xr:uid="{00000000-0005-0000-0000-0000B9850000}"/>
    <cellStyle name="Monetaire [0]_!!!GO_1 5 7" xfId="14355" xr:uid="{00000000-0005-0000-0000-0000BA850000}"/>
    <cellStyle name="Monétaire [0]_!!!GO_1 5 7" xfId="14356" xr:uid="{00000000-0005-0000-0000-0000BB850000}"/>
    <cellStyle name="Monetaire [0]_!!!GO_1 5 8" xfId="14357" xr:uid="{00000000-0005-0000-0000-0000BC850000}"/>
    <cellStyle name="Monétaire [0]_!!!GO_1 5 8" xfId="14358" xr:uid="{00000000-0005-0000-0000-0000BD850000}"/>
    <cellStyle name="Monetaire [0]_!!!GO_1 5 9" xfId="14359" xr:uid="{00000000-0005-0000-0000-0000BE850000}"/>
    <cellStyle name="Monétaire [0]_!!!GO_1 5 9" xfId="14360" xr:uid="{00000000-0005-0000-0000-0000BF850000}"/>
    <cellStyle name="Monetaire [0]_!!!GO_1 6" xfId="14361" xr:uid="{00000000-0005-0000-0000-0000C0850000}"/>
    <cellStyle name="Monétaire [0]_!!!GO_1 6" xfId="14362" xr:uid="{00000000-0005-0000-0000-0000C1850000}"/>
    <cellStyle name="Monetaire [0]_!!!GO_1 6 10" xfId="14363" xr:uid="{00000000-0005-0000-0000-0000C2850000}"/>
    <cellStyle name="Monétaire [0]_!!!GO_1 6 10" xfId="14364" xr:uid="{00000000-0005-0000-0000-0000C3850000}"/>
    <cellStyle name="Monetaire [0]_!!!GO_1 6 11" xfId="14365" xr:uid="{00000000-0005-0000-0000-0000C4850000}"/>
    <cellStyle name="Monétaire [0]_!!!GO_1 6 11" xfId="14366" xr:uid="{00000000-0005-0000-0000-0000C5850000}"/>
    <cellStyle name="Monetaire [0]_!!!GO_1 6 12" xfId="14367" xr:uid="{00000000-0005-0000-0000-0000C6850000}"/>
    <cellStyle name="Monétaire [0]_!!!GO_1 6 12" xfId="14368" xr:uid="{00000000-0005-0000-0000-0000C7850000}"/>
    <cellStyle name="Monetaire [0]_!!!GO_1 6 13" xfId="14369" xr:uid="{00000000-0005-0000-0000-0000C8850000}"/>
    <cellStyle name="Monétaire [0]_!!!GO_1 6 13" xfId="14370" xr:uid="{00000000-0005-0000-0000-0000C9850000}"/>
    <cellStyle name="Monetaire [0]_!!!GO_1 6 14" xfId="14371" xr:uid="{00000000-0005-0000-0000-0000CA850000}"/>
    <cellStyle name="Monétaire [0]_!!!GO_1 6 14" xfId="14372" xr:uid="{00000000-0005-0000-0000-0000CB850000}"/>
    <cellStyle name="Monetaire [0]_!!!GO_1 6 15" xfId="14373" xr:uid="{00000000-0005-0000-0000-0000CC850000}"/>
    <cellStyle name="Monétaire [0]_!!!GO_1 6 15" xfId="14374" xr:uid="{00000000-0005-0000-0000-0000CD850000}"/>
    <cellStyle name="Monetaire [0]_!!!GO_1 6 16" xfId="14375" xr:uid="{00000000-0005-0000-0000-0000CE850000}"/>
    <cellStyle name="Monétaire [0]_!!!GO_1 6 16" xfId="14376" xr:uid="{00000000-0005-0000-0000-0000CF850000}"/>
    <cellStyle name="Monetaire [0]_!!!GO_1 6 17" xfId="14377" xr:uid="{00000000-0005-0000-0000-0000D0850000}"/>
    <cellStyle name="Monétaire [0]_!!!GO_1 6 17" xfId="14378" xr:uid="{00000000-0005-0000-0000-0000D1850000}"/>
    <cellStyle name="Monetaire [0]_!!!GO_1 6 18" xfId="14379" xr:uid="{00000000-0005-0000-0000-0000D2850000}"/>
    <cellStyle name="Monétaire [0]_!!!GO_1 6 18" xfId="14380" xr:uid="{00000000-0005-0000-0000-0000D3850000}"/>
    <cellStyle name="Monetaire [0]_!!!GO_1 6 2" xfId="14381" xr:uid="{00000000-0005-0000-0000-0000D4850000}"/>
    <cellStyle name="Monétaire [0]_!!!GO_1 6 2" xfId="14382" xr:uid="{00000000-0005-0000-0000-0000D5850000}"/>
    <cellStyle name="Monetaire [0]_!!!GO_1 6 3" xfId="14383" xr:uid="{00000000-0005-0000-0000-0000D6850000}"/>
    <cellStyle name="Monétaire [0]_!!!GO_1 6 3" xfId="14384" xr:uid="{00000000-0005-0000-0000-0000D7850000}"/>
    <cellStyle name="Monetaire [0]_!!!GO_1 6 4" xfId="14385" xr:uid="{00000000-0005-0000-0000-0000D8850000}"/>
    <cellStyle name="Monétaire [0]_!!!GO_1 6 4" xfId="14386" xr:uid="{00000000-0005-0000-0000-0000D9850000}"/>
    <cellStyle name="Monetaire [0]_!!!GO_1 6 5" xfId="14387" xr:uid="{00000000-0005-0000-0000-0000DA850000}"/>
    <cellStyle name="Monétaire [0]_!!!GO_1 6 5" xfId="14388" xr:uid="{00000000-0005-0000-0000-0000DB850000}"/>
    <cellStyle name="Monetaire [0]_!!!GO_1 6 6" xfId="14389" xr:uid="{00000000-0005-0000-0000-0000DC850000}"/>
    <cellStyle name="Monétaire [0]_!!!GO_1 6 6" xfId="14390" xr:uid="{00000000-0005-0000-0000-0000DD850000}"/>
    <cellStyle name="Monetaire [0]_!!!GO_1 6 7" xfId="14391" xr:uid="{00000000-0005-0000-0000-0000DE850000}"/>
    <cellStyle name="Monétaire [0]_!!!GO_1 6 7" xfId="14392" xr:uid="{00000000-0005-0000-0000-0000DF850000}"/>
    <cellStyle name="Monetaire [0]_!!!GO_1 6 8" xfId="14393" xr:uid="{00000000-0005-0000-0000-0000E0850000}"/>
    <cellStyle name="Monétaire [0]_!!!GO_1 6 8" xfId="14394" xr:uid="{00000000-0005-0000-0000-0000E1850000}"/>
    <cellStyle name="Monetaire [0]_!!!GO_1 6 9" xfId="14395" xr:uid="{00000000-0005-0000-0000-0000E2850000}"/>
    <cellStyle name="Monétaire [0]_!!!GO_1 6 9" xfId="14396" xr:uid="{00000000-0005-0000-0000-0000E3850000}"/>
    <cellStyle name="Monetaire [0]_!!!GO_1 7" xfId="14397" xr:uid="{00000000-0005-0000-0000-0000E4850000}"/>
    <cellStyle name="Monétaire [0]_!!!GO_1 7" xfId="14398" xr:uid="{00000000-0005-0000-0000-0000E5850000}"/>
    <cellStyle name="Monetaire [0]_!!!GO_1 7 10" xfId="14399" xr:uid="{00000000-0005-0000-0000-0000E6850000}"/>
    <cellStyle name="Monétaire [0]_!!!GO_1 7 10" xfId="14400" xr:uid="{00000000-0005-0000-0000-0000E7850000}"/>
    <cellStyle name="Monetaire [0]_!!!GO_1 7 11" xfId="14401" xr:uid="{00000000-0005-0000-0000-0000E8850000}"/>
    <cellStyle name="Monétaire [0]_!!!GO_1 7 11" xfId="14402" xr:uid="{00000000-0005-0000-0000-0000E9850000}"/>
    <cellStyle name="Monetaire [0]_!!!GO_1 7 12" xfId="14403" xr:uid="{00000000-0005-0000-0000-0000EA850000}"/>
    <cellStyle name="Monétaire [0]_!!!GO_1 7 12" xfId="14404" xr:uid="{00000000-0005-0000-0000-0000EB850000}"/>
    <cellStyle name="Monetaire [0]_!!!GO_1 7 13" xfId="14405" xr:uid="{00000000-0005-0000-0000-0000EC850000}"/>
    <cellStyle name="Monétaire [0]_!!!GO_1 7 13" xfId="14406" xr:uid="{00000000-0005-0000-0000-0000ED850000}"/>
    <cellStyle name="Monetaire [0]_!!!GO_1 7 14" xfId="14407" xr:uid="{00000000-0005-0000-0000-0000EE850000}"/>
    <cellStyle name="Monétaire [0]_!!!GO_1 7 14" xfId="14408" xr:uid="{00000000-0005-0000-0000-0000EF850000}"/>
    <cellStyle name="Monetaire [0]_!!!GO_1 7 15" xfId="14409" xr:uid="{00000000-0005-0000-0000-0000F0850000}"/>
    <cellStyle name="Monétaire [0]_!!!GO_1 7 15" xfId="14410" xr:uid="{00000000-0005-0000-0000-0000F1850000}"/>
    <cellStyle name="Monetaire [0]_!!!GO_1 7 16" xfId="14411" xr:uid="{00000000-0005-0000-0000-0000F2850000}"/>
    <cellStyle name="Monétaire [0]_!!!GO_1 7 16" xfId="14412" xr:uid="{00000000-0005-0000-0000-0000F3850000}"/>
    <cellStyle name="Monetaire [0]_!!!GO_1 7 17" xfId="14413" xr:uid="{00000000-0005-0000-0000-0000F4850000}"/>
    <cellStyle name="Monétaire [0]_!!!GO_1 7 17" xfId="14414" xr:uid="{00000000-0005-0000-0000-0000F5850000}"/>
    <cellStyle name="Monetaire [0]_!!!GO_1 7 18" xfId="14415" xr:uid="{00000000-0005-0000-0000-0000F6850000}"/>
    <cellStyle name="Monétaire [0]_!!!GO_1 7 18" xfId="14416" xr:uid="{00000000-0005-0000-0000-0000F7850000}"/>
    <cellStyle name="Monetaire [0]_!!!GO_1 7 2" xfId="14417" xr:uid="{00000000-0005-0000-0000-0000F8850000}"/>
    <cellStyle name="Monétaire [0]_!!!GO_1 7 2" xfId="14418" xr:uid="{00000000-0005-0000-0000-0000F9850000}"/>
    <cellStyle name="Monetaire [0]_!!!GO_1 7 3" xfId="14419" xr:uid="{00000000-0005-0000-0000-0000FA850000}"/>
    <cellStyle name="Monétaire [0]_!!!GO_1 7 3" xfId="14420" xr:uid="{00000000-0005-0000-0000-0000FB850000}"/>
    <cellStyle name="Monetaire [0]_!!!GO_1 7 4" xfId="14421" xr:uid="{00000000-0005-0000-0000-0000FC850000}"/>
    <cellStyle name="Monétaire [0]_!!!GO_1 7 4" xfId="14422" xr:uid="{00000000-0005-0000-0000-0000FD850000}"/>
    <cellStyle name="Monetaire [0]_!!!GO_1 7 5" xfId="14423" xr:uid="{00000000-0005-0000-0000-0000FE850000}"/>
    <cellStyle name="Monétaire [0]_!!!GO_1 7 5" xfId="14424" xr:uid="{00000000-0005-0000-0000-0000FF850000}"/>
    <cellStyle name="Monetaire [0]_!!!GO_1 7 6" xfId="14425" xr:uid="{00000000-0005-0000-0000-000000860000}"/>
    <cellStyle name="Monétaire [0]_!!!GO_1 7 6" xfId="14426" xr:uid="{00000000-0005-0000-0000-000001860000}"/>
    <cellStyle name="Monetaire [0]_!!!GO_1 7 7" xfId="14427" xr:uid="{00000000-0005-0000-0000-000002860000}"/>
    <cellStyle name="Monétaire [0]_!!!GO_1 7 7" xfId="14428" xr:uid="{00000000-0005-0000-0000-000003860000}"/>
    <cellStyle name="Monetaire [0]_!!!GO_1 7 8" xfId="14429" xr:uid="{00000000-0005-0000-0000-000004860000}"/>
    <cellStyle name="Monétaire [0]_!!!GO_1 7 8" xfId="14430" xr:uid="{00000000-0005-0000-0000-000005860000}"/>
    <cellStyle name="Monetaire [0]_!!!GO_1 7 9" xfId="14431" xr:uid="{00000000-0005-0000-0000-000006860000}"/>
    <cellStyle name="Monétaire [0]_!!!GO_1 7 9" xfId="14432" xr:uid="{00000000-0005-0000-0000-000007860000}"/>
    <cellStyle name="Monetaire [0]_!!!GO_1 8" xfId="14433" xr:uid="{00000000-0005-0000-0000-000008860000}"/>
    <cellStyle name="Monétaire [0]_!!!GO_1 8" xfId="14434" xr:uid="{00000000-0005-0000-0000-000009860000}"/>
    <cellStyle name="Monetaire [0]_!!!GO_1 8 10" xfId="14435" xr:uid="{00000000-0005-0000-0000-00000A860000}"/>
    <cellStyle name="Monétaire [0]_!!!GO_1 8 10" xfId="14436" xr:uid="{00000000-0005-0000-0000-00000B860000}"/>
    <cellStyle name="Monetaire [0]_!!!GO_1 8 11" xfId="14437" xr:uid="{00000000-0005-0000-0000-00000C860000}"/>
    <cellStyle name="Monétaire [0]_!!!GO_1 8 11" xfId="14438" xr:uid="{00000000-0005-0000-0000-00000D860000}"/>
    <cellStyle name="Monetaire [0]_!!!GO_1 8 12" xfId="14439" xr:uid="{00000000-0005-0000-0000-00000E860000}"/>
    <cellStyle name="Monétaire [0]_!!!GO_1 8 12" xfId="14440" xr:uid="{00000000-0005-0000-0000-00000F860000}"/>
    <cellStyle name="Monetaire [0]_!!!GO_1 8 13" xfId="14441" xr:uid="{00000000-0005-0000-0000-000010860000}"/>
    <cellStyle name="Monétaire [0]_!!!GO_1 8 13" xfId="14442" xr:uid="{00000000-0005-0000-0000-000011860000}"/>
    <cellStyle name="Monetaire [0]_!!!GO_1 8 14" xfId="14443" xr:uid="{00000000-0005-0000-0000-000012860000}"/>
    <cellStyle name="Monétaire [0]_!!!GO_1 8 14" xfId="14444" xr:uid="{00000000-0005-0000-0000-000013860000}"/>
    <cellStyle name="Monetaire [0]_!!!GO_1 8 15" xfId="14445" xr:uid="{00000000-0005-0000-0000-000014860000}"/>
    <cellStyle name="Monétaire [0]_!!!GO_1 8 15" xfId="14446" xr:uid="{00000000-0005-0000-0000-000015860000}"/>
    <cellStyle name="Monetaire [0]_!!!GO_1 8 16" xfId="14447" xr:uid="{00000000-0005-0000-0000-000016860000}"/>
    <cellStyle name="Monétaire [0]_!!!GO_1 8 16" xfId="14448" xr:uid="{00000000-0005-0000-0000-000017860000}"/>
    <cellStyle name="Monetaire [0]_!!!GO_1 8 17" xfId="14449" xr:uid="{00000000-0005-0000-0000-000018860000}"/>
    <cellStyle name="Monétaire [0]_!!!GO_1 8 17" xfId="14450" xr:uid="{00000000-0005-0000-0000-000019860000}"/>
    <cellStyle name="Monetaire [0]_!!!GO_1 8 18" xfId="14451" xr:uid="{00000000-0005-0000-0000-00001A860000}"/>
    <cellStyle name="Monétaire [0]_!!!GO_1 8 18" xfId="14452" xr:uid="{00000000-0005-0000-0000-00001B860000}"/>
    <cellStyle name="Monetaire [0]_!!!GO_1 8 2" xfId="14453" xr:uid="{00000000-0005-0000-0000-00001C860000}"/>
    <cellStyle name="Monétaire [0]_!!!GO_1 8 2" xfId="14454" xr:uid="{00000000-0005-0000-0000-00001D860000}"/>
    <cellStyle name="Monetaire [0]_!!!GO_1 8 3" xfId="14455" xr:uid="{00000000-0005-0000-0000-00001E860000}"/>
    <cellStyle name="Monétaire [0]_!!!GO_1 8 3" xfId="14456" xr:uid="{00000000-0005-0000-0000-00001F860000}"/>
    <cellStyle name="Monetaire [0]_!!!GO_1 8 4" xfId="14457" xr:uid="{00000000-0005-0000-0000-000020860000}"/>
    <cellStyle name="Monétaire [0]_!!!GO_1 8 4" xfId="14458" xr:uid="{00000000-0005-0000-0000-000021860000}"/>
    <cellStyle name="Monetaire [0]_!!!GO_1 8 5" xfId="14459" xr:uid="{00000000-0005-0000-0000-000022860000}"/>
    <cellStyle name="Monétaire [0]_!!!GO_1 8 5" xfId="14460" xr:uid="{00000000-0005-0000-0000-000023860000}"/>
    <cellStyle name="Monetaire [0]_!!!GO_1 8 6" xfId="14461" xr:uid="{00000000-0005-0000-0000-000024860000}"/>
    <cellStyle name="Monétaire [0]_!!!GO_1 8 6" xfId="14462" xr:uid="{00000000-0005-0000-0000-000025860000}"/>
    <cellStyle name="Monetaire [0]_!!!GO_1 8 7" xfId="14463" xr:uid="{00000000-0005-0000-0000-000026860000}"/>
    <cellStyle name="Monétaire [0]_!!!GO_1 8 7" xfId="14464" xr:uid="{00000000-0005-0000-0000-000027860000}"/>
    <cellStyle name="Monetaire [0]_!!!GO_1 8 8" xfId="14465" xr:uid="{00000000-0005-0000-0000-000028860000}"/>
    <cellStyle name="Monétaire [0]_!!!GO_1 8 8" xfId="14466" xr:uid="{00000000-0005-0000-0000-000029860000}"/>
    <cellStyle name="Monetaire [0]_!!!GO_1 8 9" xfId="14467" xr:uid="{00000000-0005-0000-0000-00002A860000}"/>
    <cellStyle name="Monétaire [0]_!!!GO_1 8 9" xfId="14468" xr:uid="{00000000-0005-0000-0000-00002B860000}"/>
    <cellStyle name="Monetaire [0]_!!!GO_1 9" xfId="14469" xr:uid="{00000000-0005-0000-0000-00002C860000}"/>
    <cellStyle name="Monétaire [0]_!!!GO_1 9" xfId="14470" xr:uid="{00000000-0005-0000-0000-00002D860000}"/>
    <cellStyle name="Monetaire [0]_!!!GO_1 9 10" xfId="14471" xr:uid="{00000000-0005-0000-0000-00002E860000}"/>
    <cellStyle name="Monétaire [0]_!!!GO_1 9 10" xfId="14472" xr:uid="{00000000-0005-0000-0000-00002F860000}"/>
    <cellStyle name="Monetaire [0]_!!!GO_1 9 11" xfId="14473" xr:uid="{00000000-0005-0000-0000-000030860000}"/>
    <cellStyle name="Monétaire [0]_!!!GO_1 9 11" xfId="14474" xr:uid="{00000000-0005-0000-0000-000031860000}"/>
    <cellStyle name="Monetaire [0]_!!!GO_1 9 12" xfId="14475" xr:uid="{00000000-0005-0000-0000-000032860000}"/>
    <cellStyle name="Monétaire [0]_!!!GO_1 9 12" xfId="14476" xr:uid="{00000000-0005-0000-0000-000033860000}"/>
    <cellStyle name="Monetaire [0]_!!!GO_1 9 13" xfId="14477" xr:uid="{00000000-0005-0000-0000-000034860000}"/>
    <cellStyle name="Monétaire [0]_!!!GO_1 9 13" xfId="14478" xr:uid="{00000000-0005-0000-0000-000035860000}"/>
    <cellStyle name="Monetaire [0]_!!!GO_1 9 14" xfId="14479" xr:uid="{00000000-0005-0000-0000-000036860000}"/>
    <cellStyle name="Monétaire [0]_!!!GO_1 9 14" xfId="14480" xr:uid="{00000000-0005-0000-0000-000037860000}"/>
    <cellStyle name="Monetaire [0]_!!!GO_1 9 15" xfId="14481" xr:uid="{00000000-0005-0000-0000-000038860000}"/>
    <cellStyle name="Monétaire [0]_!!!GO_1 9 15" xfId="14482" xr:uid="{00000000-0005-0000-0000-000039860000}"/>
    <cellStyle name="Monetaire [0]_!!!GO_1 9 16" xfId="14483" xr:uid="{00000000-0005-0000-0000-00003A860000}"/>
    <cellStyle name="Monétaire [0]_!!!GO_1 9 16" xfId="14484" xr:uid="{00000000-0005-0000-0000-00003B860000}"/>
    <cellStyle name="Monetaire [0]_!!!GO_1 9 17" xfId="14485" xr:uid="{00000000-0005-0000-0000-00003C860000}"/>
    <cellStyle name="Monétaire [0]_!!!GO_1 9 17" xfId="14486" xr:uid="{00000000-0005-0000-0000-00003D860000}"/>
    <cellStyle name="Monetaire [0]_!!!GO_1 9 18" xfId="14487" xr:uid="{00000000-0005-0000-0000-00003E860000}"/>
    <cellStyle name="Monétaire [0]_!!!GO_1 9 18" xfId="14488" xr:uid="{00000000-0005-0000-0000-00003F860000}"/>
    <cellStyle name="Monetaire [0]_!!!GO_1 9 2" xfId="14489" xr:uid="{00000000-0005-0000-0000-000040860000}"/>
    <cellStyle name="Monétaire [0]_!!!GO_1 9 2" xfId="14490" xr:uid="{00000000-0005-0000-0000-000041860000}"/>
    <cellStyle name="Monetaire [0]_!!!GO_1 9 3" xfId="14491" xr:uid="{00000000-0005-0000-0000-000042860000}"/>
    <cellStyle name="Monétaire [0]_!!!GO_1 9 3" xfId="14492" xr:uid="{00000000-0005-0000-0000-000043860000}"/>
    <cellStyle name="Monetaire [0]_!!!GO_1 9 4" xfId="14493" xr:uid="{00000000-0005-0000-0000-000044860000}"/>
    <cellStyle name="Monétaire [0]_!!!GO_1 9 4" xfId="14494" xr:uid="{00000000-0005-0000-0000-000045860000}"/>
    <cellStyle name="Monetaire [0]_!!!GO_1 9 5" xfId="14495" xr:uid="{00000000-0005-0000-0000-000046860000}"/>
    <cellStyle name="Monétaire [0]_!!!GO_1 9 5" xfId="14496" xr:uid="{00000000-0005-0000-0000-000047860000}"/>
    <cellStyle name="Monetaire [0]_!!!GO_1 9 6" xfId="14497" xr:uid="{00000000-0005-0000-0000-000048860000}"/>
    <cellStyle name="Monétaire [0]_!!!GO_1 9 6" xfId="14498" xr:uid="{00000000-0005-0000-0000-000049860000}"/>
    <cellStyle name="Monetaire [0]_!!!GO_1 9 7" xfId="14499" xr:uid="{00000000-0005-0000-0000-00004A860000}"/>
    <cellStyle name="Monétaire [0]_!!!GO_1 9 7" xfId="14500" xr:uid="{00000000-0005-0000-0000-00004B860000}"/>
    <cellStyle name="Monetaire [0]_!!!GO_1 9 8" xfId="14501" xr:uid="{00000000-0005-0000-0000-00004C860000}"/>
    <cellStyle name="Monétaire [0]_!!!GO_1 9 8" xfId="14502" xr:uid="{00000000-0005-0000-0000-00004D860000}"/>
    <cellStyle name="Monetaire [0]_!!!GO_1 9 9" xfId="14503" xr:uid="{00000000-0005-0000-0000-00004E860000}"/>
    <cellStyle name="Monétaire [0]_!!!GO_1 9 9" xfId="14504" xr:uid="{00000000-0005-0000-0000-00004F860000}"/>
    <cellStyle name="Monetaire [0]_CTC" xfId="14505" xr:uid="{00000000-0005-0000-0000-000050860000}"/>
    <cellStyle name="Monétaire [0]_CTC" xfId="14506" xr:uid="{00000000-0005-0000-0000-000051860000}"/>
    <cellStyle name="Monetaire [0]_CTC 10" xfId="14507" xr:uid="{00000000-0005-0000-0000-000052860000}"/>
    <cellStyle name="Monétaire [0]_CTC 10" xfId="14508" xr:uid="{00000000-0005-0000-0000-000053860000}"/>
    <cellStyle name="Monetaire [0]_CTC 11" xfId="14509" xr:uid="{00000000-0005-0000-0000-000054860000}"/>
    <cellStyle name="Monétaire [0]_CTC 11" xfId="14510" xr:uid="{00000000-0005-0000-0000-000055860000}"/>
    <cellStyle name="Monetaire [0]_CTC 12" xfId="14511" xr:uid="{00000000-0005-0000-0000-000056860000}"/>
    <cellStyle name="Monétaire [0]_CTC 12" xfId="14512" xr:uid="{00000000-0005-0000-0000-000057860000}"/>
    <cellStyle name="Monetaire [0]_CTC 2" xfId="14513" xr:uid="{00000000-0005-0000-0000-000058860000}"/>
    <cellStyle name="Monétaire [0]_CTC 2" xfId="14514" xr:uid="{00000000-0005-0000-0000-000059860000}"/>
    <cellStyle name="Monetaire [0]_CTC 2 2" xfId="14515" xr:uid="{00000000-0005-0000-0000-00005A860000}"/>
    <cellStyle name="Monétaire [0]_CTC 2 2" xfId="14516" xr:uid="{00000000-0005-0000-0000-00005B860000}"/>
    <cellStyle name="Monetaire [0]_CTC 3" xfId="14517" xr:uid="{00000000-0005-0000-0000-00005C860000}"/>
    <cellStyle name="Monétaire [0]_CTC 3" xfId="14518" xr:uid="{00000000-0005-0000-0000-00005D860000}"/>
    <cellStyle name="Monetaire [0]_CTC 3 2" xfId="14519" xr:uid="{00000000-0005-0000-0000-00005E860000}"/>
    <cellStyle name="Monétaire [0]_CTC 3 2" xfId="14520" xr:uid="{00000000-0005-0000-0000-00005F860000}"/>
    <cellStyle name="Monetaire [0]_CTC 4" xfId="14521" xr:uid="{00000000-0005-0000-0000-000060860000}"/>
    <cellStyle name="Monétaire [0]_CTC 4" xfId="14522" xr:uid="{00000000-0005-0000-0000-000061860000}"/>
    <cellStyle name="Monetaire [0]_CTC 4 2" xfId="14523" xr:uid="{00000000-0005-0000-0000-000062860000}"/>
    <cellStyle name="Monétaire [0]_CTC 4 2" xfId="14524" xr:uid="{00000000-0005-0000-0000-000063860000}"/>
    <cellStyle name="Monetaire [0]_CTC 5" xfId="14525" xr:uid="{00000000-0005-0000-0000-000064860000}"/>
    <cellStyle name="Monétaire [0]_CTC 5" xfId="14526" xr:uid="{00000000-0005-0000-0000-000065860000}"/>
    <cellStyle name="Monetaire [0]_CTC 5 2" xfId="14527" xr:uid="{00000000-0005-0000-0000-000066860000}"/>
    <cellStyle name="Monétaire [0]_CTC 5 2" xfId="14528" xr:uid="{00000000-0005-0000-0000-000067860000}"/>
    <cellStyle name="Monetaire [0]_CTC 6" xfId="14529" xr:uid="{00000000-0005-0000-0000-000068860000}"/>
    <cellStyle name="Monétaire [0]_CTC 6" xfId="14530" xr:uid="{00000000-0005-0000-0000-000069860000}"/>
    <cellStyle name="Monetaire [0]_CTC 6 2" xfId="14531" xr:uid="{00000000-0005-0000-0000-00006A860000}"/>
    <cellStyle name="Monétaire [0]_CTC 6 2" xfId="14532" xr:uid="{00000000-0005-0000-0000-00006B860000}"/>
    <cellStyle name="Monetaire [0]_CTC 7" xfId="14533" xr:uid="{00000000-0005-0000-0000-00006C860000}"/>
    <cellStyle name="Monétaire [0]_CTC 7" xfId="14534" xr:uid="{00000000-0005-0000-0000-00006D860000}"/>
    <cellStyle name="Monetaire [0]_CTC 7 2" xfId="14535" xr:uid="{00000000-0005-0000-0000-00006E860000}"/>
    <cellStyle name="Monétaire [0]_CTC 7 2" xfId="14536" xr:uid="{00000000-0005-0000-0000-00006F860000}"/>
    <cellStyle name="Monetaire [0]_CTC 8" xfId="14537" xr:uid="{00000000-0005-0000-0000-000070860000}"/>
    <cellStyle name="Monétaire [0]_CTC 8" xfId="14538" xr:uid="{00000000-0005-0000-0000-000071860000}"/>
    <cellStyle name="Monetaire [0]_CTC 8 2" xfId="14539" xr:uid="{00000000-0005-0000-0000-000072860000}"/>
    <cellStyle name="Monétaire [0]_CTC 8 2" xfId="14540" xr:uid="{00000000-0005-0000-0000-000073860000}"/>
    <cellStyle name="Monetaire [0]_CTC 9" xfId="14541" xr:uid="{00000000-0005-0000-0000-000074860000}"/>
    <cellStyle name="Monétaire [0]_CTC 9" xfId="14542" xr:uid="{00000000-0005-0000-0000-000075860000}"/>
    <cellStyle name="Monetaire [0]_CTC 9 2" xfId="14543" xr:uid="{00000000-0005-0000-0000-000076860000}"/>
    <cellStyle name="Monétaire [0]_CTC 9 2" xfId="14544" xr:uid="{00000000-0005-0000-0000-000077860000}"/>
    <cellStyle name="Monetaire [0]_CTC_!!!GO" xfId="14545" xr:uid="{00000000-0005-0000-0000-000078860000}"/>
    <cellStyle name="Monétaire [0]_CTC_!!!GO" xfId="14546" xr:uid="{00000000-0005-0000-0000-000079860000}"/>
    <cellStyle name="Monetaire [0]_CTC_!!!GO 10" xfId="14547" xr:uid="{00000000-0005-0000-0000-00007A860000}"/>
    <cellStyle name="Monétaire [0]_CTC_!!!GO 10" xfId="14548" xr:uid="{00000000-0005-0000-0000-00007B860000}"/>
    <cellStyle name="Monetaire [0]_CTC_!!!GO 11" xfId="14549" xr:uid="{00000000-0005-0000-0000-00007C860000}"/>
    <cellStyle name="Monétaire [0]_CTC_!!!GO 11" xfId="14550" xr:uid="{00000000-0005-0000-0000-00007D860000}"/>
    <cellStyle name="Monetaire [0]_CTC_!!!GO 12" xfId="14551" xr:uid="{00000000-0005-0000-0000-00007E860000}"/>
    <cellStyle name="Monétaire [0]_CTC_!!!GO 12" xfId="14552" xr:uid="{00000000-0005-0000-0000-00007F860000}"/>
    <cellStyle name="Monetaire [0]_CTC_!!!GO 2" xfId="14553" xr:uid="{00000000-0005-0000-0000-000080860000}"/>
    <cellStyle name="Monétaire [0]_CTC_!!!GO 2" xfId="14554" xr:uid="{00000000-0005-0000-0000-000081860000}"/>
    <cellStyle name="Monetaire [0]_CTC_!!!GO 2 2" xfId="14555" xr:uid="{00000000-0005-0000-0000-000082860000}"/>
    <cellStyle name="Monétaire [0]_CTC_!!!GO 2 2" xfId="14556" xr:uid="{00000000-0005-0000-0000-000083860000}"/>
    <cellStyle name="Monetaire [0]_CTC_!!!GO 3" xfId="14557" xr:uid="{00000000-0005-0000-0000-000084860000}"/>
    <cellStyle name="Monétaire [0]_CTC_!!!GO 3" xfId="14558" xr:uid="{00000000-0005-0000-0000-000085860000}"/>
    <cellStyle name="Monetaire [0]_CTC_!!!GO 3 2" xfId="14559" xr:uid="{00000000-0005-0000-0000-000086860000}"/>
    <cellStyle name="Monétaire [0]_CTC_!!!GO 3 2" xfId="14560" xr:uid="{00000000-0005-0000-0000-000087860000}"/>
    <cellStyle name="Monetaire [0]_CTC_!!!GO 4" xfId="14561" xr:uid="{00000000-0005-0000-0000-000088860000}"/>
    <cellStyle name="Monétaire [0]_CTC_!!!GO 4" xfId="14562" xr:uid="{00000000-0005-0000-0000-000089860000}"/>
    <cellStyle name="Monetaire [0]_CTC_!!!GO 4 2" xfId="14563" xr:uid="{00000000-0005-0000-0000-00008A860000}"/>
    <cellStyle name="Monétaire [0]_CTC_!!!GO 4 2" xfId="14564" xr:uid="{00000000-0005-0000-0000-00008B860000}"/>
    <cellStyle name="Monetaire [0]_CTC_!!!GO 5" xfId="14565" xr:uid="{00000000-0005-0000-0000-00008C860000}"/>
    <cellStyle name="Monétaire [0]_CTC_!!!GO 5" xfId="14566" xr:uid="{00000000-0005-0000-0000-00008D860000}"/>
    <cellStyle name="Monetaire [0]_CTC_!!!GO 5 2" xfId="14567" xr:uid="{00000000-0005-0000-0000-00008E860000}"/>
    <cellStyle name="Monétaire [0]_CTC_!!!GO 5 2" xfId="14568" xr:uid="{00000000-0005-0000-0000-00008F860000}"/>
    <cellStyle name="Monetaire [0]_CTC_!!!GO 6" xfId="14569" xr:uid="{00000000-0005-0000-0000-000090860000}"/>
    <cellStyle name="Monétaire [0]_CTC_!!!GO 6" xfId="14570" xr:uid="{00000000-0005-0000-0000-000091860000}"/>
    <cellStyle name="Monetaire [0]_CTC_!!!GO 6 2" xfId="14571" xr:uid="{00000000-0005-0000-0000-000092860000}"/>
    <cellStyle name="Monétaire [0]_CTC_!!!GO 6 2" xfId="14572" xr:uid="{00000000-0005-0000-0000-000093860000}"/>
    <cellStyle name="Monetaire [0]_CTC_!!!GO 7" xfId="14573" xr:uid="{00000000-0005-0000-0000-000094860000}"/>
    <cellStyle name="Monétaire [0]_CTC_!!!GO 7" xfId="14574" xr:uid="{00000000-0005-0000-0000-000095860000}"/>
    <cellStyle name="Monetaire [0]_CTC_!!!GO 7 2" xfId="14575" xr:uid="{00000000-0005-0000-0000-000096860000}"/>
    <cellStyle name="Monétaire [0]_CTC_!!!GO 7 2" xfId="14576" xr:uid="{00000000-0005-0000-0000-000097860000}"/>
    <cellStyle name="Monetaire [0]_CTC_!!!GO 8" xfId="14577" xr:uid="{00000000-0005-0000-0000-000098860000}"/>
    <cellStyle name="Monétaire [0]_CTC_!!!GO 8" xfId="14578" xr:uid="{00000000-0005-0000-0000-000099860000}"/>
    <cellStyle name="Monetaire [0]_CTC_!!!GO 8 2" xfId="14579" xr:uid="{00000000-0005-0000-0000-00009A860000}"/>
    <cellStyle name="Monétaire [0]_CTC_!!!GO 8 2" xfId="14580" xr:uid="{00000000-0005-0000-0000-00009B860000}"/>
    <cellStyle name="Monetaire [0]_CTC_!!!GO 9" xfId="14581" xr:uid="{00000000-0005-0000-0000-00009C860000}"/>
    <cellStyle name="Monétaire [0]_CTC_!!!GO 9" xfId="14582" xr:uid="{00000000-0005-0000-0000-00009D860000}"/>
    <cellStyle name="Monetaire [0]_CTC_!!!GO 9 2" xfId="14583" xr:uid="{00000000-0005-0000-0000-00009E860000}"/>
    <cellStyle name="Monétaire [0]_CTC_!!!GO 9 2" xfId="14584" xr:uid="{00000000-0005-0000-0000-00009F860000}"/>
    <cellStyle name="Monetaire [0]_DIRECTIONS" xfId="14585" xr:uid="{00000000-0005-0000-0000-0000A0860000}"/>
    <cellStyle name="Monétaire [0]_DIRECTIONS" xfId="14586" xr:uid="{00000000-0005-0000-0000-0000A1860000}"/>
    <cellStyle name="Monetaire [0]_DIRECTIONS 10" xfId="14587" xr:uid="{00000000-0005-0000-0000-0000A2860000}"/>
    <cellStyle name="Monétaire [0]_DIRECTIONS 10" xfId="14588" xr:uid="{00000000-0005-0000-0000-0000A3860000}"/>
    <cellStyle name="Monetaire [0]_DIRECTIONS 11" xfId="14589" xr:uid="{00000000-0005-0000-0000-0000A4860000}"/>
    <cellStyle name="Monétaire [0]_DIRECTIONS 11" xfId="14590" xr:uid="{00000000-0005-0000-0000-0000A5860000}"/>
    <cellStyle name="Monetaire [0]_DIRECTIONS 12" xfId="14591" xr:uid="{00000000-0005-0000-0000-0000A6860000}"/>
    <cellStyle name="Monétaire [0]_DIRECTIONS 12" xfId="14592" xr:uid="{00000000-0005-0000-0000-0000A7860000}"/>
    <cellStyle name="Monetaire [0]_DIRECTIONS 2" xfId="14593" xr:uid="{00000000-0005-0000-0000-0000A8860000}"/>
    <cellStyle name="Monétaire [0]_DIRECTIONS 2" xfId="14594" xr:uid="{00000000-0005-0000-0000-0000A9860000}"/>
    <cellStyle name="Monetaire [0]_DIRECTIONS 2 2" xfId="14595" xr:uid="{00000000-0005-0000-0000-0000AA860000}"/>
    <cellStyle name="Monétaire [0]_DIRECTIONS 2 2" xfId="14596" xr:uid="{00000000-0005-0000-0000-0000AB860000}"/>
    <cellStyle name="Monetaire [0]_DIRECTIONS 3" xfId="14597" xr:uid="{00000000-0005-0000-0000-0000AC860000}"/>
    <cellStyle name="Monétaire [0]_DIRECTIONS 3" xfId="14598" xr:uid="{00000000-0005-0000-0000-0000AD860000}"/>
    <cellStyle name="Monetaire [0]_DIRECTIONS 3 2" xfId="14599" xr:uid="{00000000-0005-0000-0000-0000AE860000}"/>
    <cellStyle name="Monétaire [0]_DIRECTIONS 3 2" xfId="14600" xr:uid="{00000000-0005-0000-0000-0000AF860000}"/>
    <cellStyle name="Monetaire [0]_DIRECTIONS 4" xfId="14601" xr:uid="{00000000-0005-0000-0000-0000B0860000}"/>
    <cellStyle name="Monétaire [0]_DIRECTIONS 4" xfId="14602" xr:uid="{00000000-0005-0000-0000-0000B1860000}"/>
    <cellStyle name="Monetaire [0]_DIRECTIONS 4 2" xfId="14603" xr:uid="{00000000-0005-0000-0000-0000B2860000}"/>
    <cellStyle name="Monétaire [0]_DIRECTIONS 4 2" xfId="14604" xr:uid="{00000000-0005-0000-0000-0000B3860000}"/>
    <cellStyle name="Monetaire [0]_DIRECTIONS 5" xfId="14605" xr:uid="{00000000-0005-0000-0000-0000B4860000}"/>
    <cellStyle name="Monétaire [0]_DIRECTIONS 5" xfId="14606" xr:uid="{00000000-0005-0000-0000-0000B5860000}"/>
    <cellStyle name="Monetaire [0]_DIRECTIONS 5 2" xfId="14607" xr:uid="{00000000-0005-0000-0000-0000B6860000}"/>
    <cellStyle name="Monétaire [0]_DIRECTIONS 5 2" xfId="14608" xr:uid="{00000000-0005-0000-0000-0000B7860000}"/>
    <cellStyle name="Monetaire [0]_DIRECTIONS 6" xfId="14609" xr:uid="{00000000-0005-0000-0000-0000B8860000}"/>
    <cellStyle name="Monétaire [0]_DIRECTIONS 6" xfId="14610" xr:uid="{00000000-0005-0000-0000-0000B9860000}"/>
    <cellStyle name="Monetaire [0]_DIRECTIONS 6 2" xfId="14611" xr:uid="{00000000-0005-0000-0000-0000BA860000}"/>
    <cellStyle name="Monétaire [0]_DIRECTIONS 6 2" xfId="14612" xr:uid="{00000000-0005-0000-0000-0000BB860000}"/>
    <cellStyle name="Monetaire [0]_DIRECTIONS 7" xfId="14613" xr:uid="{00000000-0005-0000-0000-0000BC860000}"/>
    <cellStyle name="Monétaire [0]_DIRECTIONS 7" xfId="14614" xr:uid="{00000000-0005-0000-0000-0000BD860000}"/>
    <cellStyle name="Monetaire [0]_DIRECTIONS 7 2" xfId="14615" xr:uid="{00000000-0005-0000-0000-0000BE860000}"/>
    <cellStyle name="Monétaire [0]_DIRECTIONS 7 2" xfId="14616" xr:uid="{00000000-0005-0000-0000-0000BF860000}"/>
    <cellStyle name="Monetaire [0]_DIRECTIONS 8" xfId="14617" xr:uid="{00000000-0005-0000-0000-0000C0860000}"/>
    <cellStyle name="Monétaire [0]_DIRECTIONS 8" xfId="14618" xr:uid="{00000000-0005-0000-0000-0000C1860000}"/>
    <cellStyle name="Monetaire [0]_DIRECTIONS 8 2" xfId="14619" xr:uid="{00000000-0005-0000-0000-0000C2860000}"/>
    <cellStyle name="Monétaire [0]_DIRECTIONS 8 2" xfId="14620" xr:uid="{00000000-0005-0000-0000-0000C3860000}"/>
    <cellStyle name="Monetaire [0]_DIRECTIONS 9" xfId="14621" xr:uid="{00000000-0005-0000-0000-0000C4860000}"/>
    <cellStyle name="Monétaire [0]_DIRECTIONS 9" xfId="14622" xr:uid="{00000000-0005-0000-0000-0000C5860000}"/>
    <cellStyle name="Monetaire [0]_DIRECTIONS 9 2" xfId="14623" xr:uid="{00000000-0005-0000-0000-0000C6860000}"/>
    <cellStyle name="Monétaire [0]_DIRECTIONS 9 2" xfId="14624" xr:uid="{00000000-0005-0000-0000-0000C7860000}"/>
    <cellStyle name="Monetaire [0]_DIRECTIONS_!!!GO" xfId="14625" xr:uid="{00000000-0005-0000-0000-0000C8860000}"/>
    <cellStyle name="Monétaire [0]_DIRECTIONS_!!!GO" xfId="14626" xr:uid="{00000000-0005-0000-0000-0000C9860000}"/>
    <cellStyle name="Monetaire [0]_DIRECTIONS_!!!GO 10" xfId="14627" xr:uid="{00000000-0005-0000-0000-0000CA860000}"/>
    <cellStyle name="Monétaire [0]_DIRECTIONS_!!!GO 10" xfId="14628" xr:uid="{00000000-0005-0000-0000-0000CB860000}"/>
    <cellStyle name="Monetaire [0]_DIRECTIONS_!!!GO 11" xfId="14629" xr:uid="{00000000-0005-0000-0000-0000CC860000}"/>
    <cellStyle name="Monétaire [0]_DIRECTIONS_!!!GO 11" xfId="14630" xr:uid="{00000000-0005-0000-0000-0000CD860000}"/>
    <cellStyle name="Monetaire [0]_DIRECTIONS_!!!GO 12" xfId="14631" xr:uid="{00000000-0005-0000-0000-0000CE860000}"/>
    <cellStyle name="Monétaire [0]_DIRECTIONS_!!!GO 12" xfId="14632" xr:uid="{00000000-0005-0000-0000-0000CF860000}"/>
    <cellStyle name="Monetaire [0]_DIRECTIONS_!!!GO 2" xfId="14633" xr:uid="{00000000-0005-0000-0000-0000D0860000}"/>
    <cellStyle name="Monétaire [0]_DIRECTIONS_!!!GO 2" xfId="14634" xr:uid="{00000000-0005-0000-0000-0000D1860000}"/>
    <cellStyle name="Monetaire [0]_DIRECTIONS_!!!GO 2 2" xfId="14635" xr:uid="{00000000-0005-0000-0000-0000D2860000}"/>
    <cellStyle name="Monétaire [0]_DIRECTIONS_!!!GO 2 2" xfId="14636" xr:uid="{00000000-0005-0000-0000-0000D3860000}"/>
    <cellStyle name="Monetaire [0]_DIRECTIONS_!!!GO 3" xfId="14637" xr:uid="{00000000-0005-0000-0000-0000D4860000}"/>
    <cellStyle name="Monétaire [0]_DIRECTIONS_!!!GO 3" xfId="14638" xr:uid="{00000000-0005-0000-0000-0000D5860000}"/>
    <cellStyle name="Monetaire [0]_DIRECTIONS_!!!GO 3 2" xfId="14639" xr:uid="{00000000-0005-0000-0000-0000D6860000}"/>
    <cellStyle name="Monétaire [0]_DIRECTIONS_!!!GO 3 2" xfId="14640" xr:uid="{00000000-0005-0000-0000-0000D7860000}"/>
    <cellStyle name="Monetaire [0]_DIRECTIONS_!!!GO 4" xfId="14641" xr:uid="{00000000-0005-0000-0000-0000D8860000}"/>
    <cellStyle name="Monétaire [0]_DIRECTIONS_!!!GO 4" xfId="14642" xr:uid="{00000000-0005-0000-0000-0000D9860000}"/>
    <cellStyle name="Monetaire [0]_DIRECTIONS_!!!GO 4 2" xfId="14643" xr:uid="{00000000-0005-0000-0000-0000DA860000}"/>
    <cellStyle name="Monétaire [0]_DIRECTIONS_!!!GO 4 2" xfId="14644" xr:uid="{00000000-0005-0000-0000-0000DB860000}"/>
    <cellStyle name="Monetaire [0]_DIRECTIONS_!!!GO 5" xfId="14645" xr:uid="{00000000-0005-0000-0000-0000DC860000}"/>
    <cellStyle name="Monétaire [0]_DIRECTIONS_!!!GO 5" xfId="14646" xr:uid="{00000000-0005-0000-0000-0000DD860000}"/>
    <cellStyle name="Monetaire [0]_DIRECTIONS_!!!GO 5 2" xfId="14647" xr:uid="{00000000-0005-0000-0000-0000DE860000}"/>
    <cellStyle name="Monétaire [0]_DIRECTIONS_!!!GO 5 2" xfId="14648" xr:uid="{00000000-0005-0000-0000-0000DF860000}"/>
    <cellStyle name="Monetaire [0]_DIRECTIONS_!!!GO 6" xfId="14649" xr:uid="{00000000-0005-0000-0000-0000E0860000}"/>
    <cellStyle name="Monétaire [0]_DIRECTIONS_!!!GO 6" xfId="14650" xr:uid="{00000000-0005-0000-0000-0000E1860000}"/>
    <cellStyle name="Monetaire [0]_DIRECTIONS_!!!GO 6 2" xfId="14651" xr:uid="{00000000-0005-0000-0000-0000E2860000}"/>
    <cellStyle name="Monétaire [0]_DIRECTIONS_!!!GO 6 2" xfId="14652" xr:uid="{00000000-0005-0000-0000-0000E3860000}"/>
    <cellStyle name="Monetaire [0]_DIRECTIONS_!!!GO 7" xfId="14653" xr:uid="{00000000-0005-0000-0000-0000E4860000}"/>
    <cellStyle name="Monétaire [0]_DIRECTIONS_!!!GO 7" xfId="14654" xr:uid="{00000000-0005-0000-0000-0000E5860000}"/>
    <cellStyle name="Monetaire [0]_DIRECTIONS_!!!GO 7 2" xfId="14655" xr:uid="{00000000-0005-0000-0000-0000E6860000}"/>
    <cellStyle name="Monétaire [0]_DIRECTIONS_!!!GO 7 2" xfId="14656" xr:uid="{00000000-0005-0000-0000-0000E7860000}"/>
    <cellStyle name="Monetaire [0]_DIRECTIONS_!!!GO 8" xfId="14657" xr:uid="{00000000-0005-0000-0000-0000E8860000}"/>
    <cellStyle name="Monétaire [0]_DIRECTIONS_!!!GO 8" xfId="14658" xr:uid="{00000000-0005-0000-0000-0000E9860000}"/>
    <cellStyle name="Monetaire [0]_DIRECTIONS_!!!GO 8 2" xfId="14659" xr:uid="{00000000-0005-0000-0000-0000EA860000}"/>
    <cellStyle name="Monétaire [0]_DIRECTIONS_!!!GO 8 2" xfId="14660" xr:uid="{00000000-0005-0000-0000-0000EB860000}"/>
    <cellStyle name="Monetaire [0]_DIRECTIONS_!!!GO 9" xfId="14661" xr:uid="{00000000-0005-0000-0000-0000EC860000}"/>
    <cellStyle name="Monétaire [0]_DIRECTIONS_!!!GO 9" xfId="14662" xr:uid="{00000000-0005-0000-0000-0000ED860000}"/>
    <cellStyle name="Monetaire [0]_DIRECTIONS_!!!GO 9 2" xfId="14663" xr:uid="{00000000-0005-0000-0000-0000EE860000}"/>
    <cellStyle name="Monétaire [0]_DIRECTIONS_!!!GO 9 2" xfId="14664" xr:uid="{00000000-0005-0000-0000-0000EF860000}"/>
    <cellStyle name="Monetaire [0]_laroux" xfId="14665" xr:uid="{00000000-0005-0000-0000-0000F0860000}"/>
    <cellStyle name="Monétaire [0]_laroux" xfId="14666" xr:uid="{00000000-0005-0000-0000-0000F1860000}"/>
    <cellStyle name="Monetaire [0]_laroux 10" xfId="14667" xr:uid="{00000000-0005-0000-0000-0000F2860000}"/>
    <cellStyle name="Monétaire [0]_laroux 10" xfId="14668" xr:uid="{00000000-0005-0000-0000-0000F3860000}"/>
    <cellStyle name="Monetaire [0]_laroux 11" xfId="14669" xr:uid="{00000000-0005-0000-0000-0000F4860000}"/>
    <cellStyle name="Monétaire [0]_laroux 11" xfId="14670" xr:uid="{00000000-0005-0000-0000-0000F5860000}"/>
    <cellStyle name="Monetaire [0]_laroux 12" xfId="14671" xr:uid="{00000000-0005-0000-0000-0000F6860000}"/>
    <cellStyle name="Monétaire [0]_laroux 12" xfId="14672" xr:uid="{00000000-0005-0000-0000-0000F7860000}"/>
    <cellStyle name="Monetaire [0]_laroux 2" xfId="14673" xr:uid="{00000000-0005-0000-0000-0000F8860000}"/>
    <cellStyle name="Monétaire [0]_laroux 2" xfId="14674" xr:uid="{00000000-0005-0000-0000-0000F9860000}"/>
    <cellStyle name="Monetaire [0]_laroux 2 2" xfId="14675" xr:uid="{00000000-0005-0000-0000-0000FA860000}"/>
    <cellStyle name="Monétaire [0]_laroux 2 2" xfId="14676" xr:uid="{00000000-0005-0000-0000-0000FB860000}"/>
    <cellStyle name="Monetaire [0]_laroux 3" xfId="14677" xr:uid="{00000000-0005-0000-0000-0000FC860000}"/>
    <cellStyle name="Monétaire [0]_laroux 3" xfId="14678" xr:uid="{00000000-0005-0000-0000-0000FD860000}"/>
    <cellStyle name="Monetaire [0]_laroux 3 2" xfId="14679" xr:uid="{00000000-0005-0000-0000-0000FE860000}"/>
    <cellStyle name="Monétaire [0]_laroux 3 2" xfId="14680" xr:uid="{00000000-0005-0000-0000-0000FF860000}"/>
    <cellStyle name="Monetaire [0]_laroux 4" xfId="14681" xr:uid="{00000000-0005-0000-0000-000000870000}"/>
    <cellStyle name="Monétaire [0]_laroux 4" xfId="14682" xr:uid="{00000000-0005-0000-0000-000001870000}"/>
    <cellStyle name="Monetaire [0]_laroux 4 2" xfId="14683" xr:uid="{00000000-0005-0000-0000-000002870000}"/>
    <cellStyle name="Monétaire [0]_laroux 4 2" xfId="14684" xr:uid="{00000000-0005-0000-0000-000003870000}"/>
    <cellStyle name="Monetaire [0]_laroux 5" xfId="14685" xr:uid="{00000000-0005-0000-0000-000004870000}"/>
    <cellStyle name="Monétaire [0]_laroux 5" xfId="14686" xr:uid="{00000000-0005-0000-0000-000005870000}"/>
    <cellStyle name="Monetaire [0]_laroux 5 2" xfId="14687" xr:uid="{00000000-0005-0000-0000-000006870000}"/>
    <cellStyle name="Monétaire [0]_laroux 5 2" xfId="14688" xr:uid="{00000000-0005-0000-0000-000007870000}"/>
    <cellStyle name="Monetaire [0]_laroux 6" xfId="14689" xr:uid="{00000000-0005-0000-0000-000008870000}"/>
    <cellStyle name="Monétaire [0]_laroux 6" xfId="14690" xr:uid="{00000000-0005-0000-0000-000009870000}"/>
    <cellStyle name="Monetaire [0]_laroux 6 2" xfId="14691" xr:uid="{00000000-0005-0000-0000-00000A870000}"/>
    <cellStyle name="Monétaire [0]_laroux 6 2" xfId="14692" xr:uid="{00000000-0005-0000-0000-00000B870000}"/>
    <cellStyle name="Monetaire [0]_laroux 7" xfId="14693" xr:uid="{00000000-0005-0000-0000-00000C870000}"/>
    <cellStyle name="Monétaire [0]_laroux 7" xfId="14694" xr:uid="{00000000-0005-0000-0000-00000D870000}"/>
    <cellStyle name="Monetaire [0]_laroux 7 2" xfId="14695" xr:uid="{00000000-0005-0000-0000-00000E870000}"/>
    <cellStyle name="Monétaire [0]_laroux 7 2" xfId="14696" xr:uid="{00000000-0005-0000-0000-00000F870000}"/>
    <cellStyle name="Monetaire [0]_laroux 8" xfId="14697" xr:uid="{00000000-0005-0000-0000-000010870000}"/>
    <cellStyle name="Monétaire [0]_laroux 8" xfId="14698" xr:uid="{00000000-0005-0000-0000-000011870000}"/>
    <cellStyle name="Monetaire [0]_laroux 8 2" xfId="14699" xr:uid="{00000000-0005-0000-0000-000012870000}"/>
    <cellStyle name="Monétaire [0]_laroux 8 2" xfId="14700" xr:uid="{00000000-0005-0000-0000-000013870000}"/>
    <cellStyle name="Monetaire [0]_laroux 9" xfId="14701" xr:uid="{00000000-0005-0000-0000-000014870000}"/>
    <cellStyle name="Monétaire [0]_laroux 9" xfId="14702" xr:uid="{00000000-0005-0000-0000-000015870000}"/>
    <cellStyle name="Monetaire [0]_laroux 9 2" xfId="14703" xr:uid="{00000000-0005-0000-0000-000016870000}"/>
    <cellStyle name="Monétaire [0]_laroux 9 2" xfId="14704" xr:uid="{00000000-0005-0000-0000-000017870000}"/>
    <cellStyle name="Monetaire [0]_laroux_1" xfId="14705" xr:uid="{00000000-0005-0000-0000-000018870000}"/>
    <cellStyle name="Monétaire [0]_laroux_1" xfId="14706" xr:uid="{00000000-0005-0000-0000-000019870000}"/>
    <cellStyle name="Monetaire [0]_laroux_1 10" xfId="14707" xr:uid="{00000000-0005-0000-0000-00001A870000}"/>
    <cellStyle name="Monétaire [0]_laroux_1 10" xfId="14708" xr:uid="{00000000-0005-0000-0000-00001B870000}"/>
    <cellStyle name="Monetaire [0]_laroux_1 11" xfId="14709" xr:uid="{00000000-0005-0000-0000-00001C870000}"/>
    <cellStyle name="Monétaire [0]_laroux_1 11" xfId="14710" xr:uid="{00000000-0005-0000-0000-00001D870000}"/>
    <cellStyle name="Monetaire [0]_laroux_1 12" xfId="14711" xr:uid="{00000000-0005-0000-0000-00001E870000}"/>
    <cellStyle name="Monétaire [0]_laroux_1 12" xfId="14712" xr:uid="{00000000-0005-0000-0000-00001F870000}"/>
    <cellStyle name="Monetaire [0]_laroux_1 2" xfId="14713" xr:uid="{00000000-0005-0000-0000-000020870000}"/>
    <cellStyle name="Monétaire [0]_laroux_1 2" xfId="14714" xr:uid="{00000000-0005-0000-0000-000021870000}"/>
    <cellStyle name="Monetaire [0]_laroux_1 2 2" xfId="14715" xr:uid="{00000000-0005-0000-0000-000022870000}"/>
    <cellStyle name="Monétaire [0]_laroux_1 2 2" xfId="14716" xr:uid="{00000000-0005-0000-0000-000023870000}"/>
    <cellStyle name="Monetaire [0]_laroux_1 3" xfId="14717" xr:uid="{00000000-0005-0000-0000-000024870000}"/>
    <cellStyle name="Monétaire [0]_laroux_1 3" xfId="14718" xr:uid="{00000000-0005-0000-0000-000025870000}"/>
    <cellStyle name="Monetaire [0]_laroux_1 3 2" xfId="14719" xr:uid="{00000000-0005-0000-0000-000026870000}"/>
    <cellStyle name="Monétaire [0]_laroux_1 3 2" xfId="14720" xr:uid="{00000000-0005-0000-0000-000027870000}"/>
    <cellStyle name="Monetaire [0]_laroux_1 4" xfId="14721" xr:uid="{00000000-0005-0000-0000-000028870000}"/>
    <cellStyle name="Monétaire [0]_laroux_1 4" xfId="14722" xr:uid="{00000000-0005-0000-0000-000029870000}"/>
    <cellStyle name="Monetaire [0]_laroux_1 4 2" xfId="14723" xr:uid="{00000000-0005-0000-0000-00002A870000}"/>
    <cellStyle name="Monétaire [0]_laroux_1 4 2" xfId="14724" xr:uid="{00000000-0005-0000-0000-00002B870000}"/>
    <cellStyle name="Monetaire [0]_laroux_1 5" xfId="14725" xr:uid="{00000000-0005-0000-0000-00002C870000}"/>
    <cellStyle name="Monétaire [0]_laroux_1 5" xfId="14726" xr:uid="{00000000-0005-0000-0000-00002D870000}"/>
    <cellStyle name="Monetaire [0]_laroux_1 5 2" xfId="14727" xr:uid="{00000000-0005-0000-0000-00002E870000}"/>
    <cellStyle name="Monétaire [0]_laroux_1 5 2" xfId="14728" xr:uid="{00000000-0005-0000-0000-00002F870000}"/>
    <cellStyle name="Monetaire [0]_laroux_1 6" xfId="14729" xr:uid="{00000000-0005-0000-0000-000030870000}"/>
    <cellStyle name="Monétaire [0]_laroux_1 6" xfId="14730" xr:uid="{00000000-0005-0000-0000-000031870000}"/>
    <cellStyle name="Monetaire [0]_laroux_1 6 2" xfId="14731" xr:uid="{00000000-0005-0000-0000-000032870000}"/>
    <cellStyle name="Monétaire [0]_laroux_1 6 2" xfId="14732" xr:uid="{00000000-0005-0000-0000-000033870000}"/>
    <cellStyle name="Monetaire [0]_laroux_1 7" xfId="14733" xr:uid="{00000000-0005-0000-0000-000034870000}"/>
    <cellStyle name="Monétaire [0]_laroux_1 7" xfId="14734" xr:uid="{00000000-0005-0000-0000-000035870000}"/>
    <cellStyle name="Monetaire [0]_laroux_1 7 2" xfId="14735" xr:uid="{00000000-0005-0000-0000-000036870000}"/>
    <cellStyle name="Monétaire [0]_laroux_1 7 2" xfId="14736" xr:uid="{00000000-0005-0000-0000-000037870000}"/>
    <cellStyle name="Monetaire [0]_laroux_1 8" xfId="14737" xr:uid="{00000000-0005-0000-0000-000038870000}"/>
    <cellStyle name="Monétaire [0]_laroux_1 8" xfId="14738" xr:uid="{00000000-0005-0000-0000-000039870000}"/>
    <cellStyle name="Monetaire [0]_laroux_1 8 2" xfId="14739" xr:uid="{00000000-0005-0000-0000-00003A870000}"/>
    <cellStyle name="Monétaire [0]_laroux_1 8 2" xfId="14740" xr:uid="{00000000-0005-0000-0000-00003B870000}"/>
    <cellStyle name="Monetaire [0]_laroux_1 9" xfId="14741" xr:uid="{00000000-0005-0000-0000-00003C870000}"/>
    <cellStyle name="Monétaire [0]_laroux_1 9" xfId="14742" xr:uid="{00000000-0005-0000-0000-00003D870000}"/>
    <cellStyle name="Monetaire [0]_laroux_1 9 2" xfId="14743" xr:uid="{00000000-0005-0000-0000-00003E870000}"/>
    <cellStyle name="Monétaire [0]_laroux_1 9 2" xfId="14744" xr:uid="{00000000-0005-0000-0000-00003F870000}"/>
    <cellStyle name="Monetaire [0]_liste principale 1998" xfId="14745" xr:uid="{00000000-0005-0000-0000-000040870000}"/>
    <cellStyle name="Monétaire [0]_liste principale 1998" xfId="14746" xr:uid="{00000000-0005-0000-0000-000041870000}"/>
    <cellStyle name="Monetaire [0]_liste principale 1998 10" xfId="14747" xr:uid="{00000000-0005-0000-0000-000042870000}"/>
    <cellStyle name="Monétaire [0]_liste principale 1998 10" xfId="14748" xr:uid="{00000000-0005-0000-0000-000043870000}"/>
    <cellStyle name="Monetaire [0]_liste principale 1998 11" xfId="14749" xr:uid="{00000000-0005-0000-0000-000044870000}"/>
    <cellStyle name="Monétaire [0]_liste principale 1998 11" xfId="14750" xr:uid="{00000000-0005-0000-0000-000045870000}"/>
    <cellStyle name="Monetaire [0]_liste principale 1998 12" xfId="14751" xr:uid="{00000000-0005-0000-0000-000046870000}"/>
    <cellStyle name="Monétaire [0]_liste principale 1998 12" xfId="14752" xr:uid="{00000000-0005-0000-0000-000047870000}"/>
    <cellStyle name="Monetaire [0]_liste principale 1998 2" xfId="14753" xr:uid="{00000000-0005-0000-0000-000048870000}"/>
    <cellStyle name="Monétaire [0]_liste principale 1998 2" xfId="14754" xr:uid="{00000000-0005-0000-0000-000049870000}"/>
    <cellStyle name="Monetaire [0]_liste principale 1998 2 2" xfId="14755" xr:uid="{00000000-0005-0000-0000-00004A870000}"/>
    <cellStyle name="Monétaire [0]_liste principale 1998 2 2" xfId="14756" xr:uid="{00000000-0005-0000-0000-00004B870000}"/>
    <cellStyle name="Monetaire [0]_liste principale 1998 3" xfId="14757" xr:uid="{00000000-0005-0000-0000-00004C870000}"/>
    <cellStyle name="Monétaire [0]_liste principale 1998 3" xfId="14758" xr:uid="{00000000-0005-0000-0000-00004D870000}"/>
    <cellStyle name="Monetaire [0]_liste principale 1998 3 2" xfId="14759" xr:uid="{00000000-0005-0000-0000-00004E870000}"/>
    <cellStyle name="Monétaire [0]_liste principale 1998 3 2" xfId="14760" xr:uid="{00000000-0005-0000-0000-00004F870000}"/>
    <cellStyle name="Monetaire [0]_liste principale 1998 4" xfId="14761" xr:uid="{00000000-0005-0000-0000-000050870000}"/>
    <cellStyle name="Monétaire [0]_liste principale 1998 4" xfId="14762" xr:uid="{00000000-0005-0000-0000-000051870000}"/>
    <cellStyle name="Monetaire [0]_liste principale 1998 4 2" xfId="14763" xr:uid="{00000000-0005-0000-0000-000052870000}"/>
    <cellStyle name="Monétaire [0]_liste principale 1998 4 2" xfId="14764" xr:uid="{00000000-0005-0000-0000-000053870000}"/>
    <cellStyle name="Monetaire [0]_liste principale 1998 5" xfId="14765" xr:uid="{00000000-0005-0000-0000-000054870000}"/>
    <cellStyle name="Monétaire [0]_liste principale 1998 5" xfId="14766" xr:uid="{00000000-0005-0000-0000-000055870000}"/>
    <cellStyle name="Monetaire [0]_liste principale 1998 5 2" xfId="14767" xr:uid="{00000000-0005-0000-0000-000056870000}"/>
    <cellStyle name="Monétaire [0]_liste principale 1998 5 2" xfId="14768" xr:uid="{00000000-0005-0000-0000-000057870000}"/>
    <cellStyle name="Monetaire [0]_liste principale 1998 6" xfId="14769" xr:uid="{00000000-0005-0000-0000-000058870000}"/>
    <cellStyle name="Monétaire [0]_liste principale 1998 6" xfId="14770" xr:uid="{00000000-0005-0000-0000-000059870000}"/>
    <cellStyle name="Monetaire [0]_liste principale 1998 6 2" xfId="14771" xr:uid="{00000000-0005-0000-0000-00005A870000}"/>
    <cellStyle name="Monétaire [0]_liste principale 1998 6 2" xfId="14772" xr:uid="{00000000-0005-0000-0000-00005B870000}"/>
    <cellStyle name="Monetaire [0]_liste principale 1998 7" xfId="14773" xr:uid="{00000000-0005-0000-0000-00005C870000}"/>
    <cellStyle name="Monétaire [0]_liste principale 1998 7" xfId="14774" xr:uid="{00000000-0005-0000-0000-00005D870000}"/>
    <cellStyle name="Monetaire [0]_liste principale 1998 7 2" xfId="14775" xr:uid="{00000000-0005-0000-0000-00005E870000}"/>
    <cellStyle name="Monétaire [0]_liste principale 1998 7 2" xfId="14776" xr:uid="{00000000-0005-0000-0000-00005F870000}"/>
    <cellStyle name="Monetaire [0]_liste principale 1998 8" xfId="14777" xr:uid="{00000000-0005-0000-0000-000060870000}"/>
    <cellStyle name="Monétaire [0]_liste principale 1998 8" xfId="14778" xr:uid="{00000000-0005-0000-0000-000061870000}"/>
    <cellStyle name="Monetaire [0]_liste principale 1998 8 2" xfId="14779" xr:uid="{00000000-0005-0000-0000-000062870000}"/>
    <cellStyle name="Monétaire [0]_liste principale 1998 8 2" xfId="14780" xr:uid="{00000000-0005-0000-0000-000063870000}"/>
    <cellStyle name="Monetaire [0]_liste principale 1998 9" xfId="14781" xr:uid="{00000000-0005-0000-0000-000064870000}"/>
    <cellStyle name="Monétaire [0]_liste principale 1998 9" xfId="14782" xr:uid="{00000000-0005-0000-0000-000065870000}"/>
    <cellStyle name="Monetaire [0]_liste principale 1998 9 2" xfId="14783" xr:uid="{00000000-0005-0000-0000-000066870000}"/>
    <cellStyle name="Monétaire [0]_liste principale 1998 9 2" xfId="14784" xr:uid="{00000000-0005-0000-0000-000067870000}"/>
    <cellStyle name="Monetaire [0]_liste principale 1998_!!!GO" xfId="14785" xr:uid="{00000000-0005-0000-0000-000068870000}"/>
    <cellStyle name="Monétaire [0]_liste principale 1998_!!!GO" xfId="14786" xr:uid="{00000000-0005-0000-0000-000069870000}"/>
    <cellStyle name="Monetaire [0]_liste principale 1998_!!!GO 10" xfId="14787" xr:uid="{00000000-0005-0000-0000-00006A870000}"/>
    <cellStyle name="Monétaire [0]_liste principale 1998_!!!GO 10" xfId="14788" xr:uid="{00000000-0005-0000-0000-00006B870000}"/>
    <cellStyle name="Monetaire [0]_liste principale 1998_!!!GO 11" xfId="14789" xr:uid="{00000000-0005-0000-0000-00006C870000}"/>
    <cellStyle name="Monétaire [0]_liste principale 1998_!!!GO 11" xfId="14790" xr:uid="{00000000-0005-0000-0000-00006D870000}"/>
    <cellStyle name="Monetaire [0]_liste principale 1998_!!!GO 12" xfId="14791" xr:uid="{00000000-0005-0000-0000-00006E870000}"/>
    <cellStyle name="Monétaire [0]_liste principale 1998_!!!GO 12" xfId="14792" xr:uid="{00000000-0005-0000-0000-00006F870000}"/>
    <cellStyle name="Monetaire [0]_liste principale 1998_!!!GO 2" xfId="14793" xr:uid="{00000000-0005-0000-0000-000070870000}"/>
    <cellStyle name="Monétaire [0]_liste principale 1998_!!!GO 2" xfId="14794" xr:uid="{00000000-0005-0000-0000-000071870000}"/>
    <cellStyle name="Monetaire [0]_liste principale 1998_!!!GO 2 2" xfId="14795" xr:uid="{00000000-0005-0000-0000-000072870000}"/>
    <cellStyle name="Monétaire [0]_liste principale 1998_!!!GO 2 2" xfId="14796" xr:uid="{00000000-0005-0000-0000-000073870000}"/>
    <cellStyle name="Monetaire [0]_liste principale 1998_!!!GO 3" xfId="14797" xr:uid="{00000000-0005-0000-0000-000074870000}"/>
    <cellStyle name="Monétaire [0]_liste principale 1998_!!!GO 3" xfId="14798" xr:uid="{00000000-0005-0000-0000-000075870000}"/>
    <cellStyle name="Monetaire [0]_liste principale 1998_!!!GO 3 2" xfId="14799" xr:uid="{00000000-0005-0000-0000-000076870000}"/>
    <cellStyle name="Monétaire [0]_liste principale 1998_!!!GO 3 2" xfId="14800" xr:uid="{00000000-0005-0000-0000-000077870000}"/>
    <cellStyle name="Monetaire [0]_liste principale 1998_!!!GO 4" xfId="14801" xr:uid="{00000000-0005-0000-0000-000078870000}"/>
    <cellStyle name="Monétaire [0]_liste principale 1998_!!!GO 4" xfId="14802" xr:uid="{00000000-0005-0000-0000-000079870000}"/>
    <cellStyle name="Monetaire [0]_liste principale 1998_!!!GO 4 2" xfId="14803" xr:uid="{00000000-0005-0000-0000-00007A870000}"/>
    <cellStyle name="Monétaire [0]_liste principale 1998_!!!GO 4 2" xfId="14804" xr:uid="{00000000-0005-0000-0000-00007B870000}"/>
    <cellStyle name="Monetaire [0]_liste principale 1998_!!!GO 5" xfId="14805" xr:uid="{00000000-0005-0000-0000-00007C870000}"/>
    <cellStyle name="Monétaire [0]_liste principale 1998_!!!GO 5" xfId="14806" xr:uid="{00000000-0005-0000-0000-00007D870000}"/>
    <cellStyle name="Monetaire [0]_liste principale 1998_!!!GO 5 2" xfId="14807" xr:uid="{00000000-0005-0000-0000-00007E870000}"/>
    <cellStyle name="Monétaire [0]_liste principale 1998_!!!GO 5 2" xfId="14808" xr:uid="{00000000-0005-0000-0000-00007F870000}"/>
    <cellStyle name="Monetaire [0]_liste principale 1998_!!!GO 6" xfId="14809" xr:uid="{00000000-0005-0000-0000-000080870000}"/>
    <cellStyle name="Monétaire [0]_liste principale 1998_!!!GO 6" xfId="14810" xr:uid="{00000000-0005-0000-0000-000081870000}"/>
    <cellStyle name="Monetaire [0]_liste principale 1998_!!!GO 6 2" xfId="14811" xr:uid="{00000000-0005-0000-0000-000082870000}"/>
    <cellStyle name="Monétaire [0]_liste principale 1998_!!!GO 6 2" xfId="14812" xr:uid="{00000000-0005-0000-0000-000083870000}"/>
    <cellStyle name="Monetaire [0]_liste principale 1998_!!!GO 7" xfId="14813" xr:uid="{00000000-0005-0000-0000-000084870000}"/>
    <cellStyle name="Monétaire [0]_liste principale 1998_!!!GO 7" xfId="14814" xr:uid="{00000000-0005-0000-0000-000085870000}"/>
    <cellStyle name="Monetaire [0]_liste principale 1998_!!!GO 7 2" xfId="14815" xr:uid="{00000000-0005-0000-0000-000086870000}"/>
    <cellStyle name="Monétaire [0]_liste principale 1998_!!!GO 7 2" xfId="14816" xr:uid="{00000000-0005-0000-0000-000087870000}"/>
    <cellStyle name="Monetaire [0]_liste principale 1998_!!!GO 8" xfId="14817" xr:uid="{00000000-0005-0000-0000-000088870000}"/>
    <cellStyle name="Monétaire [0]_liste principale 1998_!!!GO 8" xfId="14818" xr:uid="{00000000-0005-0000-0000-000089870000}"/>
    <cellStyle name="Monetaire [0]_liste principale 1998_!!!GO 8 2" xfId="14819" xr:uid="{00000000-0005-0000-0000-00008A870000}"/>
    <cellStyle name="Monétaire [0]_liste principale 1998_!!!GO 8 2" xfId="14820" xr:uid="{00000000-0005-0000-0000-00008B870000}"/>
    <cellStyle name="Monetaire [0]_liste principale 1998_!!!GO 9" xfId="14821" xr:uid="{00000000-0005-0000-0000-00008C870000}"/>
    <cellStyle name="Monétaire [0]_liste principale 1998_!!!GO 9" xfId="14822" xr:uid="{00000000-0005-0000-0000-00008D870000}"/>
    <cellStyle name="Monetaire [0]_liste principale 1998_!!!GO 9 2" xfId="14823" xr:uid="{00000000-0005-0000-0000-00008E870000}"/>
    <cellStyle name="Monétaire [0]_liste principale 1998_!!!GO 9 2" xfId="14824" xr:uid="{00000000-0005-0000-0000-00008F870000}"/>
    <cellStyle name="Monetaire [0]_pldt" xfId="14825" xr:uid="{00000000-0005-0000-0000-000090870000}"/>
    <cellStyle name="Monétaire [0]_pldt" xfId="14826" xr:uid="{00000000-0005-0000-0000-000091870000}"/>
    <cellStyle name="Monetaire [0]_pldt 10" xfId="14827" xr:uid="{00000000-0005-0000-0000-000092870000}"/>
    <cellStyle name="Monétaire [0]_pldt 10" xfId="14828" xr:uid="{00000000-0005-0000-0000-000093870000}"/>
    <cellStyle name="Monetaire [0]_pldt 11" xfId="14829" xr:uid="{00000000-0005-0000-0000-000094870000}"/>
    <cellStyle name="Monétaire [0]_pldt 11" xfId="14830" xr:uid="{00000000-0005-0000-0000-000095870000}"/>
    <cellStyle name="Monetaire [0]_pldt 12" xfId="14831" xr:uid="{00000000-0005-0000-0000-000096870000}"/>
    <cellStyle name="Monétaire [0]_pldt 12" xfId="14832" xr:uid="{00000000-0005-0000-0000-000097870000}"/>
    <cellStyle name="Monetaire [0]_pldt 2" xfId="14833" xr:uid="{00000000-0005-0000-0000-000098870000}"/>
    <cellStyle name="Monétaire [0]_pldt 2" xfId="14834" xr:uid="{00000000-0005-0000-0000-000099870000}"/>
    <cellStyle name="Monetaire [0]_pldt 2 2" xfId="14835" xr:uid="{00000000-0005-0000-0000-00009A870000}"/>
    <cellStyle name="Monétaire [0]_pldt 2 2" xfId="14836" xr:uid="{00000000-0005-0000-0000-00009B870000}"/>
    <cellStyle name="Monetaire [0]_pldt 3" xfId="14837" xr:uid="{00000000-0005-0000-0000-00009C870000}"/>
    <cellStyle name="Monétaire [0]_pldt 3" xfId="14838" xr:uid="{00000000-0005-0000-0000-00009D870000}"/>
    <cellStyle name="Monetaire [0]_pldt 3 2" xfId="14839" xr:uid="{00000000-0005-0000-0000-00009E870000}"/>
    <cellStyle name="Monétaire [0]_pldt 3 2" xfId="14840" xr:uid="{00000000-0005-0000-0000-00009F870000}"/>
    <cellStyle name="Monetaire [0]_pldt 4" xfId="14841" xr:uid="{00000000-0005-0000-0000-0000A0870000}"/>
    <cellStyle name="Monétaire [0]_pldt 4" xfId="14842" xr:uid="{00000000-0005-0000-0000-0000A1870000}"/>
    <cellStyle name="Monetaire [0]_pldt 4 2" xfId="14843" xr:uid="{00000000-0005-0000-0000-0000A2870000}"/>
    <cellStyle name="Monétaire [0]_pldt 4 2" xfId="14844" xr:uid="{00000000-0005-0000-0000-0000A3870000}"/>
    <cellStyle name="Monetaire [0]_pldt 5" xfId="14845" xr:uid="{00000000-0005-0000-0000-0000A4870000}"/>
    <cellStyle name="Monétaire [0]_pldt 5" xfId="14846" xr:uid="{00000000-0005-0000-0000-0000A5870000}"/>
    <cellStyle name="Monetaire [0]_pldt 5 2" xfId="14847" xr:uid="{00000000-0005-0000-0000-0000A6870000}"/>
    <cellStyle name="Monétaire [0]_pldt 5 2" xfId="14848" xr:uid="{00000000-0005-0000-0000-0000A7870000}"/>
    <cellStyle name="Monetaire [0]_pldt 6" xfId="14849" xr:uid="{00000000-0005-0000-0000-0000A8870000}"/>
    <cellStyle name="Monétaire [0]_pldt 6" xfId="14850" xr:uid="{00000000-0005-0000-0000-0000A9870000}"/>
    <cellStyle name="Monetaire [0]_pldt 6 2" xfId="14851" xr:uid="{00000000-0005-0000-0000-0000AA870000}"/>
    <cellStyle name="Monétaire [0]_pldt 6 2" xfId="14852" xr:uid="{00000000-0005-0000-0000-0000AB870000}"/>
    <cellStyle name="Monetaire [0]_pldt 7" xfId="14853" xr:uid="{00000000-0005-0000-0000-0000AC870000}"/>
    <cellStyle name="Monétaire [0]_pldt 7" xfId="14854" xr:uid="{00000000-0005-0000-0000-0000AD870000}"/>
    <cellStyle name="Monetaire [0]_pldt 7 2" xfId="14855" xr:uid="{00000000-0005-0000-0000-0000AE870000}"/>
    <cellStyle name="Monétaire [0]_pldt 7 2" xfId="14856" xr:uid="{00000000-0005-0000-0000-0000AF870000}"/>
    <cellStyle name="Monetaire [0]_pldt 8" xfId="14857" xr:uid="{00000000-0005-0000-0000-0000B0870000}"/>
    <cellStyle name="Monétaire [0]_pldt 8" xfId="14858" xr:uid="{00000000-0005-0000-0000-0000B1870000}"/>
    <cellStyle name="Monetaire [0]_pldt 8 2" xfId="14859" xr:uid="{00000000-0005-0000-0000-0000B2870000}"/>
    <cellStyle name="Monétaire [0]_pldt 8 2" xfId="14860" xr:uid="{00000000-0005-0000-0000-0000B3870000}"/>
    <cellStyle name="Monetaire [0]_pldt 9" xfId="14861" xr:uid="{00000000-0005-0000-0000-0000B4870000}"/>
    <cellStyle name="Monétaire [0]_pldt 9" xfId="14862" xr:uid="{00000000-0005-0000-0000-0000B5870000}"/>
    <cellStyle name="Monetaire [0]_pldt 9 2" xfId="14863" xr:uid="{00000000-0005-0000-0000-0000B6870000}"/>
    <cellStyle name="Monétaire [0]_pldt 9 2" xfId="14864" xr:uid="{00000000-0005-0000-0000-0000B7870000}"/>
    <cellStyle name="Monetaire [0]_pldt_1" xfId="14865" xr:uid="{00000000-0005-0000-0000-0000B8870000}"/>
    <cellStyle name="Monétaire [0]_pldt_1" xfId="14866" xr:uid="{00000000-0005-0000-0000-0000B9870000}"/>
    <cellStyle name="Monetaire [0]_pldt_1 10" xfId="14867" xr:uid="{00000000-0005-0000-0000-0000BA870000}"/>
    <cellStyle name="Monétaire [0]_pldt_1 10" xfId="14868" xr:uid="{00000000-0005-0000-0000-0000BB870000}"/>
    <cellStyle name="Monetaire [0]_pldt_1 11" xfId="14869" xr:uid="{00000000-0005-0000-0000-0000BC870000}"/>
    <cellStyle name="Monétaire [0]_pldt_1 11" xfId="14870" xr:uid="{00000000-0005-0000-0000-0000BD870000}"/>
    <cellStyle name="Monetaire [0]_pldt_1 12" xfId="14871" xr:uid="{00000000-0005-0000-0000-0000BE870000}"/>
    <cellStyle name="Monétaire [0]_pldt_1 12" xfId="14872" xr:uid="{00000000-0005-0000-0000-0000BF870000}"/>
    <cellStyle name="Monetaire [0]_pldt_1 2" xfId="14873" xr:uid="{00000000-0005-0000-0000-0000C0870000}"/>
    <cellStyle name="Monétaire [0]_pldt_1 2" xfId="14874" xr:uid="{00000000-0005-0000-0000-0000C1870000}"/>
    <cellStyle name="Monetaire [0]_pldt_1 2 2" xfId="14875" xr:uid="{00000000-0005-0000-0000-0000C2870000}"/>
    <cellStyle name="Monétaire [0]_pldt_1 2 2" xfId="14876" xr:uid="{00000000-0005-0000-0000-0000C3870000}"/>
    <cellStyle name="Monetaire [0]_pldt_1 3" xfId="14877" xr:uid="{00000000-0005-0000-0000-0000C4870000}"/>
    <cellStyle name="Monétaire [0]_pldt_1 3" xfId="14878" xr:uid="{00000000-0005-0000-0000-0000C5870000}"/>
    <cellStyle name="Monetaire [0]_pldt_1 3 2" xfId="14879" xr:uid="{00000000-0005-0000-0000-0000C6870000}"/>
    <cellStyle name="Monétaire [0]_pldt_1 3 2" xfId="14880" xr:uid="{00000000-0005-0000-0000-0000C7870000}"/>
    <cellStyle name="Monetaire [0]_pldt_1 4" xfId="14881" xr:uid="{00000000-0005-0000-0000-0000C8870000}"/>
    <cellStyle name="Monétaire [0]_pldt_1 4" xfId="14882" xr:uid="{00000000-0005-0000-0000-0000C9870000}"/>
    <cellStyle name="Monetaire [0]_pldt_1 4 2" xfId="14883" xr:uid="{00000000-0005-0000-0000-0000CA870000}"/>
    <cellStyle name="Monétaire [0]_pldt_1 4 2" xfId="14884" xr:uid="{00000000-0005-0000-0000-0000CB870000}"/>
    <cellStyle name="Monetaire [0]_pldt_1 5" xfId="14885" xr:uid="{00000000-0005-0000-0000-0000CC870000}"/>
    <cellStyle name="Monétaire [0]_pldt_1 5" xfId="14886" xr:uid="{00000000-0005-0000-0000-0000CD870000}"/>
    <cellStyle name="Monetaire [0]_pldt_1 5 2" xfId="14887" xr:uid="{00000000-0005-0000-0000-0000CE870000}"/>
    <cellStyle name="Monétaire [0]_pldt_1 5 2" xfId="14888" xr:uid="{00000000-0005-0000-0000-0000CF870000}"/>
    <cellStyle name="Monetaire [0]_pldt_1 6" xfId="14889" xr:uid="{00000000-0005-0000-0000-0000D0870000}"/>
    <cellStyle name="Monétaire [0]_pldt_1 6" xfId="14890" xr:uid="{00000000-0005-0000-0000-0000D1870000}"/>
    <cellStyle name="Monetaire [0]_pldt_1 6 2" xfId="14891" xr:uid="{00000000-0005-0000-0000-0000D2870000}"/>
    <cellStyle name="Monétaire [0]_pldt_1 6 2" xfId="14892" xr:uid="{00000000-0005-0000-0000-0000D3870000}"/>
    <cellStyle name="Monetaire [0]_pldt_1 7" xfId="14893" xr:uid="{00000000-0005-0000-0000-0000D4870000}"/>
    <cellStyle name="Monétaire [0]_pldt_1 7" xfId="14894" xr:uid="{00000000-0005-0000-0000-0000D5870000}"/>
    <cellStyle name="Monetaire [0]_pldt_1 7 2" xfId="14895" xr:uid="{00000000-0005-0000-0000-0000D6870000}"/>
    <cellStyle name="Monétaire [0]_pldt_1 7 2" xfId="14896" xr:uid="{00000000-0005-0000-0000-0000D7870000}"/>
    <cellStyle name="Monetaire [0]_pldt_1 8" xfId="14897" xr:uid="{00000000-0005-0000-0000-0000D8870000}"/>
    <cellStyle name="Monétaire [0]_pldt_1 8" xfId="14898" xr:uid="{00000000-0005-0000-0000-0000D9870000}"/>
    <cellStyle name="Monetaire [0]_pldt_1 8 2" xfId="14899" xr:uid="{00000000-0005-0000-0000-0000DA870000}"/>
    <cellStyle name="Monétaire [0]_pldt_1 8 2" xfId="14900" xr:uid="{00000000-0005-0000-0000-0000DB870000}"/>
    <cellStyle name="Monetaire [0]_pldt_1 9" xfId="14901" xr:uid="{00000000-0005-0000-0000-0000DC870000}"/>
    <cellStyle name="Monétaire [0]_pldt_1 9" xfId="14902" xr:uid="{00000000-0005-0000-0000-0000DD870000}"/>
    <cellStyle name="Monetaire [0]_pldt_1 9 2" xfId="14903" xr:uid="{00000000-0005-0000-0000-0000DE870000}"/>
    <cellStyle name="Monétaire [0]_pldt_1 9 2" xfId="14904" xr:uid="{00000000-0005-0000-0000-0000DF870000}"/>
    <cellStyle name="Monetaire_!!!GO" xfId="14905" xr:uid="{00000000-0005-0000-0000-0000E0870000}"/>
    <cellStyle name="Monétaire_!!!GO" xfId="14906" xr:uid="{00000000-0005-0000-0000-0000E1870000}"/>
    <cellStyle name="Monetaire_!!!GO 10" xfId="14907" xr:uid="{00000000-0005-0000-0000-0000E2870000}"/>
    <cellStyle name="Monétaire_!!!GO 10" xfId="14908" xr:uid="{00000000-0005-0000-0000-0000E3870000}"/>
    <cellStyle name="Monetaire_!!!GO 11" xfId="14909" xr:uid="{00000000-0005-0000-0000-0000E4870000}"/>
    <cellStyle name="Monétaire_!!!GO 11" xfId="14910" xr:uid="{00000000-0005-0000-0000-0000E5870000}"/>
    <cellStyle name="Monetaire_!!!GO 12" xfId="14911" xr:uid="{00000000-0005-0000-0000-0000E6870000}"/>
    <cellStyle name="Monétaire_!!!GO 12" xfId="14912" xr:uid="{00000000-0005-0000-0000-0000E7870000}"/>
    <cellStyle name="Monetaire_!!!GO 2" xfId="14913" xr:uid="{00000000-0005-0000-0000-0000E8870000}"/>
    <cellStyle name="Monétaire_!!!GO 2" xfId="14914" xr:uid="{00000000-0005-0000-0000-0000E9870000}"/>
    <cellStyle name="Monetaire_!!!GO 2 2" xfId="14915" xr:uid="{00000000-0005-0000-0000-0000EA870000}"/>
    <cellStyle name="Monétaire_!!!GO 2 2" xfId="14916" xr:uid="{00000000-0005-0000-0000-0000EB870000}"/>
    <cellStyle name="Monetaire_!!!GO 3" xfId="14917" xr:uid="{00000000-0005-0000-0000-0000EC870000}"/>
    <cellStyle name="Monétaire_!!!GO 3" xfId="14918" xr:uid="{00000000-0005-0000-0000-0000ED870000}"/>
    <cellStyle name="Monetaire_!!!GO 3 2" xfId="14919" xr:uid="{00000000-0005-0000-0000-0000EE870000}"/>
    <cellStyle name="Monétaire_!!!GO 3 2" xfId="14920" xr:uid="{00000000-0005-0000-0000-0000EF870000}"/>
    <cellStyle name="Monetaire_!!!GO 4" xfId="14921" xr:uid="{00000000-0005-0000-0000-0000F0870000}"/>
    <cellStyle name="Monétaire_!!!GO 4" xfId="14922" xr:uid="{00000000-0005-0000-0000-0000F1870000}"/>
    <cellStyle name="Monetaire_!!!GO 4 2" xfId="14923" xr:uid="{00000000-0005-0000-0000-0000F2870000}"/>
    <cellStyle name="Monétaire_!!!GO 4 2" xfId="14924" xr:uid="{00000000-0005-0000-0000-0000F3870000}"/>
    <cellStyle name="Monetaire_!!!GO 5" xfId="14925" xr:uid="{00000000-0005-0000-0000-0000F4870000}"/>
    <cellStyle name="Monétaire_!!!GO 5" xfId="14926" xr:uid="{00000000-0005-0000-0000-0000F5870000}"/>
    <cellStyle name="Monetaire_!!!GO 5 2" xfId="14927" xr:uid="{00000000-0005-0000-0000-0000F6870000}"/>
    <cellStyle name="Monétaire_!!!GO 5 2" xfId="14928" xr:uid="{00000000-0005-0000-0000-0000F7870000}"/>
    <cellStyle name="Monetaire_!!!GO 6" xfId="14929" xr:uid="{00000000-0005-0000-0000-0000F8870000}"/>
    <cellStyle name="Monétaire_!!!GO 6" xfId="14930" xr:uid="{00000000-0005-0000-0000-0000F9870000}"/>
    <cellStyle name="Monetaire_!!!GO 6 2" xfId="14931" xr:uid="{00000000-0005-0000-0000-0000FA870000}"/>
    <cellStyle name="Monétaire_!!!GO 6 2" xfId="14932" xr:uid="{00000000-0005-0000-0000-0000FB870000}"/>
    <cellStyle name="Monetaire_!!!GO 7" xfId="14933" xr:uid="{00000000-0005-0000-0000-0000FC870000}"/>
    <cellStyle name="Monétaire_!!!GO 7" xfId="14934" xr:uid="{00000000-0005-0000-0000-0000FD870000}"/>
    <cellStyle name="Monetaire_!!!GO 7 2" xfId="14935" xr:uid="{00000000-0005-0000-0000-0000FE870000}"/>
    <cellStyle name="Monétaire_!!!GO 7 2" xfId="14936" xr:uid="{00000000-0005-0000-0000-0000FF870000}"/>
    <cellStyle name="Monetaire_!!!GO 8" xfId="14937" xr:uid="{00000000-0005-0000-0000-000000880000}"/>
    <cellStyle name="Monétaire_!!!GO 8" xfId="14938" xr:uid="{00000000-0005-0000-0000-000001880000}"/>
    <cellStyle name="Monetaire_!!!GO 8 2" xfId="14939" xr:uid="{00000000-0005-0000-0000-000002880000}"/>
    <cellStyle name="Monétaire_!!!GO 8 2" xfId="14940" xr:uid="{00000000-0005-0000-0000-000003880000}"/>
    <cellStyle name="Monetaire_!!!GO 9" xfId="14941" xr:uid="{00000000-0005-0000-0000-000004880000}"/>
    <cellStyle name="Monétaire_!!!GO 9" xfId="14942" xr:uid="{00000000-0005-0000-0000-000005880000}"/>
    <cellStyle name="Monetaire_!!!GO 9 2" xfId="14943" xr:uid="{00000000-0005-0000-0000-000006880000}"/>
    <cellStyle name="Monétaire_!!!GO 9 2" xfId="14944" xr:uid="{00000000-0005-0000-0000-000007880000}"/>
    <cellStyle name="Monetaire_!!!GO_1" xfId="14945" xr:uid="{00000000-0005-0000-0000-000008880000}"/>
    <cellStyle name="Monétaire_!!!GO_1" xfId="14946" xr:uid="{00000000-0005-0000-0000-000009880000}"/>
    <cellStyle name="Monetaire_!!!GO_1 10" xfId="14947" xr:uid="{00000000-0005-0000-0000-00000A880000}"/>
    <cellStyle name="Monétaire_!!!GO_1 10" xfId="14948" xr:uid="{00000000-0005-0000-0000-00000B880000}"/>
    <cellStyle name="Monetaire_!!!GO_1 10 10" xfId="14949" xr:uid="{00000000-0005-0000-0000-00000C880000}"/>
    <cellStyle name="Monétaire_!!!GO_1 10 10" xfId="14950" xr:uid="{00000000-0005-0000-0000-00000D880000}"/>
    <cellStyle name="Monetaire_!!!GO_1 10 11" xfId="14951" xr:uid="{00000000-0005-0000-0000-00000E880000}"/>
    <cellStyle name="Monétaire_!!!GO_1 10 11" xfId="14952" xr:uid="{00000000-0005-0000-0000-00000F880000}"/>
    <cellStyle name="Monetaire_!!!GO_1 10 12" xfId="14953" xr:uid="{00000000-0005-0000-0000-000010880000}"/>
    <cellStyle name="Monétaire_!!!GO_1 10 12" xfId="14954" xr:uid="{00000000-0005-0000-0000-000011880000}"/>
    <cellStyle name="Monetaire_!!!GO_1 10 13" xfId="14955" xr:uid="{00000000-0005-0000-0000-000012880000}"/>
    <cellStyle name="Monétaire_!!!GO_1 10 13" xfId="14956" xr:uid="{00000000-0005-0000-0000-000013880000}"/>
    <cellStyle name="Monetaire_!!!GO_1 10 14" xfId="14957" xr:uid="{00000000-0005-0000-0000-000014880000}"/>
    <cellStyle name="Monétaire_!!!GO_1 10 14" xfId="14958" xr:uid="{00000000-0005-0000-0000-000015880000}"/>
    <cellStyle name="Monetaire_!!!GO_1 10 15" xfId="14959" xr:uid="{00000000-0005-0000-0000-000016880000}"/>
    <cellStyle name="Monétaire_!!!GO_1 10 15" xfId="14960" xr:uid="{00000000-0005-0000-0000-000017880000}"/>
    <cellStyle name="Monetaire_!!!GO_1 10 16" xfId="14961" xr:uid="{00000000-0005-0000-0000-000018880000}"/>
    <cellStyle name="Monétaire_!!!GO_1 10 16" xfId="14962" xr:uid="{00000000-0005-0000-0000-000019880000}"/>
    <cellStyle name="Monetaire_!!!GO_1 10 17" xfId="14963" xr:uid="{00000000-0005-0000-0000-00001A880000}"/>
    <cellStyle name="Monétaire_!!!GO_1 10 17" xfId="14964" xr:uid="{00000000-0005-0000-0000-00001B880000}"/>
    <cellStyle name="Monetaire_!!!GO_1 10 18" xfId="14965" xr:uid="{00000000-0005-0000-0000-00001C880000}"/>
    <cellStyle name="Monétaire_!!!GO_1 10 18" xfId="14966" xr:uid="{00000000-0005-0000-0000-00001D880000}"/>
    <cellStyle name="Monetaire_!!!GO_1 10 2" xfId="14967" xr:uid="{00000000-0005-0000-0000-00001E880000}"/>
    <cellStyle name="Monétaire_!!!GO_1 10 2" xfId="14968" xr:uid="{00000000-0005-0000-0000-00001F880000}"/>
    <cellStyle name="Monetaire_!!!GO_1 10 3" xfId="14969" xr:uid="{00000000-0005-0000-0000-000020880000}"/>
    <cellStyle name="Monétaire_!!!GO_1 10 3" xfId="14970" xr:uid="{00000000-0005-0000-0000-000021880000}"/>
    <cellStyle name="Monetaire_!!!GO_1 10 4" xfId="14971" xr:uid="{00000000-0005-0000-0000-000022880000}"/>
    <cellStyle name="Monétaire_!!!GO_1 10 4" xfId="14972" xr:uid="{00000000-0005-0000-0000-000023880000}"/>
    <cellStyle name="Monetaire_!!!GO_1 10 5" xfId="14973" xr:uid="{00000000-0005-0000-0000-000024880000}"/>
    <cellStyle name="Monétaire_!!!GO_1 10 5" xfId="14974" xr:uid="{00000000-0005-0000-0000-000025880000}"/>
    <cellStyle name="Monetaire_!!!GO_1 10 6" xfId="14975" xr:uid="{00000000-0005-0000-0000-000026880000}"/>
    <cellStyle name="Monétaire_!!!GO_1 10 6" xfId="14976" xr:uid="{00000000-0005-0000-0000-000027880000}"/>
    <cellStyle name="Monetaire_!!!GO_1 10 7" xfId="14977" xr:uid="{00000000-0005-0000-0000-000028880000}"/>
    <cellStyle name="Monétaire_!!!GO_1 10 7" xfId="14978" xr:uid="{00000000-0005-0000-0000-000029880000}"/>
    <cellStyle name="Monetaire_!!!GO_1 10 8" xfId="14979" xr:uid="{00000000-0005-0000-0000-00002A880000}"/>
    <cellStyle name="Monétaire_!!!GO_1 10 8" xfId="14980" xr:uid="{00000000-0005-0000-0000-00002B880000}"/>
    <cellStyle name="Monetaire_!!!GO_1 10 9" xfId="14981" xr:uid="{00000000-0005-0000-0000-00002C880000}"/>
    <cellStyle name="Monétaire_!!!GO_1 10 9" xfId="14982" xr:uid="{00000000-0005-0000-0000-00002D880000}"/>
    <cellStyle name="Monetaire_!!!GO_1 11" xfId="14983" xr:uid="{00000000-0005-0000-0000-00002E880000}"/>
    <cellStyle name="Monétaire_!!!GO_1 11" xfId="14984" xr:uid="{00000000-0005-0000-0000-00002F880000}"/>
    <cellStyle name="Monetaire_!!!GO_1 11 10" xfId="14985" xr:uid="{00000000-0005-0000-0000-000030880000}"/>
    <cellStyle name="Monétaire_!!!GO_1 11 10" xfId="14986" xr:uid="{00000000-0005-0000-0000-000031880000}"/>
    <cellStyle name="Monetaire_!!!GO_1 11 11" xfId="14987" xr:uid="{00000000-0005-0000-0000-000032880000}"/>
    <cellStyle name="Monétaire_!!!GO_1 11 11" xfId="14988" xr:uid="{00000000-0005-0000-0000-000033880000}"/>
    <cellStyle name="Monetaire_!!!GO_1 11 12" xfId="14989" xr:uid="{00000000-0005-0000-0000-000034880000}"/>
    <cellStyle name="Monétaire_!!!GO_1 11 12" xfId="14990" xr:uid="{00000000-0005-0000-0000-000035880000}"/>
    <cellStyle name="Monetaire_!!!GO_1 11 13" xfId="14991" xr:uid="{00000000-0005-0000-0000-000036880000}"/>
    <cellStyle name="Monétaire_!!!GO_1 11 13" xfId="14992" xr:uid="{00000000-0005-0000-0000-000037880000}"/>
    <cellStyle name="Monetaire_!!!GO_1 11 14" xfId="14993" xr:uid="{00000000-0005-0000-0000-000038880000}"/>
    <cellStyle name="Monétaire_!!!GO_1 11 14" xfId="14994" xr:uid="{00000000-0005-0000-0000-000039880000}"/>
    <cellStyle name="Monetaire_!!!GO_1 11 15" xfId="14995" xr:uid="{00000000-0005-0000-0000-00003A880000}"/>
    <cellStyle name="Monétaire_!!!GO_1 11 15" xfId="14996" xr:uid="{00000000-0005-0000-0000-00003B880000}"/>
    <cellStyle name="Monetaire_!!!GO_1 11 16" xfId="14997" xr:uid="{00000000-0005-0000-0000-00003C880000}"/>
    <cellStyle name="Monétaire_!!!GO_1 11 16" xfId="14998" xr:uid="{00000000-0005-0000-0000-00003D880000}"/>
    <cellStyle name="Monetaire_!!!GO_1 11 17" xfId="14999" xr:uid="{00000000-0005-0000-0000-00003E880000}"/>
    <cellStyle name="Monétaire_!!!GO_1 11 17" xfId="15000" xr:uid="{00000000-0005-0000-0000-00003F880000}"/>
    <cellStyle name="Monetaire_!!!GO_1 11 18" xfId="15001" xr:uid="{00000000-0005-0000-0000-000040880000}"/>
    <cellStyle name="Monétaire_!!!GO_1 11 18" xfId="15002" xr:uid="{00000000-0005-0000-0000-000041880000}"/>
    <cellStyle name="Monetaire_!!!GO_1 11 2" xfId="15003" xr:uid="{00000000-0005-0000-0000-000042880000}"/>
    <cellStyle name="Monétaire_!!!GO_1 11 2" xfId="15004" xr:uid="{00000000-0005-0000-0000-000043880000}"/>
    <cellStyle name="Monetaire_!!!GO_1 11 3" xfId="15005" xr:uid="{00000000-0005-0000-0000-000044880000}"/>
    <cellStyle name="Monétaire_!!!GO_1 11 3" xfId="15006" xr:uid="{00000000-0005-0000-0000-000045880000}"/>
    <cellStyle name="Monetaire_!!!GO_1 11 4" xfId="15007" xr:uid="{00000000-0005-0000-0000-000046880000}"/>
    <cellStyle name="Monétaire_!!!GO_1 11 4" xfId="15008" xr:uid="{00000000-0005-0000-0000-000047880000}"/>
    <cellStyle name="Monetaire_!!!GO_1 11 5" xfId="15009" xr:uid="{00000000-0005-0000-0000-000048880000}"/>
    <cellStyle name="Monétaire_!!!GO_1 11 5" xfId="15010" xr:uid="{00000000-0005-0000-0000-000049880000}"/>
    <cellStyle name="Monetaire_!!!GO_1 11 6" xfId="15011" xr:uid="{00000000-0005-0000-0000-00004A880000}"/>
    <cellStyle name="Monétaire_!!!GO_1 11 6" xfId="15012" xr:uid="{00000000-0005-0000-0000-00004B880000}"/>
    <cellStyle name="Monetaire_!!!GO_1 11 7" xfId="15013" xr:uid="{00000000-0005-0000-0000-00004C880000}"/>
    <cellStyle name="Monétaire_!!!GO_1 11 7" xfId="15014" xr:uid="{00000000-0005-0000-0000-00004D880000}"/>
    <cellStyle name="Monetaire_!!!GO_1 11 8" xfId="15015" xr:uid="{00000000-0005-0000-0000-00004E880000}"/>
    <cellStyle name="Monétaire_!!!GO_1 11 8" xfId="15016" xr:uid="{00000000-0005-0000-0000-00004F880000}"/>
    <cellStyle name="Monetaire_!!!GO_1 11 9" xfId="15017" xr:uid="{00000000-0005-0000-0000-000050880000}"/>
    <cellStyle name="Monétaire_!!!GO_1 11 9" xfId="15018" xr:uid="{00000000-0005-0000-0000-000051880000}"/>
    <cellStyle name="Monetaire_!!!GO_1 12" xfId="15019" xr:uid="{00000000-0005-0000-0000-000052880000}"/>
    <cellStyle name="Monétaire_!!!GO_1 12" xfId="15020" xr:uid="{00000000-0005-0000-0000-000053880000}"/>
    <cellStyle name="Monetaire_!!!GO_1 13" xfId="15021" xr:uid="{00000000-0005-0000-0000-000054880000}"/>
    <cellStyle name="Monétaire_!!!GO_1 13" xfId="15022" xr:uid="{00000000-0005-0000-0000-000055880000}"/>
    <cellStyle name="Monetaire_!!!GO_1 14" xfId="15023" xr:uid="{00000000-0005-0000-0000-000056880000}"/>
    <cellStyle name="Monétaire_!!!GO_1 14" xfId="15024" xr:uid="{00000000-0005-0000-0000-000057880000}"/>
    <cellStyle name="Monetaire_!!!GO_1 15" xfId="15025" xr:uid="{00000000-0005-0000-0000-000058880000}"/>
    <cellStyle name="Monétaire_!!!GO_1 15" xfId="15026" xr:uid="{00000000-0005-0000-0000-000059880000}"/>
    <cellStyle name="Monetaire_!!!GO_1 16" xfId="15027" xr:uid="{00000000-0005-0000-0000-00005A880000}"/>
    <cellStyle name="Monétaire_!!!GO_1 16" xfId="15028" xr:uid="{00000000-0005-0000-0000-00005B880000}"/>
    <cellStyle name="Monetaire_!!!GO_1 17" xfId="15029" xr:uid="{00000000-0005-0000-0000-00005C880000}"/>
    <cellStyle name="Monétaire_!!!GO_1 17" xfId="15030" xr:uid="{00000000-0005-0000-0000-00005D880000}"/>
    <cellStyle name="Monetaire_!!!GO_1 18" xfId="15031" xr:uid="{00000000-0005-0000-0000-00005E880000}"/>
    <cellStyle name="Monétaire_!!!GO_1 18" xfId="15032" xr:uid="{00000000-0005-0000-0000-00005F880000}"/>
    <cellStyle name="Monetaire_!!!GO_1 19" xfId="15033" xr:uid="{00000000-0005-0000-0000-000060880000}"/>
    <cellStyle name="Monétaire_!!!GO_1 19" xfId="15034" xr:uid="{00000000-0005-0000-0000-000061880000}"/>
    <cellStyle name="Monetaire_!!!GO_1 2" xfId="15035" xr:uid="{00000000-0005-0000-0000-000062880000}"/>
    <cellStyle name="Monétaire_!!!GO_1 2" xfId="15036" xr:uid="{00000000-0005-0000-0000-000063880000}"/>
    <cellStyle name="Monetaire_!!!GO_1 2 10" xfId="15037" xr:uid="{00000000-0005-0000-0000-000064880000}"/>
    <cellStyle name="Monétaire_!!!GO_1 2 10" xfId="15038" xr:uid="{00000000-0005-0000-0000-000065880000}"/>
    <cellStyle name="Monetaire_!!!GO_1 2 11" xfId="15039" xr:uid="{00000000-0005-0000-0000-000066880000}"/>
    <cellStyle name="Monétaire_!!!GO_1 2 11" xfId="15040" xr:uid="{00000000-0005-0000-0000-000067880000}"/>
    <cellStyle name="Monetaire_!!!GO_1 2 12" xfId="15041" xr:uid="{00000000-0005-0000-0000-000068880000}"/>
    <cellStyle name="Monétaire_!!!GO_1 2 12" xfId="15042" xr:uid="{00000000-0005-0000-0000-000069880000}"/>
    <cellStyle name="Monetaire_!!!GO_1 2 13" xfId="15043" xr:uid="{00000000-0005-0000-0000-00006A880000}"/>
    <cellStyle name="Monétaire_!!!GO_1 2 13" xfId="15044" xr:uid="{00000000-0005-0000-0000-00006B880000}"/>
    <cellStyle name="Monetaire_!!!GO_1 2 14" xfId="15045" xr:uid="{00000000-0005-0000-0000-00006C880000}"/>
    <cellStyle name="Monétaire_!!!GO_1 2 14" xfId="15046" xr:uid="{00000000-0005-0000-0000-00006D880000}"/>
    <cellStyle name="Monetaire_!!!GO_1 2 15" xfId="15047" xr:uid="{00000000-0005-0000-0000-00006E880000}"/>
    <cellStyle name="Monétaire_!!!GO_1 2 15" xfId="15048" xr:uid="{00000000-0005-0000-0000-00006F880000}"/>
    <cellStyle name="Monetaire_!!!GO_1 2 16" xfId="15049" xr:uid="{00000000-0005-0000-0000-000070880000}"/>
    <cellStyle name="Monétaire_!!!GO_1 2 16" xfId="15050" xr:uid="{00000000-0005-0000-0000-000071880000}"/>
    <cellStyle name="Monetaire_!!!GO_1 2 17" xfId="15051" xr:uid="{00000000-0005-0000-0000-000072880000}"/>
    <cellStyle name="Monétaire_!!!GO_1 2 17" xfId="15052" xr:uid="{00000000-0005-0000-0000-000073880000}"/>
    <cellStyle name="Monetaire_!!!GO_1 2 18" xfId="15053" xr:uid="{00000000-0005-0000-0000-000074880000}"/>
    <cellStyle name="Monétaire_!!!GO_1 2 18" xfId="15054" xr:uid="{00000000-0005-0000-0000-000075880000}"/>
    <cellStyle name="Monetaire_!!!GO_1 2 2" xfId="15055" xr:uid="{00000000-0005-0000-0000-000076880000}"/>
    <cellStyle name="Monétaire_!!!GO_1 2 2" xfId="15056" xr:uid="{00000000-0005-0000-0000-000077880000}"/>
    <cellStyle name="Monetaire_!!!GO_1 2 3" xfId="15057" xr:uid="{00000000-0005-0000-0000-000078880000}"/>
    <cellStyle name="Monétaire_!!!GO_1 2 3" xfId="15058" xr:uid="{00000000-0005-0000-0000-000079880000}"/>
    <cellStyle name="Monetaire_!!!GO_1 2 4" xfId="15059" xr:uid="{00000000-0005-0000-0000-00007A880000}"/>
    <cellStyle name="Monétaire_!!!GO_1 2 4" xfId="15060" xr:uid="{00000000-0005-0000-0000-00007B880000}"/>
    <cellStyle name="Monetaire_!!!GO_1 2 5" xfId="15061" xr:uid="{00000000-0005-0000-0000-00007C880000}"/>
    <cellStyle name="Monétaire_!!!GO_1 2 5" xfId="15062" xr:uid="{00000000-0005-0000-0000-00007D880000}"/>
    <cellStyle name="Monetaire_!!!GO_1 2 6" xfId="15063" xr:uid="{00000000-0005-0000-0000-00007E880000}"/>
    <cellStyle name="Monétaire_!!!GO_1 2 6" xfId="15064" xr:uid="{00000000-0005-0000-0000-00007F880000}"/>
    <cellStyle name="Monetaire_!!!GO_1 2 7" xfId="15065" xr:uid="{00000000-0005-0000-0000-000080880000}"/>
    <cellStyle name="Monétaire_!!!GO_1 2 7" xfId="15066" xr:uid="{00000000-0005-0000-0000-000081880000}"/>
    <cellStyle name="Monetaire_!!!GO_1 2 8" xfId="15067" xr:uid="{00000000-0005-0000-0000-000082880000}"/>
    <cellStyle name="Monétaire_!!!GO_1 2 8" xfId="15068" xr:uid="{00000000-0005-0000-0000-000083880000}"/>
    <cellStyle name="Monetaire_!!!GO_1 2 9" xfId="15069" xr:uid="{00000000-0005-0000-0000-000084880000}"/>
    <cellStyle name="Monétaire_!!!GO_1 2 9" xfId="15070" xr:uid="{00000000-0005-0000-0000-000085880000}"/>
    <cellStyle name="Monetaire_!!!GO_1 20" xfId="15071" xr:uid="{00000000-0005-0000-0000-000086880000}"/>
    <cellStyle name="Monétaire_!!!GO_1 20" xfId="15072" xr:uid="{00000000-0005-0000-0000-000087880000}"/>
    <cellStyle name="Monetaire_!!!GO_1 21" xfId="15073" xr:uid="{00000000-0005-0000-0000-000088880000}"/>
    <cellStyle name="Monétaire_!!!GO_1 21" xfId="15074" xr:uid="{00000000-0005-0000-0000-000089880000}"/>
    <cellStyle name="Monetaire_!!!GO_1 22" xfId="15075" xr:uid="{00000000-0005-0000-0000-00008A880000}"/>
    <cellStyle name="Monétaire_!!!GO_1 22" xfId="15076" xr:uid="{00000000-0005-0000-0000-00008B880000}"/>
    <cellStyle name="Monetaire_!!!GO_1 23" xfId="15077" xr:uid="{00000000-0005-0000-0000-00008C880000}"/>
    <cellStyle name="Monétaire_!!!GO_1 23" xfId="15078" xr:uid="{00000000-0005-0000-0000-00008D880000}"/>
    <cellStyle name="Monetaire_!!!GO_1 24" xfId="15079" xr:uid="{00000000-0005-0000-0000-00008E880000}"/>
    <cellStyle name="Monétaire_!!!GO_1 24" xfId="15080" xr:uid="{00000000-0005-0000-0000-00008F880000}"/>
    <cellStyle name="Monetaire_!!!GO_1 25" xfId="15081" xr:uid="{00000000-0005-0000-0000-000090880000}"/>
    <cellStyle name="Monétaire_!!!GO_1 25" xfId="15082" xr:uid="{00000000-0005-0000-0000-000091880000}"/>
    <cellStyle name="Monetaire_!!!GO_1 26" xfId="15083" xr:uid="{00000000-0005-0000-0000-000092880000}"/>
    <cellStyle name="Monétaire_!!!GO_1 26" xfId="15084" xr:uid="{00000000-0005-0000-0000-000093880000}"/>
    <cellStyle name="Monetaire_!!!GO_1 27" xfId="15085" xr:uid="{00000000-0005-0000-0000-000094880000}"/>
    <cellStyle name="Monétaire_!!!GO_1 27" xfId="15086" xr:uid="{00000000-0005-0000-0000-000095880000}"/>
    <cellStyle name="Monetaire_!!!GO_1 28" xfId="15087" xr:uid="{00000000-0005-0000-0000-000096880000}"/>
    <cellStyle name="Monétaire_!!!GO_1 28" xfId="15088" xr:uid="{00000000-0005-0000-0000-000097880000}"/>
    <cellStyle name="Monetaire_!!!GO_1 3" xfId="15089" xr:uid="{00000000-0005-0000-0000-000098880000}"/>
    <cellStyle name="Monétaire_!!!GO_1 3" xfId="15090" xr:uid="{00000000-0005-0000-0000-000099880000}"/>
    <cellStyle name="Monetaire_!!!GO_1 3 10" xfId="15091" xr:uid="{00000000-0005-0000-0000-00009A880000}"/>
    <cellStyle name="Monétaire_!!!GO_1 3 10" xfId="15092" xr:uid="{00000000-0005-0000-0000-00009B880000}"/>
    <cellStyle name="Monetaire_!!!GO_1 3 11" xfId="15093" xr:uid="{00000000-0005-0000-0000-00009C880000}"/>
    <cellStyle name="Monétaire_!!!GO_1 3 11" xfId="15094" xr:uid="{00000000-0005-0000-0000-00009D880000}"/>
    <cellStyle name="Monetaire_!!!GO_1 3 12" xfId="15095" xr:uid="{00000000-0005-0000-0000-00009E880000}"/>
    <cellStyle name="Monétaire_!!!GO_1 3 12" xfId="15096" xr:uid="{00000000-0005-0000-0000-00009F880000}"/>
    <cellStyle name="Monetaire_!!!GO_1 3 13" xfId="15097" xr:uid="{00000000-0005-0000-0000-0000A0880000}"/>
    <cellStyle name="Monétaire_!!!GO_1 3 13" xfId="15098" xr:uid="{00000000-0005-0000-0000-0000A1880000}"/>
    <cellStyle name="Monetaire_!!!GO_1 3 14" xfId="15099" xr:uid="{00000000-0005-0000-0000-0000A2880000}"/>
    <cellStyle name="Monétaire_!!!GO_1 3 14" xfId="15100" xr:uid="{00000000-0005-0000-0000-0000A3880000}"/>
    <cellStyle name="Monetaire_!!!GO_1 3 15" xfId="15101" xr:uid="{00000000-0005-0000-0000-0000A4880000}"/>
    <cellStyle name="Monétaire_!!!GO_1 3 15" xfId="15102" xr:uid="{00000000-0005-0000-0000-0000A5880000}"/>
    <cellStyle name="Monetaire_!!!GO_1 3 16" xfId="15103" xr:uid="{00000000-0005-0000-0000-0000A6880000}"/>
    <cellStyle name="Monétaire_!!!GO_1 3 16" xfId="15104" xr:uid="{00000000-0005-0000-0000-0000A7880000}"/>
    <cellStyle name="Monetaire_!!!GO_1 3 17" xfId="15105" xr:uid="{00000000-0005-0000-0000-0000A8880000}"/>
    <cellStyle name="Monétaire_!!!GO_1 3 17" xfId="15106" xr:uid="{00000000-0005-0000-0000-0000A9880000}"/>
    <cellStyle name="Monetaire_!!!GO_1 3 18" xfId="15107" xr:uid="{00000000-0005-0000-0000-0000AA880000}"/>
    <cellStyle name="Monétaire_!!!GO_1 3 18" xfId="15108" xr:uid="{00000000-0005-0000-0000-0000AB880000}"/>
    <cellStyle name="Monetaire_!!!GO_1 3 2" xfId="15109" xr:uid="{00000000-0005-0000-0000-0000AC880000}"/>
    <cellStyle name="Monétaire_!!!GO_1 3 2" xfId="15110" xr:uid="{00000000-0005-0000-0000-0000AD880000}"/>
    <cellStyle name="Monetaire_!!!GO_1 3 3" xfId="15111" xr:uid="{00000000-0005-0000-0000-0000AE880000}"/>
    <cellStyle name="Monétaire_!!!GO_1 3 3" xfId="15112" xr:uid="{00000000-0005-0000-0000-0000AF880000}"/>
    <cellStyle name="Monetaire_!!!GO_1 3 4" xfId="15113" xr:uid="{00000000-0005-0000-0000-0000B0880000}"/>
    <cellStyle name="Monétaire_!!!GO_1 3 4" xfId="15114" xr:uid="{00000000-0005-0000-0000-0000B1880000}"/>
    <cellStyle name="Monetaire_!!!GO_1 3 5" xfId="15115" xr:uid="{00000000-0005-0000-0000-0000B2880000}"/>
    <cellStyle name="Monétaire_!!!GO_1 3 5" xfId="15116" xr:uid="{00000000-0005-0000-0000-0000B3880000}"/>
    <cellStyle name="Monetaire_!!!GO_1 3 6" xfId="15117" xr:uid="{00000000-0005-0000-0000-0000B4880000}"/>
    <cellStyle name="Monétaire_!!!GO_1 3 6" xfId="15118" xr:uid="{00000000-0005-0000-0000-0000B5880000}"/>
    <cellStyle name="Monetaire_!!!GO_1 3 7" xfId="15119" xr:uid="{00000000-0005-0000-0000-0000B6880000}"/>
    <cellStyle name="Monétaire_!!!GO_1 3 7" xfId="15120" xr:uid="{00000000-0005-0000-0000-0000B7880000}"/>
    <cellStyle name="Monetaire_!!!GO_1 3 8" xfId="15121" xr:uid="{00000000-0005-0000-0000-0000B8880000}"/>
    <cellStyle name="Monétaire_!!!GO_1 3 8" xfId="15122" xr:uid="{00000000-0005-0000-0000-0000B9880000}"/>
    <cellStyle name="Monetaire_!!!GO_1 3 9" xfId="15123" xr:uid="{00000000-0005-0000-0000-0000BA880000}"/>
    <cellStyle name="Monétaire_!!!GO_1 3 9" xfId="15124" xr:uid="{00000000-0005-0000-0000-0000BB880000}"/>
    <cellStyle name="Monetaire_!!!GO_1 4" xfId="15125" xr:uid="{00000000-0005-0000-0000-0000BC880000}"/>
    <cellStyle name="Monétaire_!!!GO_1 4" xfId="15126" xr:uid="{00000000-0005-0000-0000-0000BD880000}"/>
    <cellStyle name="Monetaire_!!!GO_1 4 10" xfId="15127" xr:uid="{00000000-0005-0000-0000-0000BE880000}"/>
    <cellStyle name="Monétaire_!!!GO_1 4 10" xfId="15128" xr:uid="{00000000-0005-0000-0000-0000BF880000}"/>
    <cellStyle name="Monetaire_!!!GO_1 4 11" xfId="15129" xr:uid="{00000000-0005-0000-0000-0000C0880000}"/>
    <cellStyle name="Monétaire_!!!GO_1 4 11" xfId="15130" xr:uid="{00000000-0005-0000-0000-0000C1880000}"/>
    <cellStyle name="Monetaire_!!!GO_1 4 12" xfId="15131" xr:uid="{00000000-0005-0000-0000-0000C2880000}"/>
    <cellStyle name="Monétaire_!!!GO_1 4 12" xfId="15132" xr:uid="{00000000-0005-0000-0000-0000C3880000}"/>
    <cellStyle name="Monetaire_!!!GO_1 4 13" xfId="15133" xr:uid="{00000000-0005-0000-0000-0000C4880000}"/>
    <cellStyle name="Monétaire_!!!GO_1 4 13" xfId="15134" xr:uid="{00000000-0005-0000-0000-0000C5880000}"/>
    <cellStyle name="Monetaire_!!!GO_1 4 14" xfId="15135" xr:uid="{00000000-0005-0000-0000-0000C6880000}"/>
    <cellStyle name="Monétaire_!!!GO_1 4 14" xfId="15136" xr:uid="{00000000-0005-0000-0000-0000C7880000}"/>
    <cellStyle name="Monetaire_!!!GO_1 4 15" xfId="15137" xr:uid="{00000000-0005-0000-0000-0000C8880000}"/>
    <cellStyle name="Monétaire_!!!GO_1 4 15" xfId="15138" xr:uid="{00000000-0005-0000-0000-0000C9880000}"/>
    <cellStyle name="Monetaire_!!!GO_1 4 16" xfId="15139" xr:uid="{00000000-0005-0000-0000-0000CA880000}"/>
    <cellStyle name="Monétaire_!!!GO_1 4 16" xfId="15140" xr:uid="{00000000-0005-0000-0000-0000CB880000}"/>
    <cellStyle name="Monetaire_!!!GO_1 4 17" xfId="15141" xr:uid="{00000000-0005-0000-0000-0000CC880000}"/>
    <cellStyle name="Monétaire_!!!GO_1 4 17" xfId="15142" xr:uid="{00000000-0005-0000-0000-0000CD880000}"/>
    <cellStyle name="Monetaire_!!!GO_1 4 18" xfId="15143" xr:uid="{00000000-0005-0000-0000-0000CE880000}"/>
    <cellStyle name="Monétaire_!!!GO_1 4 18" xfId="15144" xr:uid="{00000000-0005-0000-0000-0000CF880000}"/>
    <cellStyle name="Monetaire_!!!GO_1 4 2" xfId="15145" xr:uid="{00000000-0005-0000-0000-0000D0880000}"/>
    <cellStyle name="Monétaire_!!!GO_1 4 2" xfId="15146" xr:uid="{00000000-0005-0000-0000-0000D1880000}"/>
    <cellStyle name="Monetaire_!!!GO_1 4 3" xfId="15147" xr:uid="{00000000-0005-0000-0000-0000D2880000}"/>
    <cellStyle name="Monétaire_!!!GO_1 4 3" xfId="15148" xr:uid="{00000000-0005-0000-0000-0000D3880000}"/>
    <cellStyle name="Monetaire_!!!GO_1 4 4" xfId="15149" xr:uid="{00000000-0005-0000-0000-0000D4880000}"/>
    <cellStyle name="Monétaire_!!!GO_1 4 4" xfId="15150" xr:uid="{00000000-0005-0000-0000-0000D5880000}"/>
    <cellStyle name="Monetaire_!!!GO_1 4 5" xfId="15151" xr:uid="{00000000-0005-0000-0000-0000D6880000}"/>
    <cellStyle name="Monétaire_!!!GO_1 4 5" xfId="15152" xr:uid="{00000000-0005-0000-0000-0000D7880000}"/>
    <cellStyle name="Monetaire_!!!GO_1 4 6" xfId="15153" xr:uid="{00000000-0005-0000-0000-0000D8880000}"/>
    <cellStyle name="Monétaire_!!!GO_1 4 6" xfId="15154" xr:uid="{00000000-0005-0000-0000-0000D9880000}"/>
    <cellStyle name="Monetaire_!!!GO_1 4 7" xfId="15155" xr:uid="{00000000-0005-0000-0000-0000DA880000}"/>
    <cellStyle name="Monétaire_!!!GO_1 4 7" xfId="15156" xr:uid="{00000000-0005-0000-0000-0000DB880000}"/>
    <cellStyle name="Monetaire_!!!GO_1 4 8" xfId="15157" xr:uid="{00000000-0005-0000-0000-0000DC880000}"/>
    <cellStyle name="Monétaire_!!!GO_1 4 8" xfId="15158" xr:uid="{00000000-0005-0000-0000-0000DD880000}"/>
    <cellStyle name="Monetaire_!!!GO_1 4 9" xfId="15159" xr:uid="{00000000-0005-0000-0000-0000DE880000}"/>
    <cellStyle name="Monétaire_!!!GO_1 4 9" xfId="15160" xr:uid="{00000000-0005-0000-0000-0000DF880000}"/>
    <cellStyle name="Monetaire_!!!GO_1 5" xfId="15161" xr:uid="{00000000-0005-0000-0000-0000E0880000}"/>
    <cellStyle name="Monétaire_!!!GO_1 5" xfId="15162" xr:uid="{00000000-0005-0000-0000-0000E1880000}"/>
    <cellStyle name="Monetaire_!!!GO_1 5 10" xfId="15163" xr:uid="{00000000-0005-0000-0000-0000E2880000}"/>
    <cellStyle name="Monétaire_!!!GO_1 5 10" xfId="15164" xr:uid="{00000000-0005-0000-0000-0000E3880000}"/>
    <cellStyle name="Monetaire_!!!GO_1 5 11" xfId="15165" xr:uid="{00000000-0005-0000-0000-0000E4880000}"/>
    <cellStyle name="Monétaire_!!!GO_1 5 11" xfId="15166" xr:uid="{00000000-0005-0000-0000-0000E5880000}"/>
    <cellStyle name="Monetaire_!!!GO_1 5 12" xfId="15167" xr:uid="{00000000-0005-0000-0000-0000E6880000}"/>
    <cellStyle name="Monétaire_!!!GO_1 5 12" xfId="15168" xr:uid="{00000000-0005-0000-0000-0000E7880000}"/>
    <cellStyle name="Monetaire_!!!GO_1 5 13" xfId="15169" xr:uid="{00000000-0005-0000-0000-0000E8880000}"/>
    <cellStyle name="Monétaire_!!!GO_1 5 13" xfId="15170" xr:uid="{00000000-0005-0000-0000-0000E9880000}"/>
    <cellStyle name="Monetaire_!!!GO_1 5 14" xfId="15171" xr:uid="{00000000-0005-0000-0000-0000EA880000}"/>
    <cellStyle name="Monétaire_!!!GO_1 5 14" xfId="15172" xr:uid="{00000000-0005-0000-0000-0000EB880000}"/>
    <cellStyle name="Monetaire_!!!GO_1 5 15" xfId="15173" xr:uid="{00000000-0005-0000-0000-0000EC880000}"/>
    <cellStyle name="Monétaire_!!!GO_1 5 15" xfId="15174" xr:uid="{00000000-0005-0000-0000-0000ED880000}"/>
    <cellStyle name="Monetaire_!!!GO_1 5 16" xfId="15175" xr:uid="{00000000-0005-0000-0000-0000EE880000}"/>
    <cellStyle name="Monétaire_!!!GO_1 5 16" xfId="15176" xr:uid="{00000000-0005-0000-0000-0000EF880000}"/>
    <cellStyle name="Monetaire_!!!GO_1 5 17" xfId="15177" xr:uid="{00000000-0005-0000-0000-0000F0880000}"/>
    <cellStyle name="Monétaire_!!!GO_1 5 17" xfId="15178" xr:uid="{00000000-0005-0000-0000-0000F1880000}"/>
    <cellStyle name="Monetaire_!!!GO_1 5 18" xfId="15179" xr:uid="{00000000-0005-0000-0000-0000F2880000}"/>
    <cellStyle name="Monétaire_!!!GO_1 5 18" xfId="15180" xr:uid="{00000000-0005-0000-0000-0000F3880000}"/>
    <cellStyle name="Monetaire_!!!GO_1 5 2" xfId="15181" xr:uid="{00000000-0005-0000-0000-0000F4880000}"/>
    <cellStyle name="Monétaire_!!!GO_1 5 2" xfId="15182" xr:uid="{00000000-0005-0000-0000-0000F5880000}"/>
    <cellStyle name="Monetaire_!!!GO_1 5 3" xfId="15183" xr:uid="{00000000-0005-0000-0000-0000F6880000}"/>
    <cellStyle name="Monétaire_!!!GO_1 5 3" xfId="15184" xr:uid="{00000000-0005-0000-0000-0000F7880000}"/>
    <cellStyle name="Monetaire_!!!GO_1 5 4" xfId="15185" xr:uid="{00000000-0005-0000-0000-0000F8880000}"/>
    <cellStyle name="Monétaire_!!!GO_1 5 4" xfId="15186" xr:uid="{00000000-0005-0000-0000-0000F9880000}"/>
    <cellStyle name="Monetaire_!!!GO_1 5 5" xfId="15187" xr:uid="{00000000-0005-0000-0000-0000FA880000}"/>
    <cellStyle name="Monétaire_!!!GO_1 5 5" xfId="15188" xr:uid="{00000000-0005-0000-0000-0000FB880000}"/>
    <cellStyle name="Monetaire_!!!GO_1 5 6" xfId="15189" xr:uid="{00000000-0005-0000-0000-0000FC880000}"/>
    <cellStyle name="Monétaire_!!!GO_1 5 6" xfId="15190" xr:uid="{00000000-0005-0000-0000-0000FD880000}"/>
    <cellStyle name="Monetaire_!!!GO_1 5 7" xfId="15191" xr:uid="{00000000-0005-0000-0000-0000FE880000}"/>
    <cellStyle name="Monétaire_!!!GO_1 5 7" xfId="15192" xr:uid="{00000000-0005-0000-0000-0000FF880000}"/>
    <cellStyle name="Monetaire_!!!GO_1 5 8" xfId="15193" xr:uid="{00000000-0005-0000-0000-000000890000}"/>
    <cellStyle name="Monétaire_!!!GO_1 5 8" xfId="15194" xr:uid="{00000000-0005-0000-0000-000001890000}"/>
    <cellStyle name="Monetaire_!!!GO_1 5 9" xfId="15195" xr:uid="{00000000-0005-0000-0000-000002890000}"/>
    <cellStyle name="Monétaire_!!!GO_1 5 9" xfId="15196" xr:uid="{00000000-0005-0000-0000-000003890000}"/>
    <cellStyle name="Monetaire_!!!GO_1 6" xfId="15197" xr:uid="{00000000-0005-0000-0000-000004890000}"/>
    <cellStyle name="Monétaire_!!!GO_1 6" xfId="15198" xr:uid="{00000000-0005-0000-0000-000005890000}"/>
    <cellStyle name="Monetaire_!!!GO_1 6 10" xfId="15199" xr:uid="{00000000-0005-0000-0000-000006890000}"/>
    <cellStyle name="Monétaire_!!!GO_1 6 10" xfId="15200" xr:uid="{00000000-0005-0000-0000-000007890000}"/>
    <cellStyle name="Monetaire_!!!GO_1 6 11" xfId="15201" xr:uid="{00000000-0005-0000-0000-000008890000}"/>
    <cellStyle name="Monétaire_!!!GO_1 6 11" xfId="15202" xr:uid="{00000000-0005-0000-0000-000009890000}"/>
    <cellStyle name="Monetaire_!!!GO_1 6 12" xfId="15203" xr:uid="{00000000-0005-0000-0000-00000A890000}"/>
    <cellStyle name="Monétaire_!!!GO_1 6 12" xfId="15204" xr:uid="{00000000-0005-0000-0000-00000B890000}"/>
    <cellStyle name="Monetaire_!!!GO_1 6 13" xfId="15205" xr:uid="{00000000-0005-0000-0000-00000C890000}"/>
    <cellStyle name="Monétaire_!!!GO_1 6 13" xfId="15206" xr:uid="{00000000-0005-0000-0000-00000D890000}"/>
    <cellStyle name="Monetaire_!!!GO_1 6 14" xfId="15207" xr:uid="{00000000-0005-0000-0000-00000E890000}"/>
    <cellStyle name="Monétaire_!!!GO_1 6 14" xfId="15208" xr:uid="{00000000-0005-0000-0000-00000F890000}"/>
    <cellStyle name="Monetaire_!!!GO_1 6 15" xfId="15209" xr:uid="{00000000-0005-0000-0000-000010890000}"/>
    <cellStyle name="Monétaire_!!!GO_1 6 15" xfId="15210" xr:uid="{00000000-0005-0000-0000-000011890000}"/>
    <cellStyle name="Monetaire_!!!GO_1 6 16" xfId="15211" xr:uid="{00000000-0005-0000-0000-000012890000}"/>
    <cellStyle name="Monétaire_!!!GO_1 6 16" xfId="15212" xr:uid="{00000000-0005-0000-0000-000013890000}"/>
    <cellStyle name="Monetaire_!!!GO_1 6 17" xfId="15213" xr:uid="{00000000-0005-0000-0000-000014890000}"/>
    <cellStyle name="Monétaire_!!!GO_1 6 17" xfId="15214" xr:uid="{00000000-0005-0000-0000-000015890000}"/>
    <cellStyle name="Monetaire_!!!GO_1 6 18" xfId="15215" xr:uid="{00000000-0005-0000-0000-000016890000}"/>
    <cellStyle name="Monétaire_!!!GO_1 6 18" xfId="15216" xr:uid="{00000000-0005-0000-0000-000017890000}"/>
    <cellStyle name="Monetaire_!!!GO_1 6 2" xfId="15217" xr:uid="{00000000-0005-0000-0000-000018890000}"/>
    <cellStyle name="Monétaire_!!!GO_1 6 2" xfId="15218" xr:uid="{00000000-0005-0000-0000-000019890000}"/>
    <cellStyle name="Monetaire_!!!GO_1 6 3" xfId="15219" xr:uid="{00000000-0005-0000-0000-00001A890000}"/>
    <cellStyle name="Monétaire_!!!GO_1 6 3" xfId="15220" xr:uid="{00000000-0005-0000-0000-00001B890000}"/>
    <cellStyle name="Monetaire_!!!GO_1 6 4" xfId="15221" xr:uid="{00000000-0005-0000-0000-00001C890000}"/>
    <cellStyle name="Monétaire_!!!GO_1 6 4" xfId="15222" xr:uid="{00000000-0005-0000-0000-00001D890000}"/>
    <cellStyle name="Monetaire_!!!GO_1 6 5" xfId="15223" xr:uid="{00000000-0005-0000-0000-00001E890000}"/>
    <cellStyle name="Monétaire_!!!GO_1 6 5" xfId="15224" xr:uid="{00000000-0005-0000-0000-00001F890000}"/>
    <cellStyle name="Monetaire_!!!GO_1 6 6" xfId="15225" xr:uid="{00000000-0005-0000-0000-000020890000}"/>
    <cellStyle name="Monétaire_!!!GO_1 6 6" xfId="15226" xr:uid="{00000000-0005-0000-0000-000021890000}"/>
    <cellStyle name="Monetaire_!!!GO_1 6 7" xfId="15227" xr:uid="{00000000-0005-0000-0000-000022890000}"/>
    <cellStyle name="Monétaire_!!!GO_1 6 7" xfId="15228" xr:uid="{00000000-0005-0000-0000-000023890000}"/>
    <cellStyle name="Monetaire_!!!GO_1 6 8" xfId="15229" xr:uid="{00000000-0005-0000-0000-000024890000}"/>
    <cellStyle name="Monétaire_!!!GO_1 6 8" xfId="15230" xr:uid="{00000000-0005-0000-0000-000025890000}"/>
    <cellStyle name="Monetaire_!!!GO_1 6 9" xfId="15231" xr:uid="{00000000-0005-0000-0000-000026890000}"/>
    <cellStyle name="Monétaire_!!!GO_1 6 9" xfId="15232" xr:uid="{00000000-0005-0000-0000-000027890000}"/>
    <cellStyle name="Monetaire_!!!GO_1 7" xfId="15233" xr:uid="{00000000-0005-0000-0000-000028890000}"/>
    <cellStyle name="Monétaire_!!!GO_1 7" xfId="15234" xr:uid="{00000000-0005-0000-0000-000029890000}"/>
    <cellStyle name="Monetaire_!!!GO_1 7 10" xfId="15235" xr:uid="{00000000-0005-0000-0000-00002A890000}"/>
    <cellStyle name="Monétaire_!!!GO_1 7 10" xfId="15236" xr:uid="{00000000-0005-0000-0000-00002B890000}"/>
    <cellStyle name="Monetaire_!!!GO_1 7 11" xfId="15237" xr:uid="{00000000-0005-0000-0000-00002C890000}"/>
    <cellStyle name="Monétaire_!!!GO_1 7 11" xfId="15238" xr:uid="{00000000-0005-0000-0000-00002D890000}"/>
    <cellStyle name="Monetaire_!!!GO_1 7 12" xfId="15239" xr:uid="{00000000-0005-0000-0000-00002E890000}"/>
    <cellStyle name="Monétaire_!!!GO_1 7 12" xfId="15240" xr:uid="{00000000-0005-0000-0000-00002F890000}"/>
    <cellStyle name="Monetaire_!!!GO_1 7 13" xfId="15241" xr:uid="{00000000-0005-0000-0000-000030890000}"/>
    <cellStyle name="Monétaire_!!!GO_1 7 13" xfId="15242" xr:uid="{00000000-0005-0000-0000-000031890000}"/>
    <cellStyle name="Monetaire_!!!GO_1 7 14" xfId="15243" xr:uid="{00000000-0005-0000-0000-000032890000}"/>
    <cellStyle name="Monétaire_!!!GO_1 7 14" xfId="15244" xr:uid="{00000000-0005-0000-0000-000033890000}"/>
    <cellStyle name="Monetaire_!!!GO_1 7 15" xfId="15245" xr:uid="{00000000-0005-0000-0000-000034890000}"/>
    <cellStyle name="Monétaire_!!!GO_1 7 15" xfId="15246" xr:uid="{00000000-0005-0000-0000-000035890000}"/>
    <cellStyle name="Monetaire_!!!GO_1 7 16" xfId="15247" xr:uid="{00000000-0005-0000-0000-000036890000}"/>
    <cellStyle name="Monétaire_!!!GO_1 7 16" xfId="15248" xr:uid="{00000000-0005-0000-0000-000037890000}"/>
    <cellStyle name="Monetaire_!!!GO_1 7 17" xfId="15249" xr:uid="{00000000-0005-0000-0000-000038890000}"/>
    <cellStyle name="Monétaire_!!!GO_1 7 17" xfId="15250" xr:uid="{00000000-0005-0000-0000-000039890000}"/>
    <cellStyle name="Monetaire_!!!GO_1 7 18" xfId="15251" xr:uid="{00000000-0005-0000-0000-00003A890000}"/>
    <cellStyle name="Monétaire_!!!GO_1 7 18" xfId="15252" xr:uid="{00000000-0005-0000-0000-00003B890000}"/>
    <cellStyle name="Monetaire_!!!GO_1 7 2" xfId="15253" xr:uid="{00000000-0005-0000-0000-00003C890000}"/>
    <cellStyle name="Monétaire_!!!GO_1 7 2" xfId="15254" xr:uid="{00000000-0005-0000-0000-00003D890000}"/>
    <cellStyle name="Monetaire_!!!GO_1 7 3" xfId="15255" xr:uid="{00000000-0005-0000-0000-00003E890000}"/>
    <cellStyle name="Monétaire_!!!GO_1 7 3" xfId="15256" xr:uid="{00000000-0005-0000-0000-00003F890000}"/>
    <cellStyle name="Monetaire_!!!GO_1 7 4" xfId="15257" xr:uid="{00000000-0005-0000-0000-000040890000}"/>
    <cellStyle name="Monétaire_!!!GO_1 7 4" xfId="15258" xr:uid="{00000000-0005-0000-0000-000041890000}"/>
    <cellStyle name="Monetaire_!!!GO_1 7 5" xfId="15259" xr:uid="{00000000-0005-0000-0000-000042890000}"/>
    <cellStyle name="Monétaire_!!!GO_1 7 5" xfId="15260" xr:uid="{00000000-0005-0000-0000-000043890000}"/>
    <cellStyle name="Monetaire_!!!GO_1 7 6" xfId="15261" xr:uid="{00000000-0005-0000-0000-000044890000}"/>
    <cellStyle name="Monétaire_!!!GO_1 7 6" xfId="15262" xr:uid="{00000000-0005-0000-0000-000045890000}"/>
    <cellStyle name="Monetaire_!!!GO_1 7 7" xfId="15263" xr:uid="{00000000-0005-0000-0000-000046890000}"/>
    <cellStyle name="Monétaire_!!!GO_1 7 7" xfId="15264" xr:uid="{00000000-0005-0000-0000-000047890000}"/>
    <cellStyle name="Monetaire_!!!GO_1 7 8" xfId="15265" xr:uid="{00000000-0005-0000-0000-000048890000}"/>
    <cellStyle name="Monétaire_!!!GO_1 7 8" xfId="15266" xr:uid="{00000000-0005-0000-0000-000049890000}"/>
    <cellStyle name="Monetaire_!!!GO_1 7 9" xfId="15267" xr:uid="{00000000-0005-0000-0000-00004A890000}"/>
    <cellStyle name="Monétaire_!!!GO_1 7 9" xfId="15268" xr:uid="{00000000-0005-0000-0000-00004B890000}"/>
    <cellStyle name="Monetaire_!!!GO_1 8" xfId="15269" xr:uid="{00000000-0005-0000-0000-00004C890000}"/>
    <cellStyle name="Monétaire_!!!GO_1 8" xfId="15270" xr:uid="{00000000-0005-0000-0000-00004D890000}"/>
    <cellStyle name="Monetaire_!!!GO_1 8 10" xfId="15271" xr:uid="{00000000-0005-0000-0000-00004E890000}"/>
    <cellStyle name="Monétaire_!!!GO_1 8 10" xfId="15272" xr:uid="{00000000-0005-0000-0000-00004F890000}"/>
    <cellStyle name="Monetaire_!!!GO_1 8 11" xfId="15273" xr:uid="{00000000-0005-0000-0000-000050890000}"/>
    <cellStyle name="Monétaire_!!!GO_1 8 11" xfId="15274" xr:uid="{00000000-0005-0000-0000-000051890000}"/>
    <cellStyle name="Monetaire_!!!GO_1 8 12" xfId="15275" xr:uid="{00000000-0005-0000-0000-000052890000}"/>
    <cellStyle name="Monétaire_!!!GO_1 8 12" xfId="15276" xr:uid="{00000000-0005-0000-0000-000053890000}"/>
    <cellStyle name="Monetaire_!!!GO_1 8 13" xfId="15277" xr:uid="{00000000-0005-0000-0000-000054890000}"/>
    <cellStyle name="Monétaire_!!!GO_1 8 13" xfId="15278" xr:uid="{00000000-0005-0000-0000-000055890000}"/>
    <cellStyle name="Monetaire_!!!GO_1 8 14" xfId="15279" xr:uid="{00000000-0005-0000-0000-000056890000}"/>
    <cellStyle name="Monétaire_!!!GO_1 8 14" xfId="15280" xr:uid="{00000000-0005-0000-0000-000057890000}"/>
    <cellStyle name="Monetaire_!!!GO_1 8 15" xfId="15281" xr:uid="{00000000-0005-0000-0000-000058890000}"/>
    <cellStyle name="Monétaire_!!!GO_1 8 15" xfId="15282" xr:uid="{00000000-0005-0000-0000-000059890000}"/>
    <cellStyle name="Monetaire_!!!GO_1 8 16" xfId="15283" xr:uid="{00000000-0005-0000-0000-00005A890000}"/>
    <cellStyle name="Monétaire_!!!GO_1 8 16" xfId="15284" xr:uid="{00000000-0005-0000-0000-00005B890000}"/>
    <cellStyle name="Monetaire_!!!GO_1 8 17" xfId="15285" xr:uid="{00000000-0005-0000-0000-00005C890000}"/>
    <cellStyle name="Monétaire_!!!GO_1 8 17" xfId="15286" xr:uid="{00000000-0005-0000-0000-00005D890000}"/>
    <cellStyle name="Monetaire_!!!GO_1 8 18" xfId="15287" xr:uid="{00000000-0005-0000-0000-00005E890000}"/>
    <cellStyle name="Monétaire_!!!GO_1 8 18" xfId="15288" xr:uid="{00000000-0005-0000-0000-00005F890000}"/>
    <cellStyle name="Monetaire_!!!GO_1 8 2" xfId="15289" xr:uid="{00000000-0005-0000-0000-000060890000}"/>
    <cellStyle name="Monétaire_!!!GO_1 8 2" xfId="15290" xr:uid="{00000000-0005-0000-0000-000061890000}"/>
    <cellStyle name="Monetaire_!!!GO_1 8 3" xfId="15291" xr:uid="{00000000-0005-0000-0000-000062890000}"/>
    <cellStyle name="Monétaire_!!!GO_1 8 3" xfId="15292" xr:uid="{00000000-0005-0000-0000-000063890000}"/>
    <cellStyle name="Monetaire_!!!GO_1 8 4" xfId="15293" xr:uid="{00000000-0005-0000-0000-000064890000}"/>
    <cellStyle name="Monétaire_!!!GO_1 8 4" xfId="15294" xr:uid="{00000000-0005-0000-0000-000065890000}"/>
    <cellStyle name="Monetaire_!!!GO_1 8 5" xfId="15295" xr:uid="{00000000-0005-0000-0000-000066890000}"/>
    <cellStyle name="Monétaire_!!!GO_1 8 5" xfId="15296" xr:uid="{00000000-0005-0000-0000-000067890000}"/>
    <cellStyle name="Monetaire_!!!GO_1 8 6" xfId="15297" xr:uid="{00000000-0005-0000-0000-000068890000}"/>
    <cellStyle name="Monétaire_!!!GO_1 8 6" xfId="15298" xr:uid="{00000000-0005-0000-0000-000069890000}"/>
    <cellStyle name="Monetaire_!!!GO_1 8 7" xfId="15299" xr:uid="{00000000-0005-0000-0000-00006A890000}"/>
    <cellStyle name="Monétaire_!!!GO_1 8 7" xfId="15300" xr:uid="{00000000-0005-0000-0000-00006B890000}"/>
    <cellStyle name="Monetaire_!!!GO_1 8 8" xfId="15301" xr:uid="{00000000-0005-0000-0000-00006C890000}"/>
    <cellStyle name="Monétaire_!!!GO_1 8 8" xfId="15302" xr:uid="{00000000-0005-0000-0000-00006D890000}"/>
    <cellStyle name="Monetaire_!!!GO_1 8 9" xfId="15303" xr:uid="{00000000-0005-0000-0000-00006E890000}"/>
    <cellStyle name="Monétaire_!!!GO_1 8 9" xfId="15304" xr:uid="{00000000-0005-0000-0000-00006F890000}"/>
    <cellStyle name="Monetaire_!!!GO_1 9" xfId="15305" xr:uid="{00000000-0005-0000-0000-000070890000}"/>
    <cellStyle name="Monétaire_!!!GO_1 9" xfId="15306" xr:uid="{00000000-0005-0000-0000-000071890000}"/>
    <cellStyle name="Monetaire_!!!GO_1 9 10" xfId="15307" xr:uid="{00000000-0005-0000-0000-000072890000}"/>
    <cellStyle name="Monétaire_!!!GO_1 9 10" xfId="15308" xr:uid="{00000000-0005-0000-0000-000073890000}"/>
    <cellStyle name="Monetaire_!!!GO_1 9 11" xfId="15309" xr:uid="{00000000-0005-0000-0000-000074890000}"/>
    <cellStyle name="Monétaire_!!!GO_1 9 11" xfId="15310" xr:uid="{00000000-0005-0000-0000-000075890000}"/>
    <cellStyle name="Monetaire_!!!GO_1 9 12" xfId="15311" xr:uid="{00000000-0005-0000-0000-000076890000}"/>
    <cellStyle name="Monétaire_!!!GO_1 9 12" xfId="15312" xr:uid="{00000000-0005-0000-0000-000077890000}"/>
    <cellStyle name="Monetaire_!!!GO_1 9 13" xfId="15313" xr:uid="{00000000-0005-0000-0000-000078890000}"/>
    <cellStyle name="Monétaire_!!!GO_1 9 13" xfId="15314" xr:uid="{00000000-0005-0000-0000-000079890000}"/>
    <cellStyle name="Monetaire_!!!GO_1 9 14" xfId="15315" xr:uid="{00000000-0005-0000-0000-00007A890000}"/>
    <cellStyle name="Monétaire_!!!GO_1 9 14" xfId="15316" xr:uid="{00000000-0005-0000-0000-00007B890000}"/>
    <cellStyle name="Monetaire_!!!GO_1 9 15" xfId="15317" xr:uid="{00000000-0005-0000-0000-00007C890000}"/>
    <cellStyle name="Monétaire_!!!GO_1 9 15" xfId="15318" xr:uid="{00000000-0005-0000-0000-00007D890000}"/>
    <cellStyle name="Monetaire_!!!GO_1 9 16" xfId="15319" xr:uid="{00000000-0005-0000-0000-00007E890000}"/>
    <cellStyle name="Monétaire_!!!GO_1 9 16" xfId="15320" xr:uid="{00000000-0005-0000-0000-00007F890000}"/>
    <cellStyle name="Monetaire_!!!GO_1 9 17" xfId="15321" xr:uid="{00000000-0005-0000-0000-000080890000}"/>
    <cellStyle name="Monétaire_!!!GO_1 9 17" xfId="15322" xr:uid="{00000000-0005-0000-0000-000081890000}"/>
    <cellStyle name="Monetaire_!!!GO_1 9 18" xfId="15323" xr:uid="{00000000-0005-0000-0000-000082890000}"/>
    <cellStyle name="Monétaire_!!!GO_1 9 18" xfId="15324" xr:uid="{00000000-0005-0000-0000-000083890000}"/>
    <cellStyle name="Monetaire_!!!GO_1 9 2" xfId="15325" xr:uid="{00000000-0005-0000-0000-000084890000}"/>
    <cellStyle name="Monétaire_!!!GO_1 9 2" xfId="15326" xr:uid="{00000000-0005-0000-0000-000085890000}"/>
    <cellStyle name="Monetaire_!!!GO_1 9 3" xfId="15327" xr:uid="{00000000-0005-0000-0000-000086890000}"/>
    <cellStyle name="Monétaire_!!!GO_1 9 3" xfId="15328" xr:uid="{00000000-0005-0000-0000-000087890000}"/>
    <cellStyle name="Monetaire_!!!GO_1 9 4" xfId="15329" xr:uid="{00000000-0005-0000-0000-000088890000}"/>
    <cellStyle name="Monétaire_!!!GO_1 9 4" xfId="15330" xr:uid="{00000000-0005-0000-0000-000089890000}"/>
    <cellStyle name="Monetaire_!!!GO_1 9 5" xfId="15331" xr:uid="{00000000-0005-0000-0000-00008A890000}"/>
    <cellStyle name="Monétaire_!!!GO_1 9 5" xfId="15332" xr:uid="{00000000-0005-0000-0000-00008B890000}"/>
    <cellStyle name="Monetaire_!!!GO_1 9 6" xfId="15333" xr:uid="{00000000-0005-0000-0000-00008C890000}"/>
    <cellStyle name="Monétaire_!!!GO_1 9 6" xfId="15334" xr:uid="{00000000-0005-0000-0000-00008D890000}"/>
    <cellStyle name="Monetaire_!!!GO_1 9 7" xfId="15335" xr:uid="{00000000-0005-0000-0000-00008E890000}"/>
    <cellStyle name="Monétaire_!!!GO_1 9 7" xfId="15336" xr:uid="{00000000-0005-0000-0000-00008F890000}"/>
    <cellStyle name="Monetaire_!!!GO_1 9 8" xfId="15337" xr:uid="{00000000-0005-0000-0000-000090890000}"/>
    <cellStyle name="Monétaire_!!!GO_1 9 8" xfId="15338" xr:uid="{00000000-0005-0000-0000-000091890000}"/>
    <cellStyle name="Monetaire_!!!GO_1 9 9" xfId="15339" xr:uid="{00000000-0005-0000-0000-000092890000}"/>
    <cellStyle name="Monétaire_!!!GO_1 9 9" xfId="15340" xr:uid="{00000000-0005-0000-0000-000093890000}"/>
    <cellStyle name="Monetaire_CTC" xfId="15341" xr:uid="{00000000-0005-0000-0000-000094890000}"/>
    <cellStyle name="Monétaire_CTC" xfId="15342" xr:uid="{00000000-0005-0000-0000-000095890000}"/>
    <cellStyle name="Monetaire_CTC 10" xfId="15343" xr:uid="{00000000-0005-0000-0000-000096890000}"/>
    <cellStyle name="Monétaire_CTC 10" xfId="15344" xr:uid="{00000000-0005-0000-0000-000097890000}"/>
    <cellStyle name="Monetaire_CTC 11" xfId="15345" xr:uid="{00000000-0005-0000-0000-000098890000}"/>
    <cellStyle name="Monétaire_CTC 11" xfId="15346" xr:uid="{00000000-0005-0000-0000-000099890000}"/>
    <cellStyle name="Monetaire_CTC 12" xfId="15347" xr:uid="{00000000-0005-0000-0000-00009A890000}"/>
    <cellStyle name="Monétaire_CTC 12" xfId="15348" xr:uid="{00000000-0005-0000-0000-00009B890000}"/>
    <cellStyle name="Monetaire_CTC 2" xfId="15349" xr:uid="{00000000-0005-0000-0000-00009C890000}"/>
    <cellStyle name="Monétaire_CTC 2" xfId="15350" xr:uid="{00000000-0005-0000-0000-00009D890000}"/>
    <cellStyle name="Monetaire_CTC 2 2" xfId="15351" xr:uid="{00000000-0005-0000-0000-00009E890000}"/>
    <cellStyle name="Monétaire_CTC 2 2" xfId="15352" xr:uid="{00000000-0005-0000-0000-00009F890000}"/>
    <cellStyle name="Monetaire_CTC 3" xfId="15353" xr:uid="{00000000-0005-0000-0000-0000A0890000}"/>
    <cellStyle name="Monétaire_CTC 3" xfId="15354" xr:uid="{00000000-0005-0000-0000-0000A1890000}"/>
    <cellStyle name="Monetaire_CTC 3 2" xfId="15355" xr:uid="{00000000-0005-0000-0000-0000A2890000}"/>
    <cellStyle name="Monétaire_CTC 3 2" xfId="15356" xr:uid="{00000000-0005-0000-0000-0000A3890000}"/>
    <cellStyle name="Monetaire_CTC 4" xfId="15357" xr:uid="{00000000-0005-0000-0000-0000A4890000}"/>
    <cellStyle name="Monétaire_CTC 4" xfId="15358" xr:uid="{00000000-0005-0000-0000-0000A5890000}"/>
    <cellStyle name="Monetaire_CTC 4 2" xfId="15359" xr:uid="{00000000-0005-0000-0000-0000A6890000}"/>
    <cellStyle name="Monétaire_CTC 4 2" xfId="15360" xr:uid="{00000000-0005-0000-0000-0000A7890000}"/>
    <cellStyle name="Monetaire_CTC 5" xfId="15361" xr:uid="{00000000-0005-0000-0000-0000A8890000}"/>
    <cellStyle name="Monétaire_CTC 5" xfId="15362" xr:uid="{00000000-0005-0000-0000-0000A9890000}"/>
    <cellStyle name="Monetaire_CTC 5 2" xfId="15363" xr:uid="{00000000-0005-0000-0000-0000AA890000}"/>
    <cellStyle name="Monétaire_CTC 5 2" xfId="15364" xr:uid="{00000000-0005-0000-0000-0000AB890000}"/>
    <cellStyle name="Monetaire_CTC 6" xfId="15365" xr:uid="{00000000-0005-0000-0000-0000AC890000}"/>
    <cellStyle name="Monétaire_CTC 6" xfId="15366" xr:uid="{00000000-0005-0000-0000-0000AD890000}"/>
    <cellStyle name="Monetaire_CTC 6 2" xfId="15367" xr:uid="{00000000-0005-0000-0000-0000AE890000}"/>
    <cellStyle name="Monétaire_CTC 6 2" xfId="15368" xr:uid="{00000000-0005-0000-0000-0000AF890000}"/>
    <cellStyle name="Monetaire_CTC 7" xfId="15369" xr:uid="{00000000-0005-0000-0000-0000B0890000}"/>
    <cellStyle name="Monétaire_CTC 7" xfId="15370" xr:uid="{00000000-0005-0000-0000-0000B1890000}"/>
    <cellStyle name="Monetaire_CTC 7 2" xfId="15371" xr:uid="{00000000-0005-0000-0000-0000B2890000}"/>
    <cellStyle name="Monétaire_CTC 7 2" xfId="15372" xr:uid="{00000000-0005-0000-0000-0000B3890000}"/>
    <cellStyle name="Monetaire_CTC 8" xfId="15373" xr:uid="{00000000-0005-0000-0000-0000B4890000}"/>
    <cellStyle name="Monétaire_CTC 8" xfId="15374" xr:uid="{00000000-0005-0000-0000-0000B5890000}"/>
    <cellStyle name="Monetaire_CTC 8 2" xfId="15375" xr:uid="{00000000-0005-0000-0000-0000B6890000}"/>
    <cellStyle name="Monétaire_CTC 8 2" xfId="15376" xr:uid="{00000000-0005-0000-0000-0000B7890000}"/>
    <cellStyle name="Monetaire_CTC 9" xfId="15377" xr:uid="{00000000-0005-0000-0000-0000B8890000}"/>
    <cellStyle name="Monétaire_CTC 9" xfId="15378" xr:uid="{00000000-0005-0000-0000-0000B9890000}"/>
    <cellStyle name="Monetaire_CTC 9 2" xfId="15379" xr:uid="{00000000-0005-0000-0000-0000BA890000}"/>
    <cellStyle name="Monétaire_CTC 9 2" xfId="15380" xr:uid="{00000000-0005-0000-0000-0000BB890000}"/>
    <cellStyle name="Monetaire_CTC_!!!GO" xfId="15381" xr:uid="{00000000-0005-0000-0000-0000BC890000}"/>
    <cellStyle name="Monétaire_CTC_!!!GO" xfId="15382" xr:uid="{00000000-0005-0000-0000-0000BD890000}"/>
    <cellStyle name="Monetaire_CTC_!!!GO 10" xfId="15383" xr:uid="{00000000-0005-0000-0000-0000BE890000}"/>
    <cellStyle name="Monétaire_CTC_!!!GO 10" xfId="15384" xr:uid="{00000000-0005-0000-0000-0000BF890000}"/>
    <cellStyle name="Monetaire_CTC_!!!GO 11" xfId="15385" xr:uid="{00000000-0005-0000-0000-0000C0890000}"/>
    <cellStyle name="Monétaire_CTC_!!!GO 11" xfId="15386" xr:uid="{00000000-0005-0000-0000-0000C1890000}"/>
    <cellStyle name="Monetaire_CTC_!!!GO 12" xfId="15387" xr:uid="{00000000-0005-0000-0000-0000C2890000}"/>
    <cellStyle name="Monétaire_CTC_!!!GO 12" xfId="15388" xr:uid="{00000000-0005-0000-0000-0000C3890000}"/>
    <cellStyle name="Monetaire_CTC_!!!GO 2" xfId="15389" xr:uid="{00000000-0005-0000-0000-0000C4890000}"/>
    <cellStyle name="Monétaire_CTC_!!!GO 2" xfId="15390" xr:uid="{00000000-0005-0000-0000-0000C5890000}"/>
    <cellStyle name="Monetaire_CTC_!!!GO 2 2" xfId="15391" xr:uid="{00000000-0005-0000-0000-0000C6890000}"/>
    <cellStyle name="Monétaire_CTC_!!!GO 2 2" xfId="15392" xr:uid="{00000000-0005-0000-0000-0000C7890000}"/>
    <cellStyle name="Monetaire_CTC_!!!GO 3" xfId="15393" xr:uid="{00000000-0005-0000-0000-0000C8890000}"/>
    <cellStyle name="Monétaire_CTC_!!!GO 3" xfId="15394" xr:uid="{00000000-0005-0000-0000-0000C9890000}"/>
    <cellStyle name="Monetaire_CTC_!!!GO 3 2" xfId="15395" xr:uid="{00000000-0005-0000-0000-0000CA890000}"/>
    <cellStyle name="Monétaire_CTC_!!!GO 3 2" xfId="15396" xr:uid="{00000000-0005-0000-0000-0000CB890000}"/>
    <cellStyle name="Monetaire_CTC_!!!GO 4" xfId="15397" xr:uid="{00000000-0005-0000-0000-0000CC890000}"/>
    <cellStyle name="Monétaire_CTC_!!!GO 4" xfId="15398" xr:uid="{00000000-0005-0000-0000-0000CD890000}"/>
    <cellStyle name="Monetaire_CTC_!!!GO 4 2" xfId="15399" xr:uid="{00000000-0005-0000-0000-0000CE890000}"/>
    <cellStyle name="Monétaire_CTC_!!!GO 4 2" xfId="15400" xr:uid="{00000000-0005-0000-0000-0000CF890000}"/>
    <cellStyle name="Monetaire_CTC_!!!GO 5" xfId="15401" xr:uid="{00000000-0005-0000-0000-0000D0890000}"/>
    <cellStyle name="Monétaire_CTC_!!!GO 5" xfId="15402" xr:uid="{00000000-0005-0000-0000-0000D1890000}"/>
    <cellStyle name="Monetaire_CTC_!!!GO 5 2" xfId="15403" xr:uid="{00000000-0005-0000-0000-0000D2890000}"/>
    <cellStyle name="Monétaire_CTC_!!!GO 5 2" xfId="15404" xr:uid="{00000000-0005-0000-0000-0000D3890000}"/>
    <cellStyle name="Monetaire_CTC_!!!GO 6" xfId="15405" xr:uid="{00000000-0005-0000-0000-0000D4890000}"/>
    <cellStyle name="Monétaire_CTC_!!!GO 6" xfId="15406" xr:uid="{00000000-0005-0000-0000-0000D5890000}"/>
    <cellStyle name="Monetaire_CTC_!!!GO 6 2" xfId="15407" xr:uid="{00000000-0005-0000-0000-0000D6890000}"/>
    <cellStyle name="Monétaire_CTC_!!!GO 6 2" xfId="15408" xr:uid="{00000000-0005-0000-0000-0000D7890000}"/>
    <cellStyle name="Monetaire_CTC_!!!GO 7" xfId="15409" xr:uid="{00000000-0005-0000-0000-0000D8890000}"/>
    <cellStyle name="Monétaire_CTC_!!!GO 7" xfId="15410" xr:uid="{00000000-0005-0000-0000-0000D9890000}"/>
    <cellStyle name="Monetaire_CTC_!!!GO 7 2" xfId="15411" xr:uid="{00000000-0005-0000-0000-0000DA890000}"/>
    <cellStyle name="Monétaire_CTC_!!!GO 7 2" xfId="15412" xr:uid="{00000000-0005-0000-0000-0000DB890000}"/>
    <cellStyle name="Monetaire_CTC_!!!GO 8" xfId="15413" xr:uid="{00000000-0005-0000-0000-0000DC890000}"/>
    <cellStyle name="Monétaire_CTC_!!!GO 8" xfId="15414" xr:uid="{00000000-0005-0000-0000-0000DD890000}"/>
    <cellStyle name="Monetaire_CTC_!!!GO 8 2" xfId="15415" xr:uid="{00000000-0005-0000-0000-0000DE890000}"/>
    <cellStyle name="Monétaire_CTC_!!!GO 8 2" xfId="15416" xr:uid="{00000000-0005-0000-0000-0000DF890000}"/>
    <cellStyle name="Monetaire_CTC_!!!GO 9" xfId="15417" xr:uid="{00000000-0005-0000-0000-0000E0890000}"/>
    <cellStyle name="Monétaire_CTC_!!!GO 9" xfId="15418" xr:uid="{00000000-0005-0000-0000-0000E1890000}"/>
    <cellStyle name="Monetaire_CTC_!!!GO 9 2" xfId="15419" xr:uid="{00000000-0005-0000-0000-0000E2890000}"/>
    <cellStyle name="Monétaire_CTC_!!!GO 9 2" xfId="15420" xr:uid="{00000000-0005-0000-0000-0000E3890000}"/>
    <cellStyle name="Monetaire_DIRECTIONS" xfId="15421" xr:uid="{00000000-0005-0000-0000-0000E4890000}"/>
    <cellStyle name="Monétaire_DIRECTIONS" xfId="15422" xr:uid="{00000000-0005-0000-0000-0000E5890000}"/>
    <cellStyle name="Monetaire_DIRECTIONS 10" xfId="15423" xr:uid="{00000000-0005-0000-0000-0000E6890000}"/>
    <cellStyle name="Monétaire_DIRECTIONS 10" xfId="15424" xr:uid="{00000000-0005-0000-0000-0000E7890000}"/>
    <cellStyle name="Monetaire_DIRECTIONS 11" xfId="15425" xr:uid="{00000000-0005-0000-0000-0000E8890000}"/>
    <cellStyle name="Monétaire_DIRECTIONS 11" xfId="15426" xr:uid="{00000000-0005-0000-0000-0000E9890000}"/>
    <cellStyle name="Monetaire_DIRECTIONS 12" xfId="15427" xr:uid="{00000000-0005-0000-0000-0000EA890000}"/>
    <cellStyle name="Monétaire_DIRECTIONS 12" xfId="15428" xr:uid="{00000000-0005-0000-0000-0000EB890000}"/>
    <cellStyle name="Monetaire_DIRECTIONS 2" xfId="15429" xr:uid="{00000000-0005-0000-0000-0000EC890000}"/>
    <cellStyle name="Monétaire_DIRECTIONS 2" xfId="15430" xr:uid="{00000000-0005-0000-0000-0000ED890000}"/>
    <cellStyle name="Monetaire_DIRECTIONS 2 2" xfId="15431" xr:uid="{00000000-0005-0000-0000-0000EE890000}"/>
    <cellStyle name="Monétaire_DIRECTIONS 2 2" xfId="15432" xr:uid="{00000000-0005-0000-0000-0000EF890000}"/>
    <cellStyle name="Monetaire_DIRECTIONS 3" xfId="15433" xr:uid="{00000000-0005-0000-0000-0000F0890000}"/>
    <cellStyle name="Monétaire_DIRECTIONS 3" xfId="15434" xr:uid="{00000000-0005-0000-0000-0000F1890000}"/>
    <cellStyle name="Monetaire_DIRECTIONS 3 2" xfId="15435" xr:uid="{00000000-0005-0000-0000-0000F2890000}"/>
    <cellStyle name="Monétaire_DIRECTIONS 3 2" xfId="15436" xr:uid="{00000000-0005-0000-0000-0000F3890000}"/>
    <cellStyle name="Monetaire_DIRECTIONS 4" xfId="15437" xr:uid="{00000000-0005-0000-0000-0000F4890000}"/>
    <cellStyle name="Monétaire_DIRECTIONS 4" xfId="15438" xr:uid="{00000000-0005-0000-0000-0000F5890000}"/>
    <cellStyle name="Monetaire_DIRECTIONS 4 2" xfId="15439" xr:uid="{00000000-0005-0000-0000-0000F6890000}"/>
    <cellStyle name="Monétaire_DIRECTIONS 4 2" xfId="15440" xr:uid="{00000000-0005-0000-0000-0000F7890000}"/>
    <cellStyle name="Monetaire_DIRECTIONS 5" xfId="15441" xr:uid="{00000000-0005-0000-0000-0000F8890000}"/>
    <cellStyle name="Monétaire_DIRECTIONS 5" xfId="15442" xr:uid="{00000000-0005-0000-0000-0000F9890000}"/>
    <cellStyle name="Monetaire_DIRECTIONS 5 2" xfId="15443" xr:uid="{00000000-0005-0000-0000-0000FA890000}"/>
    <cellStyle name="Monétaire_DIRECTIONS 5 2" xfId="15444" xr:uid="{00000000-0005-0000-0000-0000FB890000}"/>
    <cellStyle name="Monetaire_DIRECTIONS 6" xfId="15445" xr:uid="{00000000-0005-0000-0000-0000FC890000}"/>
    <cellStyle name="Monétaire_DIRECTIONS 6" xfId="15446" xr:uid="{00000000-0005-0000-0000-0000FD890000}"/>
    <cellStyle name="Monetaire_DIRECTIONS 6 2" xfId="15447" xr:uid="{00000000-0005-0000-0000-0000FE890000}"/>
    <cellStyle name="Monétaire_DIRECTIONS 6 2" xfId="15448" xr:uid="{00000000-0005-0000-0000-0000FF890000}"/>
    <cellStyle name="Monetaire_DIRECTIONS 7" xfId="15449" xr:uid="{00000000-0005-0000-0000-0000008A0000}"/>
    <cellStyle name="Monétaire_DIRECTIONS 7" xfId="15450" xr:uid="{00000000-0005-0000-0000-0000018A0000}"/>
    <cellStyle name="Monetaire_DIRECTIONS 7 2" xfId="15451" xr:uid="{00000000-0005-0000-0000-0000028A0000}"/>
    <cellStyle name="Monétaire_DIRECTIONS 7 2" xfId="15452" xr:uid="{00000000-0005-0000-0000-0000038A0000}"/>
    <cellStyle name="Monetaire_DIRECTIONS 8" xfId="15453" xr:uid="{00000000-0005-0000-0000-0000048A0000}"/>
    <cellStyle name="Monétaire_DIRECTIONS 8" xfId="15454" xr:uid="{00000000-0005-0000-0000-0000058A0000}"/>
    <cellStyle name="Monetaire_DIRECTIONS 8 2" xfId="15455" xr:uid="{00000000-0005-0000-0000-0000068A0000}"/>
    <cellStyle name="Monétaire_DIRECTIONS 8 2" xfId="15456" xr:uid="{00000000-0005-0000-0000-0000078A0000}"/>
    <cellStyle name="Monetaire_DIRECTIONS 9" xfId="15457" xr:uid="{00000000-0005-0000-0000-0000088A0000}"/>
    <cellStyle name="Monétaire_DIRECTIONS 9" xfId="15458" xr:uid="{00000000-0005-0000-0000-0000098A0000}"/>
    <cellStyle name="Monetaire_DIRECTIONS 9 2" xfId="15459" xr:uid="{00000000-0005-0000-0000-00000A8A0000}"/>
    <cellStyle name="Monétaire_DIRECTIONS 9 2" xfId="15460" xr:uid="{00000000-0005-0000-0000-00000B8A0000}"/>
    <cellStyle name="Monetaire_DIRECTIONS_!!!GO" xfId="15461" xr:uid="{00000000-0005-0000-0000-00000C8A0000}"/>
    <cellStyle name="Monétaire_DIRECTIONS_!!!GO" xfId="15462" xr:uid="{00000000-0005-0000-0000-00000D8A0000}"/>
    <cellStyle name="Monetaire_DIRECTIONS_!!!GO 10" xfId="15463" xr:uid="{00000000-0005-0000-0000-00000E8A0000}"/>
    <cellStyle name="Monétaire_DIRECTIONS_!!!GO 10" xfId="15464" xr:uid="{00000000-0005-0000-0000-00000F8A0000}"/>
    <cellStyle name="Monetaire_DIRECTIONS_!!!GO 11" xfId="15465" xr:uid="{00000000-0005-0000-0000-0000108A0000}"/>
    <cellStyle name="Monétaire_DIRECTIONS_!!!GO 11" xfId="15466" xr:uid="{00000000-0005-0000-0000-0000118A0000}"/>
    <cellStyle name="Monetaire_DIRECTIONS_!!!GO 12" xfId="15467" xr:uid="{00000000-0005-0000-0000-0000128A0000}"/>
    <cellStyle name="Monétaire_DIRECTIONS_!!!GO 12" xfId="15468" xr:uid="{00000000-0005-0000-0000-0000138A0000}"/>
    <cellStyle name="Monetaire_DIRECTIONS_!!!GO 2" xfId="15469" xr:uid="{00000000-0005-0000-0000-0000148A0000}"/>
    <cellStyle name="Monétaire_DIRECTIONS_!!!GO 2" xfId="15470" xr:uid="{00000000-0005-0000-0000-0000158A0000}"/>
    <cellStyle name="Monetaire_DIRECTIONS_!!!GO 2 2" xfId="15471" xr:uid="{00000000-0005-0000-0000-0000168A0000}"/>
    <cellStyle name="Monétaire_DIRECTIONS_!!!GO 2 2" xfId="15472" xr:uid="{00000000-0005-0000-0000-0000178A0000}"/>
    <cellStyle name="Monetaire_DIRECTIONS_!!!GO 3" xfId="15473" xr:uid="{00000000-0005-0000-0000-0000188A0000}"/>
    <cellStyle name="Monétaire_DIRECTIONS_!!!GO 3" xfId="15474" xr:uid="{00000000-0005-0000-0000-0000198A0000}"/>
    <cellStyle name="Monetaire_DIRECTIONS_!!!GO 3 2" xfId="15475" xr:uid="{00000000-0005-0000-0000-00001A8A0000}"/>
    <cellStyle name="Monétaire_DIRECTIONS_!!!GO 3 2" xfId="15476" xr:uid="{00000000-0005-0000-0000-00001B8A0000}"/>
    <cellStyle name="Monetaire_DIRECTIONS_!!!GO 4" xfId="15477" xr:uid="{00000000-0005-0000-0000-00001C8A0000}"/>
    <cellStyle name="Monétaire_DIRECTIONS_!!!GO 4" xfId="15478" xr:uid="{00000000-0005-0000-0000-00001D8A0000}"/>
    <cellStyle name="Monetaire_DIRECTIONS_!!!GO 4 2" xfId="15479" xr:uid="{00000000-0005-0000-0000-00001E8A0000}"/>
    <cellStyle name="Monétaire_DIRECTIONS_!!!GO 4 2" xfId="15480" xr:uid="{00000000-0005-0000-0000-00001F8A0000}"/>
    <cellStyle name="Monetaire_DIRECTIONS_!!!GO 5" xfId="15481" xr:uid="{00000000-0005-0000-0000-0000208A0000}"/>
    <cellStyle name="Monétaire_DIRECTIONS_!!!GO 5" xfId="15482" xr:uid="{00000000-0005-0000-0000-0000218A0000}"/>
    <cellStyle name="Monetaire_DIRECTIONS_!!!GO 5 2" xfId="15483" xr:uid="{00000000-0005-0000-0000-0000228A0000}"/>
    <cellStyle name="Monétaire_DIRECTIONS_!!!GO 5 2" xfId="15484" xr:uid="{00000000-0005-0000-0000-0000238A0000}"/>
    <cellStyle name="Monetaire_DIRECTIONS_!!!GO 6" xfId="15485" xr:uid="{00000000-0005-0000-0000-0000248A0000}"/>
    <cellStyle name="Monétaire_DIRECTIONS_!!!GO 6" xfId="15486" xr:uid="{00000000-0005-0000-0000-0000258A0000}"/>
    <cellStyle name="Monetaire_DIRECTIONS_!!!GO 6 2" xfId="15487" xr:uid="{00000000-0005-0000-0000-0000268A0000}"/>
    <cellStyle name="Monétaire_DIRECTIONS_!!!GO 6 2" xfId="15488" xr:uid="{00000000-0005-0000-0000-0000278A0000}"/>
    <cellStyle name="Monetaire_DIRECTIONS_!!!GO 7" xfId="15489" xr:uid="{00000000-0005-0000-0000-0000288A0000}"/>
    <cellStyle name="Monétaire_DIRECTIONS_!!!GO 7" xfId="15490" xr:uid="{00000000-0005-0000-0000-0000298A0000}"/>
    <cellStyle name="Monetaire_DIRECTIONS_!!!GO 7 2" xfId="15491" xr:uid="{00000000-0005-0000-0000-00002A8A0000}"/>
    <cellStyle name="Monétaire_DIRECTIONS_!!!GO 7 2" xfId="15492" xr:uid="{00000000-0005-0000-0000-00002B8A0000}"/>
    <cellStyle name="Monetaire_DIRECTIONS_!!!GO 8" xfId="15493" xr:uid="{00000000-0005-0000-0000-00002C8A0000}"/>
    <cellStyle name="Monétaire_DIRECTIONS_!!!GO 8" xfId="15494" xr:uid="{00000000-0005-0000-0000-00002D8A0000}"/>
    <cellStyle name="Monetaire_DIRECTIONS_!!!GO 8 2" xfId="15495" xr:uid="{00000000-0005-0000-0000-00002E8A0000}"/>
    <cellStyle name="Monétaire_DIRECTIONS_!!!GO 8 2" xfId="15496" xr:uid="{00000000-0005-0000-0000-00002F8A0000}"/>
    <cellStyle name="Monetaire_DIRECTIONS_!!!GO 9" xfId="15497" xr:uid="{00000000-0005-0000-0000-0000308A0000}"/>
    <cellStyle name="Monétaire_DIRECTIONS_!!!GO 9" xfId="15498" xr:uid="{00000000-0005-0000-0000-0000318A0000}"/>
    <cellStyle name="Monetaire_DIRECTIONS_!!!GO 9 2" xfId="15499" xr:uid="{00000000-0005-0000-0000-0000328A0000}"/>
    <cellStyle name="Monétaire_DIRECTIONS_!!!GO 9 2" xfId="15500" xr:uid="{00000000-0005-0000-0000-0000338A0000}"/>
    <cellStyle name="Monetaire_laroux" xfId="15501" xr:uid="{00000000-0005-0000-0000-0000348A0000}"/>
    <cellStyle name="Monétaire_laroux" xfId="15502" xr:uid="{00000000-0005-0000-0000-0000358A0000}"/>
    <cellStyle name="Monetaire_laroux 10" xfId="15503" xr:uid="{00000000-0005-0000-0000-0000368A0000}"/>
    <cellStyle name="Monétaire_laroux 10" xfId="15504" xr:uid="{00000000-0005-0000-0000-0000378A0000}"/>
    <cellStyle name="Monetaire_laroux 11" xfId="15505" xr:uid="{00000000-0005-0000-0000-0000388A0000}"/>
    <cellStyle name="Monétaire_laroux 11" xfId="15506" xr:uid="{00000000-0005-0000-0000-0000398A0000}"/>
    <cellStyle name="Monetaire_laroux 12" xfId="15507" xr:uid="{00000000-0005-0000-0000-00003A8A0000}"/>
    <cellStyle name="Monétaire_laroux 12" xfId="15508" xr:uid="{00000000-0005-0000-0000-00003B8A0000}"/>
    <cellStyle name="Monetaire_laroux 2" xfId="15509" xr:uid="{00000000-0005-0000-0000-00003C8A0000}"/>
    <cellStyle name="Monétaire_laroux 2" xfId="15510" xr:uid="{00000000-0005-0000-0000-00003D8A0000}"/>
    <cellStyle name="Monetaire_laroux 2 2" xfId="15511" xr:uid="{00000000-0005-0000-0000-00003E8A0000}"/>
    <cellStyle name="Monétaire_laroux 2 2" xfId="15512" xr:uid="{00000000-0005-0000-0000-00003F8A0000}"/>
    <cellStyle name="Monetaire_laroux 3" xfId="15513" xr:uid="{00000000-0005-0000-0000-0000408A0000}"/>
    <cellStyle name="Monétaire_laroux 3" xfId="15514" xr:uid="{00000000-0005-0000-0000-0000418A0000}"/>
    <cellStyle name="Monetaire_laroux 3 2" xfId="15515" xr:uid="{00000000-0005-0000-0000-0000428A0000}"/>
    <cellStyle name="Monétaire_laroux 3 2" xfId="15516" xr:uid="{00000000-0005-0000-0000-0000438A0000}"/>
    <cellStyle name="Monetaire_laroux 4" xfId="15517" xr:uid="{00000000-0005-0000-0000-0000448A0000}"/>
    <cellStyle name="Monétaire_laroux 4" xfId="15518" xr:uid="{00000000-0005-0000-0000-0000458A0000}"/>
    <cellStyle name="Monetaire_laroux 4 2" xfId="15519" xr:uid="{00000000-0005-0000-0000-0000468A0000}"/>
    <cellStyle name="Monétaire_laroux 4 2" xfId="15520" xr:uid="{00000000-0005-0000-0000-0000478A0000}"/>
    <cellStyle name="Monetaire_laroux 5" xfId="15521" xr:uid="{00000000-0005-0000-0000-0000488A0000}"/>
    <cellStyle name="Monétaire_laroux 5" xfId="15522" xr:uid="{00000000-0005-0000-0000-0000498A0000}"/>
    <cellStyle name="Monetaire_laroux 5 2" xfId="15523" xr:uid="{00000000-0005-0000-0000-00004A8A0000}"/>
    <cellStyle name="Monétaire_laroux 5 2" xfId="15524" xr:uid="{00000000-0005-0000-0000-00004B8A0000}"/>
    <cellStyle name="Monetaire_laroux 6" xfId="15525" xr:uid="{00000000-0005-0000-0000-00004C8A0000}"/>
    <cellStyle name="Monétaire_laroux 6" xfId="15526" xr:uid="{00000000-0005-0000-0000-00004D8A0000}"/>
    <cellStyle name="Monetaire_laroux 6 2" xfId="15527" xr:uid="{00000000-0005-0000-0000-00004E8A0000}"/>
    <cellStyle name="Monétaire_laroux 6 2" xfId="15528" xr:uid="{00000000-0005-0000-0000-00004F8A0000}"/>
    <cellStyle name="Monetaire_laroux 7" xfId="15529" xr:uid="{00000000-0005-0000-0000-0000508A0000}"/>
    <cellStyle name="Monétaire_laroux 7" xfId="15530" xr:uid="{00000000-0005-0000-0000-0000518A0000}"/>
    <cellStyle name="Monetaire_laroux 7 2" xfId="15531" xr:uid="{00000000-0005-0000-0000-0000528A0000}"/>
    <cellStyle name="Monétaire_laroux 7 2" xfId="15532" xr:uid="{00000000-0005-0000-0000-0000538A0000}"/>
    <cellStyle name="Monetaire_laroux 8" xfId="15533" xr:uid="{00000000-0005-0000-0000-0000548A0000}"/>
    <cellStyle name="Monétaire_laroux 8" xfId="15534" xr:uid="{00000000-0005-0000-0000-0000558A0000}"/>
    <cellStyle name="Monetaire_laroux 8 2" xfId="15535" xr:uid="{00000000-0005-0000-0000-0000568A0000}"/>
    <cellStyle name="Monétaire_laroux 8 2" xfId="15536" xr:uid="{00000000-0005-0000-0000-0000578A0000}"/>
    <cellStyle name="Monetaire_laroux 9" xfId="15537" xr:uid="{00000000-0005-0000-0000-0000588A0000}"/>
    <cellStyle name="Monétaire_laroux 9" xfId="15538" xr:uid="{00000000-0005-0000-0000-0000598A0000}"/>
    <cellStyle name="Monetaire_laroux 9 2" xfId="15539" xr:uid="{00000000-0005-0000-0000-00005A8A0000}"/>
    <cellStyle name="Monétaire_laroux 9 2" xfId="15540" xr:uid="{00000000-0005-0000-0000-00005B8A0000}"/>
    <cellStyle name="Monetaire_laroux_1" xfId="15541" xr:uid="{00000000-0005-0000-0000-00005C8A0000}"/>
    <cellStyle name="Monétaire_laroux_1" xfId="15542" xr:uid="{00000000-0005-0000-0000-00005D8A0000}"/>
    <cellStyle name="Monetaire_laroux_1 10" xfId="15543" xr:uid="{00000000-0005-0000-0000-00005E8A0000}"/>
    <cellStyle name="Monétaire_laroux_1 10" xfId="15544" xr:uid="{00000000-0005-0000-0000-00005F8A0000}"/>
    <cellStyle name="Monetaire_laroux_1 11" xfId="15545" xr:uid="{00000000-0005-0000-0000-0000608A0000}"/>
    <cellStyle name="Monétaire_laroux_1 11" xfId="15546" xr:uid="{00000000-0005-0000-0000-0000618A0000}"/>
    <cellStyle name="Monetaire_laroux_1 12" xfId="15547" xr:uid="{00000000-0005-0000-0000-0000628A0000}"/>
    <cellStyle name="Monétaire_laroux_1 12" xfId="15548" xr:uid="{00000000-0005-0000-0000-0000638A0000}"/>
    <cellStyle name="Monetaire_laroux_1 2" xfId="15549" xr:uid="{00000000-0005-0000-0000-0000648A0000}"/>
    <cellStyle name="Monétaire_laroux_1 2" xfId="15550" xr:uid="{00000000-0005-0000-0000-0000658A0000}"/>
    <cellStyle name="Monetaire_laroux_1 2 2" xfId="15551" xr:uid="{00000000-0005-0000-0000-0000668A0000}"/>
    <cellStyle name="Monétaire_laroux_1 2 2" xfId="15552" xr:uid="{00000000-0005-0000-0000-0000678A0000}"/>
    <cellStyle name="Monetaire_laroux_1 3" xfId="15553" xr:uid="{00000000-0005-0000-0000-0000688A0000}"/>
    <cellStyle name="Monétaire_laroux_1 3" xfId="15554" xr:uid="{00000000-0005-0000-0000-0000698A0000}"/>
    <cellStyle name="Monetaire_laroux_1 3 2" xfId="15555" xr:uid="{00000000-0005-0000-0000-00006A8A0000}"/>
    <cellStyle name="Monétaire_laroux_1 3 2" xfId="15556" xr:uid="{00000000-0005-0000-0000-00006B8A0000}"/>
    <cellStyle name="Monetaire_laroux_1 4" xfId="15557" xr:uid="{00000000-0005-0000-0000-00006C8A0000}"/>
    <cellStyle name="Monétaire_laroux_1 4" xfId="15558" xr:uid="{00000000-0005-0000-0000-00006D8A0000}"/>
    <cellStyle name="Monetaire_laroux_1 4 2" xfId="15559" xr:uid="{00000000-0005-0000-0000-00006E8A0000}"/>
    <cellStyle name="Monétaire_laroux_1 4 2" xfId="15560" xr:uid="{00000000-0005-0000-0000-00006F8A0000}"/>
    <cellStyle name="Monetaire_laroux_1 5" xfId="15561" xr:uid="{00000000-0005-0000-0000-0000708A0000}"/>
    <cellStyle name="Monétaire_laroux_1 5" xfId="15562" xr:uid="{00000000-0005-0000-0000-0000718A0000}"/>
    <cellStyle name="Monetaire_laroux_1 5 2" xfId="15563" xr:uid="{00000000-0005-0000-0000-0000728A0000}"/>
    <cellStyle name="Monétaire_laroux_1 5 2" xfId="15564" xr:uid="{00000000-0005-0000-0000-0000738A0000}"/>
    <cellStyle name="Monetaire_laroux_1 6" xfId="15565" xr:uid="{00000000-0005-0000-0000-0000748A0000}"/>
    <cellStyle name="Monétaire_laroux_1 6" xfId="15566" xr:uid="{00000000-0005-0000-0000-0000758A0000}"/>
    <cellStyle name="Monetaire_laroux_1 6 2" xfId="15567" xr:uid="{00000000-0005-0000-0000-0000768A0000}"/>
    <cellStyle name="Monétaire_laroux_1 6 2" xfId="15568" xr:uid="{00000000-0005-0000-0000-0000778A0000}"/>
    <cellStyle name="Monetaire_laroux_1 7" xfId="15569" xr:uid="{00000000-0005-0000-0000-0000788A0000}"/>
    <cellStyle name="Monétaire_laroux_1 7" xfId="15570" xr:uid="{00000000-0005-0000-0000-0000798A0000}"/>
    <cellStyle name="Monetaire_laroux_1 7 2" xfId="15571" xr:uid="{00000000-0005-0000-0000-00007A8A0000}"/>
    <cellStyle name="Monétaire_laroux_1 7 2" xfId="15572" xr:uid="{00000000-0005-0000-0000-00007B8A0000}"/>
    <cellStyle name="Monetaire_laroux_1 8" xfId="15573" xr:uid="{00000000-0005-0000-0000-00007C8A0000}"/>
    <cellStyle name="Monétaire_laroux_1 8" xfId="15574" xr:uid="{00000000-0005-0000-0000-00007D8A0000}"/>
    <cellStyle name="Monetaire_laroux_1 8 2" xfId="15575" xr:uid="{00000000-0005-0000-0000-00007E8A0000}"/>
    <cellStyle name="Monétaire_laroux_1 8 2" xfId="15576" xr:uid="{00000000-0005-0000-0000-00007F8A0000}"/>
    <cellStyle name="Monetaire_laroux_1 9" xfId="15577" xr:uid="{00000000-0005-0000-0000-0000808A0000}"/>
    <cellStyle name="Monétaire_laroux_1 9" xfId="15578" xr:uid="{00000000-0005-0000-0000-0000818A0000}"/>
    <cellStyle name="Monetaire_laroux_1 9 2" xfId="15579" xr:uid="{00000000-0005-0000-0000-0000828A0000}"/>
    <cellStyle name="Monétaire_laroux_1 9 2" xfId="15580" xr:uid="{00000000-0005-0000-0000-0000838A0000}"/>
    <cellStyle name="Monetaire_liste principale 1998" xfId="15581" xr:uid="{00000000-0005-0000-0000-0000848A0000}"/>
    <cellStyle name="Monétaire_liste principale 1998" xfId="15582" xr:uid="{00000000-0005-0000-0000-0000858A0000}"/>
    <cellStyle name="Monetaire_liste principale 1998 10" xfId="15583" xr:uid="{00000000-0005-0000-0000-0000868A0000}"/>
    <cellStyle name="Monétaire_liste principale 1998 10" xfId="15584" xr:uid="{00000000-0005-0000-0000-0000878A0000}"/>
    <cellStyle name="Monetaire_liste principale 1998 11" xfId="15585" xr:uid="{00000000-0005-0000-0000-0000888A0000}"/>
    <cellStyle name="Monétaire_liste principale 1998 11" xfId="15586" xr:uid="{00000000-0005-0000-0000-0000898A0000}"/>
    <cellStyle name="Monetaire_liste principale 1998 12" xfId="15587" xr:uid="{00000000-0005-0000-0000-00008A8A0000}"/>
    <cellStyle name="Monétaire_liste principale 1998 12" xfId="15588" xr:uid="{00000000-0005-0000-0000-00008B8A0000}"/>
    <cellStyle name="Monetaire_liste principale 1998 2" xfId="15589" xr:uid="{00000000-0005-0000-0000-00008C8A0000}"/>
    <cellStyle name="Monétaire_liste principale 1998 2" xfId="15590" xr:uid="{00000000-0005-0000-0000-00008D8A0000}"/>
    <cellStyle name="Monetaire_liste principale 1998 2 2" xfId="15591" xr:uid="{00000000-0005-0000-0000-00008E8A0000}"/>
    <cellStyle name="Monétaire_liste principale 1998 2 2" xfId="15592" xr:uid="{00000000-0005-0000-0000-00008F8A0000}"/>
    <cellStyle name="Monetaire_liste principale 1998 3" xfId="15593" xr:uid="{00000000-0005-0000-0000-0000908A0000}"/>
    <cellStyle name="Monétaire_liste principale 1998 3" xfId="15594" xr:uid="{00000000-0005-0000-0000-0000918A0000}"/>
    <cellStyle name="Monetaire_liste principale 1998 3 2" xfId="15595" xr:uid="{00000000-0005-0000-0000-0000928A0000}"/>
    <cellStyle name="Monétaire_liste principale 1998 3 2" xfId="15596" xr:uid="{00000000-0005-0000-0000-0000938A0000}"/>
    <cellStyle name="Monetaire_liste principale 1998 4" xfId="15597" xr:uid="{00000000-0005-0000-0000-0000948A0000}"/>
    <cellStyle name="Monétaire_liste principale 1998 4" xfId="15598" xr:uid="{00000000-0005-0000-0000-0000958A0000}"/>
    <cellStyle name="Monetaire_liste principale 1998 4 2" xfId="15599" xr:uid="{00000000-0005-0000-0000-0000968A0000}"/>
    <cellStyle name="Monétaire_liste principale 1998 4 2" xfId="15600" xr:uid="{00000000-0005-0000-0000-0000978A0000}"/>
    <cellStyle name="Monetaire_liste principale 1998 5" xfId="15601" xr:uid="{00000000-0005-0000-0000-0000988A0000}"/>
    <cellStyle name="Monétaire_liste principale 1998 5" xfId="15602" xr:uid="{00000000-0005-0000-0000-0000998A0000}"/>
    <cellStyle name="Monetaire_liste principale 1998 5 2" xfId="15603" xr:uid="{00000000-0005-0000-0000-00009A8A0000}"/>
    <cellStyle name="Monétaire_liste principale 1998 5 2" xfId="15604" xr:uid="{00000000-0005-0000-0000-00009B8A0000}"/>
    <cellStyle name="Monetaire_liste principale 1998 6" xfId="15605" xr:uid="{00000000-0005-0000-0000-00009C8A0000}"/>
    <cellStyle name="Monétaire_liste principale 1998 6" xfId="15606" xr:uid="{00000000-0005-0000-0000-00009D8A0000}"/>
    <cellStyle name="Monetaire_liste principale 1998 6 2" xfId="15607" xr:uid="{00000000-0005-0000-0000-00009E8A0000}"/>
    <cellStyle name="Monétaire_liste principale 1998 6 2" xfId="15608" xr:uid="{00000000-0005-0000-0000-00009F8A0000}"/>
    <cellStyle name="Monetaire_liste principale 1998 7" xfId="15609" xr:uid="{00000000-0005-0000-0000-0000A08A0000}"/>
    <cellStyle name="Monétaire_liste principale 1998 7" xfId="15610" xr:uid="{00000000-0005-0000-0000-0000A18A0000}"/>
    <cellStyle name="Monetaire_liste principale 1998 7 2" xfId="15611" xr:uid="{00000000-0005-0000-0000-0000A28A0000}"/>
    <cellStyle name="Monétaire_liste principale 1998 7 2" xfId="15612" xr:uid="{00000000-0005-0000-0000-0000A38A0000}"/>
    <cellStyle name="Monetaire_liste principale 1998 8" xfId="15613" xr:uid="{00000000-0005-0000-0000-0000A48A0000}"/>
    <cellStyle name="Monétaire_liste principale 1998 8" xfId="15614" xr:uid="{00000000-0005-0000-0000-0000A58A0000}"/>
    <cellStyle name="Monetaire_liste principale 1998 8 2" xfId="15615" xr:uid="{00000000-0005-0000-0000-0000A68A0000}"/>
    <cellStyle name="Monétaire_liste principale 1998 8 2" xfId="15616" xr:uid="{00000000-0005-0000-0000-0000A78A0000}"/>
    <cellStyle name="Monetaire_liste principale 1998 9" xfId="15617" xr:uid="{00000000-0005-0000-0000-0000A88A0000}"/>
    <cellStyle name="Monétaire_liste principale 1998 9" xfId="15618" xr:uid="{00000000-0005-0000-0000-0000A98A0000}"/>
    <cellStyle name="Monetaire_liste principale 1998 9 2" xfId="15619" xr:uid="{00000000-0005-0000-0000-0000AA8A0000}"/>
    <cellStyle name="Monétaire_liste principale 1998 9 2" xfId="15620" xr:uid="{00000000-0005-0000-0000-0000AB8A0000}"/>
    <cellStyle name="Monetaire_liste principale 1998_!!!GO" xfId="15621" xr:uid="{00000000-0005-0000-0000-0000AC8A0000}"/>
    <cellStyle name="Monétaire_liste principale 1998_!!!GO" xfId="15622" xr:uid="{00000000-0005-0000-0000-0000AD8A0000}"/>
    <cellStyle name="Monetaire_liste principale 1998_!!!GO 10" xfId="15623" xr:uid="{00000000-0005-0000-0000-0000AE8A0000}"/>
    <cellStyle name="Monétaire_liste principale 1998_!!!GO 10" xfId="15624" xr:uid="{00000000-0005-0000-0000-0000AF8A0000}"/>
    <cellStyle name="Monetaire_liste principale 1998_!!!GO 11" xfId="15625" xr:uid="{00000000-0005-0000-0000-0000B08A0000}"/>
    <cellStyle name="Monétaire_liste principale 1998_!!!GO 11" xfId="15626" xr:uid="{00000000-0005-0000-0000-0000B18A0000}"/>
    <cellStyle name="Monetaire_liste principale 1998_!!!GO 12" xfId="15627" xr:uid="{00000000-0005-0000-0000-0000B28A0000}"/>
    <cellStyle name="Monétaire_liste principale 1998_!!!GO 12" xfId="15628" xr:uid="{00000000-0005-0000-0000-0000B38A0000}"/>
    <cellStyle name="Monetaire_liste principale 1998_!!!GO 2" xfId="15629" xr:uid="{00000000-0005-0000-0000-0000B48A0000}"/>
    <cellStyle name="Monétaire_liste principale 1998_!!!GO 2" xfId="15630" xr:uid="{00000000-0005-0000-0000-0000B58A0000}"/>
    <cellStyle name="Monetaire_liste principale 1998_!!!GO 2 2" xfId="15631" xr:uid="{00000000-0005-0000-0000-0000B68A0000}"/>
    <cellStyle name="Monétaire_liste principale 1998_!!!GO 2 2" xfId="15632" xr:uid="{00000000-0005-0000-0000-0000B78A0000}"/>
    <cellStyle name="Monetaire_liste principale 1998_!!!GO 3" xfId="15633" xr:uid="{00000000-0005-0000-0000-0000B88A0000}"/>
    <cellStyle name="Monétaire_liste principale 1998_!!!GO 3" xfId="15634" xr:uid="{00000000-0005-0000-0000-0000B98A0000}"/>
    <cellStyle name="Monetaire_liste principale 1998_!!!GO 3 2" xfId="15635" xr:uid="{00000000-0005-0000-0000-0000BA8A0000}"/>
    <cellStyle name="Monétaire_liste principale 1998_!!!GO 3 2" xfId="15636" xr:uid="{00000000-0005-0000-0000-0000BB8A0000}"/>
    <cellStyle name="Monetaire_liste principale 1998_!!!GO 4" xfId="15637" xr:uid="{00000000-0005-0000-0000-0000BC8A0000}"/>
    <cellStyle name="Monétaire_liste principale 1998_!!!GO 4" xfId="15638" xr:uid="{00000000-0005-0000-0000-0000BD8A0000}"/>
    <cellStyle name="Monetaire_liste principale 1998_!!!GO 4 2" xfId="15639" xr:uid="{00000000-0005-0000-0000-0000BE8A0000}"/>
    <cellStyle name="Monétaire_liste principale 1998_!!!GO 4 2" xfId="15640" xr:uid="{00000000-0005-0000-0000-0000BF8A0000}"/>
    <cellStyle name="Monetaire_liste principale 1998_!!!GO 5" xfId="15641" xr:uid="{00000000-0005-0000-0000-0000C08A0000}"/>
    <cellStyle name="Monétaire_liste principale 1998_!!!GO 5" xfId="15642" xr:uid="{00000000-0005-0000-0000-0000C18A0000}"/>
    <cellStyle name="Monetaire_liste principale 1998_!!!GO 5 2" xfId="15643" xr:uid="{00000000-0005-0000-0000-0000C28A0000}"/>
    <cellStyle name="Monétaire_liste principale 1998_!!!GO 5 2" xfId="15644" xr:uid="{00000000-0005-0000-0000-0000C38A0000}"/>
    <cellStyle name="Monetaire_liste principale 1998_!!!GO 6" xfId="15645" xr:uid="{00000000-0005-0000-0000-0000C48A0000}"/>
    <cellStyle name="Monétaire_liste principale 1998_!!!GO 6" xfId="15646" xr:uid="{00000000-0005-0000-0000-0000C58A0000}"/>
    <cellStyle name="Monetaire_liste principale 1998_!!!GO 6 2" xfId="15647" xr:uid="{00000000-0005-0000-0000-0000C68A0000}"/>
    <cellStyle name="Monétaire_liste principale 1998_!!!GO 6 2" xfId="15648" xr:uid="{00000000-0005-0000-0000-0000C78A0000}"/>
    <cellStyle name="Monetaire_liste principale 1998_!!!GO 7" xfId="15649" xr:uid="{00000000-0005-0000-0000-0000C88A0000}"/>
    <cellStyle name="Monétaire_liste principale 1998_!!!GO 7" xfId="15650" xr:uid="{00000000-0005-0000-0000-0000C98A0000}"/>
    <cellStyle name="Monetaire_liste principale 1998_!!!GO 7 2" xfId="15651" xr:uid="{00000000-0005-0000-0000-0000CA8A0000}"/>
    <cellStyle name="Monétaire_liste principale 1998_!!!GO 7 2" xfId="15652" xr:uid="{00000000-0005-0000-0000-0000CB8A0000}"/>
    <cellStyle name="Monetaire_liste principale 1998_!!!GO 8" xfId="15653" xr:uid="{00000000-0005-0000-0000-0000CC8A0000}"/>
    <cellStyle name="Monétaire_liste principale 1998_!!!GO 8" xfId="15654" xr:uid="{00000000-0005-0000-0000-0000CD8A0000}"/>
    <cellStyle name="Monetaire_liste principale 1998_!!!GO 8 2" xfId="15655" xr:uid="{00000000-0005-0000-0000-0000CE8A0000}"/>
    <cellStyle name="Monétaire_liste principale 1998_!!!GO 8 2" xfId="15656" xr:uid="{00000000-0005-0000-0000-0000CF8A0000}"/>
    <cellStyle name="Monetaire_liste principale 1998_!!!GO 9" xfId="15657" xr:uid="{00000000-0005-0000-0000-0000D08A0000}"/>
    <cellStyle name="Monétaire_liste principale 1998_!!!GO 9" xfId="15658" xr:uid="{00000000-0005-0000-0000-0000D18A0000}"/>
    <cellStyle name="Monetaire_liste principale 1998_!!!GO 9 2" xfId="15659" xr:uid="{00000000-0005-0000-0000-0000D28A0000}"/>
    <cellStyle name="Monétaire_liste principale 1998_!!!GO 9 2" xfId="15660" xr:uid="{00000000-0005-0000-0000-0000D38A0000}"/>
    <cellStyle name="Monetaire_pldt" xfId="15661" xr:uid="{00000000-0005-0000-0000-0000D48A0000}"/>
    <cellStyle name="Monétaire_pldt" xfId="15662" xr:uid="{00000000-0005-0000-0000-0000D58A0000}"/>
    <cellStyle name="Monetaire_pldt 10" xfId="15663" xr:uid="{00000000-0005-0000-0000-0000D68A0000}"/>
    <cellStyle name="Monétaire_pldt 10" xfId="15664" xr:uid="{00000000-0005-0000-0000-0000D78A0000}"/>
    <cellStyle name="Monetaire_pldt 11" xfId="15665" xr:uid="{00000000-0005-0000-0000-0000D88A0000}"/>
    <cellStyle name="Monétaire_pldt 11" xfId="15666" xr:uid="{00000000-0005-0000-0000-0000D98A0000}"/>
    <cellStyle name="Monetaire_pldt 12" xfId="15667" xr:uid="{00000000-0005-0000-0000-0000DA8A0000}"/>
    <cellStyle name="Monétaire_pldt 12" xfId="15668" xr:uid="{00000000-0005-0000-0000-0000DB8A0000}"/>
    <cellStyle name="Monetaire_pldt 2" xfId="15669" xr:uid="{00000000-0005-0000-0000-0000DC8A0000}"/>
    <cellStyle name="Monétaire_pldt 2" xfId="15670" xr:uid="{00000000-0005-0000-0000-0000DD8A0000}"/>
    <cellStyle name="Monetaire_pldt 2 2" xfId="15671" xr:uid="{00000000-0005-0000-0000-0000DE8A0000}"/>
    <cellStyle name="Monétaire_pldt 2 2" xfId="15672" xr:uid="{00000000-0005-0000-0000-0000DF8A0000}"/>
    <cellStyle name="Monetaire_pldt 3" xfId="15673" xr:uid="{00000000-0005-0000-0000-0000E08A0000}"/>
    <cellStyle name="Monétaire_pldt 3" xfId="15674" xr:uid="{00000000-0005-0000-0000-0000E18A0000}"/>
    <cellStyle name="Monetaire_pldt 3 2" xfId="15675" xr:uid="{00000000-0005-0000-0000-0000E28A0000}"/>
    <cellStyle name="Monétaire_pldt 3 2" xfId="15676" xr:uid="{00000000-0005-0000-0000-0000E38A0000}"/>
    <cellStyle name="Monetaire_pldt 4" xfId="15677" xr:uid="{00000000-0005-0000-0000-0000E48A0000}"/>
    <cellStyle name="Monétaire_pldt 4" xfId="15678" xr:uid="{00000000-0005-0000-0000-0000E58A0000}"/>
    <cellStyle name="Monetaire_pldt 4 2" xfId="15679" xr:uid="{00000000-0005-0000-0000-0000E68A0000}"/>
    <cellStyle name="Monétaire_pldt 4 2" xfId="15680" xr:uid="{00000000-0005-0000-0000-0000E78A0000}"/>
    <cellStyle name="Monetaire_pldt 5" xfId="15681" xr:uid="{00000000-0005-0000-0000-0000E88A0000}"/>
    <cellStyle name="Monétaire_pldt 5" xfId="15682" xr:uid="{00000000-0005-0000-0000-0000E98A0000}"/>
    <cellStyle name="Monetaire_pldt 5 2" xfId="15683" xr:uid="{00000000-0005-0000-0000-0000EA8A0000}"/>
    <cellStyle name="Monétaire_pldt 5 2" xfId="15684" xr:uid="{00000000-0005-0000-0000-0000EB8A0000}"/>
    <cellStyle name="Monetaire_pldt 6" xfId="15685" xr:uid="{00000000-0005-0000-0000-0000EC8A0000}"/>
    <cellStyle name="Monétaire_pldt 6" xfId="15686" xr:uid="{00000000-0005-0000-0000-0000ED8A0000}"/>
    <cellStyle name="Monetaire_pldt 6 2" xfId="15687" xr:uid="{00000000-0005-0000-0000-0000EE8A0000}"/>
    <cellStyle name="Monétaire_pldt 6 2" xfId="15688" xr:uid="{00000000-0005-0000-0000-0000EF8A0000}"/>
    <cellStyle name="Monetaire_pldt 7" xfId="15689" xr:uid="{00000000-0005-0000-0000-0000F08A0000}"/>
    <cellStyle name="Monétaire_pldt 7" xfId="15690" xr:uid="{00000000-0005-0000-0000-0000F18A0000}"/>
    <cellStyle name="Monetaire_pldt 7 2" xfId="15691" xr:uid="{00000000-0005-0000-0000-0000F28A0000}"/>
    <cellStyle name="Monétaire_pldt 7 2" xfId="15692" xr:uid="{00000000-0005-0000-0000-0000F38A0000}"/>
    <cellStyle name="Monetaire_pldt 8" xfId="15693" xr:uid="{00000000-0005-0000-0000-0000F48A0000}"/>
    <cellStyle name="Monétaire_pldt 8" xfId="15694" xr:uid="{00000000-0005-0000-0000-0000F58A0000}"/>
    <cellStyle name="Monetaire_pldt 8 2" xfId="15695" xr:uid="{00000000-0005-0000-0000-0000F68A0000}"/>
    <cellStyle name="Monétaire_pldt 8 2" xfId="15696" xr:uid="{00000000-0005-0000-0000-0000F78A0000}"/>
    <cellStyle name="Monetaire_pldt 9" xfId="15697" xr:uid="{00000000-0005-0000-0000-0000F88A0000}"/>
    <cellStyle name="Monétaire_pldt 9" xfId="15698" xr:uid="{00000000-0005-0000-0000-0000F98A0000}"/>
    <cellStyle name="Monetaire_pldt 9 2" xfId="15699" xr:uid="{00000000-0005-0000-0000-0000FA8A0000}"/>
    <cellStyle name="Monétaire_pldt 9 2" xfId="15700" xr:uid="{00000000-0005-0000-0000-0000FB8A0000}"/>
    <cellStyle name="Monetaire_pldt_1" xfId="15701" xr:uid="{00000000-0005-0000-0000-0000FC8A0000}"/>
    <cellStyle name="Monétaire_pldt_1" xfId="15702" xr:uid="{00000000-0005-0000-0000-0000FD8A0000}"/>
    <cellStyle name="Monetaire_pldt_1 10" xfId="15703" xr:uid="{00000000-0005-0000-0000-0000FE8A0000}"/>
    <cellStyle name="Monétaire_pldt_1 10" xfId="15704" xr:uid="{00000000-0005-0000-0000-0000FF8A0000}"/>
    <cellStyle name="Monetaire_pldt_1 11" xfId="15705" xr:uid="{00000000-0005-0000-0000-0000008B0000}"/>
    <cellStyle name="Monétaire_pldt_1 11" xfId="15706" xr:uid="{00000000-0005-0000-0000-0000018B0000}"/>
    <cellStyle name="Monetaire_pldt_1 12" xfId="15707" xr:uid="{00000000-0005-0000-0000-0000028B0000}"/>
    <cellStyle name="Monétaire_pldt_1 12" xfId="15708" xr:uid="{00000000-0005-0000-0000-0000038B0000}"/>
    <cellStyle name="Monetaire_pldt_1 2" xfId="15709" xr:uid="{00000000-0005-0000-0000-0000048B0000}"/>
    <cellStyle name="Monétaire_pldt_1 2" xfId="15710" xr:uid="{00000000-0005-0000-0000-0000058B0000}"/>
    <cellStyle name="Monetaire_pldt_1 2 2" xfId="15711" xr:uid="{00000000-0005-0000-0000-0000068B0000}"/>
    <cellStyle name="Monétaire_pldt_1 2 2" xfId="15712" xr:uid="{00000000-0005-0000-0000-0000078B0000}"/>
    <cellStyle name="Monetaire_pldt_1 3" xfId="15713" xr:uid="{00000000-0005-0000-0000-0000088B0000}"/>
    <cellStyle name="Monétaire_pldt_1 3" xfId="15714" xr:uid="{00000000-0005-0000-0000-0000098B0000}"/>
    <cellStyle name="Monetaire_pldt_1 3 2" xfId="15715" xr:uid="{00000000-0005-0000-0000-00000A8B0000}"/>
    <cellStyle name="Monétaire_pldt_1 3 2" xfId="15716" xr:uid="{00000000-0005-0000-0000-00000B8B0000}"/>
    <cellStyle name="Monetaire_pldt_1 4" xfId="15717" xr:uid="{00000000-0005-0000-0000-00000C8B0000}"/>
    <cellStyle name="Monétaire_pldt_1 4" xfId="15718" xr:uid="{00000000-0005-0000-0000-00000D8B0000}"/>
    <cellStyle name="Monetaire_pldt_1 4 2" xfId="15719" xr:uid="{00000000-0005-0000-0000-00000E8B0000}"/>
    <cellStyle name="Monétaire_pldt_1 4 2" xfId="15720" xr:uid="{00000000-0005-0000-0000-00000F8B0000}"/>
    <cellStyle name="Monetaire_pldt_1 5" xfId="15721" xr:uid="{00000000-0005-0000-0000-0000108B0000}"/>
    <cellStyle name="Monétaire_pldt_1 5" xfId="15722" xr:uid="{00000000-0005-0000-0000-0000118B0000}"/>
    <cellStyle name="Monetaire_pldt_1 5 2" xfId="15723" xr:uid="{00000000-0005-0000-0000-0000128B0000}"/>
    <cellStyle name="Monétaire_pldt_1 5 2" xfId="15724" xr:uid="{00000000-0005-0000-0000-0000138B0000}"/>
    <cellStyle name="Monetaire_pldt_1 6" xfId="15725" xr:uid="{00000000-0005-0000-0000-0000148B0000}"/>
    <cellStyle name="Monétaire_pldt_1 6" xfId="15726" xr:uid="{00000000-0005-0000-0000-0000158B0000}"/>
    <cellStyle name="Monetaire_pldt_1 6 2" xfId="15727" xr:uid="{00000000-0005-0000-0000-0000168B0000}"/>
    <cellStyle name="Monétaire_pldt_1 6 2" xfId="15728" xr:uid="{00000000-0005-0000-0000-0000178B0000}"/>
    <cellStyle name="Monetaire_pldt_1 7" xfId="15729" xr:uid="{00000000-0005-0000-0000-0000188B0000}"/>
    <cellStyle name="Monétaire_pldt_1 7" xfId="15730" xr:uid="{00000000-0005-0000-0000-0000198B0000}"/>
    <cellStyle name="Monetaire_pldt_1 7 2" xfId="15731" xr:uid="{00000000-0005-0000-0000-00001A8B0000}"/>
    <cellStyle name="Monétaire_pldt_1 7 2" xfId="15732" xr:uid="{00000000-0005-0000-0000-00001B8B0000}"/>
    <cellStyle name="Monetaire_pldt_1 8" xfId="15733" xr:uid="{00000000-0005-0000-0000-00001C8B0000}"/>
    <cellStyle name="Monétaire_pldt_1 8" xfId="15734" xr:uid="{00000000-0005-0000-0000-00001D8B0000}"/>
    <cellStyle name="Monetaire_pldt_1 8 2" xfId="15735" xr:uid="{00000000-0005-0000-0000-00001E8B0000}"/>
    <cellStyle name="Monétaire_pldt_1 8 2" xfId="15736" xr:uid="{00000000-0005-0000-0000-00001F8B0000}"/>
    <cellStyle name="Monetaire_pldt_1 9" xfId="15737" xr:uid="{00000000-0005-0000-0000-0000208B0000}"/>
    <cellStyle name="Monétaire_pldt_1 9" xfId="15738" xr:uid="{00000000-0005-0000-0000-0000218B0000}"/>
    <cellStyle name="Monetaire_pldt_1 9 2" xfId="15739" xr:uid="{00000000-0005-0000-0000-0000228B0000}"/>
    <cellStyle name="Monétaire_pldt_1 9 2" xfId="15740" xr:uid="{00000000-0005-0000-0000-0000238B0000}"/>
    <cellStyle name="n" xfId="1043" xr:uid="{00000000-0005-0000-0000-0000248B0000}"/>
    <cellStyle name="n 2" xfId="15741" xr:uid="{00000000-0005-0000-0000-0000258B0000}"/>
    <cellStyle name="n 2 2" xfId="15742" xr:uid="{00000000-0005-0000-0000-0000268B0000}"/>
    <cellStyle name="n 2 3" xfId="32744" xr:uid="{00000000-0005-0000-0000-0000278B0000}"/>
    <cellStyle name="n 2 4" xfId="23174" xr:uid="{00000000-0005-0000-0000-0000288B0000}"/>
    <cellStyle name="n 3" xfId="15743" xr:uid="{00000000-0005-0000-0000-0000298B0000}"/>
    <cellStyle name="n 3 2" xfId="15744" xr:uid="{00000000-0005-0000-0000-00002A8B0000}"/>
    <cellStyle name="n 4" xfId="15745" xr:uid="{00000000-0005-0000-0000-00002B8B0000}"/>
    <cellStyle name="n 5" xfId="23173" xr:uid="{00000000-0005-0000-0000-00002C8B0000}"/>
    <cellStyle name="Neutral 1" xfId="15746" xr:uid="{00000000-0005-0000-0000-00002D8B0000}"/>
    <cellStyle name="Neutral 2" xfId="1045" xr:uid="{00000000-0005-0000-0000-00002E8B0000}"/>
    <cellStyle name="Neutral 2 10" xfId="15748" xr:uid="{00000000-0005-0000-0000-00002F8B0000}"/>
    <cellStyle name="Neutral 2 10 2" xfId="15749" xr:uid="{00000000-0005-0000-0000-0000308B0000}"/>
    <cellStyle name="Neutral 2 10 2 2" xfId="15750" xr:uid="{00000000-0005-0000-0000-0000318B0000}"/>
    <cellStyle name="Neutral 2 10 3" xfId="15751" xr:uid="{00000000-0005-0000-0000-0000328B0000}"/>
    <cellStyle name="Neutral 2 11" xfId="15752" xr:uid="{00000000-0005-0000-0000-0000338B0000}"/>
    <cellStyle name="Neutral 2 11 2" xfId="15753" xr:uid="{00000000-0005-0000-0000-0000348B0000}"/>
    <cellStyle name="Neutral 2 11 2 2" xfId="15754" xr:uid="{00000000-0005-0000-0000-0000358B0000}"/>
    <cellStyle name="Neutral 2 11 3" xfId="15755" xr:uid="{00000000-0005-0000-0000-0000368B0000}"/>
    <cellStyle name="Neutral 2 12" xfId="15756" xr:uid="{00000000-0005-0000-0000-0000378B0000}"/>
    <cellStyle name="Neutral 2 12 2" xfId="15757" xr:uid="{00000000-0005-0000-0000-0000388B0000}"/>
    <cellStyle name="Neutral 2 12 3" xfId="15758" xr:uid="{00000000-0005-0000-0000-0000398B0000}"/>
    <cellStyle name="Neutral 2 13" xfId="15759" xr:uid="{00000000-0005-0000-0000-00003A8B0000}"/>
    <cellStyle name="Neutral 2 14" xfId="15760" xr:uid="{00000000-0005-0000-0000-00003B8B0000}"/>
    <cellStyle name="Neutral 2 15" xfId="15747" xr:uid="{00000000-0005-0000-0000-00003C8B0000}"/>
    <cellStyle name="Neutral 2 16" xfId="23826" xr:uid="{00000000-0005-0000-0000-00003D8B0000}"/>
    <cellStyle name="Neutral 2 2" xfId="15761" xr:uid="{00000000-0005-0000-0000-00003E8B0000}"/>
    <cellStyle name="Neutral 2 2 2" xfId="15762" xr:uid="{00000000-0005-0000-0000-00003F8B0000}"/>
    <cellStyle name="Neutral 2 2 2 2" xfId="15763" xr:uid="{00000000-0005-0000-0000-0000408B0000}"/>
    <cellStyle name="Neutral 2 2 3" xfId="15764" xr:uid="{00000000-0005-0000-0000-0000418B0000}"/>
    <cellStyle name="Neutral 2 3" xfId="15765" xr:uid="{00000000-0005-0000-0000-0000428B0000}"/>
    <cellStyle name="Neutral 2 3 2" xfId="15766" xr:uid="{00000000-0005-0000-0000-0000438B0000}"/>
    <cellStyle name="Neutral 2 3 2 2" xfId="15767" xr:uid="{00000000-0005-0000-0000-0000448B0000}"/>
    <cellStyle name="Neutral 2 3 3" xfId="15768" xr:uid="{00000000-0005-0000-0000-0000458B0000}"/>
    <cellStyle name="Neutral 2 4" xfId="15769" xr:uid="{00000000-0005-0000-0000-0000468B0000}"/>
    <cellStyle name="Neutral 2 4 2" xfId="15770" xr:uid="{00000000-0005-0000-0000-0000478B0000}"/>
    <cellStyle name="Neutral 2 4 2 2" xfId="15771" xr:uid="{00000000-0005-0000-0000-0000488B0000}"/>
    <cellStyle name="Neutral 2 4 3" xfId="15772" xr:uid="{00000000-0005-0000-0000-0000498B0000}"/>
    <cellStyle name="Neutral 2 5" xfId="15773" xr:uid="{00000000-0005-0000-0000-00004A8B0000}"/>
    <cellStyle name="Neutral 2 5 2" xfId="15774" xr:uid="{00000000-0005-0000-0000-00004B8B0000}"/>
    <cellStyle name="Neutral 2 5 2 2" xfId="15775" xr:uid="{00000000-0005-0000-0000-00004C8B0000}"/>
    <cellStyle name="Neutral 2 5 3" xfId="15776" xr:uid="{00000000-0005-0000-0000-00004D8B0000}"/>
    <cellStyle name="Neutral 2 6" xfId="15777" xr:uid="{00000000-0005-0000-0000-00004E8B0000}"/>
    <cellStyle name="Neutral 2 6 2" xfId="15778" xr:uid="{00000000-0005-0000-0000-00004F8B0000}"/>
    <cellStyle name="Neutral 2 6 2 2" xfId="15779" xr:uid="{00000000-0005-0000-0000-0000508B0000}"/>
    <cellStyle name="Neutral 2 6 3" xfId="15780" xr:uid="{00000000-0005-0000-0000-0000518B0000}"/>
    <cellStyle name="Neutral 2 7" xfId="15781" xr:uid="{00000000-0005-0000-0000-0000528B0000}"/>
    <cellStyle name="Neutral 2 7 2" xfId="15782" xr:uid="{00000000-0005-0000-0000-0000538B0000}"/>
    <cellStyle name="Neutral 2 7 2 2" xfId="15783" xr:uid="{00000000-0005-0000-0000-0000548B0000}"/>
    <cellStyle name="Neutral 2 7 3" xfId="15784" xr:uid="{00000000-0005-0000-0000-0000558B0000}"/>
    <cellStyle name="Neutral 2 8" xfId="15785" xr:uid="{00000000-0005-0000-0000-0000568B0000}"/>
    <cellStyle name="Neutral 2 8 2" xfId="15786" xr:uid="{00000000-0005-0000-0000-0000578B0000}"/>
    <cellStyle name="Neutral 2 8 2 2" xfId="15787" xr:uid="{00000000-0005-0000-0000-0000588B0000}"/>
    <cellStyle name="Neutral 2 8 3" xfId="15788" xr:uid="{00000000-0005-0000-0000-0000598B0000}"/>
    <cellStyle name="Neutral 2 9" xfId="15789" xr:uid="{00000000-0005-0000-0000-00005A8B0000}"/>
    <cellStyle name="Neutral 2 9 2" xfId="15790" xr:uid="{00000000-0005-0000-0000-00005B8B0000}"/>
    <cellStyle name="Neutral 2 9 2 2" xfId="15791" xr:uid="{00000000-0005-0000-0000-00005C8B0000}"/>
    <cellStyle name="Neutral 2 9 3" xfId="15792" xr:uid="{00000000-0005-0000-0000-00005D8B0000}"/>
    <cellStyle name="Neutral 3" xfId="1046" xr:uid="{00000000-0005-0000-0000-00005E8B0000}"/>
    <cellStyle name="Neutral 3 2" xfId="15794" xr:uid="{00000000-0005-0000-0000-00005F8B0000}"/>
    <cellStyle name="Neutral 3 2 2" xfId="15795" xr:uid="{00000000-0005-0000-0000-0000608B0000}"/>
    <cellStyle name="Neutral 3 3" xfId="15796" xr:uid="{00000000-0005-0000-0000-0000618B0000}"/>
    <cellStyle name="Neutral 3 4" xfId="15793" xr:uid="{00000000-0005-0000-0000-0000628B0000}"/>
    <cellStyle name="Neutral 3 5" xfId="23827" xr:uid="{00000000-0005-0000-0000-0000638B0000}"/>
    <cellStyle name="Neutral 4" xfId="1044" xr:uid="{00000000-0005-0000-0000-0000648B0000}"/>
    <cellStyle name="Neutral 4 2" xfId="15797" xr:uid="{00000000-0005-0000-0000-0000658B0000}"/>
    <cellStyle name="Neutral 5" xfId="15798" xr:uid="{00000000-0005-0000-0000-0000668B0000}"/>
    <cellStyle name="Neutre" xfId="23175" xr:uid="{00000000-0005-0000-0000-0000678B0000}"/>
    <cellStyle name="NEW" xfId="15799" xr:uid="{00000000-0005-0000-0000-0000688B0000}"/>
    <cellStyle name="NEW 2" xfId="15800" xr:uid="{00000000-0005-0000-0000-0000698B0000}"/>
    <cellStyle name="NEW 2 2" xfId="15801" xr:uid="{00000000-0005-0000-0000-00006A8B0000}"/>
    <cellStyle name="NEW 2 3" xfId="15802" xr:uid="{00000000-0005-0000-0000-00006B8B0000}"/>
    <cellStyle name="NEW 3" xfId="15803" xr:uid="{00000000-0005-0000-0000-00006C8B0000}"/>
    <cellStyle name="NEW 3 2" xfId="15804" xr:uid="{00000000-0005-0000-0000-00006D8B0000}"/>
    <cellStyle name="NO" xfId="15805" xr:uid="{00000000-0005-0000-0000-00006E8B0000}"/>
    <cellStyle name="NO 2" xfId="15806" xr:uid="{00000000-0005-0000-0000-00006F8B0000}"/>
    <cellStyle name="no dec" xfId="1047" xr:uid="{00000000-0005-0000-0000-0000708B0000}"/>
    <cellStyle name="no dec 2" xfId="15807" xr:uid="{00000000-0005-0000-0000-0000718B0000}"/>
    <cellStyle name="no dec 2 2" xfId="15808" xr:uid="{00000000-0005-0000-0000-0000728B0000}"/>
    <cellStyle name="no dec 2 3" xfId="15809" xr:uid="{00000000-0005-0000-0000-0000738B0000}"/>
    <cellStyle name="no dec 3" xfId="15810" xr:uid="{00000000-0005-0000-0000-0000748B0000}"/>
    <cellStyle name="no dec 3 2" xfId="15811" xr:uid="{00000000-0005-0000-0000-0000758B0000}"/>
    <cellStyle name="no dec 4" xfId="15812" xr:uid="{00000000-0005-0000-0000-0000768B0000}"/>
    <cellStyle name="Nor}al" xfId="15813" xr:uid="{00000000-0005-0000-0000-0000778B0000}"/>
    <cellStyle name="Nor}al 2" xfId="15814" xr:uid="{00000000-0005-0000-0000-0000788B0000}"/>
    <cellStyle name="Nor}al 3" xfId="15815" xr:uid="{00000000-0005-0000-0000-0000798B0000}"/>
    <cellStyle name="Normal" xfId="0" builtinId="0"/>
    <cellStyle name="Normal - Style1" xfId="1048" xr:uid="{00000000-0005-0000-0000-00007B8B0000}"/>
    <cellStyle name="Normal - Style1 10" xfId="23828" xr:uid="{00000000-0005-0000-0000-00007C8B0000}"/>
    <cellStyle name="Normal - Style1 11" xfId="23176" xr:uid="{00000000-0005-0000-0000-00007D8B0000}"/>
    <cellStyle name="Normal - Style1 2" xfId="130" xr:uid="{00000000-0005-0000-0000-00007E8B0000}"/>
    <cellStyle name="Normal - Style1 2 2" xfId="1050" xr:uid="{00000000-0005-0000-0000-00007F8B0000}"/>
    <cellStyle name="Normal - Style1 2 2 2" xfId="171" xr:uid="{00000000-0005-0000-0000-0000808B0000}"/>
    <cellStyle name="Normal - Style1 2 2 2 2" xfId="179" xr:uid="{00000000-0005-0000-0000-0000818B0000}"/>
    <cellStyle name="Normal - Style1 2 2 3" xfId="21731" xr:uid="{00000000-0005-0000-0000-0000828B0000}"/>
    <cellStyle name="Normal - Style1 2 3" xfId="15816" xr:uid="{00000000-0005-0000-0000-0000838B0000}"/>
    <cellStyle name="Normal - Style1 2 3 2" xfId="15817" xr:uid="{00000000-0005-0000-0000-0000848B0000}"/>
    <cellStyle name="Normal - Style1 2 4" xfId="1049" xr:uid="{00000000-0005-0000-0000-0000858B0000}"/>
    <cellStyle name="Normal - Style1 3" xfId="1051" xr:uid="{00000000-0005-0000-0000-0000868B0000}"/>
    <cellStyle name="Normal - Style1 3 10" xfId="15818" xr:uid="{00000000-0005-0000-0000-0000878B0000}"/>
    <cellStyle name="Normal - Style1 3 2" xfId="15819" xr:uid="{00000000-0005-0000-0000-0000888B0000}"/>
    <cellStyle name="Normal - Style1 3 3" xfId="15820" xr:uid="{00000000-0005-0000-0000-0000898B0000}"/>
    <cellStyle name="Normal - Style1 3 4" xfId="15821" xr:uid="{00000000-0005-0000-0000-00008A8B0000}"/>
    <cellStyle name="Normal - Style1 3 5" xfId="15822" xr:uid="{00000000-0005-0000-0000-00008B8B0000}"/>
    <cellStyle name="Normal - Style1 3 6" xfId="15823" xr:uid="{00000000-0005-0000-0000-00008C8B0000}"/>
    <cellStyle name="Normal - Style1 3 7" xfId="15824" xr:uid="{00000000-0005-0000-0000-00008D8B0000}"/>
    <cellStyle name="Normal - Style1 3 8" xfId="15825" xr:uid="{00000000-0005-0000-0000-00008E8B0000}"/>
    <cellStyle name="Normal - Style1 3 9" xfId="15826" xr:uid="{00000000-0005-0000-0000-00008F8B0000}"/>
    <cellStyle name="Normal - Style1 4" xfId="15827" xr:uid="{00000000-0005-0000-0000-0000908B0000}"/>
    <cellStyle name="Normal - Style1 5" xfId="15828" xr:uid="{00000000-0005-0000-0000-0000918B0000}"/>
    <cellStyle name="Normal - Style1 6" xfId="15829" xr:uid="{00000000-0005-0000-0000-0000928B0000}"/>
    <cellStyle name="Normal - Style1 7" xfId="15830" xr:uid="{00000000-0005-0000-0000-0000938B0000}"/>
    <cellStyle name="Normal - Style1 8" xfId="15831" xr:uid="{00000000-0005-0000-0000-0000948B0000}"/>
    <cellStyle name="Normal - Style1 9" xfId="15832" xr:uid="{00000000-0005-0000-0000-0000958B0000}"/>
    <cellStyle name="Normal 10" xfId="19" xr:uid="{00000000-0005-0000-0000-0000968B0000}"/>
    <cellStyle name="Normal 10 10" xfId="15833" xr:uid="{00000000-0005-0000-0000-0000978B0000}"/>
    <cellStyle name="Normal 10 10 2" xfId="15834" xr:uid="{00000000-0005-0000-0000-0000988B0000}"/>
    <cellStyle name="Normal 10 10 2 2" xfId="15835" xr:uid="{00000000-0005-0000-0000-0000998B0000}"/>
    <cellStyle name="Normal 10 10 2 2 2" xfId="15836" xr:uid="{00000000-0005-0000-0000-00009A8B0000}"/>
    <cellStyle name="Normal 10 10 2 2 3" xfId="15837" xr:uid="{00000000-0005-0000-0000-00009B8B0000}"/>
    <cellStyle name="Normal 10 10 2 3" xfId="15838" xr:uid="{00000000-0005-0000-0000-00009C8B0000}"/>
    <cellStyle name="Normal 10 10 2 3 2" xfId="15839" xr:uid="{00000000-0005-0000-0000-00009D8B0000}"/>
    <cellStyle name="Normal 10 10 2 3 3" xfId="15840" xr:uid="{00000000-0005-0000-0000-00009E8B0000}"/>
    <cellStyle name="Normal 10 10 2 4" xfId="15841" xr:uid="{00000000-0005-0000-0000-00009F8B0000}"/>
    <cellStyle name="Normal 10 10 2 4 2" xfId="15842" xr:uid="{00000000-0005-0000-0000-0000A08B0000}"/>
    <cellStyle name="Normal 10 10 2 4 3" xfId="45606" xr:uid="{00000000-0005-0000-0000-0000A18B0000}"/>
    <cellStyle name="Normal 10 10 2 5" xfId="15843" xr:uid="{00000000-0005-0000-0000-0000A28B0000}"/>
    <cellStyle name="Normal 10 10 2 5 2" xfId="15844" xr:uid="{00000000-0005-0000-0000-0000A38B0000}"/>
    <cellStyle name="Normal 10 10 2 6" xfId="15845" xr:uid="{00000000-0005-0000-0000-0000A48B0000}"/>
    <cellStyle name="Normal 10 10 2 8" xfId="15846" xr:uid="{00000000-0005-0000-0000-0000A58B0000}"/>
    <cellStyle name="Normal 10 10 2 8 2" xfId="15847" xr:uid="{00000000-0005-0000-0000-0000A68B0000}"/>
    <cellStyle name="Normal 10 10 3" xfId="15848" xr:uid="{00000000-0005-0000-0000-0000A78B0000}"/>
    <cellStyle name="Normal 10 10 3 2" xfId="15849" xr:uid="{00000000-0005-0000-0000-0000A88B0000}"/>
    <cellStyle name="Normal 10 10 3 2 2" xfId="15850" xr:uid="{00000000-0005-0000-0000-0000A98B0000}"/>
    <cellStyle name="Normal 10 10 3 2 3" xfId="15851" xr:uid="{00000000-0005-0000-0000-0000AA8B0000}"/>
    <cellStyle name="Normal 10 10 3 3" xfId="15852" xr:uid="{00000000-0005-0000-0000-0000AB8B0000}"/>
    <cellStyle name="Normal 10 10 4" xfId="15853" xr:uid="{00000000-0005-0000-0000-0000AC8B0000}"/>
    <cellStyle name="Normal 10 10 4 2" xfId="15854" xr:uid="{00000000-0005-0000-0000-0000AD8B0000}"/>
    <cellStyle name="Normal 10 10 4 3" xfId="15855" xr:uid="{00000000-0005-0000-0000-0000AE8B0000}"/>
    <cellStyle name="Normal 10 10 5" xfId="15856" xr:uid="{00000000-0005-0000-0000-0000AF8B0000}"/>
    <cellStyle name="Normal 10 11" xfId="15857" xr:uid="{00000000-0005-0000-0000-0000B08B0000}"/>
    <cellStyle name="Normal 10 11 2" xfId="15858" xr:uid="{00000000-0005-0000-0000-0000B18B0000}"/>
    <cellStyle name="Normal 10 11 2 2" xfId="15859" xr:uid="{00000000-0005-0000-0000-0000B28B0000}"/>
    <cellStyle name="Normal 10 11 2 2 2" xfId="15860" xr:uid="{00000000-0005-0000-0000-0000B38B0000}"/>
    <cellStyle name="Normal 10 11 2 2 3" xfId="15861" xr:uid="{00000000-0005-0000-0000-0000B48B0000}"/>
    <cellStyle name="Normal 10 11 2 3" xfId="15862" xr:uid="{00000000-0005-0000-0000-0000B58B0000}"/>
    <cellStyle name="Normal 10 11 3" xfId="15863" xr:uid="{00000000-0005-0000-0000-0000B68B0000}"/>
    <cellStyle name="Normal 10 11 3 2" xfId="15864" xr:uid="{00000000-0005-0000-0000-0000B78B0000}"/>
    <cellStyle name="Normal 10 11 4" xfId="15865" xr:uid="{00000000-0005-0000-0000-0000B88B0000}"/>
    <cellStyle name="Normal 10 12" xfId="15866" xr:uid="{00000000-0005-0000-0000-0000B98B0000}"/>
    <cellStyle name="Normal 10 12 2" xfId="15867" xr:uid="{00000000-0005-0000-0000-0000BA8B0000}"/>
    <cellStyle name="Normal 10 12 2 2" xfId="15868" xr:uid="{00000000-0005-0000-0000-0000BB8B0000}"/>
    <cellStyle name="Normal 10 12 2 3" xfId="15869" xr:uid="{00000000-0005-0000-0000-0000BC8B0000}"/>
    <cellStyle name="Normal 10 12 3" xfId="15870" xr:uid="{00000000-0005-0000-0000-0000BD8B0000}"/>
    <cellStyle name="Normal 10 12 4" xfId="15871" xr:uid="{00000000-0005-0000-0000-0000BE8B0000}"/>
    <cellStyle name="Normal 10 13" xfId="15872" xr:uid="{00000000-0005-0000-0000-0000BF8B0000}"/>
    <cellStyle name="Normal 10 13 2" xfId="15873" xr:uid="{00000000-0005-0000-0000-0000C08B0000}"/>
    <cellStyle name="Normal 10 13 2 2" xfId="15874" xr:uid="{00000000-0005-0000-0000-0000C18B0000}"/>
    <cellStyle name="Normal 10 13 2 2 2" xfId="15875" xr:uid="{00000000-0005-0000-0000-0000C28B0000}"/>
    <cellStyle name="Normal 10 13 2 3" xfId="15876" xr:uid="{00000000-0005-0000-0000-0000C38B0000}"/>
    <cellStyle name="Normal 10 13 3" xfId="15877" xr:uid="{00000000-0005-0000-0000-0000C48B0000}"/>
    <cellStyle name="Normal 10 13 3 2" xfId="15878" xr:uid="{00000000-0005-0000-0000-0000C58B0000}"/>
    <cellStyle name="Normal 10 13 4" xfId="15879" xr:uid="{00000000-0005-0000-0000-0000C68B0000}"/>
    <cellStyle name="Normal 10 13 5" xfId="15880" xr:uid="{00000000-0005-0000-0000-0000C78B0000}"/>
    <cellStyle name="Normal 10 14" xfId="15881" xr:uid="{00000000-0005-0000-0000-0000C88B0000}"/>
    <cellStyle name="Normal 10 14 2" xfId="15882" xr:uid="{00000000-0005-0000-0000-0000C98B0000}"/>
    <cellStyle name="Normal 10 14 3" xfId="15883" xr:uid="{00000000-0005-0000-0000-0000CA8B0000}"/>
    <cellStyle name="Normal 10 14 4" xfId="15884" xr:uid="{00000000-0005-0000-0000-0000CB8B0000}"/>
    <cellStyle name="Normal 10 15" xfId="15885" xr:uid="{00000000-0005-0000-0000-0000CC8B0000}"/>
    <cellStyle name="Normal 10 15 2" xfId="15886" xr:uid="{00000000-0005-0000-0000-0000CD8B0000}"/>
    <cellStyle name="Normal 10 16" xfId="15887" xr:uid="{00000000-0005-0000-0000-0000CE8B0000}"/>
    <cellStyle name="Normal 10 16 2" xfId="15888" xr:uid="{00000000-0005-0000-0000-0000CF8B0000}"/>
    <cellStyle name="Normal 10 17" xfId="15889" xr:uid="{00000000-0005-0000-0000-0000D08B0000}"/>
    <cellStyle name="Normal 10 18" xfId="15890" xr:uid="{00000000-0005-0000-0000-0000D18B0000}"/>
    <cellStyle name="Normal 10 19" xfId="15891" xr:uid="{00000000-0005-0000-0000-0000D28B0000}"/>
    <cellStyle name="Normal 10 2" xfId="47" xr:uid="{00000000-0005-0000-0000-0000D38B0000}"/>
    <cellStyle name="Normal 10 2 10" xfId="15893" xr:uid="{00000000-0005-0000-0000-0000D48B0000}"/>
    <cellStyle name="Normal 10 2 11" xfId="15894" xr:uid="{00000000-0005-0000-0000-0000D58B0000}"/>
    <cellStyle name="Normal 10 2 12" xfId="15895" xr:uid="{00000000-0005-0000-0000-0000D68B0000}"/>
    <cellStyle name="Normal 10 2 13" xfId="15896" xr:uid="{00000000-0005-0000-0000-0000D78B0000}"/>
    <cellStyle name="Normal 10 2 14" xfId="15897" xr:uid="{00000000-0005-0000-0000-0000D88B0000}"/>
    <cellStyle name="Normal 10 2 15" xfId="15898" xr:uid="{00000000-0005-0000-0000-0000D98B0000}"/>
    <cellStyle name="Normal 10 2 16" xfId="15899" xr:uid="{00000000-0005-0000-0000-0000DA8B0000}"/>
    <cellStyle name="Normal 10 2 17" xfId="15900" xr:uid="{00000000-0005-0000-0000-0000DB8B0000}"/>
    <cellStyle name="Normal 10 2 18" xfId="15901" xr:uid="{00000000-0005-0000-0000-0000DC8B0000}"/>
    <cellStyle name="Normal 10 2 19" xfId="15902" xr:uid="{00000000-0005-0000-0000-0000DD8B0000}"/>
    <cellStyle name="Normal 10 2 2" xfId="161" xr:uid="{00000000-0005-0000-0000-0000DE8B0000}"/>
    <cellStyle name="Normal 10 2 2 10" xfId="15903" xr:uid="{00000000-0005-0000-0000-0000DF8B0000}"/>
    <cellStyle name="Normal 10 2 2 11" xfId="15904" xr:uid="{00000000-0005-0000-0000-0000E08B0000}"/>
    <cellStyle name="Normal 10 2 2 12" xfId="15905" xr:uid="{00000000-0005-0000-0000-0000E18B0000}"/>
    <cellStyle name="Normal 10 2 2 13" xfId="15906" xr:uid="{00000000-0005-0000-0000-0000E28B0000}"/>
    <cellStyle name="Normal 10 2 2 14" xfId="15907" xr:uid="{00000000-0005-0000-0000-0000E38B0000}"/>
    <cellStyle name="Normal 10 2 2 15" xfId="15908" xr:uid="{00000000-0005-0000-0000-0000E48B0000}"/>
    <cellStyle name="Normal 10 2 2 16" xfId="15909" xr:uid="{00000000-0005-0000-0000-0000E58B0000}"/>
    <cellStyle name="Normal 10 2 2 17" xfId="15910" xr:uid="{00000000-0005-0000-0000-0000E68B0000}"/>
    <cellStyle name="Normal 10 2 2 18" xfId="15911" xr:uid="{00000000-0005-0000-0000-0000E78B0000}"/>
    <cellStyle name="Normal 10 2 2 19" xfId="15912" xr:uid="{00000000-0005-0000-0000-0000E88B0000}"/>
    <cellStyle name="Normal 10 2 2 2" xfId="1053" xr:uid="{00000000-0005-0000-0000-0000E98B0000}"/>
    <cellStyle name="Normal 10 2 2 2 10" xfId="15914" xr:uid="{00000000-0005-0000-0000-0000EA8B0000}"/>
    <cellStyle name="Normal 10 2 2 2 11" xfId="15915" xr:uid="{00000000-0005-0000-0000-0000EB8B0000}"/>
    <cellStyle name="Normal 10 2 2 2 12" xfId="15916" xr:uid="{00000000-0005-0000-0000-0000EC8B0000}"/>
    <cellStyle name="Normal 10 2 2 2 13" xfId="15917" xr:uid="{00000000-0005-0000-0000-0000ED8B0000}"/>
    <cellStyle name="Normal 10 2 2 2 14" xfId="15918" xr:uid="{00000000-0005-0000-0000-0000EE8B0000}"/>
    <cellStyle name="Normal 10 2 2 2 15" xfId="15919" xr:uid="{00000000-0005-0000-0000-0000EF8B0000}"/>
    <cellStyle name="Normal 10 2 2 2 16" xfId="15920" xr:uid="{00000000-0005-0000-0000-0000F08B0000}"/>
    <cellStyle name="Normal 10 2 2 2 17" xfId="15921" xr:uid="{00000000-0005-0000-0000-0000F18B0000}"/>
    <cellStyle name="Normal 10 2 2 2 18" xfId="15922" xr:uid="{00000000-0005-0000-0000-0000F28B0000}"/>
    <cellStyle name="Normal 10 2 2 2 19" xfId="15923" xr:uid="{00000000-0005-0000-0000-0000F38B0000}"/>
    <cellStyle name="Normal 10 2 2 2 2" xfId="1054" xr:uid="{00000000-0005-0000-0000-0000F48B0000}"/>
    <cellStyle name="Normal 10 2 2 2 2 10" xfId="15925" xr:uid="{00000000-0005-0000-0000-0000F58B0000}"/>
    <cellStyle name="Normal 10 2 2 2 2 11" xfId="15926" xr:uid="{00000000-0005-0000-0000-0000F68B0000}"/>
    <cellStyle name="Normal 10 2 2 2 2 12" xfId="15927" xr:uid="{00000000-0005-0000-0000-0000F78B0000}"/>
    <cellStyle name="Normal 10 2 2 2 2 13" xfId="15928" xr:uid="{00000000-0005-0000-0000-0000F88B0000}"/>
    <cellStyle name="Normal 10 2 2 2 2 14" xfId="15929" xr:uid="{00000000-0005-0000-0000-0000F98B0000}"/>
    <cellStyle name="Normal 10 2 2 2 2 15" xfId="15930" xr:uid="{00000000-0005-0000-0000-0000FA8B0000}"/>
    <cellStyle name="Normal 10 2 2 2 2 16" xfId="15931" xr:uid="{00000000-0005-0000-0000-0000FB8B0000}"/>
    <cellStyle name="Normal 10 2 2 2 2 17" xfId="15932" xr:uid="{00000000-0005-0000-0000-0000FC8B0000}"/>
    <cellStyle name="Normal 10 2 2 2 2 18" xfId="15933" xr:uid="{00000000-0005-0000-0000-0000FD8B0000}"/>
    <cellStyle name="Normal 10 2 2 2 2 19" xfId="15934" xr:uid="{00000000-0005-0000-0000-0000FE8B0000}"/>
    <cellStyle name="Normal 10 2 2 2 2 2" xfId="15935" xr:uid="{00000000-0005-0000-0000-0000FF8B0000}"/>
    <cellStyle name="Normal 10 2 2 2 2 20" xfId="15936" xr:uid="{00000000-0005-0000-0000-0000008C0000}"/>
    <cellStyle name="Normal 10 2 2 2 2 21" xfId="15937" xr:uid="{00000000-0005-0000-0000-0000018C0000}"/>
    <cellStyle name="Normal 10 2 2 2 2 22" xfId="15938" xr:uid="{00000000-0005-0000-0000-0000028C0000}"/>
    <cellStyle name="Normal 10 2 2 2 2 23" xfId="15939" xr:uid="{00000000-0005-0000-0000-0000038C0000}"/>
    <cellStyle name="Normal 10 2 2 2 2 24" xfId="15940" xr:uid="{00000000-0005-0000-0000-0000048C0000}"/>
    <cellStyle name="Normal 10 2 2 2 2 25" xfId="15941" xr:uid="{00000000-0005-0000-0000-0000058C0000}"/>
    <cellStyle name="Normal 10 2 2 2 2 26" xfId="15942" xr:uid="{00000000-0005-0000-0000-0000068C0000}"/>
    <cellStyle name="Normal 10 2 2 2 2 27" xfId="15943" xr:uid="{00000000-0005-0000-0000-0000078C0000}"/>
    <cellStyle name="Normal 10 2 2 2 2 28" xfId="15944" xr:uid="{00000000-0005-0000-0000-0000088C0000}"/>
    <cellStyle name="Normal 10 2 2 2 2 29" xfId="15945" xr:uid="{00000000-0005-0000-0000-0000098C0000}"/>
    <cellStyle name="Normal 10 2 2 2 2 3" xfId="15946" xr:uid="{00000000-0005-0000-0000-00000A8C0000}"/>
    <cellStyle name="Normal 10 2 2 2 2 30" xfId="15947" xr:uid="{00000000-0005-0000-0000-00000B8C0000}"/>
    <cellStyle name="Normal 10 2 2 2 2 31" xfId="15924" xr:uid="{00000000-0005-0000-0000-00000C8C0000}"/>
    <cellStyle name="Normal 10 2 2 2 2 4" xfId="15948" xr:uid="{00000000-0005-0000-0000-00000D8C0000}"/>
    <cellStyle name="Normal 10 2 2 2 2 5" xfId="15949" xr:uid="{00000000-0005-0000-0000-00000E8C0000}"/>
    <cellStyle name="Normal 10 2 2 2 2 6" xfId="15950" xr:uid="{00000000-0005-0000-0000-00000F8C0000}"/>
    <cellStyle name="Normal 10 2 2 2 2 7" xfId="15951" xr:uid="{00000000-0005-0000-0000-0000108C0000}"/>
    <cellStyle name="Normal 10 2 2 2 2 8" xfId="15952" xr:uid="{00000000-0005-0000-0000-0000118C0000}"/>
    <cellStyle name="Normal 10 2 2 2 2 9" xfId="15953" xr:uid="{00000000-0005-0000-0000-0000128C0000}"/>
    <cellStyle name="Normal 10 2 2 2 20" xfId="15954" xr:uid="{00000000-0005-0000-0000-0000138C0000}"/>
    <cellStyle name="Normal 10 2 2 2 21" xfId="15955" xr:uid="{00000000-0005-0000-0000-0000148C0000}"/>
    <cellStyle name="Normal 10 2 2 2 22" xfId="15956" xr:uid="{00000000-0005-0000-0000-0000158C0000}"/>
    <cellStyle name="Normal 10 2 2 2 23" xfId="15957" xr:uid="{00000000-0005-0000-0000-0000168C0000}"/>
    <cellStyle name="Normal 10 2 2 2 24" xfId="15958" xr:uid="{00000000-0005-0000-0000-0000178C0000}"/>
    <cellStyle name="Normal 10 2 2 2 25" xfId="15959" xr:uid="{00000000-0005-0000-0000-0000188C0000}"/>
    <cellStyle name="Normal 10 2 2 2 26" xfId="15960" xr:uid="{00000000-0005-0000-0000-0000198C0000}"/>
    <cellStyle name="Normal 10 2 2 2 27" xfId="15961" xr:uid="{00000000-0005-0000-0000-00001A8C0000}"/>
    <cellStyle name="Normal 10 2 2 2 28" xfId="15962" xr:uid="{00000000-0005-0000-0000-00001B8C0000}"/>
    <cellStyle name="Normal 10 2 2 2 29" xfId="15963" xr:uid="{00000000-0005-0000-0000-00001C8C0000}"/>
    <cellStyle name="Normal 10 2 2 2 3" xfId="1055" xr:uid="{00000000-0005-0000-0000-00001D8C0000}"/>
    <cellStyle name="Normal 10 2 2 2 3 10" xfId="15965" xr:uid="{00000000-0005-0000-0000-00001E8C0000}"/>
    <cellStyle name="Normal 10 2 2 2 3 11" xfId="15966" xr:uid="{00000000-0005-0000-0000-00001F8C0000}"/>
    <cellStyle name="Normal 10 2 2 2 3 12" xfId="15967" xr:uid="{00000000-0005-0000-0000-0000208C0000}"/>
    <cellStyle name="Normal 10 2 2 2 3 13" xfId="15968" xr:uid="{00000000-0005-0000-0000-0000218C0000}"/>
    <cellStyle name="Normal 10 2 2 2 3 14" xfId="15969" xr:uid="{00000000-0005-0000-0000-0000228C0000}"/>
    <cellStyle name="Normal 10 2 2 2 3 15" xfId="15970" xr:uid="{00000000-0005-0000-0000-0000238C0000}"/>
    <cellStyle name="Normal 10 2 2 2 3 16" xfId="15971" xr:uid="{00000000-0005-0000-0000-0000248C0000}"/>
    <cellStyle name="Normal 10 2 2 2 3 17" xfId="15972" xr:uid="{00000000-0005-0000-0000-0000258C0000}"/>
    <cellStyle name="Normal 10 2 2 2 3 18" xfId="15973" xr:uid="{00000000-0005-0000-0000-0000268C0000}"/>
    <cellStyle name="Normal 10 2 2 2 3 19" xfId="15974" xr:uid="{00000000-0005-0000-0000-0000278C0000}"/>
    <cellStyle name="Normal 10 2 2 2 3 2" xfId="15975" xr:uid="{00000000-0005-0000-0000-0000288C0000}"/>
    <cellStyle name="Normal 10 2 2 2 3 20" xfId="15976" xr:uid="{00000000-0005-0000-0000-0000298C0000}"/>
    <cellStyle name="Normal 10 2 2 2 3 21" xfId="15977" xr:uid="{00000000-0005-0000-0000-00002A8C0000}"/>
    <cellStyle name="Normal 10 2 2 2 3 22" xfId="15978" xr:uid="{00000000-0005-0000-0000-00002B8C0000}"/>
    <cellStyle name="Normal 10 2 2 2 3 23" xfId="15979" xr:uid="{00000000-0005-0000-0000-00002C8C0000}"/>
    <cellStyle name="Normal 10 2 2 2 3 24" xfId="15980" xr:uid="{00000000-0005-0000-0000-00002D8C0000}"/>
    <cellStyle name="Normal 10 2 2 2 3 25" xfId="15981" xr:uid="{00000000-0005-0000-0000-00002E8C0000}"/>
    <cellStyle name="Normal 10 2 2 2 3 26" xfId="15982" xr:uid="{00000000-0005-0000-0000-00002F8C0000}"/>
    <cellStyle name="Normal 10 2 2 2 3 27" xfId="15983" xr:uid="{00000000-0005-0000-0000-0000308C0000}"/>
    <cellStyle name="Normal 10 2 2 2 3 28" xfId="15984" xr:uid="{00000000-0005-0000-0000-0000318C0000}"/>
    <cellStyle name="Normal 10 2 2 2 3 29" xfId="15985" xr:uid="{00000000-0005-0000-0000-0000328C0000}"/>
    <cellStyle name="Normal 10 2 2 2 3 3" xfId="15986" xr:uid="{00000000-0005-0000-0000-0000338C0000}"/>
    <cellStyle name="Normal 10 2 2 2 3 30" xfId="15964" xr:uid="{00000000-0005-0000-0000-0000348C0000}"/>
    <cellStyle name="Normal 10 2 2 2 3 4" xfId="15987" xr:uid="{00000000-0005-0000-0000-0000358C0000}"/>
    <cellStyle name="Normal 10 2 2 2 3 5" xfId="15988" xr:uid="{00000000-0005-0000-0000-0000368C0000}"/>
    <cellStyle name="Normal 10 2 2 2 3 6" xfId="15989" xr:uid="{00000000-0005-0000-0000-0000378C0000}"/>
    <cellStyle name="Normal 10 2 2 2 3 7" xfId="15990" xr:uid="{00000000-0005-0000-0000-0000388C0000}"/>
    <cellStyle name="Normal 10 2 2 2 3 8" xfId="15991" xr:uid="{00000000-0005-0000-0000-0000398C0000}"/>
    <cellStyle name="Normal 10 2 2 2 3 9" xfId="15992" xr:uid="{00000000-0005-0000-0000-00003A8C0000}"/>
    <cellStyle name="Normal 10 2 2 2 30" xfId="15993" xr:uid="{00000000-0005-0000-0000-00003B8C0000}"/>
    <cellStyle name="Normal 10 2 2 2 31" xfId="15994" xr:uid="{00000000-0005-0000-0000-00003C8C0000}"/>
    <cellStyle name="Normal 10 2 2 2 32" xfId="15995" xr:uid="{00000000-0005-0000-0000-00003D8C0000}"/>
    <cellStyle name="Normal 10 2 2 2 33" xfId="15996" xr:uid="{00000000-0005-0000-0000-00003E8C0000}"/>
    <cellStyle name="Normal 10 2 2 2 33 2" xfId="15997" xr:uid="{00000000-0005-0000-0000-00003F8C0000}"/>
    <cellStyle name="Normal 10 2 2 2 33 2 2" xfId="15998" xr:uid="{00000000-0005-0000-0000-0000408C0000}"/>
    <cellStyle name="Normal 10 2 2 2 34" xfId="15913" xr:uid="{00000000-0005-0000-0000-0000418C0000}"/>
    <cellStyle name="Normal 10 2 2 2 4" xfId="15999" xr:uid="{00000000-0005-0000-0000-0000428C0000}"/>
    <cellStyle name="Normal 10 2 2 2 5" xfId="16000" xr:uid="{00000000-0005-0000-0000-0000438C0000}"/>
    <cellStyle name="Normal 10 2 2 2 6" xfId="16001" xr:uid="{00000000-0005-0000-0000-0000448C0000}"/>
    <cellStyle name="Normal 10 2 2 2 7" xfId="16002" xr:uid="{00000000-0005-0000-0000-0000458C0000}"/>
    <cellStyle name="Normal 10 2 2 2 8" xfId="16003" xr:uid="{00000000-0005-0000-0000-0000468C0000}"/>
    <cellStyle name="Normal 10 2 2 2 9" xfId="16004" xr:uid="{00000000-0005-0000-0000-0000478C0000}"/>
    <cellStyle name="Normal 10 2 2 20" xfId="16005" xr:uid="{00000000-0005-0000-0000-0000488C0000}"/>
    <cellStyle name="Normal 10 2 2 21" xfId="16006" xr:uid="{00000000-0005-0000-0000-0000498C0000}"/>
    <cellStyle name="Normal 10 2 2 22" xfId="16007" xr:uid="{00000000-0005-0000-0000-00004A8C0000}"/>
    <cellStyle name="Normal 10 2 2 23" xfId="16008" xr:uid="{00000000-0005-0000-0000-00004B8C0000}"/>
    <cellStyle name="Normal 10 2 2 24" xfId="16009" xr:uid="{00000000-0005-0000-0000-00004C8C0000}"/>
    <cellStyle name="Normal 10 2 2 25" xfId="16010" xr:uid="{00000000-0005-0000-0000-00004D8C0000}"/>
    <cellStyle name="Normal 10 2 2 26" xfId="16011" xr:uid="{00000000-0005-0000-0000-00004E8C0000}"/>
    <cellStyle name="Normal 10 2 2 27" xfId="16012" xr:uid="{00000000-0005-0000-0000-00004F8C0000}"/>
    <cellStyle name="Normal 10 2 2 28" xfId="16013" xr:uid="{00000000-0005-0000-0000-0000508C0000}"/>
    <cellStyle name="Normal 10 2 2 29" xfId="16014" xr:uid="{00000000-0005-0000-0000-0000518C0000}"/>
    <cellStyle name="Normal 10 2 2 3" xfId="1056" xr:uid="{00000000-0005-0000-0000-0000528C0000}"/>
    <cellStyle name="Normal 10 2 2 3 10" xfId="1057" xr:uid="{00000000-0005-0000-0000-0000538C0000}"/>
    <cellStyle name="Normal 10 2 2 3 10 10" xfId="16017" xr:uid="{00000000-0005-0000-0000-0000548C0000}"/>
    <cellStyle name="Normal 10 2 2 3 10 11" xfId="16018" xr:uid="{00000000-0005-0000-0000-0000558C0000}"/>
    <cellStyle name="Normal 10 2 2 3 10 12" xfId="16019" xr:uid="{00000000-0005-0000-0000-0000568C0000}"/>
    <cellStyle name="Normal 10 2 2 3 10 13" xfId="16020" xr:uid="{00000000-0005-0000-0000-0000578C0000}"/>
    <cellStyle name="Normal 10 2 2 3 10 14" xfId="16021" xr:uid="{00000000-0005-0000-0000-0000588C0000}"/>
    <cellStyle name="Normal 10 2 2 3 10 15" xfId="16022" xr:uid="{00000000-0005-0000-0000-0000598C0000}"/>
    <cellStyle name="Normal 10 2 2 3 10 16" xfId="16023" xr:uid="{00000000-0005-0000-0000-00005A8C0000}"/>
    <cellStyle name="Normal 10 2 2 3 10 17" xfId="16024" xr:uid="{00000000-0005-0000-0000-00005B8C0000}"/>
    <cellStyle name="Normal 10 2 2 3 10 18" xfId="16025" xr:uid="{00000000-0005-0000-0000-00005C8C0000}"/>
    <cellStyle name="Normal 10 2 2 3 10 19" xfId="16026" xr:uid="{00000000-0005-0000-0000-00005D8C0000}"/>
    <cellStyle name="Normal 10 2 2 3 10 2" xfId="16027" xr:uid="{00000000-0005-0000-0000-00005E8C0000}"/>
    <cellStyle name="Normal 10 2 2 3 10 20" xfId="16028" xr:uid="{00000000-0005-0000-0000-00005F8C0000}"/>
    <cellStyle name="Normal 10 2 2 3 10 21" xfId="16029" xr:uid="{00000000-0005-0000-0000-0000608C0000}"/>
    <cellStyle name="Normal 10 2 2 3 10 22" xfId="16030" xr:uid="{00000000-0005-0000-0000-0000618C0000}"/>
    <cellStyle name="Normal 10 2 2 3 10 23" xfId="16031" xr:uid="{00000000-0005-0000-0000-0000628C0000}"/>
    <cellStyle name="Normal 10 2 2 3 10 24" xfId="16032" xr:uid="{00000000-0005-0000-0000-0000638C0000}"/>
    <cellStyle name="Normal 10 2 2 3 10 25" xfId="16033" xr:uid="{00000000-0005-0000-0000-0000648C0000}"/>
    <cellStyle name="Normal 10 2 2 3 10 26" xfId="16034" xr:uid="{00000000-0005-0000-0000-0000658C0000}"/>
    <cellStyle name="Normal 10 2 2 3 10 27" xfId="16035" xr:uid="{00000000-0005-0000-0000-0000668C0000}"/>
    <cellStyle name="Normal 10 2 2 3 10 28" xfId="16036" xr:uid="{00000000-0005-0000-0000-0000678C0000}"/>
    <cellStyle name="Normal 10 2 2 3 10 29" xfId="16037" xr:uid="{00000000-0005-0000-0000-0000688C0000}"/>
    <cellStyle name="Normal 10 2 2 3 10 3" xfId="16038" xr:uid="{00000000-0005-0000-0000-0000698C0000}"/>
    <cellStyle name="Normal 10 2 2 3 10 30" xfId="16016" xr:uid="{00000000-0005-0000-0000-00006A8C0000}"/>
    <cellStyle name="Normal 10 2 2 3 10 4" xfId="16039" xr:uid="{00000000-0005-0000-0000-00006B8C0000}"/>
    <cellStyle name="Normal 10 2 2 3 10 5" xfId="16040" xr:uid="{00000000-0005-0000-0000-00006C8C0000}"/>
    <cellStyle name="Normal 10 2 2 3 10 6" xfId="16041" xr:uid="{00000000-0005-0000-0000-00006D8C0000}"/>
    <cellStyle name="Normal 10 2 2 3 10 7" xfId="16042" xr:uid="{00000000-0005-0000-0000-00006E8C0000}"/>
    <cellStyle name="Normal 10 2 2 3 10 8" xfId="16043" xr:uid="{00000000-0005-0000-0000-00006F8C0000}"/>
    <cellStyle name="Normal 10 2 2 3 10 9" xfId="16044" xr:uid="{00000000-0005-0000-0000-0000708C0000}"/>
    <cellStyle name="Normal 10 2 2 3 11" xfId="1058" xr:uid="{00000000-0005-0000-0000-0000718C0000}"/>
    <cellStyle name="Normal 10 2 2 3 11 10" xfId="16046" xr:uid="{00000000-0005-0000-0000-0000728C0000}"/>
    <cellStyle name="Normal 10 2 2 3 11 11" xfId="16047" xr:uid="{00000000-0005-0000-0000-0000738C0000}"/>
    <cellStyle name="Normal 10 2 2 3 11 12" xfId="16048" xr:uid="{00000000-0005-0000-0000-0000748C0000}"/>
    <cellStyle name="Normal 10 2 2 3 11 13" xfId="16049" xr:uid="{00000000-0005-0000-0000-0000758C0000}"/>
    <cellStyle name="Normal 10 2 2 3 11 14" xfId="16050" xr:uid="{00000000-0005-0000-0000-0000768C0000}"/>
    <cellStyle name="Normal 10 2 2 3 11 15" xfId="16051" xr:uid="{00000000-0005-0000-0000-0000778C0000}"/>
    <cellStyle name="Normal 10 2 2 3 11 16" xfId="16052" xr:uid="{00000000-0005-0000-0000-0000788C0000}"/>
    <cellStyle name="Normal 10 2 2 3 11 17" xfId="16053" xr:uid="{00000000-0005-0000-0000-0000798C0000}"/>
    <cellStyle name="Normal 10 2 2 3 11 18" xfId="16054" xr:uid="{00000000-0005-0000-0000-00007A8C0000}"/>
    <cellStyle name="Normal 10 2 2 3 11 19" xfId="16055" xr:uid="{00000000-0005-0000-0000-00007B8C0000}"/>
    <cellStyle name="Normal 10 2 2 3 11 2" xfId="16056" xr:uid="{00000000-0005-0000-0000-00007C8C0000}"/>
    <cellStyle name="Normal 10 2 2 3 11 20" xfId="16057" xr:uid="{00000000-0005-0000-0000-00007D8C0000}"/>
    <cellStyle name="Normal 10 2 2 3 11 21" xfId="16058" xr:uid="{00000000-0005-0000-0000-00007E8C0000}"/>
    <cellStyle name="Normal 10 2 2 3 11 22" xfId="16059" xr:uid="{00000000-0005-0000-0000-00007F8C0000}"/>
    <cellStyle name="Normal 10 2 2 3 11 23" xfId="16060" xr:uid="{00000000-0005-0000-0000-0000808C0000}"/>
    <cellStyle name="Normal 10 2 2 3 11 24" xfId="16061" xr:uid="{00000000-0005-0000-0000-0000818C0000}"/>
    <cellStyle name="Normal 10 2 2 3 11 25" xfId="16062" xr:uid="{00000000-0005-0000-0000-0000828C0000}"/>
    <cellStyle name="Normal 10 2 2 3 11 26" xfId="16063" xr:uid="{00000000-0005-0000-0000-0000838C0000}"/>
    <cellStyle name="Normal 10 2 2 3 11 27" xfId="16064" xr:uid="{00000000-0005-0000-0000-0000848C0000}"/>
    <cellStyle name="Normal 10 2 2 3 11 28" xfId="16065" xr:uid="{00000000-0005-0000-0000-0000858C0000}"/>
    <cellStyle name="Normal 10 2 2 3 11 29" xfId="16066" xr:uid="{00000000-0005-0000-0000-0000868C0000}"/>
    <cellStyle name="Normal 10 2 2 3 11 3" xfId="16067" xr:uid="{00000000-0005-0000-0000-0000878C0000}"/>
    <cellStyle name="Normal 10 2 2 3 11 30" xfId="16045" xr:uid="{00000000-0005-0000-0000-0000888C0000}"/>
    <cellStyle name="Normal 10 2 2 3 11 4" xfId="16068" xr:uid="{00000000-0005-0000-0000-0000898C0000}"/>
    <cellStyle name="Normal 10 2 2 3 11 5" xfId="16069" xr:uid="{00000000-0005-0000-0000-00008A8C0000}"/>
    <cellStyle name="Normal 10 2 2 3 11 6" xfId="16070" xr:uid="{00000000-0005-0000-0000-00008B8C0000}"/>
    <cellStyle name="Normal 10 2 2 3 11 7" xfId="16071" xr:uid="{00000000-0005-0000-0000-00008C8C0000}"/>
    <cellStyle name="Normal 10 2 2 3 11 8" xfId="16072" xr:uid="{00000000-0005-0000-0000-00008D8C0000}"/>
    <cellStyle name="Normal 10 2 2 3 11 9" xfId="16073" xr:uid="{00000000-0005-0000-0000-00008E8C0000}"/>
    <cellStyle name="Normal 10 2 2 3 12" xfId="16074" xr:uid="{00000000-0005-0000-0000-00008F8C0000}"/>
    <cellStyle name="Normal 10 2 2 3 13" xfId="16075" xr:uid="{00000000-0005-0000-0000-0000908C0000}"/>
    <cellStyle name="Normal 10 2 2 3 14" xfId="16076" xr:uid="{00000000-0005-0000-0000-0000918C0000}"/>
    <cellStyle name="Normal 10 2 2 3 15" xfId="16077" xr:uid="{00000000-0005-0000-0000-0000928C0000}"/>
    <cellStyle name="Normal 10 2 2 3 16" xfId="16078" xr:uid="{00000000-0005-0000-0000-0000938C0000}"/>
    <cellStyle name="Normal 10 2 2 3 17" xfId="16079" xr:uid="{00000000-0005-0000-0000-0000948C0000}"/>
    <cellStyle name="Normal 10 2 2 3 18" xfId="16080" xr:uid="{00000000-0005-0000-0000-0000958C0000}"/>
    <cellStyle name="Normal 10 2 2 3 19" xfId="16081" xr:uid="{00000000-0005-0000-0000-0000968C0000}"/>
    <cellStyle name="Normal 10 2 2 3 2" xfId="1059" xr:uid="{00000000-0005-0000-0000-0000978C0000}"/>
    <cellStyle name="Normal 10 2 2 3 2 10" xfId="16083" xr:uid="{00000000-0005-0000-0000-0000988C0000}"/>
    <cellStyle name="Normal 10 2 2 3 2 11" xfId="16084" xr:uid="{00000000-0005-0000-0000-0000998C0000}"/>
    <cellStyle name="Normal 10 2 2 3 2 12" xfId="16085" xr:uid="{00000000-0005-0000-0000-00009A8C0000}"/>
    <cellStyle name="Normal 10 2 2 3 2 13" xfId="16086" xr:uid="{00000000-0005-0000-0000-00009B8C0000}"/>
    <cellStyle name="Normal 10 2 2 3 2 14" xfId="16087" xr:uid="{00000000-0005-0000-0000-00009C8C0000}"/>
    <cellStyle name="Normal 10 2 2 3 2 15" xfId="16088" xr:uid="{00000000-0005-0000-0000-00009D8C0000}"/>
    <cellStyle name="Normal 10 2 2 3 2 16" xfId="16089" xr:uid="{00000000-0005-0000-0000-00009E8C0000}"/>
    <cellStyle name="Normal 10 2 2 3 2 17" xfId="16090" xr:uid="{00000000-0005-0000-0000-00009F8C0000}"/>
    <cellStyle name="Normal 10 2 2 3 2 18" xfId="16091" xr:uid="{00000000-0005-0000-0000-0000A08C0000}"/>
    <cellStyle name="Normal 10 2 2 3 2 19" xfId="16092" xr:uid="{00000000-0005-0000-0000-0000A18C0000}"/>
    <cellStyle name="Normal 10 2 2 3 2 2" xfId="1060" xr:uid="{00000000-0005-0000-0000-0000A28C0000}"/>
    <cellStyle name="Normal 10 2 2 3 2 2 10" xfId="16094" xr:uid="{00000000-0005-0000-0000-0000A38C0000}"/>
    <cellStyle name="Normal 10 2 2 3 2 2 11" xfId="16095" xr:uid="{00000000-0005-0000-0000-0000A48C0000}"/>
    <cellStyle name="Normal 10 2 2 3 2 2 12" xfId="16096" xr:uid="{00000000-0005-0000-0000-0000A58C0000}"/>
    <cellStyle name="Normal 10 2 2 3 2 2 13" xfId="16097" xr:uid="{00000000-0005-0000-0000-0000A68C0000}"/>
    <cellStyle name="Normal 10 2 2 3 2 2 14" xfId="16098" xr:uid="{00000000-0005-0000-0000-0000A78C0000}"/>
    <cellStyle name="Normal 10 2 2 3 2 2 15" xfId="16099" xr:uid="{00000000-0005-0000-0000-0000A88C0000}"/>
    <cellStyle name="Normal 10 2 2 3 2 2 16" xfId="16100" xr:uid="{00000000-0005-0000-0000-0000A98C0000}"/>
    <cellStyle name="Normal 10 2 2 3 2 2 17" xfId="16101" xr:uid="{00000000-0005-0000-0000-0000AA8C0000}"/>
    <cellStyle name="Normal 10 2 2 3 2 2 18" xfId="16102" xr:uid="{00000000-0005-0000-0000-0000AB8C0000}"/>
    <cellStyle name="Normal 10 2 2 3 2 2 19" xfId="16103" xr:uid="{00000000-0005-0000-0000-0000AC8C0000}"/>
    <cellStyle name="Normal 10 2 2 3 2 2 2" xfId="1061" xr:uid="{00000000-0005-0000-0000-0000AD8C0000}"/>
    <cellStyle name="Normal 10 2 2 3 2 2 2 10" xfId="16105" xr:uid="{00000000-0005-0000-0000-0000AE8C0000}"/>
    <cellStyle name="Normal 10 2 2 3 2 2 2 11" xfId="16106" xr:uid="{00000000-0005-0000-0000-0000AF8C0000}"/>
    <cellStyle name="Normal 10 2 2 3 2 2 2 12" xfId="16107" xr:uid="{00000000-0005-0000-0000-0000B08C0000}"/>
    <cellStyle name="Normal 10 2 2 3 2 2 2 13" xfId="16108" xr:uid="{00000000-0005-0000-0000-0000B18C0000}"/>
    <cellStyle name="Normal 10 2 2 3 2 2 2 14" xfId="16109" xr:uid="{00000000-0005-0000-0000-0000B28C0000}"/>
    <cellStyle name="Normal 10 2 2 3 2 2 2 15" xfId="16110" xr:uid="{00000000-0005-0000-0000-0000B38C0000}"/>
    <cellStyle name="Normal 10 2 2 3 2 2 2 16" xfId="16111" xr:uid="{00000000-0005-0000-0000-0000B48C0000}"/>
    <cellStyle name="Normal 10 2 2 3 2 2 2 17" xfId="16112" xr:uid="{00000000-0005-0000-0000-0000B58C0000}"/>
    <cellStyle name="Normal 10 2 2 3 2 2 2 18" xfId="16113" xr:uid="{00000000-0005-0000-0000-0000B68C0000}"/>
    <cellStyle name="Normal 10 2 2 3 2 2 2 19" xfId="16114" xr:uid="{00000000-0005-0000-0000-0000B78C0000}"/>
    <cellStyle name="Normal 10 2 2 3 2 2 2 2" xfId="16115" xr:uid="{00000000-0005-0000-0000-0000B88C0000}"/>
    <cellStyle name="Normal 10 2 2 3 2 2 2 20" xfId="16116" xr:uid="{00000000-0005-0000-0000-0000B98C0000}"/>
    <cellStyle name="Normal 10 2 2 3 2 2 2 21" xfId="16117" xr:uid="{00000000-0005-0000-0000-0000BA8C0000}"/>
    <cellStyle name="Normal 10 2 2 3 2 2 2 22" xfId="16118" xr:uid="{00000000-0005-0000-0000-0000BB8C0000}"/>
    <cellStyle name="Normal 10 2 2 3 2 2 2 23" xfId="16119" xr:uid="{00000000-0005-0000-0000-0000BC8C0000}"/>
    <cellStyle name="Normal 10 2 2 3 2 2 2 24" xfId="16120" xr:uid="{00000000-0005-0000-0000-0000BD8C0000}"/>
    <cellStyle name="Normal 10 2 2 3 2 2 2 25" xfId="16121" xr:uid="{00000000-0005-0000-0000-0000BE8C0000}"/>
    <cellStyle name="Normal 10 2 2 3 2 2 2 26" xfId="16122" xr:uid="{00000000-0005-0000-0000-0000BF8C0000}"/>
    <cellStyle name="Normal 10 2 2 3 2 2 2 27" xfId="16123" xr:uid="{00000000-0005-0000-0000-0000C08C0000}"/>
    <cellStyle name="Normal 10 2 2 3 2 2 2 28" xfId="16124" xr:uid="{00000000-0005-0000-0000-0000C18C0000}"/>
    <cellStyle name="Normal 10 2 2 3 2 2 2 29" xfId="16125" xr:uid="{00000000-0005-0000-0000-0000C28C0000}"/>
    <cellStyle name="Normal 10 2 2 3 2 2 2 3" xfId="16126" xr:uid="{00000000-0005-0000-0000-0000C38C0000}"/>
    <cellStyle name="Normal 10 2 2 3 2 2 2 30" xfId="16104" xr:uid="{00000000-0005-0000-0000-0000C48C0000}"/>
    <cellStyle name="Normal 10 2 2 3 2 2 2 4" xfId="16127" xr:uid="{00000000-0005-0000-0000-0000C58C0000}"/>
    <cellStyle name="Normal 10 2 2 3 2 2 2 5" xfId="16128" xr:uid="{00000000-0005-0000-0000-0000C68C0000}"/>
    <cellStyle name="Normal 10 2 2 3 2 2 2 6" xfId="16129" xr:uid="{00000000-0005-0000-0000-0000C78C0000}"/>
    <cellStyle name="Normal 10 2 2 3 2 2 2 7" xfId="16130" xr:uid="{00000000-0005-0000-0000-0000C88C0000}"/>
    <cellStyle name="Normal 10 2 2 3 2 2 2 8" xfId="16131" xr:uid="{00000000-0005-0000-0000-0000C98C0000}"/>
    <cellStyle name="Normal 10 2 2 3 2 2 2 9" xfId="16132" xr:uid="{00000000-0005-0000-0000-0000CA8C0000}"/>
    <cellStyle name="Normal 10 2 2 3 2 2 20" xfId="16133" xr:uid="{00000000-0005-0000-0000-0000CB8C0000}"/>
    <cellStyle name="Normal 10 2 2 3 2 2 21" xfId="16134" xr:uid="{00000000-0005-0000-0000-0000CC8C0000}"/>
    <cellStyle name="Normal 10 2 2 3 2 2 22" xfId="16135" xr:uid="{00000000-0005-0000-0000-0000CD8C0000}"/>
    <cellStyle name="Normal 10 2 2 3 2 2 23" xfId="16136" xr:uid="{00000000-0005-0000-0000-0000CE8C0000}"/>
    <cellStyle name="Normal 10 2 2 3 2 2 24" xfId="16137" xr:uid="{00000000-0005-0000-0000-0000CF8C0000}"/>
    <cellStyle name="Normal 10 2 2 3 2 2 25" xfId="16138" xr:uid="{00000000-0005-0000-0000-0000D08C0000}"/>
    <cellStyle name="Normal 10 2 2 3 2 2 26" xfId="16139" xr:uid="{00000000-0005-0000-0000-0000D18C0000}"/>
    <cellStyle name="Normal 10 2 2 3 2 2 27" xfId="16140" xr:uid="{00000000-0005-0000-0000-0000D28C0000}"/>
    <cellStyle name="Normal 10 2 2 3 2 2 28" xfId="16141" xr:uid="{00000000-0005-0000-0000-0000D38C0000}"/>
    <cellStyle name="Normal 10 2 2 3 2 2 29" xfId="16142" xr:uid="{00000000-0005-0000-0000-0000D48C0000}"/>
    <cellStyle name="Normal 10 2 2 3 2 2 3" xfId="16143" xr:uid="{00000000-0005-0000-0000-0000D58C0000}"/>
    <cellStyle name="Normal 10 2 2 3 2 2 30" xfId="16144" xr:uid="{00000000-0005-0000-0000-0000D68C0000}"/>
    <cellStyle name="Normal 10 2 2 3 2 2 31" xfId="16093" xr:uid="{00000000-0005-0000-0000-0000D78C0000}"/>
    <cellStyle name="Normal 10 2 2 3 2 2 4" xfId="16145" xr:uid="{00000000-0005-0000-0000-0000D88C0000}"/>
    <cellStyle name="Normal 10 2 2 3 2 2 5" xfId="16146" xr:uid="{00000000-0005-0000-0000-0000D98C0000}"/>
    <cellStyle name="Normal 10 2 2 3 2 2 6" xfId="16147" xr:uid="{00000000-0005-0000-0000-0000DA8C0000}"/>
    <cellStyle name="Normal 10 2 2 3 2 2 7" xfId="16148" xr:uid="{00000000-0005-0000-0000-0000DB8C0000}"/>
    <cellStyle name="Normal 10 2 2 3 2 2 8" xfId="16149" xr:uid="{00000000-0005-0000-0000-0000DC8C0000}"/>
    <cellStyle name="Normal 10 2 2 3 2 2 9" xfId="16150" xr:uid="{00000000-0005-0000-0000-0000DD8C0000}"/>
    <cellStyle name="Normal 10 2 2 3 2 20" xfId="16151" xr:uid="{00000000-0005-0000-0000-0000DE8C0000}"/>
    <cellStyle name="Normal 10 2 2 3 2 21" xfId="16152" xr:uid="{00000000-0005-0000-0000-0000DF8C0000}"/>
    <cellStyle name="Normal 10 2 2 3 2 22" xfId="16153" xr:uid="{00000000-0005-0000-0000-0000E08C0000}"/>
    <cellStyle name="Normal 10 2 2 3 2 23" xfId="16154" xr:uid="{00000000-0005-0000-0000-0000E18C0000}"/>
    <cellStyle name="Normal 10 2 2 3 2 24" xfId="16155" xr:uid="{00000000-0005-0000-0000-0000E28C0000}"/>
    <cellStyle name="Normal 10 2 2 3 2 25" xfId="16156" xr:uid="{00000000-0005-0000-0000-0000E38C0000}"/>
    <cellStyle name="Normal 10 2 2 3 2 26" xfId="16157" xr:uid="{00000000-0005-0000-0000-0000E48C0000}"/>
    <cellStyle name="Normal 10 2 2 3 2 27" xfId="16158" xr:uid="{00000000-0005-0000-0000-0000E58C0000}"/>
    <cellStyle name="Normal 10 2 2 3 2 28" xfId="16159" xr:uid="{00000000-0005-0000-0000-0000E68C0000}"/>
    <cellStyle name="Normal 10 2 2 3 2 29" xfId="16160" xr:uid="{00000000-0005-0000-0000-0000E78C0000}"/>
    <cellStyle name="Normal 10 2 2 3 2 3" xfId="16161" xr:uid="{00000000-0005-0000-0000-0000E88C0000}"/>
    <cellStyle name="Normal 10 2 2 3 2 30" xfId="16162" xr:uid="{00000000-0005-0000-0000-0000E98C0000}"/>
    <cellStyle name="Normal 10 2 2 3 2 31" xfId="16082" xr:uid="{00000000-0005-0000-0000-0000EA8C0000}"/>
    <cellStyle name="Normal 10 2 2 3 2 4" xfId="16163" xr:uid="{00000000-0005-0000-0000-0000EB8C0000}"/>
    <cellStyle name="Normal 10 2 2 3 2 5" xfId="16164" xr:uid="{00000000-0005-0000-0000-0000EC8C0000}"/>
    <cellStyle name="Normal 10 2 2 3 2 6" xfId="16165" xr:uid="{00000000-0005-0000-0000-0000ED8C0000}"/>
    <cellStyle name="Normal 10 2 2 3 2 7" xfId="16166" xr:uid="{00000000-0005-0000-0000-0000EE8C0000}"/>
    <cellStyle name="Normal 10 2 2 3 2 8" xfId="16167" xr:uid="{00000000-0005-0000-0000-0000EF8C0000}"/>
    <cellStyle name="Normal 10 2 2 3 2 9" xfId="16168" xr:uid="{00000000-0005-0000-0000-0000F08C0000}"/>
    <cellStyle name="Normal 10 2 2 3 20" xfId="16169" xr:uid="{00000000-0005-0000-0000-0000F18C0000}"/>
    <cellStyle name="Normal 10 2 2 3 21" xfId="16170" xr:uid="{00000000-0005-0000-0000-0000F28C0000}"/>
    <cellStyle name="Normal 10 2 2 3 22" xfId="16171" xr:uid="{00000000-0005-0000-0000-0000F38C0000}"/>
    <cellStyle name="Normal 10 2 2 3 23" xfId="16172" xr:uid="{00000000-0005-0000-0000-0000F48C0000}"/>
    <cellStyle name="Normal 10 2 2 3 24" xfId="16173" xr:uid="{00000000-0005-0000-0000-0000F58C0000}"/>
    <cellStyle name="Normal 10 2 2 3 25" xfId="16174" xr:uid="{00000000-0005-0000-0000-0000F68C0000}"/>
    <cellStyle name="Normal 10 2 2 3 26" xfId="16175" xr:uid="{00000000-0005-0000-0000-0000F78C0000}"/>
    <cellStyle name="Normal 10 2 2 3 27" xfId="16176" xr:uid="{00000000-0005-0000-0000-0000F88C0000}"/>
    <cellStyle name="Normal 10 2 2 3 28" xfId="16177" xr:uid="{00000000-0005-0000-0000-0000F98C0000}"/>
    <cellStyle name="Normal 10 2 2 3 29" xfId="16178" xr:uid="{00000000-0005-0000-0000-0000FA8C0000}"/>
    <cellStyle name="Normal 10 2 2 3 3" xfId="1062" xr:uid="{00000000-0005-0000-0000-0000FB8C0000}"/>
    <cellStyle name="Normal 10 2 2 3 3 10" xfId="16180" xr:uid="{00000000-0005-0000-0000-0000FC8C0000}"/>
    <cellStyle name="Normal 10 2 2 3 3 11" xfId="16181" xr:uid="{00000000-0005-0000-0000-0000FD8C0000}"/>
    <cellStyle name="Normal 10 2 2 3 3 12" xfId="16182" xr:uid="{00000000-0005-0000-0000-0000FE8C0000}"/>
    <cellStyle name="Normal 10 2 2 3 3 13" xfId="16183" xr:uid="{00000000-0005-0000-0000-0000FF8C0000}"/>
    <cellStyle name="Normal 10 2 2 3 3 14" xfId="16184" xr:uid="{00000000-0005-0000-0000-0000008D0000}"/>
    <cellStyle name="Normal 10 2 2 3 3 15" xfId="16185" xr:uid="{00000000-0005-0000-0000-0000018D0000}"/>
    <cellStyle name="Normal 10 2 2 3 3 16" xfId="16186" xr:uid="{00000000-0005-0000-0000-0000028D0000}"/>
    <cellStyle name="Normal 10 2 2 3 3 17" xfId="16187" xr:uid="{00000000-0005-0000-0000-0000038D0000}"/>
    <cellStyle name="Normal 10 2 2 3 3 18" xfId="16188" xr:uid="{00000000-0005-0000-0000-0000048D0000}"/>
    <cellStyle name="Normal 10 2 2 3 3 19" xfId="16189" xr:uid="{00000000-0005-0000-0000-0000058D0000}"/>
    <cellStyle name="Normal 10 2 2 3 3 2" xfId="16190" xr:uid="{00000000-0005-0000-0000-0000068D0000}"/>
    <cellStyle name="Normal 10 2 2 3 3 20" xfId="16191" xr:uid="{00000000-0005-0000-0000-0000078D0000}"/>
    <cellStyle name="Normal 10 2 2 3 3 21" xfId="16192" xr:uid="{00000000-0005-0000-0000-0000088D0000}"/>
    <cellStyle name="Normal 10 2 2 3 3 22" xfId="16193" xr:uid="{00000000-0005-0000-0000-0000098D0000}"/>
    <cellStyle name="Normal 10 2 2 3 3 23" xfId="16194" xr:uid="{00000000-0005-0000-0000-00000A8D0000}"/>
    <cellStyle name="Normal 10 2 2 3 3 24" xfId="16195" xr:uid="{00000000-0005-0000-0000-00000B8D0000}"/>
    <cellStyle name="Normal 10 2 2 3 3 25" xfId="16196" xr:uid="{00000000-0005-0000-0000-00000C8D0000}"/>
    <cellStyle name="Normal 10 2 2 3 3 26" xfId="16197" xr:uid="{00000000-0005-0000-0000-00000D8D0000}"/>
    <cellStyle name="Normal 10 2 2 3 3 27" xfId="16198" xr:uid="{00000000-0005-0000-0000-00000E8D0000}"/>
    <cellStyle name="Normal 10 2 2 3 3 28" xfId="16199" xr:uid="{00000000-0005-0000-0000-00000F8D0000}"/>
    <cellStyle name="Normal 10 2 2 3 3 29" xfId="16200" xr:uid="{00000000-0005-0000-0000-0000108D0000}"/>
    <cellStyle name="Normal 10 2 2 3 3 3" xfId="16201" xr:uid="{00000000-0005-0000-0000-0000118D0000}"/>
    <cellStyle name="Normal 10 2 2 3 3 30" xfId="16179" xr:uid="{00000000-0005-0000-0000-0000128D0000}"/>
    <cellStyle name="Normal 10 2 2 3 3 4" xfId="16202" xr:uid="{00000000-0005-0000-0000-0000138D0000}"/>
    <cellStyle name="Normal 10 2 2 3 3 5" xfId="16203" xr:uid="{00000000-0005-0000-0000-0000148D0000}"/>
    <cellStyle name="Normal 10 2 2 3 3 6" xfId="16204" xr:uid="{00000000-0005-0000-0000-0000158D0000}"/>
    <cellStyle name="Normal 10 2 2 3 3 7" xfId="16205" xr:uid="{00000000-0005-0000-0000-0000168D0000}"/>
    <cellStyle name="Normal 10 2 2 3 3 8" xfId="16206" xr:uid="{00000000-0005-0000-0000-0000178D0000}"/>
    <cellStyle name="Normal 10 2 2 3 3 9" xfId="16207" xr:uid="{00000000-0005-0000-0000-0000188D0000}"/>
    <cellStyle name="Normal 10 2 2 3 30" xfId="16208" xr:uid="{00000000-0005-0000-0000-0000198D0000}"/>
    <cellStyle name="Normal 10 2 2 3 31" xfId="16209" xr:uid="{00000000-0005-0000-0000-00001A8D0000}"/>
    <cellStyle name="Normal 10 2 2 3 32" xfId="16210" xr:uid="{00000000-0005-0000-0000-00001B8D0000}"/>
    <cellStyle name="Normal 10 2 2 3 33" xfId="16211" xr:uid="{00000000-0005-0000-0000-00001C8D0000}"/>
    <cellStyle name="Normal 10 2 2 3 34" xfId="16212" xr:uid="{00000000-0005-0000-0000-00001D8D0000}"/>
    <cellStyle name="Normal 10 2 2 3 35" xfId="16213" xr:uid="{00000000-0005-0000-0000-00001E8D0000}"/>
    <cellStyle name="Normal 10 2 2 3 36" xfId="16214" xr:uid="{00000000-0005-0000-0000-00001F8D0000}"/>
    <cellStyle name="Normal 10 2 2 3 37" xfId="16215" xr:uid="{00000000-0005-0000-0000-0000208D0000}"/>
    <cellStyle name="Normal 10 2 2 3 38" xfId="16216" xr:uid="{00000000-0005-0000-0000-0000218D0000}"/>
    <cellStyle name="Normal 10 2 2 3 39" xfId="16217" xr:uid="{00000000-0005-0000-0000-0000228D0000}"/>
    <cellStyle name="Normal 10 2 2 3 4" xfId="1063" xr:uid="{00000000-0005-0000-0000-0000238D0000}"/>
    <cellStyle name="Normal 10 2 2 3 4 10" xfId="16219" xr:uid="{00000000-0005-0000-0000-0000248D0000}"/>
    <cellStyle name="Normal 10 2 2 3 4 11" xfId="16220" xr:uid="{00000000-0005-0000-0000-0000258D0000}"/>
    <cellStyle name="Normal 10 2 2 3 4 12" xfId="16221" xr:uid="{00000000-0005-0000-0000-0000268D0000}"/>
    <cellStyle name="Normal 10 2 2 3 4 13" xfId="16222" xr:uid="{00000000-0005-0000-0000-0000278D0000}"/>
    <cellStyle name="Normal 10 2 2 3 4 14" xfId="16223" xr:uid="{00000000-0005-0000-0000-0000288D0000}"/>
    <cellStyle name="Normal 10 2 2 3 4 15" xfId="16224" xr:uid="{00000000-0005-0000-0000-0000298D0000}"/>
    <cellStyle name="Normal 10 2 2 3 4 16" xfId="16225" xr:uid="{00000000-0005-0000-0000-00002A8D0000}"/>
    <cellStyle name="Normal 10 2 2 3 4 17" xfId="16226" xr:uid="{00000000-0005-0000-0000-00002B8D0000}"/>
    <cellStyle name="Normal 10 2 2 3 4 18" xfId="16227" xr:uid="{00000000-0005-0000-0000-00002C8D0000}"/>
    <cellStyle name="Normal 10 2 2 3 4 19" xfId="16228" xr:uid="{00000000-0005-0000-0000-00002D8D0000}"/>
    <cellStyle name="Normal 10 2 2 3 4 2" xfId="1064" xr:uid="{00000000-0005-0000-0000-00002E8D0000}"/>
    <cellStyle name="Normal 10 2 2 3 4 2 10" xfId="16230" xr:uid="{00000000-0005-0000-0000-00002F8D0000}"/>
    <cellStyle name="Normal 10 2 2 3 4 2 11" xfId="16231" xr:uid="{00000000-0005-0000-0000-0000308D0000}"/>
    <cellStyle name="Normal 10 2 2 3 4 2 12" xfId="16232" xr:uid="{00000000-0005-0000-0000-0000318D0000}"/>
    <cellStyle name="Normal 10 2 2 3 4 2 13" xfId="16233" xr:uid="{00000000-0005-0000-0000-0000328D0000}"/>
    <cellStyle name="Normal 10 2 2 3 4 2 14" xfId="16234" xr:uid="{00000000-0005-0000-0000-0000338D0000}"/>
    <cellStyle name="Normal 10 2 2 3 4 2 15" xfId="16235" xr:uid="{00000000-0005-0000-0000-0000348D0000}"/>
    <cellStyle name="Normal 10 2 2 3 4 2 16" xfId="16236" xr:uid="{00000000-0005-0000-0000-0000358D0000}"/>
    <cellStyle name="Normal 10 2 2 3 4 2 17" xfId="16237" xr:uid="{00000000-0005-0000-0000-0000368D0000}"/>
    <cellStyle name="Normal 10 2 2 3 4 2 18" xfId="16238" xr:uid="{00000000-0005-0000-0000-0000378D0000}"/>
    <cellStyle name="Normal 10 2 2 3 4 2 19" xfId="16239" xr:uid="{00000000-0005-0000-0000-0000388D0000}"/>
    <cellStyle name="Normal 10 2 2 3 4 2 2" xfId="16240" xr:uid="{00000000-0005-0000-0000-0000398D0000}"/>
    <cellStyle name="Normal 10 2 2 3 4 2 20" xfId="16241" xr:uid="{00000000-0005-0000-0000-00003A8D0000}"/>
    <cellStyle name="Normal 10 2 2 3 4 2 21" xfId="16242" xr:uid="{00000000-0005-0000-0000-00003B8D0000}"/>
    <cellStyle name="Normal 10 2 2 3 4 2 22" xfId="16243" xr:uid="{00000000-0005-0000-0000-00003C8D0000}"/>
    <cellStyle name="Normal 10 2 2 3 4 2 23" xfId="16244" xr:uid="{00000000-0005-0000-0000-00003D8D0000}"/>
    <cellStyle name="Normal 10 2 2 3 4 2 24" xfId="16245" xr:uid="{00000000-0005-0000-0000-00003E8D0000}"/>
    <cellStyle name="Normal 10 2 2 3 4 2 25" xfId="16246" xr:uid="{00000000-0005-0000-0000-00003F8D0000}"/>
    <cellStyle name="Normal 10 2 2 3 4 2 26" xfId="16247" xr:uid="{00000000-0005-0000-0000-0000408D0000}"/>
    <cellStyle name="Normal 10 2 2 3 4 2 27" xfId="16248" xr:uid="{00000000-0005-0000-0000-0000418D0000}"/>
    <cellStyle name="Normal 10 2 2 3 4 2 28" xfId="16249" xr:uid="{00000000-0005-0000-0000-0000428D0000}"/>
    <cellStyle name="Normal 10 2 2 3 4 2 29" xfId="16250" xr:uid="{00000000-0005-0000-0000-0000438D0000}"/>
    <cellStyle name="Normal 10 2 2 3 4 2 3" xfId="16251" xr:uid="{00000000-0005-0000-0000-0000448D0000}"/>
    <cellStyle name="Normal 10 2 2 3 4 2 30" xfId="16229" xr:uid="{00000000-0005-0000-0000-0000458D0000}"/>
    <cellStyle name="Normal 10 2 2 3 4 2 4" xfId="16252" xr:uid="{00000000-0005-0000-0000-0000468D0000}"/>
    <cellStyle name="Normal 10 2 2 3 4 2 5" xfId="16253" xr:uid="{00000000-0005-0000-0000-0000478D0000}"/>
    <cellStyle name="Normal 10 2 2 3 4 2 6" xfId="16254" xr:uid="{00000000-0005-0000-0000-0000488D0000}"/>
    <cellStyle name="Normal 10 2 2 3 4 2 7" xfId="16255" xr:uid="{00000000-0005-0000-0000-0000498D0000}"/>
    <cellStyle name="Normal 10 2 2 3 4 2 8" xfId="16256" xr:uid="{00000000-0005-0000-0000-00004A8D0000}"/>
    <cellStyle name="Normal 10 2 2 3 4 2 9" xfId="16257" xr:uid="{00000000-0005-0000-0000-00004B8D0000}"/>
    <cellStyle name="Normal 10 2 2 3 4 20" xfId="16258" xr:uid="{00000000-0005-0000-0000-00004C8D0000}"/>
    <cellStyle name="Normal 10 2 2 3 4 21" xfId="16259" xr:uid="{00000000-0005-0000-0000-00004D8D0000}"/>
    <cellStyle name="Normal 10 2 2 3 4 22" xfId="16260" xr:uid="{00000000-0005-0000-0000-00004E8D0000}"/>
    <cellStyle name="Normal 10 2 2 3 4 23" xfId="16261" xr:uid="{00000000-0005-0000-0000-00004F8D0000}"/>
    <cellStyle name="Normal 10 2 2 3 4 24" xfId="16262" xr:uid="{00000000-0005-0000-0000-0000508D0000}"/>
    <cellStyle name="Normal 10 2 2 3 4 25" xfId="16263" xr:uid="{00000000-0005-0000-0000-0000518D0000}"/>
    <cellStyle name="Normal 10 2 2 3 4 26" xfId="16264" xr:uid="{00000000-0005-0000-0000-0000528D0000}"/>
    <cellStyle name="Normal 10 2 2 3 4 27" xfId="16265" xr:uid="{00000000-0005-0000-0000-0000538D0000}"/>
    <cellStyle name="Normal 10 2 2 3 4 28" xfId="16266" xr:uid="{00000000-0005-0000-0000-0000548D0000}"/>
    <cellStyle name="Normal 10 2 2 3 4 29" xfId="16267" xr:uid="{00000000-0005-0000-0000-0000558D0000}"/>
    <cellStyle name="Normal 10 2 2 3 4 3" xfId="16268" xr:uid="{00000000-0005-0000-0000-0000568D0000}"/>
    <cellStyle name="Normal 10 2 2 3 4 30" xfId="16269" xr:uid="{00000000-0005-0000-0000-0000578D0000}"/>
    <cellStyle name="Normal 10 2 2 3 4 31" xfId="16218" xr:uid="{00000000-0005-0000-0000-0000588D0000}"/>
    <cellStyle name="Normal 10 2 2 3 4 4" xfId="16270" xr:uid="{00000000-0005-0000-0000-0000598D0000}"/>
    <cellStyle name="Normal 10 2 2 3 4 5" xfId="16271" xr:uid="{00000000-0005-0000-0000-00005A8D0000}"/>
    <cellStyle name="Normal 10 2 2 3 4 6" xfId="16272" xr:uid="{00000000-0005-0000-0000-00005B8D0000}"/>
    <cellStyle name="Normal 10 2 2 3 4 7" xfId="16273" xr:uid="{00000000-0005-0000-0000-00005C8D0000}"/>
    <cellStyle name="Normal 10 2 2 3 4 8" xfId="16274" xr:uid="{00000000-0005-0000-0000-00005D8D0000}"/>
    <cellStyle name="Normal 10 2 2 3 4 9" xfId="16275" xr:uid="{00000000-0005-0000-0000-00005E8D0000}"/>
    <cellStyle name="Normal 10 2 2 3 40" xfId="16276" xr:uid="{00000000-0005-0000-0000-00005F8D0000}"/>
    <cellStyle name="Normal 10 2 2 3 41" xfId="16015" xr:uid="{00000000-0005-0000-0000-0000608D0000}"/>
    <cellStyle name="Normal 10 2 2 3 5" xfId="1065" xr:uid="{00000000-0005-0000-0000-0000618D0000}"/>
    <cellStyle name="Normal 10 2 2 3 5 10" xfId="16278" xr:uid="{00000000-0005-0000-0000-0000628D0000}"/>
    <cellStyle name="Normal 10 2 2 3 5 11" xfId="16279" xr:uid="{00000000-0005-0000-0000-0000638D0000}"/>
    <cellStyle name="Normal 10 2 2 3 5 12" xfId="16280" xr:uid="{00000000-0005-0000-0000-0000648D0000}"/>
    <cellStyle name="Normal 10 2 2 3 5 13" xfId="16281" xr:uid="{00000000-0005-0000-0000-0000658D0000}"/>
    <cellStyle name="Normal 10 2 2 3 5 14" xfId="16282" xr:uid="{00000000-0005-0000-0000-0000668D0000}"/>
    <cellStyle name="Normal 10 2 2 3 5 15" xfId="16283" xr:uid="{00000000-0005-0000-0000-0000678D0000}"/>
    <cellStyle name="Normal 10 2 2 3 5 16" xfId="16284" xr:uid="{00000000-0005-0000-0000-0000688D0000}"/>
    <cellStyle name="Normal 10 2 2 3 5 17" xfId="16285" xr:uid="{00000000-0005-0000-0000-0000698D0000}"/>
    <cellStyle name="Normal 10 2 2 3 5 18" xfId="16286" xr:uid="{00000000-0005-0000-0000-00006A8D0000}"/>
    <cellStyle name="Normal 10 2 2 3 5 19" xfId="16287" xr:uid="{00000000-0005-0000-0000-00006B8D0000}"/>
    <cellStyle name="Normal 10 2 2 3 5 2" xfId="16288" xr:uid="{00000000-0005-0000-0000-00006C8D0000}"/>
    <cellStyle name="Normal 10 2 2 3 5 20" xfId="16289" xr:uid="{00000000-0005-0000-0000-00006D8D0000}"/>
    <cellStyle name="Normal 10 2 2 3 5 21" xfId="16290" xr:uid="{00000000-0005-0000-0000-00006E8D0000}"/>
    <cellStyle name="Normal 10 2 2 3 5 22" xfId="16291" xr:uid="{00000000-0005-0000-0000-00006F8D0000}"/>
    <cellStyle name="Normal 10 2 2 3 5 23" xfId="16292" xr:uid="{00000000-0005-0000-0000-0000708D0000}"/>
    <cellStyle name="Normal 10 2 2 3 5 24" xfId="16293" xr:uid="{00000000-0005-0000-0000-0000718D0000}"/>
    <cellStyle name="Normal 10 2 2 3 5 25" xfId="16294" xr:uid="{00000000-0005-0000-0000-0000728D0000}"/>
    <cellStyle name="Normal 10 2 2 3 5 26" xfId="16295" xr:uid="{00000000-0005-0000-0000-0000738D0000}"/>
    <cellStyle name="Normal 10 2 2 3 5 27" xfId="16296" xr:uid="{00000000-0005-0000-0000-0000748D0000}"/>
    <cellStyle name="Normal 10 2 2 3 5 28" xfId="16297" xr:uid="{00000000-0005-0000-0000-0000758D0000}"/>
    <cellStyle name="Normal 10 2 2 3 5 29" xfId="16298" xr:uid="{00000000-0005-0000-0000-0000768D0000}"/>
    <cellStyle name="Normal 10 2 2 3 5 3" xfId="16299" xr:uid="{00000000-0005-0000-0000-0000778D0000}"/>
    <cellStyle name="Normal 10 2 2 3 5 30" xfId="16277" xr:uid="{00000000-0005-0000-0000-0000788D0000}"/>
    <cellStyle name="Normal 10 2 2 3 5 4" xfId="16300" xr:uid="{00000000-0005-0000-0000-0000798D0000}"/>
    <cellStyle name="Normal 10 2 2 3 5 5" xfId="16301" xr:uid="{00000000-0005-0000-0000-00007A8D0000}"/>
    <cellStyle name="Normal 10 2 2 3 5 6" xfId="16302" xr:uid="{00000000-0005-0000-0000-00007B8D0000}"/>
    <cellStyle name="Normal 10 2 2 3 5 7" xfId="16303" xr:uid="{00000000-0005-0000-0000-00007C8D0000}"/>
    <cellStyle name="Normal 10 2 2 3 5 8" xfId="16304" xr:uid="{00000000-0005-0000-0000-00007D8D0000}"/>
    <cellStyle name="Normal 10 2 2 3 5 9" xfId="16305" xr:uid="{00000000-0005-0000-0000-00007E8D0000}"/>
    <cellStyle name="Normal 10 2 2 3 6" xfId="1066" xr:uid="{00000000-0005-0000-0000-00007F8D0000}"/>
    <cellStyle name="Normal 10 2 2 3 6 10" xfId="16307" xr:uid="{00000000-0005-0000-0000-0000808D0000}"/>
    <cellStyle name="Normal 10 2 2 3 6 11" xfId="16308" xr:uid="{00000000-0005-0000-0000-0000818D0000}"/>
    <cellStyle name="Normal 10 2 2 3 6 12" xfId="16309" xr:uid="{00000000-0005-0000-0000-0000828D0000}"/>
    <cellStyle name="Normal 10 2 2 3 6 13" xfId="16310" xr:uid="{00000000-0005-0000-0000-0000838D0000}"/>
    <cellStyle name="Normal 10 2 2 3 6 14" xfId="16311" xr:uid="{00000000-0005-0000-0000-0000848D0000}"/>
    <cellStyle name="Normal 10 2 2 3 6 15" xfId="16312" xr:uid="{00000000-0005-0000-0000-0000858D0000}"/>
    <cellStyle name="Normal 10 2 2 3 6 16" xfId="16313" xr:uid="{00000000-0005-0000-0000-0000868D0000}"/>
    <cellStyle name="Normal 10 2 2 3 6 17" xfId="16314" xr:uid="{00000000-0005-0000-0000-0000878D0000}"/>
    <cellStyle name="Normal 10 2 2 3 6 18" xfId="16315" xr:uid="{00000000-0005-0000-0000-0000888D0000}"/>
    <cellStyle name="Normal 10 2 2 3 6 19" xfId="16316" xr:uid="{00000000-0005-0000-0000-0000898D0000}"/>
    <cellStyle name="Normal 10 2 2 3 6 2" xfId="16317" xr:uid="{00000000-0005-0000-0000-00008A8D0000}"/>
    <cellStyle name="Normal 10 2 2 3 6 20" xfId="16318" xr:uid="{00000000-0005-0000-0000-00008B8D0000}"/>
    <cellStyle name="Normal 10 2 2 3 6 21" xfId="16319" xr:uid="{00000000-0005-0000-0000-00008C8D0000}"/>
    <cellStyle name="Normal 10 2 2 3 6 22" xfId="16320" xr:uid="{00000000-0005-0000-0000-00008D8D0000}"/>
    <cellStyle name="Normal 10 2 2 3 6 23" xfId="16321" xr:uid="{00000000-0005-0000-0000-00008E8D0000}"/>
    <cellStyle name="Normal 10 2 2 3 6 24" xfId="16322" xr:uid="{00000000-0005-0000-0000-00008F8D0000}"/>
    <cellStyle name="Normal 10 2 2 3 6 25" xfId="16323" xr:uid="{00000000-0005-0000-0000-0000908D0000}"/>
    <cellStyle name="Normal 10 2 2 3 6 26" xfId="16324" xr:uid="{00000000-0005-0000-0000-0000918D0000}"/>
    <cellStyle name="Normal 10 2 2 3 6 27" xfId="16325" xr:uid="{00000000-0005-0000-0000-0000928D0000}"/>
    <cellStyle name="Normal 10 2 2 3 6 28" xfId="16326" xr:uid="{00000000-0005-0000-0000-0000938D0000}"/>
    <cellStyle name="Normal 10 2 2 3 6 29" xfId="16327" xr:uid="{00000000-0005-0000-0000-0000948D0000}"/>
    <cellStyle name="Normal 10 2 2 3 6 3" xfId="16328" xr:uid="{00000000-0005-0000-0000-0000958D0000}"/>
    <cellStyle name="Normal 10 2 2 3 6 30" xfId="16306" xr:uid="{00000000-0005-0000-0000-0000968D0000}"/>
    <cellStyle name="Normal 10 2 2 3 6 4" xfId="16329" xr:uid="{00000000-0005-0000-0000-0000978D0000}"/>
    <cellStyle name="Normal 10 2 2 3 6 5" xfId="16330" xr:uid="{00000000-0005-0000-0000-0000988D0000}"/>
    <cellStyle name="Normal 10 2 2 3 6 6" xfId="16331" xr:uid="{00000000-0005-0000-0000-0000998D0000}"/>
    <cellStyle name="Normal 10 2 2 3 6 7" xfId="16332" xr:uid="{00000000-0005-0000-0000-00009A8D0000}"/>
    <cellStyle name="Normal 10 2 2 3 6 8" xfId="16333" xr:uid="{00000000-0005-0000-0000-00009B8D0000}"/>
    <cellStyle name="Normal 10 2 2 3 6 9" xfId="16334" xr:uid="{00000000-0005-0000-0000-00009C8D0000}"/>
    <cellStyle name="Normal 10 2 2 3 7" xfId="1067" xr:uid="{00000000-0005-0000-0000-00009D8D0000}"/>
    <cellStyle name="Normal 10 2 2 3 7 10" xfId="16336" xr:uid="{00000000-0005-0000-0000-00009E8D0000}"/>
    <cellStyle name="Normal 10 2 2 3 7 11" xfId="16337" xr:uid="{00000000-0005-0000-0000-00009F8D0000}"/>
    <cellStyle name="Normal 10 2 2 3 7 12" xfId="16338" xr:uid="{00000000-0005-0000-0000-0000A08D0000}"/>
    <cellStyle name="Normal 10 2 2 3 7 13" xfId="16339" xr:uid="{00000000-0005-0000-0000-0000A18D0000}"/>
    <cellStyle name="Normal 10 2 2 3 7 14" xfId="16340" xr:uid="{00000000-0005-0000-0000-0000A28D0000}"/>
    <cellStyle name="Normal 10 2 2 3 7 15" xfId="16341" xr:uid="{00000000-0005-0000-0000-0000A38D0000}"/>
    <cellStyle name="Normal 10 2 2 3 7 16" xfId="16342" xr:uid="{00000000-0005-0000-0000-0000A48D0000}"/>
    <cellStyle name="Normal 10 2 2 3 7 17" xfId="16343" xr:uid="{00000000-0005-0000-0000-0000A58D0000}"/>
    <cellStyle name="Normal 10 2 2 3 7 18" xfId="16344" xr:uid="{00000000-0005-0000-0000-0000A68D0000}"/>
    <cellStyle name="Normal 10 2 2 3 7 19" xfId="16345" xr:uid="{00000000-0005-0000-0000-0000A78D0000}"/>
    <cellStyle name="Normal 10 2 2 3 7 2" xfId="16346" xr:uid="{00000000-0005-0000-0000-0000A88D0000}"/>
    <cellStyle name="Normal 10 2 2 3 7 20" xfId="16347" xr:uid="{00000000-0005-0000-0000-0000A98D0000}"/>
    <cellStyle name="Normal 10 2 2 3 7 21" xfId="16348" xr:uid="{00000000-0005-0000-0000-0000AA8D0000}"/>
    <cellStyle name="Normal 10 2 2 3 7 22" xfId="16349" xr:uid="{00000000-0005-0000-0000-0000AB8D0000}"/>
    <cellStyle name="Normal 10 2 2 3 7 23" xfId="16350" xr:uid="{00000000-0005-0000-0000-0000AC8D0000}"/>
    <cellStyle name="Normal 10 2 2 3 7 24" xfId="16351" xr:uid="{00000000-0005-0000-0000-0000AD8D0000}"/>
    <cellStyle name="Normal 10 2 2 3 7 25" xfId="16352" xr:uid="{00000000-0005-0000-0000-0000AE8D0000}"/>
    <cellStyle name="Normal 10 2 2 3 7 26" xfId="16353" xr:uid="{00000000-0005-0000-0000-0000AF8D0000}"/>
    <cellStyle name="Normal 10 2 2 3 7 27" xfId="16354" xr:uid="{00000000-0005-0000-0000-0000B08D0000}"/>
    <cellStyle name="Normal 10 2 2 3 7 28" xfId="16355" xr:uid="{00000000-0005-0000-0000-0000B18D0000}"/>
    <cellStyle name="Normal 10 2 2 3 7 29" xfId="16356" xr:uid="{00000000-0005-0000-0000-0000B28D0000}"/>
    <cellStyle name="Normal 10 2 2 3 7 3" xfId="16357" xr:uid="{00000000-0005-0000-0000-0000B38D0000}"/>
    <cellStyle name="Normal 10 2 2 3 7 30" xfId="16335" xr:uid="{00000000-0005-0000-0000-0000B48D0000}"/>
    <cellStyle name="Normal 10 2 2 3 7 4" xfId="16358" xr:uid="{00000000-0005-0000-0000-0000B58D0000}"/>
    <cellStyle name="Normal 10 2 2 3 7 5" xfId="16359" xr:uid="{00000000-0005-0000-0000-0000B68D0000}"/>
    <cellStyle name="Normal 10 2 2 3 7 6" xfId="16360" xr:uid="{00000000-0005-0000-0000-0000B78D0000}"/>
    <cellStyle name="Normal 10 2 2 3 7 7" xfId="16361" xr:uid="{00000000-0005-0000-0000-0000B88D0000}"/>
    <cellStyle name="Normal 10 2 2 3 7 8" xfId="16362" xr:uid="{00000000-0005-0000-0000-0000B98D0000}"/>
    <cellStyle name="Normal 10 2 2 3 7 9" xfId="16363" xr:uid="{00000000-0005-0000-0000-0000BA8D0000}"/>
    <cellStyle name="Normal 10 2 2 3 8" xfId="1068" xr:uid="{00000000-0005-0000-0000-0000BB8D0000}"/>
    <cellStyle name="Normal 10 2 2 3 8 10" xfId="16365" xr:uid="{00000000-0005-0000-0000-0000BC8D0000}"/>
    <cellStyle name="Normal 10 2 2 3 8 11" xfId="16366" xr:uid="{00000000-0005-0000-0000-0000BD8D0000}"/>
    <cellStyle name="Normal 10 2 2 3 8 12" xfId="16367" xr:uid="{00000000-0005-0000-0000-0000BE8D0000}"/>
    <cellStyle name="Normal 10 2 2 3 8 13" xfId="16368" xr:uid="{00000000-0005-0000-0000-0000BF8D0000}"/>
    <cellStyle name="Normal 10 2 2 3 8 14" xfId="16369" xr:uid="{00000000-0005-0000-0000-0000C08D0000}"/>
    <cellStyle name="Normal 10 2 2 3 8 15" xfId="16370" xr:uid="{00000000-0005-0000-0000-0000C18D0000}"/>
    <cellStyle name="Normal 10 2 2 3 8 16" xfId="16371" xr:uid="{00000000-0005-0000-0000-0000C28D0000}"/>
    <cellStyle name="Normal 10 2 2 3 8 17" xfId="16372" xr:uid="{00000000-0005-0000-0000-0000C38D0000}"/>
    <cellStyle name="Normal 10 2 2 3 8 18" xfId="16373" xr:uid="{00000000-0005-0000-0000-0000C48D0000}"/>
    <cellStyle name="Normal 10 2 2 3 8 19" xfId="16374" xr:uid="{00000000-0005-0000-0000-0000C58D0000}"/>
    <cellStyle name="Normal 10 2 2 3 8 2" xfId="16375" xr:uid="{00000000-0005-0000-0000-0000C68D0000}"/>
    <cellStyle name="Normal 10 2 2 3 8 20" xfId="16376" xr:uid="{00000000-0005-0000-0000-0000C78D0000}"/>
    <cellStyle name="Normal 10 2 2 3 8 21" xfId="16377" xr:uid="{00000000-0005-0000-0000-0000C88D0000}"/>
    <cellStyle name="Normal 10 2 2 3 8 22" xfId="16378" xr:uid="{00000000-0005-0000-0000-0000C98D0000}"/>
    <cellStyle name="Normal 10 2 2 3 8 23" xfId="16379" xr:uid="{00000000-0005-0000-0000-0000CA8D0000}"/>
    <cellStyle name="Normal 10 2 2 3 8 24" xfId="16380" xr:uid="{00000000-0005-0000-0000-0000CB8D0000}"/>
    <cellStyle name="Normal 10 2 2 3 8 25" xfId="16381" xr:uid="{00000000-0005-0000-0000-0000CC8D0000}"/>
    <cellStyle name="Normal 10 2 2 3 8 26" xfId="16382" xr:uid="{00000000-0005-0000-0000-0000CD8D0000}"/>
    <cellStyle name="Normal 10 2 2 3 8 27" xfId="16383" xr:uid="{00000000-0005-0000-0000-0000CE8D0000}"/>
    <cellStyle name="Normal 10 2 2 3 8 28" xfId="16384" xr:uid="{00000000-0005-0000-0000-0000CF8D0000}"/>
    <cellStyle name="Normal 10 2 2 3 8 29" xfId="16385" xr:uid="{00000000-0005-0000-0000-0000D08D0000}"/>
    <cellStyle name="Normal 10 2 2 3 8 3" xfId="16386" xr:uid="{00000000-0005-0000-0000-0000D18D0000}"/>
    <cellStyle name="Normal 10 2 2 3 8 30" xfId="16364" xr:uid="{00000000-0005-0000-0000-0000D28D0000}"/>
    <cellStyle name="Normal 10 2 2 3 8 4" xfId="16387" xr:uid="{00000000-0005-0000-0000-0000D38D0000}"/>
    <cellStyle name="Normal 10 2 2 3 8 5" xfId="16388" xr:uid="{00000000-0005-0000-0000-0000D48D0000}"/>
    <cellStyle name="Normal 10 2 2 3 8 6" xfId="16389" xr:uid="{00000000-0005-0000-0000-0000D58D0000}"/>
    <cellStyle name="Normal 10 2 2 3 8 7" xfId="16390" xr:uid="{00000000-0005-0000-0000-0000D68D0000}"/>
    <cellStyle name="Normal 10 2 2 3 8 8" xfId="16391" xr:uid="{00000000-0005-0000-0000-0000D78D0000}"/>
    <cellStyle name="Normal 10 2 2 3 8 9" xfId="16392" xr:uid="{00000000-0005-0000-0000-0000D88D0000}"/>
    <cellStyle name="Normal 10 2 2 3 9" xfId="1069" xr:uid="{00000000-0005-0000-0000-0000D98D0000}"/>
    <cellStyle name="Normal 10 2 2 3 9 10" xfId="16394" xr:uid="{00000000-0005-0000-0000-0000DA8D0000}"/>
    <cellStyle name="Normal 10 2 2 3 9 11" xfId="16395" xr:uid="{00000000-0005-0000-0000-0000DB8D0000}"/>
    <cellStyle name="Normal 10 2 2 3 9 12" xfId="16396" xr:uid="{00000000-0005-0000-0000-0000DC8D0000}"/>
    <cellStyle name="Normal 10 2 2 3 9 13" xfId="16397" xr:uid="{00000000-0005-0000-0000-0000DD8D0000}"/>
    <cellStyle name="Normal 10 2 2 3 9 14" xfId="16398" xr:uid="{00000000-0005-0000-0000-0000DE8D0000}"/>
    <cellStyle name="Normal 10 2 2 3 9 15" xfId="16399" xr:uid="{00000000-0005-0000-0000-0000DF8D0000}"/>
    <cellStyle name="Normal 10 2 2 3 9 16" xfId="16400" xr:uid="{00000000-0005-0000-0000-0000E08D0000}"/>
    <cellStyle name="Normal 10 2 2 3 9 17" xfId="16401" xr:uid="{00000000-0005-0000-0000-0000E18D0000}"/>
    <cellStyle name="Normal 10 2 2 3 9 18" xfId="16402" xr:uid="{00000000-0005-0000-0000-0000E28D0000}"/>
    <cellStyle name="Normal 10 2 2 3 9 19" xfId="16403" xr:uid="{00000000-0005-0000-0000-0000E38D0000}"/>
    <cellStyle name="Normal 10 2 2 3 9 2" xfId="16404" xr:uid="{00000000-0005-0000-0000-0000E48D0000}"/>
    <cellStyle name="Normal 10 2 2 3 9 20" xfId="16405" xr:uid="{00000000-0005-0000-0000-0000E58D0000}"/>
    <cellStyle name="Normal 10 2 2 3 9 21" xfId="16406" xr:uid="{00000000-0005-0000-0000-0000E68D0000}"/>
    <cellStyle name="Normal 10 2 2 3 9 22" xfId="16407" xr:uid="{00000000-0005-0000-0000-0000E78D0000}"/>
    <cellStyle name="Normal 10 2 2 3 9 23" xfId="16408" xr:uid="{00000000-0005-0000-0000-0000E88D0000}"/>
    <cellStyle name="Normal 10 2 2 3 9 24" xfId="16409" xr:uid="{00000000-0005-0000-0000-0000E98D0000}"/>
    <cellStyle name="Normal 10 2 2 3 9 25" xfId="16410" xr:uid="{00000000-0005-0000-0000-0000EA8D0000}"/>
    <cellStyle name="Normal 10 2 2 3 9 26" xfId="16411" xr:uid="{00000000-0005-0000-0000-0000EB8D0000}"/>
    <cellStyle name="Normal 10 2 2 3 9 27" xfId="16412" xr:uid="{00000000-0005-0000-0000-0000EC8D0000}"/>
    <cellStyle name="Normal 10 2 2 3 9 28" xfId="16413" xr:uid="{00000000-0005-0000-0000-0000ED8D0000}"/>
    <cellStyle name="Normal 10 2 2 3 9 29" xfId="16414" xr:uid="{00000000-0005-0000-0000-0000EE8D0000}"/>
    <cellStyle name="Normal 10 2 2 3 9 3" xfId="16415" xr:uid="{00000000-0005-0000-0000-0000EF8D0000}"/>
    <cellStyle name="Normal 10 2 2 3 9 30" xfId="16393" xr:uid="{00000000-0005-0000-0000-0000F08D0000}"/>
    <cellStyle name="Normal 10 2 2 3 9 4" xfId="16416" xr:uid="{00000000-0005-0000-0000-0000F18D0000}"/>
    <cellStyle name="Normal 10 2 2 3 9 5" xfId="16417" xr:uid="{00000000-0005-0000-0000-0000F28D0000}"/>
    <cellStyle name="Normal 10 2 2 3 9 6" xfId="16418" xr:uid="{00000000-0005-0000-0000-0000F38D0000}"/>
    <cellStyle name="Normal 10 2 2 3 9 7" xfId="16419" xr:uid="{00000000-0005-0000-0000-0000F48D0000}"/>
    <cellStyle name="Normal 10 2 2 3 9 8" xfId="16420" xr:uid="{00000000-0005-0000-0000-0000F58D0000}"/>
    <cellStyle name="Normal 10 2 2 3 9 9" xfId="16421" xr:uid="{00000000-0005-0000-0000-0000F68D0000}"/>
    <cellStyle name="Normal 10 2 2 30" xfId="16422" xr:uid="{00000000-0005-0000-0000-0000F78D0000}"/>
    <cellStyle name="Normal 10 2 2 31" xfId="16423" xr:uid="{00000000-0005-0000-0000-0000F88D0000}"/>
    <cellStyle name="Normal 10 2 2 32" xfId="16424" xr:uid="{00000000-0005-0000-0000-0000F98D0000}"/>
    <cellStyle name="Normal 10 2 2 33" xfId="16425" xr:uid="{00000000-0005-0000-0000-0000FA8D0000}"/>
    <cellStyle name="Normal 10 2 2 33 2" xfId="16426" xr:uid="{00000000-0005-0000-0000-0000FB8D0000}"/>
    <cellStyle name="Normal 10 2 2 34" xfId="16427" xr:uid="{00000000-0005-0000-0000-0000FC8D0000}"/>
    <cellStyle name="Normal 10 2 2 35" xfId="16428" xr:uid="{00000000-0005-0000-0000-0000FD8D0000}"/>
    <cellStyle name="Normal 10 2 2 35 2" xfId="16429" xr:uid="{00000000-0005-0000-0000-0000FE8D0000}"/>
    <cellStyle name="Normal 10 2 2 35 2 2" xfId="16430" xr:uid="{00000000-0005-0000-0000-0000FF8D0000}"/>
    <cellStyle name="Normal 10 2 2 35 2 3" xfId="16431" xr:uid="{00000000-0005-0000-0000-0000008E0000}"/>
    <cellStyle name="Normal 10 2 2 35 2 4" xfId="16432" xr:uid="{00000000-0005-0000-0000-0000018E0000}"/>
    <cellStyle name="Normal 10 2 2 35 2 4 2" xfId="16433" xr:uid="{00000000-0005-0000-0000-0000028E0000}"/>
    <cellStyle name="Normal 10 2 2 35 2 4 3" xfId="16434" xr:uid="{00000000-0005-0000-0000-0000038E0000}"/>
    <cellStyle name="Normal 10 2 2 35 2 4 4" xfId="16435" xr:uid="{00000000-0005-0000-0000-0000048E0000}"/>
    <cellStyle name="Normal 10 2 2 35 2 5" xfId="16436" xr:uid="{00000000-0005-0000-0000-0000058E0000}"/>
    <cellStyle name="Normal 10 2 2 35 2 6" xfId="16437" xr:uid="{00000000-0005-0000-0000-0000068E0000}"/>
    <cellStyle name="Normal 10 2 2 35 3" xfId="16438" xr:uid="{00000000-0005-0000-0000-0000078E0000}"/>
    <cellStyle name="Normal 10 2 2 35 3 2" xfId="16439" xr:uid="{00000000-0005-0000-0000-0000088E0000}"/>
    <cellStyle name="Normal 10 2 2 35 3 2 2" xfId="16440" xr:uid="{00000000-0005-0000-0000-0000098E0000}"/>
    <cellStyle name="Normal 10 2 2 35 3 2 3" xfId="16441" xr:uid="{00000000-0005-0000-0000-00000A8E0000}"/>
    <cellStyle name="Normal 10 2 2 35 4" xfId="16442" xr:uid="{00000000-0005-0000-0000-00000B8E0000}"/>
    <cellStyle name="Normal 10 2 2 36" xfId="1052" xr:uid="{00000000-0005-0000-0000-00000C8E0000}"/>
    <cellStyle name="Normal 10 2 2 4" xfId="16443" xr:uid="{00000000-0005-0000-0000-00000D8E0000}"/>
    <cellStyle name="Normal 10 2 2 4 2" xfId="16444" xr:uid="{00000000-0005-0000-0000-00000E8E0000}"/>
    <cellStyle name="Normal 10 2 2 4 2 2" xfId="16445" xr:uid="{00000000-0005-0000-0000-00000F8E0000}"/>
    <cellStyle name="Normal 10 2 2 4 2 2 2" xfId="16446" xr:uid="{00000000-0005-0000-0000-0000108E0000}"/>
    <cellStyle name="Normal 10 2 2 4 2 2 3" xfId="16447" xr:uid="{00000000-0005-0000-0000-0000118E0000}"/>
    <cellStyle name="Normal 10 2 2 4 2 3" xfId="16448" xr:uid="{00000000-0005-0000-0000-0000128E0000}"/>
    <cellStyle name="Normal 10 2 2 4 3" xfId="16449" xr:uid="{00000000-0005-0000-0000-0000138E0000}"/>
    <cellStyle name="Normal 10 2 2 4 3 2" xfId="16450" xr:uid="{00000000-0005-0000-0000-0000148E0000}"/>
    <cellStyle name="Normal 10 2 2 4 4" xfId="16451" xr:uid="{00000000-0005-0000-0000-0000158E0000}"/>
    <cellStyle name="Normal 10 2 2 4 5" xfId="16452" xr:uid="{00000000-0005-0000-0000-0000168E0000}"/>
    <cellStyle name="Normal 10 2 2 4 6" xfId="32745" xr:uid="{00000000-0005-0000-0000-0000178E0000}"/>
    <cellStyle name="Normal 10 2 2 4 7" xfId="25459" xr:uid="{00000000-0005-0000-0000-0000188E0000}"/>
    <cellStyle name="Normal 10 2 2 5" xfId="16453" xr:uid="{00000000-0005-0000-0000-0000198E0000}"/>
    <cellStyle name="Normal 10 2 2 5 2" xfId="16454" xr:uid="{00000000-0005-0000-0000-00001A8E0000}"/>
    <cellStyle name="Normal 10 2 2 5 3" xfId="16455" xr:uid="{00000000-0005-0000-0000-00001B8E0000}"/>
    <cellStyle name="Normal 10 2 2 6" xfId="16456" xr:uid="{00000000-0005-0000-0000-00001C8E0000}"/>
    <cellStyle name="Normal 10 2 2 6 2" xfId="16457" xr:uid="{00000000-0005-0000-0000-00001D8E0000}"/>
    <cellStyle name="Normal 10 2 2 7" xfId="16458" xr:uid="{00000000-0005-0000-0000-00001E8E0000}"/>
    <cellStyle name="Normal 10 2 2 8" xfId="16459" xr:uid="{00000000-0005-0000-0000-00001F8E0000}"/>
    <cellStyle name="Normal 10 2 2 9" xfId="16460" xr:uid="{00000000-0005-0000-0000-0000208E0000}"/>
    <cellStyle name="Normal 10 2 20" xfId="16461" xr:uid="{00000000-0005-0000-0000-0000218E0000}"/>
    <cellStyle name="Normal 10 2 21" xfId="16462" xr:uid="{00000000-0005-0000-0000-0000228E0000}"/>
    <cellStyle name="Normal 10 2 22" xfId="16463" xr:uid="{00000000-0005-0000-0000-0000238E0000}"/>
    <cellStyle name="Normal 10 2 23" xfId="16464" xr:uid="{00000000-0005-0000-0000-0000248E0000}"/>
    <cellStyle name="Normal 10 2 24" xfId="16465" xr:uid="{00000000-0005-0000-0000-0000258E0000}"/>
    <cellStyle name="Normal 10 2 25" xfId="16466" xr:uid="{00000000-0005-0000-0000-0000268E0000}"/>
    <cellStyle name="Normal 10 2 26" xfId="16467" xr:uid="{00000000-0005-0000-0000-0000278E0000}"/>
    <cellStyle name="Normal 10 2 27" xfId="16468" xr:uid="{00000000-0005-0000-0000-0000288E0000}"/>
    <cellStyle name="Normal 10 2 28" xfId="16469" xr:uid="{00000000-0005-0000-0000-0000298E0000}"/>
    <cellStyle name="Normal 10 2 29" xfId="16470" xr:uid="{00000000-0005-0000-0000-00002A8E0000}"/>
    <cellStyle name="Normal 10 2 3" xfId="28" xr:uid="{00000000-0005-0000-0000-00002B8E0000}"/>
    <cellStyle name="Normal 10 2 3 2" xfId="16472" xr:uid="{00000000-0005-0000-0000-00002C8E0000}"/>
    <cellStyle name="Normal 10 2 3 2 2" xfId="16473" xr:uid="{00000000-0005-0000-0000-00002D8E0000}"/>
    <cellStyle name="Normal 10 2 3 2 2 2" xfId="16474" xr:uid="{00000000-0005-0000-0000-00002E8E0000}"/>
    <cellStyle name="Normal 10 2 3 2 3" xfId="16475" xr:uid="{00000000-0005-0000-0000-00002F8E0000}"/>
    <cellStyle name="Normal 10 2 3 3" xfId="16476" xr:uid="{00000000-0005-0000-0000-0000308E0000}"/>
    <cellStyle name="Normal 10 2 3 4" xfId="16477" xr:uid="{00000000-0005-0000-0000-0000318E0000}"/>
    <cellStyle name="Normal 10 2 3 4 2" xfId="16478" xr:uid="{00000000-0005-0000-0000-0000328E0000}"/>
    <cellStyle name="Normal 10 2 3 5" xfId="16471" xr:uid="{00000000-0005-0000-0000-0000338E0000}"/>
    <cellStyle name="Normal 10 2 30" xfId="16479" xr:uid="{00000000-0005-0000-0000-0000348E0000}"/>
    <cellStyle name="Normal 10 2 31" xfId="16480" xr:uid="{00000000-0005-0000-0000-0000358E0000}"/>
    <cellStyle name="Normal 10 2 32" xfId="15892" xr:uid="{00000000-0005-0000-0000-0000368E0000}"/>
    <cellStyle name="Normal 10 2 4" xfId="16481" xr:uid="{00000000-0005-0000-0000-0000378E0000}"/>
    <cellStyle name="Normal 10 2 4 2" xfId="16482" xr:uid="{00000000-0005-0000-0000-0000388E0000}"/>
    <cellStyle name="Normal 10 2 4 3" xfId="16483" xr:uid="{00000000-0005-0000-0000-0000398E0000}"/>
    <cellStyle name="Normal 10 2 5" xfId="16484" xr:uid="{00000000-0005-0000-0000-00003A8E0000}"/>
    <cellStyle name="Normal 10 2 5 2" xfId="16485" xr:uid="{00000000-0005-0000-0000-00003B8E0000}"/>
    <cellStyle name="Normal 10 2 6" xfId="16486" xr:uid="{00000000-0005-0000-0000-00003C8E0000}"/>
    <cellStyle name="Normal 10 2 7" xfId="16487" xr:uid="{00000000-0005-0000-0000-00003D8E0000}"/>
    <cellStyle name="Normal 10 2 8" xfId="16488" xr:uid="{00000000-0005-0000-0000-00003E8E0000}"/>
    <cellStyle name="Normal 10 2 9" xfId="16489" xr:uid="{00000000-0005-0000-0000-00003F8E0000}"/>
    <cellStyle name="Normal 10 20" xfId="16490" xr:uid="{00000000-0005-0000-0000-0000408E0000}"/>
    <cellStyle name="Normal 10 21" xfId="16491" xr:uid="{00000000-0005-0000-0000-0000418E0000}"/>
    <cellStyle name="Normal 10 22" xfId="16492" xr:uid="{00000000-0005-0000-0000-0000428E0000}"/>
    <cellStyle name="Normal 10 23" xfId="16493" xr:uid="{00000000-0005-0000-0000-0000438E0000}"/>
    <cellStyle name="Normal 10 24" xfId="16494" xr:uid="{00000000-0005-0000-0000-0000448E0000}"/>
    <cellStyle name="Normal 10 25" xfId="16495" xr:uid="{00000000-0005-0000-0000-0000458E0000}"/>
    <cellStyle name="Normal 10 26" xfId="16496" xr:uid="{00000000-0005-0000-0000-0000468E0000}"/>
    <cellStyle name="Normal 10 27" xfId="16497" xr:uid="{00000000-0005-0000-0000-0000478E0000}"/>
    <cellStyle name="Normal 10 28" xfId="16498" xr:uid="{00000000-0005-0000-0000-0000488E0000}"/>
    <cellStyle name="Normal 10 29" xfId="16499" xr:uid="{00000000-0005-0000-0000-0000498E0000}"/>
    <cellStyle name="Normal 10 3" xfId="142" xr:uid="{00000000-0005-0000-0000-00004A8E0000}"/>
    <cellStyle name="Normal 10 3 10" xfId="16501" xr:uid="{00000000-0005-0000-0000-00004B8E0000}"/>
    <cellStyle name="Normal 10 3 11" xfId="16502" xr:uid="{00000000-0005-0000-0000-00004C8E0000}"/>
    <cellStyle name="Normal 10 3 12" xfId="16503" xr:uid="{00000000-0005-0000-0000-00004D8E0000}"/>
    <cellStyle name="Normal 10 3 13" xfId="16504" xr:uid="{00000000-0005-0000-0000-00004E8E0000}"/>
    <cellStyle name="Normal 10 3 14" xfId="16505" xr:uid="{00000000-0005-0000-0000-00004F8E0000}"/>
    <cellStyle name="Normal 10 3 15" xfId="16506" xr:uid="{00000000-0005-0000-0000-0000508E0000}"/>
    <cellStyle name="Normal 10 3 16" xfId="16507" xr:uid="{00000000-0005-0000-0000-0000518E0000}"/>
    <cellStyle name="Normal 10 3 17" xfId="16508" xr:uid="{00000000-0005-0000-0000-0000528E0000}"/>
    <cellStyle name="Normal 10 3 18" xfId="16509" xr:uid="{00000000-0005-0000-0000-0000538E0000}"/>
    <cellStyle name="Normal 10 3 19" xfId="16510" xr:uid="{00000000-0005-0000-0000-0000548E0000}"/>
    <cellStyle name="Normal 10 3 2" xfId="1071" xr:uid="{00000000-0005-0000-0000-0000558E0000}"/>
    <cellStyle name="Normal 10 3 2 10" xfId="16512" xr:uid="{00000000-0005-0000-0000-0000568E0000}"/>
    <cellStyle name="Normal 10 3 2 11" xfId="16513" xr:uid="{00000000-0005-0000-0000-0000578E0000}"/>
    <cellStyle name="Normal 10 3 2 12" xfId="16514" xr:uid="{00000000-0005-0000-0000-0000588E0000}"/>
    <cellStyle name="Normal 10 3 2 13" xfId="16515" xr:uid="{00000000-0005-0000-0000-0000598E0000}"/>
    <cellStyle name="Normal 10 3 2 14" xfId="16516" xr:uid="{00000000-0005-0000-0000-00005A8E0000}"/>
    <cellStyle name="Normal 10 3 2 15" xfId="16517" xr:uid="{00000000-0005-0000-0000-00005B8E0000}"/>
    <cellStyle name="Normal 10 3 2 16" xfId="16518" xr:uid="{00000000-0005-0000-0000-00005C8E0000}"/>
    <cellStyle name="Normal 10 3 2 17" xfId="16519" xr:uid="{00000000-0005-0000-0000-00005D8E0000}"/>
    <cellStyle name="Normal 10 3 2 18" xfId="16520" xr:uid="{00000000-0005-0000-0000-00005E8E0000}"/>
    <cellStyle name="Normal 10 3 2 19" xfId="16521" xr:uid="{00000000-0005-0000-0000-00005F8E0000}"/>
    <cellStyle name="Normal 10 3 2 2" xfId="1072" xr:uid="{00000000-0005-0000-0000-0000608E0000}"/>
    <cellStyle name="Normal 10 3 2 2 10" xfId="16523" xr:uid="{00000000-0005-0000-0000-0000618E0000}"/>
    <cellStyle name="Normal 10 3 2 2 11" xfId="16524" xr:uid="{00000000-0005-0000-0000-0000628E0000}"/>
    <cellStyle name="Normal 10 3 2 2 12" xfId="16525" xr:uid="{00000000-0005-0000-0000-0000638E0000}"/>
    <cellStyle name="Normal 10 3 2 2 13" xfId="16526" xr:uid="{00000000-0005-0000-0000-0000648E0000}"/>
    <cellStyle name="Normal 10 3 2 2 14" xfId="16527" xr:uid="{00000000-0005-0000-0000-0000658E0000}"/>
    <cellStyle name="Normal 10 3 2 2 15" xfId="16528" xr:uid="{00000000-0005-0000-0000-0000668E0000}"/>
    <cellStyle name="Normal 10 3 2 2 16" xfId="16529" xr:uid="{00000000-0005-0000-0000-0000678E0000}"/>
    <cellStyle name="Normal 10 3 2 2 17" xfId="16530" xr:uid="{00000000-0005-0000-0000-0000688E0000}"/>
    <cellStyle name="Normal 10 3 2 2 18" xfId="16531" xr:uid="{00000000-0005-0000-0000-0000698E0000}"/>
    <cellStyle name="Normal 10 3 2 2 19" xfId="16532" xr:uid="{00000000-0005-0000-0000-00006A8E0000}"/>
    <cellStyle name="Normal 10 3 2 2 2" xfId="16533" xr:uid="{00000000-0005-0000-0000-00006B8E0000}"/>
    <cellStyle name="Normal 10 3 2 2 20" xfId="16534" xr:uid="{00000000-0005-0000-0000-00006C8E0000}"/>
    <cellStyle name="Normal 10 3 2 2 21" xfId="16535" xr:uid="{00000000-0005-0000-0000-00006D8E0000}"/>
    <cellStyle name="Normal 10 3 2 2 22" xfId="16536" xr:uid="{00000000-0005-0000-0000-00006E8E0000}"/>
    <cellStyle name="Normal 10 3 2 2 23" xfId="16537" xr:uid="{00000000-0005-0000-0000-00006F8E0000}"/>
    <cellStyle name="Normal 10 3 2 2 24" xfId="16538" xr:uid="{00000000-0005-0000-0000-0000708E0000}"/>
    <cellStyle name="Normal 10 3 2 2 25" xfId="16539" xr:uid="{00000000-0005-0000-0000-0000718E0000}"/>
    <cellStyle name="Normal 10 3 2 2 26" xfId="16540" xr:uid="{00000000-0005-0000-0000-0000728E0000}"/>
    <cellStyle name="Normal 10 3 2 2 27" xfId="16541" xr:uid="{00000000-0005-0000-0000-0000738E0000}"/>
    <cellStyle name="Normal 10 3 2 2 28" xfId="16542" xr:uid="{00000000-0005-0000-0000-0000748E0000}"/>
    <cellStyle name="Normal 10 3 2 2 29" xfId="16543" xr:uid="{00000000-0005-0000-0000-0000758E0000}"/>
    <cellStyle name="Normal 10 3 2 2 3" xfId="16544" xr:uid="{00000000-0005-0000-0000-0000768E0000}"/>
    <cellStyle name="Normal 10 3 2 2 30" xfId="16522" xr:uid="{00000000-0005-0000-0000-0000778E0000}"/>
    <cellStyle name="Normal 10 3 2 2 4" xfId="16545" xr:uid="{00000000-0005-0000-0000-0000788E0000}"/>
    <cellStyle name="Normal 10 3 2 2 5" xfId="16546" xr:uid="{00000000-0005-0000-0000-0000798E0000}"/>
    <cellStyle name="Normal 10 3 2 2 6" xfId="16547" xr:uid="{00000000-0005-0000-0000-00007A8E0000}"/>
    <cellStyle name="Normal 10 3 2 2 7" xfId="16548" xr:uid="{00000000-0005-0000-0000-00007B8E0000}"/>
    <cellStyle name="Normal 10 3 2 2 8" xfId="16549" xr:uid="{00000000-0005-0000-0000-00007C8E0000}"/>
    <cellStyle name="Normal 10 3 2 2 9" xfId="16550" xr:uid="{00000000-0005-0000-0000-00007D8E0000}"/>
    <cellStyle name="Normal 10 3 2 20" xfId="16551" xr:uid="{00000000-0005-0000-0000-00007E8E0000}"/>
    <cellStyle name="Normal 10 3 2 21" xfId="16552" xr:uid="{00000000-0005-0000-0000-00007F8E0000}"/>
    <cellStyle name="Normal 10 3 2 22" xfId="16553" xr:uid="{00000000-0005-0000-0000-0000808E0000}"/>
    <cellStyle name="Normal 10 3 2 23" xfId="16554" xr:uid="{00000000-0005-0000-0000-0000818E0000}"/>
    <cellStyle name="Normal 10 3 2 24" xfId="16555" xr:uid="{00000000-0005-0000-0000-0000828E0000}"/>
    <cellStyle name="Normal 10 3 2 25" xfId="16556" xr:uid="{00000000-0005-0000-0000-0000838E0000}"/>
    <cellStyle name="Normal 10 3 2 26" xfId="16557" xr:uid="{00000000-0005-0000-0000-0000848E0000}"/>
    <cellStyle name="Normal 10 3 2 27" xfId="16558" xr:uid="{00000000-0005-0000-0000-0000858E0000}"/>
    <cellStyle name="Normal 10 3 2 28" xfId="16559" xr:uid="{00000000-0005-0000-0000-0000868E0000}"/>
    <cellStyle name="Normal 10 3 2 29" xfId="16560" xr:uid="{00000000-0005-0000-0000-0000878E0000}"/>
    <cellStyle name="Normal 10 3 2 3" xfId="16561" xr:uid="{00000000-0005-0000-0000-0000888E0000}"/>
    <cellStyle name="Normal 10 3 2 30" xfId="16562" xr:uid="{00000000-0005-0000-0000-0000898E0000}"/>
    <cellStyle name="Normal 10 3 2 31" xfId="16511" xr:uid="{00000000-0005-0000-0000-00008A8E0000}"/>
    <cellStyle name="Normal 10 3 2 32" xfId="23830" xr:uid="{00000000-0005-0000-0000-00008B8E0000}"/>
    <cellStyle name="Normal 10 3 2 33" xfId="23506" xr:uid="{00000000-0005-0000-0000-00008C8E0000}"/>
    <cellStyle name="Normal 10 3 2 4" xfId="16563" xr:uid="{00000000-0005-0000-0000-00008D8E0000}"/>
    <cellStyle name="Normal 10 3 2 5" xfId="16564" xr:uid="{00000000-0005-0000-0000-00008E8E0000}"/>
    <cellStyle name="Normal 10 3 2 6" xfId="16565" xr:uid="{00000000-0005-0000-0000-00008F8E0000}"/>
    <cellStyle name="Normal 10 3 2 7" xfId="16566" xr:uid="{00000000-0005-0000-0000-0000908E0000}"/>
    <cellStyle name="Normal 10 3 2 8" xfId="16567" xr:uid="{00000000-0005-0000-0000-0000918E0000}"/>
    <cellStyle name="Normal 10 3 2 9" xfId="16568" xr:uid="{00000000-0005-0000-0000-0000928E0000}"/>
    <cellStyle name="Normal 10 3 20" xfId="16569" xr:uid="{00000000-0005-0000-0000-0000938E0000}"/>
    <cellStyle name="Normal 10 3 21" xfId="16570" xr:uid="{00000000-0005-0000-0000-0000948E0000}"/>
    <cellStyle name="Normal 10 3 22" xfId="16571" xr:uid="{00000000-0005-0000-0000-0000958E0000}"/>
    <cellStyle name="Normal 10 3 23" xfId="16572" xr:uid="{00000000-0005-0000-0000-0000968E0000}"/>
    <cellStyle name="Normal 10 3 24" xfId="16573" xr:uid="{00000000-0005-0000-0000-0000978E0000}"/>
    <cellStyle name="Normal 10 3 25" xfId="16574" xr:uid="{00000000-0005-0000-0000-0000988E0000}"/>
    <cellStyle name="Normal 10 3 26" xfId="16575" xr:uid="{00000000-0005-0000-0000-0000998E0000}"/>
    <cellStyle name="Normal 10 3 27" xfId="16576" xr:uid="{00000000-0005-0000-0000-00009A8E0000}"/>
    <cellStyle name="Normal 10 3 28" xfId="16577" xr:uid="{00000000-0005-0000-0000-00009B8E0000}"/>
    <cellStyle name="Normal 10 3 29" xfId="16578" xr:uid="{00000000-0005-0000-0000-00009C8E0000}"/>
    <cellStyle name="Normal 10 3 3" xfId="1073" xr:uid="{00000000-0005-0000-0000-00009D8E0000}"/>
    <cellStyle name="Normal 10 3 3 10" xfId="16580" xr:uid="{00000000-0005-0000-0000-00009E8E0000}"/>
    <cellStyle name="Normal 10 3 3 11" xfId="16581" xr:uid="{00000000-0005-0000-0000-00009F8E0000}"/>
    <cellStyle name="Normal 10 3 3 12" xfId="16582" xr:uid="{00000000-0005-0000-0000-0000A08E0000}"/>
    <cellStyle name="Normal 10 3 3 13" xfId="16583" xr:uid="{00000000-0005-0000-0000-0000A18E0000}"/>
    <cellStyle name="Normal 10 3 3 14" xfId="16584" xr:uid="{00000000-0005-0000-0000-0000A28E0000}"/>
    <cellStyle name="Normal 10 3 3 15" xfId="16585" xr:uid="{00000000-0005-0000-0000-0000A38E0000}"/>
    <cellStyle name="Normal 10 3 3 16" xfId="16586" xr:uid="{00000000-0005-0000-0000-0000A48E0000}"/>
    <cellStyle name="Normal 10 3 3 17" xfId="16587" xr:uid="{00000000-0005-0000-0000-0000A58E0000}"/>
    <cellStyle name="Normal 10 3 3 18" xfId="16588" xr:uid="{00000000-0005-0000-0000-0000A68E0000}"/>
    <cellStyle name="Normal 10 3 3 19" xfId="16589" xr:uid="{00000000-0005-0000-0000-0000A78E0000}"/>
    <cellStyle name="Normal 10 3 3 2" xfId="16590" xr:uid="{00000000-0005-0000-0000-0000A88E0000}"/>
    <cellStyle name="Normal 10 3 3 20" xfId="16591" xr:uid="{00000000-0005-0000-0000-0000A98E0000}"/>
    <cellStyle name="Normal 10 3 3 21" xfId="16592" xr:uid="{00000000-0005-0000-0000-0000AA8E0000}"/>
    <cellStyle name="Normal 10 3 3 22" xfId="16593" xr:uid="{00000000-0005-0000-0000-0000AB8E0000}"/>
    <cellStyle name="Normal 10 3 3 23" xfId="16594" xr:uid="{00000000-0005-0000-0000-0000AC8E0000}"/>
    <cellStyle name="Normal 10 3 3 24" xfId="16595" xr:uid="{00000000-0005-0000-0000-0000AD8E0000}"/>
    <cellStyle name="Normal 10 3 3 25" xfId="16596" xr:uid="{00000000-0005-0000-0000-0000AE8E0000}"/>
    <cellStyle name="Normal 10 3 3 26" xfId="16597" xr:uid="{00000000-0005-0000-0000-0000AF8E0000}"/>
    <cellStyle name="Normal 10 3 3 27" xfId="16598" xr:uid="{00000000-0005-0000-0000-0000B08E0000}"/>
    <cellStyle name="Normal 10 3 3 28" xfId="16599" xr:uid="{00000000-0005-0000-0000-0000B18E0000}"/>
    <cellStyle name="Normal 10 3 3 29" xfId="16600" xr:uid="{00000000-0005-0000-0000-0000B28E0000}"/>
    <cellStyle name="Normal 10 3 3 3" xfId="16601" xr:uid="{00000000-0005-0000-0000-0000B38E0000}"/>
    <cellStyle name="Normal 10 3 3 30" xfId="16579" xr:uid="{00000000-0005-0000-0000-0000B48E0000}"/>
    <cellStyle name="Normal 10 3 3 4" xfId="16602" xr:uid="{00000000-0005-0000-0000-0000B58E0000}"/>
    <cellStyle name="Normal 10 3 3 5" xfId="16603" xr:uid="{00000000-0005-0000-0000-0000B68E0000}"/>
    <cellStyle name="Normal 10 3 3 6" xfId="16604" xr:uid="{00000000-0005-0000-0000-0000B78E0000}"/>
    <cellStyle name="Normal 10 3 3 7" xfId="16605" xr:uid="{00000000-0005-0000-0000-0000B88E0000}"/>
    <cellStyle name="Normal 10 3 3 8" xfId="16606" xr:uid="{00000000-0005-0000-0000-0000B98E0000}"/>
    <cellStyle name="Normal 10 3 3 9" xfId="16607" xr:uid="{00000000-0005-0000-0000-0000BA8E0000}"/>
    <cellStyle name="Normal 10 3 30" xfId="16608" xr:uid="{00000000-0005-0000-0000-0000BB8E0000}"/>
    <cellStyle name="Normal 10 3 31" xfId="16609" xr:uid="{00000000-0005-0000-0000-0000BC8E0000}"/>
    <cellStyle name="Normal 10 3 32" xfId="16500" xr:uid="{00000000-0005-0000-0000-0000BD8E0000}"/>
    <cellStyle name="Normal 10 3 33" xfId="1070" xr:uid="{00000000-0005-0000-0000-0000BE8E0000}"/>
    <cellStyle name="Normal 10 3 4" xfId="16610" xr:uid="{00000000-0005-0000-0000-0000BF8E0000}"/>
    <cellStyle name="Normal 10 3 4 2" xfId="16611" xr:uid="{00000000-0005-0000-0000-0000C08E0000}"/>
    <cellStyle name="Normal 10 3 4 3" xfId="32746" xr:uid="{00000000-0005-0000-0000-0000C18E0000}"/>
    <cellStyle name="Normal 10 3 4 4" xfId="25448" xr:uid="{00000000-0005-0000-0000-0000C28E0000}"/>
    <cellStyle name="Normal 10 3 5" xfId="16612" xr:uid="{00000000-0005-0000-0000-0000C38E0000}"/>
    <cellStyle name="Normal 10 3 6" xfId="16613" xr:uid="{00000000-0005-0000-0000-0000C48E0000}"/>
    <cellStyle name="Normal 10 3 7" xfId="16614" xr:uid="{00000000-0005-0000-0000-0000C58E0000}"/>
    <cellStyle name="Normal 10 3 8" xfId="16615" xr:uid="{00000000-0005-0000-0000-0000C68E0000}"/>
    <cellStyle name="Normal 10 3 9" xfId="16616" xr:uid="{00000000-0005-0000-0000-0000C78E0000}"/>
    <cellStyle name="Normal 10 30" xfId="16617" xr:uid="{00000000-0005-0000-0000-0000C88E0000}"/>
    <cellStyle name="Normal 10 31" xfId="16618" xr:uid="{00000000-0005-0000-0000-0000C98E0000}"/>
    <cellStyle name="Normal 10 32" xfId="16619" xr:uid="{00000000-0005-0000-0000-0000CA8E0000}"/>
    <cellStyle name="Normal 10 33" xfId="16620" xr:uid="{00000000-0005-0000-0000-0000CB8E0000}"/>
    <cellStyle name="Normal 10 34" xfId="16621" xr:uid="{00000000-0005-0000-0000-0000CC8E0000}"/>
    <cellStyle name="Normal 10 35" xfId="16622" xr:uid="{00000000-0005-0000-0000-0000CD8E0000}"/>
    <cellStyle name="Normal 10 36" xfId="16623" xr:uid="{00000000-0005-0000-0000-0000CE8E0000}"/>
    <cellStyle name="Normal 10 4" xfId="1074" xr:uid="{00000000-0005-0000-0000-0000CF8E0000}"/>
    <cellStyle name="Normal 10 4 10" xfId="16625" xr:uid="{00000000-0005-0000-0000-0000D08E0000}"/>
    <cellStyle name="Normal 10 4 11" xfId="16626" xr:uid="{00000000-0005-0000-0000-0000D18E0000}"/>
    <cellStyle name="Normal 10 4 12" xfId="16627" xr:uid="{00000000-0005-0000-0000-0000D28E0000}"/>
    <cellStyle name="Normal 10 4 13" xfId="16628" xr:uid="{00000000-0005-0000-0000-0000D38E0000}"/>
    <cellStyle name="Normal 10 4 14" xfId="16629" xr:uid="{00000000-0005-0000-0000-0000D48E0000}"/>
    <cellStyle name="Normal 10 4 15" xfId="16630" xr:uid="{00000000-0005-0000-0000-0000D58E0000}"/>
    <cellStyle name="Normal 10 4 16" xfId="16631" xr:uid="{00000000-0005-0000-0000-0000D68E0000}"/>
    <cellStyle name="Normal 10 4 17" xfId="16632" xr:uid="{00000000-0005-0000-0000-0000D78E0000}"/>
    <cellStyle name="Normal 10 4 18" xfId="16633" xr:uid="{00000000-0005-0000-0000-0000D88E0000}"/>
    <cellStyle name="Normal 10 4 19" xfId="16634" xr:uid="{00000000-0005-0000-0000-0000D98E0000}"/>
    <cellStyle name="Normal 10 4 2" xfId="16635" xr:uid="{00000000-0005-0000-0000-0000DA8E0000}"/>
    <cellStyle name="Normal 10 4 2 2" xfId="16636" xr:uid="{00000000-0005-0000-0000-0000DB8E0000}"/>
    <cellStyle name="Normal 10 4 2 2 2" xfId="16637" xr:uid="{00000000-0005-0000-0000-0000DC8E0000}"/>
    <cellStyle name="Normal 10 4 2 2 2 2" xfId="16638" xr:uid="{00000000-0005-0000-0000-0000DD8E0000}"/>
    <cellStyle name="Normal 10 4 2 3" xfId="16639" xr:uid="{00000000-0005-0000-0000-0000DE8E0000}"/>
    <cellStyle name="Normal 10 4 2 3 2" xfId="16640" xr:uid="{00000000-0005-0000-0000-0000DF8E0000}"/>
    <cellStyle name="Normal 10 4 2 4" xfId="16641" xr:uid="{00000000-0005-0000-0000-0000E08E0000}"/>
    <cellStyle name="Normal 10 4 2 5" xfId="16642" xr:uid="{00000000-0005-0000-0000-0000E18E0000}"/>
    <cellStyle name="Normal 10 4 2 6" xfId="16643" xr:uid="{00000000-0005-0000-0000-0000E28E0000}"/>
    <cellStyle name="Normal 10 4 2 6 2" xfId="16644" xr:uid="{00000000-0005-0000-0000-0000E38E0000}"/>
    <cellStyle name="Normal 10 4 20" xfId="16645" xr:uid="{00000000-0005-0000-0000-0000E48E0000}"/>
    <cellStyle name="Normal 10 4 21" xfId="16646" xr:uid="{00000000-0005-0000-0000-0000E58E0000}"/>
    <cellStyle name="Normal 10 4 22" xfId="16647" xr:uid="{00000000-0005-0000-0000-0000E68E0000}"/>
    <cellStyle name="Normal 10 4 23" xfId="16648" xr:uid="{00000000-0005-0000-0000-0000E78E0000}"/>
    <cellStyle name="Normal 10 4 24" xfId="16649" xr:uid="{00000000-0005-0000-0000-0000E88E0000}"/>
    <cellStyle name="Normal 10 4 25" xfId="16650" xr:uid="{00000000-0005-0000-0000-0000E98E0000}"/>
    <cellStyle name="Normal 10 4 26" xfId="16651" xr:uid="{00000000-0005-0000-0000-0000EA8E0000}"/>
    <cellStyle name="Normal 10 4 27" xfId="16652" xr:uid="{00000000-0005-0000-0000-0000EB8E0000}"/>
    <cellStyle name="Normal 10 4 28" xfId="16653" xr:uid="{00000000-0005-0000-0000-0000EC8E0000}"/>
    <cellStyle name="Normal 10 4 29" xfId="16654" xr:uid="{00000000-0005-0000-0000-0000ED8E0000}"/>
    <cellStyle name="Normal 10 4 3" xfId="16655" xr:uid="{00000000-0005-0000-0000-0000EE8E0000}"/>
    <cellStyle name="Normal 10 4 3 2" xfId="16656" xr:uid="{00000000-0005-0000-0000-0000EF8E0000}"/>
    <cellStyle name="Normal 10 4 3 3" xfId="16657" xr:uid="{00000000-0005-0000-0000-0000F08E0000}"/>
    <cellStyle name="Normal 10 4 30" xfId="16624" xr:uid="{00000000-0005-0000-0000-0000F18E0000}"/>
    <cellStyle name="Normal 10 4 4" xfId="16658" xr:uid="{00000000-0005-0000-0000-0000F28E0000}"/>
    <cellStyle name="Normal 10 4 4 2" xfId="16659" xr:uid="{00000000-0005-0000-0000-0000F38E0000}"/>
    <cellStyle name="Normal 10 4 5" xfId="16660" xr:uid="{00000000-0005-0000-0000-0000F48E0000}"/>
    <cellStyle name="Normal 10 4 5 2" xfId="16661" xr:uid="{00000000-0005-0000-0000-0000F58E0000}"/>
    <cellStyle name="Normal 10 4 6" xfId="16662" xr:uid="{00000000-0005-0000-0000-0000F68E0000}"/>
    <cellStyle name="Normal 10 4 7" xfId="16663" xr:uid="{00000000-0005-0000-0000-0000F78E0000}"/>
    <cellStyle name="Normal 10 4 8" xfId="16664" xr:uid="{00000000-0005-0000-0000-0000F88E0000}"/>
    <cellStyle name="Normal 10 4 9" xfId="16665" xr:uid="{00000000-0005-0000-0000-0000F98E0000}"/>
    <cellStyle name="Normal 10 5" xfId="1075" xr:uid="{00000000-0005-0000-0000-0000FA8E0000}"/>
    <cellStyle name="Normal 10 5 10" xfId="16667" xr:uid="{00000000-0005-0000-0000-0000FB8E0000}"/>
    <cellStyle name="Normal 10 5 11" xfId="16668" xr:uid="{00000000-0005-0000-0000-0000FC8E0000}"/>
    <cellStyle name="Normal 10 5 12" xfId="16669" xr:uid="{00000000-0005-0000-0000-0000FD8E0000}"/>
    <cellStyle name="Normal 10 5 13" xfId="16670" xr:uid="{00000000-0005-0000-0000-0000FE8E0000}"/>
    <cellStyle name="Normal 10 5 14" xfId="16671" xr:uid="{00000000-0005-0000-0000-0000FF8E0000}"/>
    <cellStyle name="Normal 10 5 15" xfId="16672" xr:uid="{00000000-0005-0000-0000-0000008F0000}"/>
    <cellStyle name="Normal 10 5 16" xfId="16673" xr:uid="{00000000-0005-0000-0000-0000018F0000}"/>
    <cellStyle name="Normal 10 5 17" xfId="16674" xr:uid="{00000000-0005-0000-0000-0000028F0000}"/>
    <cellStyle name="Normal 10 5 18" xfId="16675" xr:uid="{00000000-0005-0000-0000-0000038F0000}"/>
    <cellStyle name="Normal 10 5 19" xfId="16676" xr:uid="{00000000-0005-0000-0000-0000048F0000}"/>
    <cellStyle name="Normal 10 5 2" xfId="16677" xr:uid="{00000000-0005-0000-0000-0000058F0000}"/>
    <cellStyle name="Normal 10 5 2 2" xfId="16678" xr:uid="{00000000-0005-0000-0000-0000068F0000}"/>
    <cellStyle name="Normal 10 5 2 2 2" xfId="16679" xr:uid="{00000000-0005-0000-0000-0000078F0000}"/>
    <cellStyle name="Normal 10 5 2 2 3" xfId="16680" xr:uid="{00000000-0005-0000-0000-0000088F0000}"/>
    <cellStyle name="Normal 10 5 2 3" xfId="16681" xr:uid="{00000000-0005-0000-0000-0000098F0000}"/>
    <cellStyle name="Normal 10 5 2 4" xfId="16682" xr:uid="{00000000-0005-0000-0000-00000A8F0000}"/>
    <cellStyle name="Normal 10 5 2 4 2" xfId="16683" xr:uid="{00000000-0005-0000-0000-00000B8F0000}"/>
    <cellStyle name="Normal 10 5 20" xfId="16684" xr:uid="{00000000-0005-0000-0000-00000C8F0000}"/>
    <cellStyle name="Normal 10 5 21" xfId="16685" xr:uid="{00000000-0005-0000-0000-00000D8F0000}"/>
    <cellStyle name="Normal 10 5 22" xfId="16686" xr:uid="{00000000-0005-0000-0000-00000E8F0000}"/>
    <cellStyle name="Normal 10 5 23" xfId="16687" xr:uid="{00000000-0005-0000-0000-00000F8F0000}"/>
    <cellStyle name="Normal 10 5 24" xfId="16688" xr:uid="{00000000-0005-0000-0000-0000108F0000}"/>
    <cellStyle name="Normal 10 5 25" xfId="16689" xr:uid="{00000000-0005-0000-0000-0000118F0000}"/>
    <cellStyle name="Normal 10 5 26" xfId="16690" xr:uid="{00000000-0005-0000-0000-0000128F0000}"/>
    <cellStyle name="Normal 10 5 27" xfId="16691" xr:uid="{00000000-0005-0000-0000-0000138F0000}"/>
    <cellStyle name="Normal 10 5 28" xfId="16692" xr:uid="{00000000-0005-0000-0000-0000148F0000}"/>
    <cellStyle name="Normal 10 5 29" xfId="16693" xr:uid="{00000000-0005-0000-0000-0000158F0000}"/>
    <cellStyle name="Normal 10 5 3" xfId="16694" xr:uid="{00000000-0005-0000-0000-0000168F0000}"/>
    <cellStyle name="Normal 10 5 3 2" xfId="16695" xr:uid="{00000000-0005-0000-0000-0000178F0000}"/>
    <cellStyle name="Normal 10 5 3 3" xfId="16696" xr:uid="{00000000-0005-0000-0000-0000188F0000}"/>
    <cellStyle name="Normal 10 5 30" xfId="16666" xr:uid="{00000000-0005-0000-0000-0000198F0000}"/>
    <cellStyle name="Normal 10 5 4" xfId="16697" xr:uid="{00000000-0005-0000-0000-00001A8F0000}"/>
    <cellStyle name="Normal 10 5 4 2" xfId="16698" xr:uid="{00000000-0005-0000-0000-00001B8F0000}"/>
    <cellStyle name="Normal 10 5 4 3" xfId="16699" xr:uid="{00000000-0005-0000-0000-00001C8F0000}"/>
    <cellStyle name="Normal 10 5 5" xfId="16700" xr:uid="{00000000-0005-0000-0000-00001D8F0000}"/>
    <cellStyle name="Normal 10 5 6" xfId="16701" xr:uid="{00000000-0005-0000-0000-00001E8F0000}"/>
    <cellStyle name="Normal 10 5 7" xfId="16702" xr:uid="{00000000-0005-0000-0000-00001F8F0000}"/>
    <cellStyle name="Normal 10 5 8" xfId="16703" xr:uid="{00000000-0005-0000-0000-0000208F0000}"/>
    <cellStyle name="Normal 10 5 9" xfId="16704" xr:uid="{00000000-0005-0000-0000-0000218F0000}"/>
    <cellStyle name="Normal 10 6" xfId="1076" xr:uid="{00000000-0005-0000-0000-0000228F0000}"/>
    <cellStyle name="Normal 10 6 10" xfId="16706" xr:uid="{00000000-0005-0000-0000-0000238F0000}"/>
    <cellStyle name="Normal 10 6 11" xfId="16707" xr:uid="{00000000-0005-0000-0000-0000248F0000}"/>
    <cellStyle name="Normal 10 6 12" xfId="16708" xr:uid="{00000000-0005-0000-0000-0000258F0000}"/>
    <cellStyle name="Normal 10 6 13" xfId="16709" xr:uid="{00000000-0005-0000-0000-0000268F0000}"/>
    <cellStyle name="Normal 10 6 14" xfId="16710" xr:uid="{00000000-0005-0000-0000-0000278F0000}"/>
    <cellStyle name="Normal 10 6 15" xfId="16711" xr:uid="{00000000-0005-0000-0000-0000288F0000}"/>
    <cellStyle name="Normal 10 6 16" xfId="16712" xr:uid="{00000000-0005-0000-0000-0000298F0000}"/>
    <cellStyle name="Normal 10 6 17" xfId="16713" xr:uid="{00000000-0005-0000-0000-00002A8F0000}"/>
    <cellStyle name="Normal 10 6 18" xfId="16714" xr:uid="{00000000-0005-0000-0000-00002B8F0000}"/>
    <cellStyle name="Normal 10 6 19" xfId="16715" xr:uid="{00000000-0005-0000-0000-00002C8F0000}"/>
    <cellStyle name="Normal 10 6 2" xfId="16716" xr:uid="{00000000-0005-0000-0000-00002D8F0000}"/>
    <cellStyle name="Normal 10 6 2 2" xfId="16717" xr:uid="{00000000-0005-0000-0000-00002E8F0000}"/>
    <cellStyle name="Normal 10 6 2 3" xfId="16718" xr:uid="{00000000-0005-0000-0000-00002F8F0000}"/>
    <cellStyle name="Normal 10 6 20" xfId="16719" xr:uid="{00000000-0005-0000-0000-0000308F0000}"/>
    <cellStyle name="Normal 10 6 21" xfId="16720" xr:uid="{00000000-0005-0000-0000-0000318F0000}"/>
    <cellStyle name="Normal 10 6 22" xfId="16721" xr:uid="{00000000-0005-0000-0000-0000328F0000}"/>
    <cellStyle name="Normal 10 6 23" xfId="16722" xr:uid="{00000000-0005-0000-0000-0000338F0000}"/>
    <cellStyle name="Normal 10 6 24" xfId="16723" xr:uid="{00000000-0005-0000-0000-0000348F0000}"/>
    <cellStyle name="Normal 10 6 25" xfId="16724" xr:uid="{00000000-0005-0000-0000-0000358F0000}"/>
    <cellStyle name="Normal 10 6 26" xfId="16725" xr:uid="{00000000-0005-0000-0000-0000368F0000}"/>
    <cellStyle name="Normal 10 6 27" xfId="16726" xr:uid="{00000000-0005-0000-0000-0000378F0000}"/>
    <cellStyle name="Normal 10 6 28" xfId="16727" xr:uid="{00000000-0005-0000-0000-0000388F0000}"/>
    <cellStyle name="Normal 10 6 29" xfId="16728" xr:uid="{00000000-0005-0000-0000-0000398F0000}"/>
    <cellStyle name="Normal 10 6 3" xfId="16729" xr:uid="{00000000-0005-0000-0000-00003A8F0000}"/>
    <cellStyle name="Normal 10 6 3 2" xfId="16730" xr:uid="{00000000-0005-0000-0000-00003B8F0000}"/>
    <cellStyle name="Normal 10 6 30" xfId="16705" xr:uid="{00000000-0005-0000-0000-00003C8F0000}"/>
    <cellStyle name="Normal 10 6 4" xfId="16731" xr:uid="{00000000-0005-0000-0000-00003D8F0000}"/>
    <cellStyle name="Normal 10 6 5" xfId="16732" xr:uid="{00000000-0005-0000-0000-00003E8F0000}"/>
    <cellStyle name="Normal 10 6 6" xfId="16733" xr:uid="{00000000-0005-0000-0000-00003F8F0000}"/>
    <cellStyle name="Normal 10 6 7" xfId="16734" xr:uid="{00000000-0005-0000-0000-0000408F0000}"/>
    <cellStyle name="Normal 10 6 8" xfId="16735" xr:uid="{00000000-0005-0000-0000-0000418F0000}"/>
    <cellStyle name="Normal 10 6 9" xfId="16736" xr:uid="{00000000-0005-0000-0000-0000428F0000}"/>
    <cellStyle name="Normal 10 7" xfId="1077" xr:uid="{00000000-0005-0000-0000-0000438F0000}"/>
    <cellStyle name="Normal 10 7 10" xfId="16738" xr:uid="{00000000-0005-0000-0000-0000448F0000}"/>
    <cellStyle name="Normal 10 7 11" xfId="16739" xr:uid="{00000000-0005-0000-0000-0000458F0000}"/>
    <cellStyle name="Normal 10 7 12" xfId="16740" xr:uid="{00000000-0005-0000-0000-0000468F0000}"/>
    <cellStyle name="Normal 10 7 13" xfId="16741" xr:uid="{00000000-0005-0000-0000-0000478F0000}"/>
    <cellStyle name="Normal 10 7 14" xfId="16742" xr:uid="{00000000-0005-0000-0000-0000488F0000}"/>
    <cellStyle name="Normal 10 7 15" xfId="16743" xr:uid="{00000000-0005-0000-0000-0000498F0000}"/>
    <cellStyle name="Normal 10 7 16" xfId="16744" xr:uid="{00000000-0005-0000-0000-00004A8F0000}"/>
    <cellStyle name="Normal 10 7 17" xfId="16745" xr:uid="{00000000-0005-0000-0000-00004B8F0000}"/>
    <cellStyle name="Normal 10 7 18" xfId="16746" xr:uid="{00000000-0005-0000-0000-00004C8F0000}"/>
    <cellStyle name="Normal 10 7 19" xfId="16747" xr:uid="{00000000-0005-0000-0000-00004D8F0000}"/>
    <cellStyle name="Normal 10 7 2" xfId="16748" xr:uid="{00000000-0005-0000-0000-00004E8F0000}"/>
    <cellStyle name="Normal 10 7 2 2" xfId="16749" xr:uid="{00000000-0005-0000-0000-00004F8F0000}"/>
    <cellStyle name="Normal 10 7 2 3" xfId="16750" xr:uid="{00000000-0005-0000-0000-0000508F0000}"/>
    <cellStyle name="Normal 10 7 20" xfId="16751" xr:uid="{00000000-0005-0000-0000-0000518F0000}"/>
    <cellStyle name="Normal 10 7 21" xfId="16752" xr:uid="{00000000-0005-0000-0000-0000528F0000}"/>
    <cellStyle name="Normal 10 7 22" xfId="16753" xr:uid="{00000000-0005-0000-0000-0000538F0000}"/>
    <cellStyle name="Normal 10 7 23" xfId="16754" xr:uid="{00000000-0005-0000-0000-0000548F0000}"/>
    <cellStyle name="Normal 10 7 24" xfId="16755" xr:uid="{00000000-0005-0000-0000-0000558F0000}"/>
    <cellStyle name="Normal 10 7 25" xfId="16756" xr:uid="{00000000-0005-0000-0000-0000568F0000}"/>
    <cellStyle name="Normal 10 7 26" xfId="16757" xr:uid="{00000000-0005-0000-0000-0000578F0000}"/>
    <cellStyle name="Normal 10 7 27" xfId="16758" xr:uid="{00000000-0005-0000-0000-0000588F0000}"/>
    <cellStyle name="Normal 10 7 28" xfId="16759" xr:uid="{00000000-0005-0000-0000-0000598F0000}"/>
    <cellStyle name="Normal 10 7 29" xfId="16760" xr:uid="{00000000-0005-0000-0000-00005A8F0000}"/>
    <cellStyle name="Normal 10 7 3" xfId="16761" xr:uid="{00000000-0005-0000-0000-00005B8F0000}"/>
    <cellStyle name="Normal 10 7 3 2" xfId="16762" xr:uid="{00000000-0005-0000-0000-00005C8F0000}"/>
    <cellStyle name="Normal 10 7 30" xfId="16737" xr:uid="{00000000-0005-0000-0000-00005D8F0000}"/>
    <cellStyle name="Normal 10 7 4" xfId="16763" xr:uid="{00000000-0005-0000-0000-00005E8F0000}"/>
    <cellStyle name="Normal 10 7 5" xfId="16764" xr:uid="{00000000-0005-0000-0000-00005F8F0000}"/>
    <cellStyle name="Normal 10 7 6" xfId="16765" xr:uid="{00000000-0005-0000-0000-0000608F0000}"/>
    <cellStyle name="Normal 10 7 7" xfId="16766" xr:uid="{00000000-0005-0000-0000-0000618F0000}"/>
    <cellStyle name="Normal 10 7 8" xfId="16767" xr:uid="{00000000-0005-0000-0000-0000628F0000}"/>
    <cellStyle name="Normal 10 7 9" xfId="16768" xr:uid="{00000000-0005-0000-0000-0000638F0000}"/>
    <cellStyle name="Normal 10 8" xfId="1078" xr:uid="{00000000-0005-0000-0000-0000648F0000}"/>
    <cellStyle name="Normal 10 8 2" xfId="16769" xr:uid="{00000000-0005-0000-0000-0000658F0000}"/>
    <cellStyle name="Normal 10 8 2 2" xfId="16770" xr:uid="{00000000-0005-0000-0000-0000668F0000}"/>
    <cellStyle name="Normal 10 8 2 2 2" xfId="16771" xr:uid="{00000000-0005-0000-0000-0000678F0000}"/>
    <cellStyle name="Normal 10 8 2 3" xfId="16772" xr:uid="{00000000-0005-0000-0000-0000688F0000}"/>
    <cellStyle name="Normal 10 8 2 3 2" xfId="16773" xr:uid="{00000000-0005-0000-0000-0000698F0000}"/>
    <cellStyle name="Normal 10 8 3" xfId="16774" xr:uid="{00000000-0005-0000-0000-00006A8F0000}"/>
    <cellStyle name="Normal 10 8 3 2" xfId="16775" xr:uid="{00000000-0005-0000-0000-00006B8F0000}"/>
    <cellStyle name="Normal 10 8 3 2 2" xfId="16776" xr:uid="{00000000-0005-0000-0000-00006C8F0000}"/>
    <cellStyle name="Normal 10 8 3 3" xfId="16777" xr:uid="{00000000-0005-0000-0000-00006D8F0000}"/>
    <cellStyle name="Normal 10 8 3 4" xfId="16778" xr:uid="{00000000-0005-0000-0000-00006E8F0000}"/>
    <cellStyle name="Normal 10 8 4" xfId="16779" xr:uid="{00000000-0005-0000-0000-00006F8F0000}"/>
    <cellStyle name="Normal 10 8 4 2" xfId="16780" xr:uid="{00000000-0005-0000-0000-0000708F0000}"/>
    <cellStyle name="Normal 10 8 5" xfId="16781" xr:uid="{00000000-0005-0000-0000-0000718F0000}"/>
    <cellStyle name="Normal 10 8 5 2" xfId="16782" xr:uid="{00000000-0005-0000-0000-0000728F0000}"/>
    <cellStyle name="Normal 10 9" xfId="1079" xr:uid="{00000000-0005-0000-0000-0000738F0000}"/>
    <cellStyle name="Normal 10 9 2" xfId="16783" xr:uid="{00000000-0005-0000-0000-0000748F0000}"/>
    <cellStyle name="Normal 10 9 2 2" xfId="16784" xr:uid="{00000000-0005-0000-0000-0000758F0000}"/>
    <cellStyle name="Normal 10 9 2 3" xfId="16785" xr:uid="{00000000-0005-0000-0000-0000768F0000}"/>
    <cellStyle name="Normal 10 9 3" xfId="16786" xr:uid="{00000000-0005-0000-0000-0000778F0000}"/>
    <cellStyle name="Normal 10 9 3 2" xfId="16787" xr:uid="{00000000-0005-0000-0000-0000788F0000}"/>
    <cellStyle name="Normal 10 9 4" xfId="16788" xr:uid="{00000000-0005-0000-0000-0000798F0000}"/>
    <cellStyle name="Normal 10 9 4 2" xfId="16789" xr:uid="{00000000-0005-0000-0000-00007A8F0000}"/>
    <cellStyle name="Normal 10 9 5" xfId="16790" xr:uid="{00000000-0005-0000-0000-00007B8F0000}"/>
    <cellStyle name="Normal 10 9 6" xfId="16791" xr:uid="{00000000-0005-0000-0000-00007C8F0000}"/>
    <cellStyle name="Normal 10 9 7" xfId="16792" xr:uid="{00000000-0005-0000-0000-00007D8F0000}"/>
    <cellStyle name="Normal 10 9 8" xfId="16793" xr:uid="{00000000-0005-0000-0000-00007E8F0000}"/>
    <cellStyle name="Normal 10_B3269-00 Schnider Electric" xfId="16794" xr:uid="{00000000-0005-0000-0000-00007F8F0000}"/>
    <cellStyle name="Normal 100" xfId="16795" xr:uid="{00000000-0005-0000-0000-0000808F0000}"/>
    <cellStyle name="Normal 100 2" xfId="16796" xr:uid="{00000000-0005-0000-0000-0000818F0000}"/>
    <cellStyle name="Normal 100 3" xfId="32747" xr:uid="{00000000-0005-0000-0000-0000828F0000}"/>
    <cellStyle name="Normal 100 4" xfId="23177" xr:uid="{00000000-0005-0000-0000-0000838F0000}"/>
    <cellStyle name="Normal 101" xfId="23178" xr:uid="{00000000-0005-0000-0000-0000848F0000}"/>
    <cellStyle name="Normal 102" xfId="23179" xr:uid="{00000000-0005-0000-0000-0000858F0000}"/>
    <cellStyle name="Normal 103" xfId="23180" xr:uid="{00000000-0005-0000-0000-0000868F0000}"/>
    <cellStyle name="Normal 104" xfId="23181" xr:uid="{00000000-0005-0000-0000-0000878F0000}"/>
    <cellStyle name="Normal 105" xfId="23182" xr:uid="{00000000-0005-0000-0000-0000888F0000}"/>
    <cellStyle name="Normal 106" xfId="23183" xr:uid="{00000000-0005-0000-0000-0000898F0000}"/>
    <cellStyle name="Normal 107" xfId="23184" xr:uid="{00000000-0005-0000-0000-00008A8F0000}"/>
    <cellStyle name="Normal 108" xfId="23185" xr:uid="{00000000-0005-0000-0000-00008B8F0000}"/>
    <cellStyle name="Normal 109" xfId="23186" xr:uid="{00000000-0005-0000-0000-00008C8F0000}"/>
    <cellStyle name="Normal 11" xfId="45" xr:uid="{00000000-0005-0000-0000-00008D8F0000}"/>
    <cellStyle name="Normal 11 10" xfId="16797" xr:uid="{00000000-0005-0000-0000-00008E8F0000}"/>
    <cellStyle name="Normal 11 11" xfId="23539" xr:uid="{00000000-0005-0000-0000-00008F8F0000}"/>
    <cellStyle name="Normal 11 2" xfId="18" xr:uid="{00000000-0005-0000-0000-0000908F0000}"/>
    <cellStyle name="Normal 11 2 2" xfId="137" xr:uid="{00000000-0005-0000-0000-0000918F0000}"/>
    <cellStyle name="Normal 11 2 2 2" xfId="1082" xr:uid="{00000000-0005-0000-0000-0000928F0000}"/>
    <cellStyle name="Normal 11 2 2 2 2" xfId="16798" xr:uid="{00000000-0005-0000-0000-0000938F0000}"/>
    <cellStyle name="Normal 11 2 2 2 2 2" xfId="16799" xr:uid="{00000000-0005-0000-0000-0000948F0000}"/>
    <cellStyle name="Normal 11 2 2 2 2 2 2" xfId="16800" xr:uid="{00000000-0005-0000-0000-0000958F0000}"/>
    <cellStyle name="Normal 11 2 2 2 2 2 2 2" xfId="16801" xr:uid="{00000000-0005-0000-0000-0000968F0000}"/>
    <cellStyle name="Normal 11 2 2 2 2 2 3" xfId="16802" xr:uid="{00000000-0005-0000-0000-0000978F0000}"/>
    <cellStyle name="Normal 11 2 2 2 2 3" xfId="16803" xr:uid="{00000000-0005-0000-0000-0000988F0000}"/>
    <cellStyle name="Normal 11 2 2 2 2 4" xfId="16804" xr:uid="{00000000-0005-0000-0000-0000998F0000}"/>
    <cellStyle name="Normal 11 2 2 2 2 5" xfId="16805" xr:uid="{00000000-0005-0000-0000-00009A8F0000}"/>
    <cellStyle name="Normal 11 2 2 2 3" xfId="16806" xr:uid="{00000000-0005-0000-0000-00009B8F0000}"/>
    <cellStyle name="Normal 11 2 2 2 3 2" xfId="16807" xr:uid="{00000000-0005-0000-0000-00009C8F0000}"/>
    <cellStyle name="Normal 11 2 2 2 3 2 2" xfId="16808" xr:uid="{00000000-0005-0000-0000-00009D8F0000}"/>
    <cellStyle name="Normal 11 2 2 2 4" xfId="16809" xr:uid="{00000000-0005-0000-0000-00009E8F0000}"/>
    <cellStyle name="Normal 11 2 2 2 5" xfId="16810" xr:uid="{00000000-0005-0000-0000-00009F8F0000}"/>
    <cellStyle name="Normal 11 2 2 2 5 2" xfId="16811" xr:uid="{00000000-0005-0000-0000-0000A08F0000}"/>
    <cellStyle name="Normal 11 2 2 3" xfId="16812" xr:uid="{00000000-0005-0000-0000-0000A18F0000}"/>
    <cellStyle name="Normal 11 2 2 3 2" xfId="16813" xr:uid="{00000000-0005-0000-0000-0000A28F0000}"/>
    <cellStyle name="Normal 11 2 2 3 2 2" xfId="16814" xr:uid="{00000000-0005-0000-0000-0000A38F0000}"/>
    <cellStyle name="Normal 11 2 2 3 3" xfId="16815" xr:uid="{00000000-0005-0000-0000-0000A48F0000}"/>
    <cellStyle name="Normal 11 2 2 3 3 2" xfId="16816" xr:uid="{00000000-0005-0000-0000-0000A58F0000}"/>
    <cellStyle name="Normal 11 2 2 3 4" xfId="16817" xr:uid="{00000000-0005-0000-0000-0000A68F0000}"/>
    <cellStyle name="Normal 11 2 2 3 5" xfId="16818" xr:uid="{00000000-0005-0000-0000-0000A78F0000}"/>
    <cellStyle name="Normal 11 2 2 4" xfId="16819" xr:uid="{00000000-0005-0000-0000-0000A88F0000}"/>
    <cellStyle name="Normal 11 2 2 4 2" xfId="16820" xr:uid="{00000000-0005-0000-0000-0000A98F0000}"/>
    <cellStyle name="Normal 11 2 2 4 3" xfId="16821" xr:uid="{00000000-0005-0000-0000-0000AA8F0000}"/>
    <cellStyle name="Normal 11 2 2 4 4" xfId="16822" xr:uid="{00000000-0005-0000-0000-0000AB8F0000}"/>
    <cellStyle name="Normal 11 2 2 4 5" xfId="16823" xr:uid="{00000000-0005-0000-0000-0000AC8F0000}"/>
    <cellStyle name="Normal 11 2 2 5" xfId="16824" xr:uid="{00000000-0005-0000-0000-0000AD8F0000}"/>
    <cellStyle name="Normal 11 2 2 5 2" xfId="16825" xr:uid="{00000000-0005-0000-0000-0000AE8F0000}"/>
    <cellStyle name="Normal 11 2 2 5 3" xfId="16826" xr:uid="{00000000-0005-0000-0000-0000AF8F0000}"/>
    <cellStyle name="Normal 11 2 2 5 4" xfId="16827" xr:uid="{00000000-0005-0000-0000-0000B08F0000}"/>
    <cellStyle name="Normal 11 2 2 6" xfId="16828" xr:uid="{00000000-0005-0000-0000-0000B18F0000}"/>
    <cellStyle name="Normal 11 2 2 6 2" xfId="16829" xr:uid="{00000000-0005-0000-0000-0000B28F0000}"/>
    <cellStyle name="Normal 11 2 2 7" xfId="16830" xr:uid="{00000000-0005-0000-0000-0000B38F0000}"/>
    <cellStyle name="Normal 11 2 2 7 2" xfId="16831" xr:uid="{00000000-0005-0000-0000-0000B48F0000}"/>
    <cellStyle name="Normal 11 2 2 7 2 2" xfId="16832" xr:uid="{00000000-0005-0000-0000-0000B58F0000}"/>
    <cellStyle name="Normal 11 2 2 7 3" xfId="16833" xr:uid="{00000000-0005-0000-0000-0000B68F0000}"/>
    <cellStyle name="Normal 11 2 2 8" xfId="1081" xr:uid="{00000000-0005-0000-0000-0000B78F0000}"/>
    <cellStyle name="Normal 11 2 3" xfId="1394" xr:uid="{00000000-0005-0000-0000-0000B88F0000}"/>
    <cellStyle name="Normal 11 2 3 2" xfId="16834" xr:uid="{00000000-0005-0000-0000-0000B98F0000}"/>
    <cellStyle name="Normal 11 2 3 2 2" xfId="16835" xr:uid="{00000000-0005-0000-0000-0000BA8F0000}"/>
    <cellStyle name="Normal 11 2 3 3" xfId="16836" xr:uid="{00000000-0005-0000-0000-0000BB8F0000}"/>
    <cellStyle name="Normal 11 2 3 3 2" xfId="16837" xr:uid="{00000000-0005-0000-0000-0000BC8F0000}"/>
    <cellStyle name="Normal 11 2 3 3 3" xfId="16838" xr:uid="{00000000-0005-0000-0000-0000BD8F0000}"/>
    <cellStyle name="Normal 11 2 3 4" xfId="16839" xr:uid="{00000000-0005-0000-0000-0000BE8F0000}"/>
    <cellStyle name="Normal 11 2 4" xfId="16840" xr:uid="{00000000-0005-0000-0000-0000BF8F0000}"/>
    <cellStyle name="Normal 11 2 4 2" xfId="16841" xr:uid="{00000000-0005-0000-0000-0000C08F0000}"/>
    <cellStyle name="Normal 11 2 4 3" xfId="16842" xr:uid="{00000000-0005-0000-0000-0000C18F0000}"/>
    <cellStyle name="Normal 11 2 5" xfId="16843" xr:uid="{00000000-0005-0000-0000-0000C28F0000}"/>
    <cellStyle name="Normal 11 2 5 2" xfId="16844" xr:uid="{00000000-0005-0000-0000-0000C38F0000}"/>
    <cellStyle name="Normal 11 2 5 3" xfId="16845" xr:uid="{00000000-0005-0000-0000-0000C48F0000}"/>
    <cellStyle name="Normal 11 2 5 4" xfId="16846" xr:uid="{00000000-0005-0000-0000-0000C58F0000}"/>
    <cellStyle name="Normal 11 2 6" xfId="16847" xr:uid="{00000000-0005-0000-0000-0000C68F0000}"/>
    <cellStyle name="Normal 11 2 6 2" xfId="16848" xr:uid="{00000000-0005-0000-0000-0000C78F0000}"/>
    <cellStyle name="Normal 11 2 7" xfId="16849" xr:uid="{00000000-0005-0000-0000-0000C88F0000}"/>
    <cellStyle name="Normal 11 2 7 2" xfId="16850" xr:uid="{00000000-0005-0000-0000-0000C98F0000}"/>
    <cellStyle name="Normal 11 2 8" xfId="16851" xr:uid="{00000000-0005-0000-0000-0000CA8F0000}"/>
    <cellStyle name="Normal 11 2 8 2" xfId="16852" xr:uid="{00000000-0005-0000-0000-0000CB8F0000}"/>
    <cellStyle name="Normal 11 2 9" xfId="16853" xr:uid="{00000000-0005-0000-0000-0000CC8F0000}"/>
    <cellStyle name="Normal 11 3" xfId="168" xr:uid="{00000000-0005-0000-0000-0000CD8F0000}"/>
    <cellStyle name="Normal 11 3 10" xfId="1083" xr:uid="{00000000-0005-0000-0000-0000CE8F0000}"/>
    <cellStyle name="Normal 11 3 2" xfId="16855" xr:uid="{00000000-0005-0000-0000-0000CF8F0000}"/>
    <cellStyle name="Normal 11 3 2 2" xfId="16856" xr:uid="{00000000-0005-0000-0000-0000D08F0000}"/>
    <cellStyle name="Normal 11 3 2 3" xfId="32748" xr:uid="{00000000-0005-0000-0000-0000D18F0000}"/>
    <cellStyle name="Normal 11 3 2 4" xfId="25465" xr:uid="{00000000-0005-0000-0000-0000D28F0000}"/>
    <cellStyle name="Normal 11 3 3" xfId="16857" xr:uid="{00000000-0005-0000-0000-0000D38F0000}"/>
    <cellStyle name="Normal 11 3 3 2" xfId="16858" xr:uid="{00000000-0005-0000-0000-0000D48F0000}"/>
    <cellStyle name="Normal 11 3 4" xfId="16859" xr:uid="{00000000-0005-0000-0000-0000D58F0000}"/>
    <cellStyle name="Normal 11 3 5" xfId="16860" xr:uid="{00000000-0005-0000-0000-0000D68F0000}"/>
    <cellStyle name="Normal 11 3 6" xfId="16861" xr:uid="{00000000-0005-0000-0000-0000D78F0000}"/>
    <cellStyle name="Normal 11 3 7" xfId="16862" xr:uid="{00000000-0005-0000-0000-0000D88F0000}"/>
    <cellStyle name="Normal 11 3 8" xfId="16863" xr:uid="{00000000-0005-0000-0000-0000D98F0000}"/>
    <cellStyle name="Normal 11 3 9" xfId="16854" xr:uid="{00000000-0005-0000-0000-0000DA8F0000}"/>
    <cellStyle name="Normal 11 4" xfId="205" xr:uid="{00000000-0005-0000-0000-0000DB8F0000}"/>
    <cellStyle name="Normal 11 4 2" xfId="16865" xr:uid="{00000000-0005-0000-0000-0000DC8F0000}"/>
    <cellStyle name="Normal 11 4 3" xfId="16866" xr:uid="{00000000-0005-0000-0000-0000DD8F0000}"/>
    <cellStyle name="Normal 11 4 4" xfId="16864" xr:uid="{00000000-0005-0000-0000-0000DE8F0000}"/>
    <cellStyle name="Normal 11 5" xfId="262" xr:uid="{00000000-0005-0000-0000-0000DF8F0000}"/>
    <cellStyle name="Normal 11 5 2" xfId="16868" xr:uid="{00000000-0005-0000-0000-0000E08F0000}"/>
    <cellStyle name="Normal 11 5 2 2" xfId="32749" xr:uid="{00000000-0005-0000-0000-0000E18F0000}"/>
    <cellStyle name="Normal 11 5 2 3" xfId="25538" xr:uid="{00000000-0005-0000-0000-0000E28F0000}"/>
    <cellStyle name="Normal 11 5 3" xfId="16867" xr:uid="{00000000-0005-0000-0000-0000E38F0000}"/>
    <cellStyle name="Normal 11 5 4" xfId="1080" xr:uid="{00000000-0005-0000-0000-0000E48F0000}"/>
    <cellStyle name="Normal 11 5 5" xfId="29831" xr:uid="{00000000-0005-0000-0000-0000E58F0000}"/>
    <cellStyle name="Normal 11 6" xfId="16869" xr:uid="{00000000-0005-0000-0000-0000E68F0000}"/>
    <cellStyle name="Normal 11 6 2" xfId="16870" xr:uid="{00000000-0005-0000-0000-0000E78F0000}"/>
    <cellStyle name="Normal 11 7" xfId="16871" xr:uid="{00000000-0005-0000-0000-0000E88F0000}"/>
    <cellStyle name="Normal 11 8" xfId="16872" xr:uid="{00000000-0005-0000-0000-0000E98F0000}"/>
    <cellStyle name="Normal 11 9" xfId="16873" xr:uid="{00000000-0005-0000-0000-0000EA8F0000}"/>
    <cellStyle name="Normal 11_B4098-01 Flipkart Internet Pvt.Ltd" xfId="16874" xr:uid="{00000000-0005-0000-0000-0000EB8F0000}"/>
    <cellStyle name="Normal 110" xfId="23187" xr:uid="{00000000-0005-0000-0000-0000EC8F0000}"/>
    <cellStyle name="Normal 110 2" xfId="16875" xr:uid="{00000000-0005-0000-0000-0000ED8F0000}"/>
    <cellStyle name="Normal 111" xfId="16876" xr:uid="{00000000-0005-0000-0000-0000EE8F0000}"/>
    <cellStyle name="Normal 111 2" xfId="32750" xr:uid="{00000000-0005-0000-0000-0000EF8F0000}"/>
    <cellStyle name="Normal 111 3" xfId="23188" xr:uid="{00000000-0005-0000-0000-0000F08F0000}"/>
    <cellStyle name="Normal 112" xfId="23189" xr:uid="{00000000-0005-0000-0000-0000F18F0000}"/>
    <cellStyle name="Normal 113" xfId="23190" xr:uid="{00000000-0005-0000-0000-0000F28F0000}"/>
    <cellStyle name="Normal 114" xfId="23191" xr:uid="{00000000-0005-0000-0000-0000F38F0000}"/>
    <cellStyle name="Normal 115" xfId="23192" xr:uid="{00000000-0005-0000-0000-0000F48F0000}"/>
    <cellStyle name="Normal 116" xfId="16877" xr:uid="{00000000-0005-0000-0000-0000F58F0000}"/>
    <cellStyle name="Normal 116 2" xfId="32751" xr:uid="{00000000-0005-0000-0000-0000F68F0000}"/>
    <cellStyle name="Normal 116 3" xfId="23193" xr:uid="{00000000-0005-0000-0000-0000F78F0000}"/>
    <cellStyle name="Normal 117" xfId="23194" xr:uid="{00000000-0005-0000-0000-0000F88F0000}"/>
    <cellStyle name="Normal 118" xfId="23195" xr:uid="{00000000-0005-0000-0000-0000F98F0000}"/>
    <cellStyle name="Normal 119" xfId="23196" xr:uid="{00000000-0005-0000-0000-0000FA8F0000}"/>
    <cellStyle name="Normal 12" xfId="31" xr:uid="{00000000-0005-0000-0000-0000FB8F0000}"/>
    <cellStyle name="Normal 12 2" xfId="43" xr:uid="{00000000-0005-0000-0000-0000FC8F0000}"/>
    <cellStyle name="Normal 12 2 2" xfId="16878" xr:uid="{00000000-0005-0000-0000-0000FD8F0000}"/>
    <cellStyle name="Normal 12 2 2 2" xfId="16879" xr:uid="{00000000-0005-0000-0000-0000FE8F0000}"/>
    <cellStyle name="Normal 12 2 2 3" xfId="16880" xr:uid="{00000000-0005-0000-0000-0000FF8F0000}"/>
    <cellStyle name="Normal 12 2 2 4" xfId="32752" xr:uid="{00000000-0005-0000-0000-000000900000}"/>
    <cellStyle name="Normal 12 2 3" xfId="16881" xr:uid="{00000000-0005-0000-0000-000001900000}"/>
    <cellStyle name="Normal 12 2 3 2" xfId="16882" xr:uid="{00000000-0005-0000-0000-000002900000}"/>
    <cellStyle name="Normal 12 2 4" xfId="21766" xr:uid="{00000000-0005-0000-0000-000003900000}"/>
    <cellStyle name="Normal 12 3" xfId="174" xr:uid="{00000000-0005-0000-0000-000004900000}"/>
    <cellStyle name="Normal 12 3 2" xfId="16884" xr:uid="{00000000-0005-0000-0000-000005900000}"/>
    <cellStyle name="Normal 12 3 2 2" xfId="16885" xr:uid="{00000000-0005-0000-0000-000006900000}"/>
    <cellStyle name="Normal 12 3 2 3" xfId="32753" xr:uid="{00000000-0005-0000-0000-000007900000}"/>
    <cellStyle name="Normal 12 3 2 4" xfId="25467" xr:uid="{00000000-0005-0000-0000-000008900000}"/>
    <cellStyle name="Normal 12 3 2 5" xfId="23197" xr:uid="{00000000-0005-0000-0000-000009900000}"/>
    <cellStyle name="Normal 12 3 3" xfId="16886" xr:uid="{00000000-0005-0000-0000-00000A900000}"/>
    <cellStyle name="Normal 12 3 4" xfId="16883" xr:uid="{00000000-0005-0000-0000-00000B900000}"/>
    <cellStyle name="Normal 12 3 5" xfId="1319" xr:uid="{00000000-0005-0000-0000-00000C900000}"/>
    <cellStyle name="Normal 12 4" xfId="16887" xr:uid="{00000000-0005-0000-0000-00000D900000}"/>
    <cellStyle name="Normal 12 4 2" xfId="16888" xr:uid="{00000000-0005-0000-0000-00000E900000}"/>
    <cellStyle name="Normal 12 4 2 2" xfId="16889" xr:uid="{00000000-0005-0000-0000-00000F900000}"/>
    <cellStyle name="Normal 12 4 2 3" xfId="16890" xr:uid="{00000000-0005-0000-0000-000010900000}"/>
    <cellStyle name="Normal 12 4 3" xfId="16891" xr:uid="{00000000-0005-0000-0000-000011900000}"/>
    <cellStyle name="Normal 12 5" xfId="16892" xr:uid="{00000000-0005-0000-0000-000012900000}"/>
    <cellStyle name="Normal 12 5 2" xfId="16893" xr:uid="{00000000-0005-0000-0000-000013900000}"/>
    <cellStyle name="Normal 12 5 2 2" xfId="16894" xr:uid="{00000000-0005-0000-0000-000014900000}"/>
    <cellStyle name="Normal 12 5 3" xfId="16895" xr:uid="{00000000-0005-0000-0000-000015900000}"/>
    <cellStyle name="Normal 12 6" xfId="16896" xr:uid="{00000000-0005-0000-0000-000016900000}"/>
    <cellStyle name="Normal 12 6 2" xfId="16897" xr:uid="{00000000-0005-0000-0000-000017900000}"/>
    <cellStyle name="Normal 12 7" xfId="16898" xr:uid="{00000000-0005-0000-0000-000018900000}"/>
    <cellStyle name="Normal 12 7 2" xfId="16899" xr:uid="{00000000-0005-0000-0000-000019900000}"/>
    <cellStyle name="Normal 12_BOQ for System Furniture - R1 (5)" xfId="16900" xr:uid="{00000000-0005-0000-0000-00001A900000}"/>
    <cellStyle name="Normal 120" xfId="23198" xr:uid="{00000000-0005-0000-0000-00001B900000}"/>
    <cellStyle name="Normal 121" xfId="23199" xr:uid="{00000000-0005-0000-0000-00001C900000}"/>
    <cellStyle name="Normal 122" xfId="23200" xr:uid="{00000000-0005-0000-0000-00001D900000}"/>
    <cellStyle name="Normal 123" xfId="1300" xr:uid="{00000000-0005-0000-0000-00001E900000}"/>
    <cellStyle name="Normal 124" xfId="23201" xr:uid="{00000000-0005-0000-0000-00001F900000}"/>
    <cellStyle name="Normal 125" xfId="23202" xr:uid="{00000000-0005-0000-0000-000020900000}"/>
    <cellStyle name="Normal 126" xfId="23203" xr:uid="{00000000-0005-0000-0000-000021900000}"/>
    <cellStyle name="Normal 127" xfId="23204" xr:uid="{00000000-0005-0000-0000-000022900000}"/>
    <cellStyle name="Normal 128" xfId="16901" xr:uid="{00000000-0005-0000-0000-000023900000}"/>
    <cellStyle name="Normal 128 2" xfId="32754" xr:uid="{00000000-0005-0000-0000-000024900000}"/>
    <cellStyle name="Normal 128 3" xfId="23205" xr:uid="{00000000-0005-0000-0000-000025900000}"/>
    <cellStyle name="Normal 129" xfId="23206" xr:uid="{00000000-0005-0000-0000-000026900000}"/>
    <cellStyle name="Normal 13" xfId="73" xr:uid="{00000000-0005-0000-0000-000027900000}"/>
    <cellStyle name="Normal 13 2" xfId="183" xr:uid="{00000000-0005-0000-0000-000028900000}"/>
    <cellStyle name="Normal 13 2 2" xfId="16903" xr:uid="{00000000-0005-0000-0000-000029900000}"/>
    <cellStyle name="Normal 13 2 2 2" xfId="16904" xr:uid="{00000000-0005-0000-0000-00002A900000}"/>
    <cellStyle name="Normal 13 2 2 3" xfId="26156" xr:uid="{00000000-0005-0000-0000-00002B900000}"/>
    <cellStyle name="Normal 13 2 2 4" xfId="23207" xr:uid="{00000000-0005-0000-0000-00002C900000}"/>
    <cellStyle name="Normal 13 2 3" xfId="16905" xr:uid="{00000000-0005-0000-0000-00002D900000}"/>
    <cellStyle name="Normal 13 2 4" xfId="16902" xr:uid="{00000000-0005-0000-0000-00002E900000}"/>
    <cellStyle name="Normal 13 3" xfId="16906" xr:uid="{00000000-0005-0000-0000-00002F900000}"/>
    <cellStyle name="Normal 13 3 2" xfId="16907" xr:uid="{00000000-0005-0000-0000-000030900000}"/>
    <cellStyle name="Normal 13 3 2 2" xfId="16908" xr:uid="{00000000-0005-0000-0000-000031900000}"/>
    <cellStyle name="Normal 13 3 3" xfId="16909" xr:uid="{00000000-0005-0000-0000-000032900000}"/>
    <cellStyle name="Normal 13 4" xfId="16910" xr:uid="{00000000-0005-0000-0000-000033900000}"/>
    <cellStyle name="Normal 13 4 2" xfId="16911" xr:uid="{00000000-0005-0000-0000-000034900000}"/>
    <cellStyle name="Normal 13 5" xfId="16912" xr:uid="{00000000-0005-0000-0000-000035900000}"/>
    <cellStyle name="Normal 130" xfId="23208" xr:uid="{00000000-0005-0000-0000-000036900000}"/>
    <cellStyle name="Normal 130 2" xfId="23209" xr:uid="{00000000-0005-0000-0000-000037900000}"/>
    <cellStyle name="Normal 131" xfId="23210" xr:uid="{00000000-0005-0000-0000-000038900000}"/>
    <cellStyle name="Normal 132" xfId="23211" xr:uid="{00000000-0005-0000-0000-000039900000}"/>
    <cellStyle name="Normal 132 2" xfId="23212" xr:uid="{00000000-0005-0000-0000-00003A900000}"/>
    <cellStyle name="Normal 133" xfId="23213" xr:uid="{00000000-0005-0000-0000-00003B900000}"/>
    <cellStyle name="Normal 134" xfId="16913" xr:uid="{00000000-0005-0000-0000-00003C900000}"/>
    <cellStyle name="Normal 134 2" xfId="32755" xr:uid="{00000000-0005-0000-0000-00003D900000}"/>
    <cellStyle name="Normal 134 3" xfId="23214" xr:uid="{00000000-0005-0000-0000-00003E900000}"/>
    <cellStyle name="Normal 135" xfId="23215" xr:uid="{00000000-0005-0000-0000-00003F900000}"/>
    <cellStyle name="Normal 136" xfId="23216" xr:uid="{00000000-0005-0000-0000-000040900000}"/>
    <cellStyle name="Normal 136 2" xfId="23217" xr:uid="{00000000-0005-0000-0000-000041900000}"/>
    <cellStyle name="Normal 137" xfId="16914" xr:uid="{00000000-0005-0000-0000-000042900000}"/>
    <cellStyle name="Normal 137 2" xfId="32756" xr:uid="{00000000-0005-0000-0000-000043900000}"/>
    <cellStyle name="Normal 137 3" xfId="23218" xr:uid="{00000000-0005-0000-0000-000044900000}"/>
    <cellStyle name="Normal 138" xfId="23507" xr:uid="{00000000-0005-0000-0000-000045900000}"/>
    <cellStyle name="Normal 139" xfId="29390" xr:uid="{00000000-0005-0000-0000-000046900000}"/>
    <cellStyle name="Normal 14" xfId="41" xr:uid="{00000000-0005-0000-0000-000047900000}"/>
    <cellStyle name="Normal 14 2" xfId="124" xr:uid="{00000000-0005-0000-0000-000048900000}"/>
    <cellStyle name="Normal 14 2 2" xfId="16915" xr:uid="{00000000-0005-0000-0000-000049900000}"/>
    <cellStyle name="Normal 14 2 2 2" xfId="16916" xr:uid="{00000000-0005-0000-0000-00004A900000}"/>
    <cellStyle name="Normal 14 2 2 3" xfId="16917" xr:uid="{00000000-0005-0000-0000-00004B900000}"/>
    <cellStyle name="Normal 14 2 2 4" xfId="32757" xr:uid="{00000000-0005-0000-0000-00004C900000}"/>
    <cellStyle name="Normal 14 2 2 5" xfId="25438" xr:uid="{00000000-0005-0000-0000-00004D900000}"/>
    <cellStyle name="Normal 14 2 3" xfId="16918" xr:uid="{00000000-0005-0000-0000-00004E900000}"/>
    <cellStyle name="Normal 14 2 3 2" xfId="16919" xr:uid="{00000000-0005-0000-0000-00004F900000}"/>
    <cellStyle name="Normal 14 2 4" xfId="16920" xr:uid="{00000000-0005-0000-0000-000050900000}"/>
    <cellStyle name="Normal 14 2 4 2" xfId="16921" xr:uid="{00000000-0005-0000-0000-000051900000}"/>
    <cellStyle name="Normal 14 2 5" xfId="16922" xr:uid="{00000000-0005-0000-0000-000052900000}"/>
    <cellStyle name="Normal 14 2 6" xfId="1085" xr:uid="{00000000-0005-0000-0000-000053900000}"/>
    <cellStyle name="Normal 14 3" xfId="1086" xr:uid="{00000000-0005-0000-0000-000054900000}"/>
    <cellStyle name="Normal 14 3 2" xfId="16924" xr:uid="{00000000-0005-0000-0000-000055900000}"/>
    <cellStyle name="Normal 14 3 2 2" xfId="16925" xr:uid="{00000000-0005-0000-0000-000056900000}"/>
    <cellStyle name="Normal 14 3 3" xfId="16926" xr:uid="{00000000-0005-0000-0000-000057900000}"/>
    <cellStyle name="Normal 14 3 4" xfId="16923" xr:uid="{00000000-0005-0000-0000-000058900000}"/>
    <cellStyle name="Normal 14 3 5" xfId="23831" xr:uid="{00000000-0005-0000-0000-000059900000}"/>
    <cellStyle name="Normal 14 4" xfId="1305" xr:uid="{00000000-0005-0000-0000-00005A900000}"/>
    <cellStyle name="Normal 14 4 2" xfId="16928" xr:uid="{00000000-0005-0000-0000-00005B900000}"/>
    <cellStyle name="Normal 14 4 3" xfId="16929" xr:uid="{00000000-0005-0000-0000-00005C900000}"/>
    <cellStyle name="Normal 14 4 4" xfId="16927" xr:uid="{00000000-0005-0000-0000-00005D900000}"/>
    <cellStyle name="Normal 14 5" xfId="16930" xr:uid="{00000000-0005-0000-0000-00005E900000}"/>
    <cellStyle name="Normal 14 5 2" xfId="16931" xr:uid="{00000000-0005-0000-0000-00005F900000}"/>
    <cellStyle name="Normal 14 5 3" xfId="32758" xr:uid="{00000000-0005-0000-0000-000060900000}"/>
    <cellStyle name="Normal 14 5 4" xfId="25591" xr:uid="{00000000-0005-0000-0000-000061900000}"/>
    <cellStyle name="Normal 14 6" xfId="16932" xr:uid="{00000000-0005-0000-0000-000062900000}"/>
    <cellStyle name="Normal 14 6 2" xfId="32759" xr:uid="{00000000-0005-0000-0000-000063900000}"/>
    <cellStyle name="Normal 14 6 3" xfId="25657" xr:uid="{00000000-0005-0000-0000-000064900000}"/>
    <cellStyle name="Normal 140" xfId="122" xr:uid="{00000000-0005-0000-0000-000065900000}"/>
    <cellStyle name="Normal 140 2" xfId="23528" xr:uid="{00000000-0005-0000-0000-000066900000}"/>
    <cellStyle name="Normal 140 3" xfId="23526" xr:uid="{00000000-0005-0000-0000-000067900000}"/>
    <cellStyle name="Normal 141" xfId="45618" xr:uid="{00000000-0005-0000-0000-000068900000}"/>
    <cellStyle name="Normal 142" xfId="23518" xr:uid="{00000000-0005-0000-0000-000069900000}"/>
    <cellStyle name="Normal 143" xfId="23519" xr:uid="{00000000-0005-0000-0000-00006A900000}"/>
    <cellStyle name="Normal 146" xfId="29389" xr:uid="{00000000-0005-0000-0000-00006B900000}"/>
    <cellStyle name="Normal 148" xfId="23529" xr:uid="{00000000-0005-0000-0000-00006C900000}"/>
    <cellStyle name="Normal 15" xfId="187" xr:uid="{00000000-0005-0000-0000-00006D900000}"/>
    <cellStyle name="Normal 15 10" xfId="16933" xr:uid="{00000000-0005-0000-0000-00006E900000}"/>
    <cellStyle name="Normal 15 11" xfId="16934" xr:uid="{00000000-0005-0000-0000-00006F900000}"/>
    <cellStyle name="Normal 15 12" xfId="16935" xr:uid="{00000000-0005-0000-0000-000070900000}"/>
    <cellStyle name="Normal 15 2" xfId="1087" xr:uid="{00000000-0005-0000-0000-000071900000}"/>
    <cellStyle name="Normal 15 2 2" xfId="16936" xr:uid="{00000000-0005-0000-0000-000072900000}"/>
    <cellStyle name="Normal 15 2 2 2" xfId="16937" xr:uid="{00000000-0005-0000-0000-000073900000}"/>
    <cellStyle name="Normal 15 2 2 2 2" xfId="16938" xr:uid="{00000000-0005-0000-0000-000074900000}"/>
    <cellStyle name="Normal 15 2 2 2 2 2" xfId="16939" xr:uid="{00000000-0005-0000-0000-000075900000}"/>
    <cellStyle name="Normal 15 2 2 2 2 2 2" xfId="16940" xr:uid="{00000000-0005-0000-0000-000076900000}"/>
    <cellStyle name="Normal 15 2 2 2 2 3" xfId="16941" xr:uid="{00000000-0005-0000-0000-000077900000}"/>
    <cellStyle name="Normal 15 2 2 2 2 3 2" xfId="16942" xr:uid="{00000000-0005-0000-0000-000078900000}"/>
    <cellStyle name="Normal 15 2 2 2 3" xfId="16943" xr:uid="{00000000-0005-0000-0000-000079900000}"/>
    <cellStyle name="Normal 15 2 2 2 3 2" xfId="16944" xr:uid="{00000000-0005-0000-0000-00007A900000}"/>
    <cellStyle name="Normal 15 2 2 2 3 2 2" xfId="16945" xr:uid="{00000000-0005-0000-0000-00007B900000}"/>
    <cellStyle name="Normal 15 2 2 2 3 3" xfId="16946" xr:uid="{00000000-0005-0000-0000-00007C900000}"/>
    <cellStyle name="Normal 15 2 2 2 3 4" xfId="16947" xr:uid="{00000000-0005-0000-0000-00007D900000}"/>
    <cellStyle name="Normal 15 2 2 2 4" xfId="16948" xr:uid="{00000000-0005-0000-0000-00007E900000}"/>
    <cellStyle name="Normal 15 2 2 2 4 2" xfId="16949" xr:uid="{00000000-0005-0000-0000-00007F900000}"/>
    <cellStyle name="Normal 15 2 2 2 4 3" xfId="16950" xr:uid="{00000000-0005-0000-0000-000080900000}"/>
    <cellStyle name="Normal 15 2 2 2 5" xfId="16951" xr:uid="{00000000-0005-0000-0000-000081900000}"/>
    <cellStyle name="Normal 15 2 2 2 5 2" xfId="16952" xr:uid="{00000000-0005-0000-0000-000082900000}"/>
    <cellStyle name="Normal 15 2 2 2 6" xfId="16953" xr:uid="{00000000-0005-0000-0000-000083900000}"/>
    <cellStyle name="Normal 15 2 2 3" xfId="16954" xr:uid="{00000000-0005-0000-0000-000084900000}"/>
    <cellStyle name="Normal 15 2 2 3 2" xfId="16955" xr:uid="{00000000-0005-0000-0000-000085900000}"/>
    <cellStyle name="Normal 15 2 2 3 3" xfId="16956" xr:uid="{00000000-0005-0000-0000-000086900000}"/>
    <cellStyle name="Normal 15 2 2 4" xfId="16957" xr:uid="{00000000-0005-0000-0000-000087900000}"/>
    <cellStyle name="Normal 15 2 2 4 2" xfId="16958" xr:uid="{00000000-0005-0000-0000-000088900000}"/>
    <cellStyle name="Normal 15 2 2 5" xfId="16959" xr:uid="{00000000-0005-0000-0000-000089900000}"/>
    <cellStyle name="Normal 15 2 3" xfId="36" xr:uid="{00000000-0005-0000-0000-00008A900000}"/>
    <cellStyle name="Normal 15 2 3 2" xfId="16961" xr:uid="{00000000-0005-0000-0000-00008B900000}"/>
    <cellStyle name="Normal 15 2 3 3" xfId="16962" xr:uid="{00000000-0005-0000-0000-00008C900000}"/>
    <cellStyle name="Normal 15 2 3 4" xfId="16960" xr:uid="{00000000-0005-0000-0000-00008D900000}"/>
    <cellStyle name="Normal 15 2 4" xfId="16963" xr:uid="{00000000-0005-0000-0000-00008E900000}"/>
    <cellStyle name="Normal 15 2 4 2" xfId="16964" xr:uid="{00000000-0005-0000-0000-00008F900000}"/>
    <cellStyle name="Normal 15 2 5" xfId="16965" xr:uid="{00000000-0005-0000-0000-000090900000}"/>
    <cellStyle name="Normal 15 2 5 2" xfId="16966" xr:uid="{00000000-0005-0000-0000-000091900000}"/>
    <cellStyle name="Normal 15 2 6" xfId="23832" xr:uid="{00000000-0005-0000-0000-000092900000}"/>
    <cellStyle name="Normal 15 3" xfId="1382" xr:uid="{00000000-0005-0000-0000-000093900000}"/>
    <cellStyle name="Normal 15 3 2" xfId="16968" xr:uid="{00000000-0005-0000-0000-000094900000}"/>
    <cellStyle name="Normal 15 3 2 2" xfId="16969" xr:uid="{00000000-0005-0000-0000-000095900000}"/>
    <cellStyle name="Normal 15 3 3" xfId="16970" xr:uid="{00000000-0005-0000-0000-000096900000}"/>
    <cellStyle name="Normal 15 3 4" xfId="16967" xr:uid="{00000000-0005-0000-0000-000097900000}"/>
    <cellStyle name="Normal 15 3 5" xfId="25475" xr:uid="{00000000-0005-0000-0000-000098900000}"/>
    <cellStyle name="Normal 15 4" xfId="16971" xr:uid="{00000000-0005-0000-0000-000099900000}"/>
    <cellStyle name="Normal 15 4 2" xfId="16972" xr:uid="{00000000-0005-0000-0000-00009A900000}"/>
    <cellStyle name="Normal 15 4 3" xfId="16973" xr:uid="{00000000-0005-0000-0000-00009B900000}"/>
    <cellStyle name="Normal 15 5" xfId="16974" xr:uid="{00000000-0005-0000-0000-00009C900000}"/>
    <cellStyle name="Normal 15 5 2" xfId="16975" xr:uid="{00000000-0005-0000-0000-00009D900000}"/>
    <cellStyle name="Normal 15 5 3" xfId="16976" xr:uid="{00000000-0005-0000-0000-00009E900000}"/>
    <cellStyle name="Normal 15 6" xfId="16977" xr:uid="{00000000-0005-0000-0000-00009F900000}"/>
    <cellStyle name="Normal 15 7" xfId="16978" xr:uid="{00000000-0005-0000-0000-0000A0900000}"/>
    <cellStyle name="Normal 15 8" xfId="16979" xr:uid="{00000000-0005-0000-0000-0000A1900000}"/>
    <cellStyle name="Normal 15 9" xfId="16980" xr:uid="{00000000-0005-0000-0000-0000A2900000}"/>
    <cellStyle name="Normal 15_B4098-01 Flipkart Internet Pvt.Ltd" xfId="16981" xr:uid="{00000000-0005-0000-0000-0000A3900000}"/>
    <cellStyle name="Normal 159" xfId="16982" xr:uid="{00000000-0005-0000-0000-0000A4900000}"/>
    <cellStyle name="Normal 16" xfId="29" xr:uid="{00000000-0005-0000-0000-0000A5900000}"/>
    <cellStyle name="Normal 16 2" xfId="16983" xr:uid="{00000000-0005-0000-0000-0000A6900000}"/>
    <cellStyle name="Normal 16 2 2" xfId="16984" xr:uid="{00000000-0005-0000-0000-0000A7900000}"/>
    <cellStyle name="Normal 16 2 2 2" xfId="16985" xr:uid="{00000000-0005-0000-0000-0000A8900000}"/>
    <cellStyle name="Normal 16 2 2 3" xfId="16986" xr:uid="{00000000-0005-0000-0000-0000A9900000}"/>
    <cellStyle name="Normal 16 2 2 4" xfId="16987" xr:uid="{00000000-0005-0000-0000-0000AA900000}"/>
    <cellStyle name="Normal 16 2 2 5" xfId="32761" xr:uid="{00000000-0005-0000-0000-0000AB900000}"/>
    <cellStyle name="Normal 16 2 2 6" xfId="23221" xr:uid="{00000000-0005-0000-0000-0000AC900000}"/>
    <cellStyle name="Normal 16 2 3" xfId="16988" xr:uid="{00000000-0005-0000-0000-0000AD900000}"/>
    <cellStyle name="Normal 16 2 3 2" xfId="16989" xr:uid="{00000000-0005-0000-0000-0000AE900000}"/>
    <cellStyle name="Normal 16 2 4" xfId="16990" xr:uid="{00000000-0005-0000-0000-0000AF900000}"/>
    <cellStyle name="Normal 16 2 5" xfId="16991" xr:uid="{00000000-0005-0000-0000-0000B0900000}"/>
    <cellStyle name="Normal 16 2 5 2" xfId="16992" xr:uid="{00000000-0005-0000-0000-0000B1900000}"/>
    <cellStyle name="Normal 16 2 6" xfId="32760" xr:uid="{00000000-0005-0000-0000-0000B2900000}"/>
    <cellStyle name="Normal 16 2 7" xfId="23220" xr:uid="{00000000-0005-0000-0000-0000B3900000}"/>
    <cellStyle name="Normal 16 3" xfId="1317" xr:uid="{00000000-0005-0000-0000-0000B4900000}"/>
    <cellStyle name="Normal 16 3 2" xfId="16993" xr:uid="{00000000-0005-0000-0000-0000B5900000}"/>
    <cellStyle name="Normal 16 3 3" xfId="16994" xr:uid="{00000000-0005-0000-0000-0000B6900000}"/>
    <cellStyle name="Normal 16 3 3 2" xfId="16995" xr:uid="{00000000-0005-0000-0000-0000B7900000}"/>
    <cellStyle name="Normal 16 3 4" xfId="23900" xr:uid="{00000000-0005-0000-0000-0000B8900000}"/>
    <cellStyle name="Normal 16 3 5" xfId="23219" xr:uid="{00000000-0005-0000-0000-0000B9900000}"/>
    <cellStyle name="Normal 16 4" xfId="16996" xr:uid="{00000000-0005-0000-0000-0000BA900000}"/>
    <cellStyle name="Normal 16 4 2" xfId="16997" xr:uid="{00000000-0005-0000-0000-0000BB900000}"/>
    <cellStyle name="Normal 16 4 3" xfId="16998" xr:uid="{00000000-0005-0000-0000-0000BC900000}"/>
    <cellStyle name="Normal 16 5" xfId="16999" xr:uid="{00000000-0005-0000-0000-0000BD900000}"/>
    <cellStyle name="Normal 16 5 2" xfId="17000" xr:uid="{00000000-0005-0000-0000-0000BE900000}"/>
    <cellStyle name="Normal 16 6" xfId="17001" xr:uid="{00000000-0005-0000-0000-0000BF900000}"/>
    <cellStyle name="Normal 16 6 2" xfId="17002" xr:uid="{00000000-0005-0000-0000-0000C0900000}"/>
    <cellStyle name="Normal 166" xfId="1088" xr:uid="{00000000-0005-0000-0000-0000C1900000}"/>
    <cellStyle name="Normal 17" xfId="44" xr:uid="{00000000-0005-0000-0000-0000C2900000}"/>
    <cellStyle name="Normal 17 2" xfId="156" xr:uid="{00000000-0005-0000-0000-0000C3900000}"/>
    <cellStyle name="Normal 17 2 2" xfId="17005" xr:uid="{00000000-0005-0000-0000-0000C4900000}"/>
    <cellStyle name="Normal 17 2 2 2" xfId="17006" xr:uid="{00000000-0005-0000-0000-0000C5900000}"/>
    <cellStyle name="Normal 17 2 3" xfId="17007" xr:uid="{00000000-0005-0000-0000-0000C6900000}"/>
    <cellStyle name="Normal 17 2 4" xfId="17004" xr:uid="{00000000-0005-0000-0000-0000C7900000}"/>
    <cellStyle name="Normal 17 3" xfId="153" xr:uid="{00000000-0005-0000-0000-0000C8900000}"/>
    <cellStyle name="Normal 17 3 2" xfId="17009" xr:uid="{00000000-0005-0000-0000-0000C9900000}"/>
    <cellStyle name="Normal 17 3 2 2" xfId="17010" xr:uid="{00000000-0005-0000-0000-0000CA900000}"/>
    <cellStyle name="Normal 17 3 2 3" xfId="17011" xr:uid="{00000000-0005-0000-0000-0000CB900000}"/>
    <cellStyle name="Normal 17 3 3" xfId="17012" xr:uid="{00000000-0005-0000-0000-0000CC900000}"/>
    <cellStyle name="Normal 17 3 3 2" xfId="17013" xr:uid="{00000000-0005-0000-0000-0000CD900000}"/>
    <cellStyle name="Normal 17 3 4" xfId="17014" xr:uid="{00000000-0005-0000-0000-0000CE900000}"/>
    <cellStyle name="Normal 17 3 5" xfId="17008" xr:uid="{00000000-0005-0000-0000-0000CF900000}"/>
    <cellStyle name="Normal 17 4" xfId="17015" xr:uid="{00000000-0005-0000-0000-0000D0900000}"/>
    <cellStyle name="Normal 17 4 2" xfId="17016" xr:uid="{00000000-0005-0000-0000-0000D1900000}"/>
    <cellStyle name="Normal 17 4 2 2" xfId="17017" xr:uid="{00000000-0005-0000-0000-0000D2900000}"/>
    <cellStyle name="Normal 17 4 2 3" xfId="17018" xr:uid="{00000000-0005-0000-0000-0000D3900000}"/>
    <cellStyle name="Normal 17 4 3" xfId="17019" xr:uid="{00000000-0005-0000-0000-0000D4900000}"/>
    <cellStyle name="Normal 17 4 4" xfId="32762" xr:uid="{00000000-0005-0000-0000-0000D5900000}"/>
    <cellStyle name="Normal 17 4 5" xfId="23222" xr:uid="{00000000-0005-0000-0000-0000D6900000}"/>
    <cellStyle name="Normal 17 5" xfId="17020" xr:uid="{00000000-0005-0000-0000-0000D7900000}"/>
    <cellStyle name="Normal 17 5 2" xfId="17021" xr:uid="{00000000-0005-0000-0000-0000D8900000}"/>
    <cellStyle name="Normal 17 5 3" xfId="17022" xr:uid="{00000000-0005-0000-0000-0000D9900000}"/>
    <cellStyle name="Normal 17 6" xfId="17023" xr:uid="{00000000-0005-0000-0000-0000DA900000}"/>
    <cellStyle name="Normal 17 6 2" xfId="17024" xr:uid="{00000000-0005-0000-0000-0000DB900000}"/>
    <cellStyle name="Normal 17 7" xfId="17025" xr:uid="{00000000-0005-0000-0000-0000DC900000}"/>
    <cellStyle name="Normal 17 8" xfId="17003" xr:uid="{00000000-0005-0000-0000-0000DD900000}"/>
    <cellStyle name="Normal 18" xfId="127" xr:uid="{00000000-0005-0000-0000-0000DE900000}"/>
    <cellStyle name="Normal 18 2" xfId="234" xr:uid="{00000000-0005-0000-0000-0000DF900000}"/>
    <cellStyle name="Normal 18 2 2" xfId="17028" xr:uid="{00000000-0005-0000-0000-0000E0900000}"/>
    <cellStyle name="Normal 18 2 3" xfId="17029" xr:uid="{00000000-0005-0000-0000-0000E1900000}"/>
    <cellStyle name="Normal 18 2 3 2" xfId="17030" xr:uid="{00000000-0005-0000-0000-0000E2900000}"/>
    <cellStyle name="Normal 18 2 4" xfId="17027" xr:uid="{00000000-0005-0000-0000-0000E3900000}"/>
    <cellStyle name="Normal 18 2 5" xfId="25514" xr:uid="{00000000-0005-0000-0000-0000E4900000}"/>
    <cellStyle name="Normal 18 2 6" xfId="23223" xr:uid="{00000000-0005-0000-0000-0000E5900000}"/>
    <cellStyle name="Normal 18 3" xfId="17031" xr:uid="{00000000-0005-0000-0000-0000E6900000}"/>
    <cellStyle name="Normal 18 3 2" xfId="17032" xr:uid="{00000000-0005-0000-0000-0000E7900000}"/>
    <cellStyle name="Normal 18 4" xfId="17026" xr:uid="{00000000-0005-0000-0000-0000E8900000}"/>
    <cellStyle name="Normal 18 4 2" xfId="23833" xr:uid="{00000000-0005-0000-0000-0000E9900000}"/>
    <cellStyle name="Normal 18 5" xfId="1089" xr:uid="{00000000-0005-0000-0000-0000EA900000}"/>
    <cellStyle name="Normal 19" xfId="2" xr:uid="{00000000-0005-0000-0000-0000EB900000}"/>
    <cellStyle name="Normal 19 2" xfId="1295" xr:uid="{00000000-0005-0000-0000-0000EC900000}"/>
    <cellStyle name="Normal 19 2 2" xfId="1393" xr:uid="{00000000-0005-0000-0000-0000ED900000}"/>
    <cellStyle name="Normal 19 2 2 2" xfId="17034" xr:uid="{00000000-0005-0000-0000-0000EE900000}"/>
    <cellStyle name="Normal 19 2 2 2 2" xfId="17035" xr:uid="{00000000-0005-0000-0000-0000EF900000}"/>
    <cellStyle name="Normal 19 2 2 3" xfId="17036" xr:uid="{00000000-0005-0000-0000-0000F0900000}"/>
    <cellStyle name="Normal 19 2 2 4" xfId="32763" xr:uid="{00000000-0005-0000-0000-0000F1900000}"/>
    <cellStyle name="Normal 19 2 2 5" xfId="23225" xr:uid="{00000000-0005-0000-0000-0000F2900000}"/>
    <cellStyle name="Normal 19 2 3" xfId="17037" xr:uid="{00000000-0005-0000-0000-0000F3900000}"/>
    <cellStyle name="Normal 19 2 3 2" xfId="17038" xr:uid="{00000000-0005-0000-0000-0000F4900000}"/>
    <cellStyle name="Normal 19 2 3 2 2" xfId="17039" xr:uid="{00000000-0005-0000-0000-0000F5900000}"/>
    <cellStyle name="Normal 19 2 3 3" xfId="17040" xr:uid="{00000000-0005-0000-0000-0000F6900000}"/>
    <cellStyle name="Normal 19 2 3 4" xfId="17041" xr:uid="{00000000-0005-0000-0000-0000F7900000}"/>
    <cellStyle name="Normal 19 2 4" xfId="17042" xr:uid="{00000000-0005-0000-0000-0000F8900000}"/>
    <cellStyle name="Normal 19 2 4 2" xfId="17043" xr:uid="{00000000-0005-0000-0000-0000F9900000}"/>
    <cellStyle name="Normal 19 2 4 3" xfId="17044" xr:uid="{00000000-0005-0000-0000-0000FA900000}"/>
    <cellStyle name="Normal 19 2 5" xfId="17045" xr:uid="{00000000-0005-0000-0000-0000FB900000}"/>
    <cellStyle name="Normal 19 2 5 2" xfId="17046" xr:uid="{00000000-0005-0000-0000-0000FC900000}"/>
    <cellStyle name="Normal 19 2 6" xfId="17047" xr:uid="{00000000-0005-0000-0000-0000FD900000}"/>
    <cellStyle name="Normal 19 2 7" xfId="17033" xr:uid="{00000000-0005-0000-0000-0000FE900000}"/>
    <cellStyle name="Normal 19 2 8" xfId="23893" xr:uid="{00000000-0005-0000-0000-0000FF900000}"/>
    <cellStyle name="Normal 19 2 9" xfId="23224" xr:uid="{00000000-0005-0000-0000-000000910000}"/>
    <cellStyle name="Normal 19 3" xfId="17048" xr:uid="{00000000-0005-0000-0000-000001910000}"/>
    <cellStyle name="Normal 19 3 2" xfId="17049" xr:uid="{00000000-0005-0000-0000-000002910000}"/>
    <cellStyle name="Normal 19 3 3" xfId="17050" xr:uid="{00000000-0005-0000-0000-000003910000}"/>
    <cellStyle name="Normal 19 3 4" xfId="32764" xr:uid="{00000000-0005-0000-0000-000004910000}"/>
    <cellStyle name="Normal 19 4" xfId="17051" xr:uid="{00000000-0005-0000-0000-000005910000}"/>
    <cellStyle name="Normal 19 4 2" xfId="17052" xr:uid="{00000000-0005-0000-0000-000006910000}"/>
    <cellStyle name="Normal 19 5" xfId="17053" xr:uid="{00000000-0005-0000-0000-000007910000}"/>
    <cellStyle name="Normal 19 6" xfId="17054" xr:uid="{00000000-0005-0000-0000-000008910000}"/>
    <cellStyle name="Normal 2" xfId="74" xr:uid="{00000000-0005-0000-0000-000009910000}"/>
    <cellStyle name="Normal 2 1" xfId="23226" xr:uid="{00000000-0005-0000-0000-00000A910000}"/>
    <cellStyle name="Normal 2 10" xfId="108" xr:uid="{00000000-0005-0000-0000-00000B910000}"/>
    <cellStyle name="Normal 2 10 10" xfId="17055" xr:uid="{00000000-0005-0000-0000-00000C910000}"/>
    <cellStyle name="Normal 2 10 2" xfId="178" xr:uid="{00000000-0005-0000-0000-00000D910000}"/>
    <cellStyle name="Normal 2 10 2 2" xfId="6" xr:uid="{00000000-0005-0000-0000-00000E910000}"/>
    <cellStyle name="Normal 2 10 2 2 2" xfId="1397" xr:uid="{00000000-0005-0000-0000-00000F910000}"/>
    <cellStyle name="Normal 2 10 2 2 3" xfId="17056" xr:uid="{00000000-0005-0000-0000-000010910000}"/>
    <cellStyle name="Normal 2 10 2 3" xfId="17057" xr:uid="{00000000-0005-0000-0000-000011910000}"/>
    <cellStyle name="Normal 2 10 2 3 2" xfId="17058" xr:uid="{00000000-0005-0000-0000-000012910000}"/>
    <cellStyle name="Normal 2 10 3" xfId="17059" xr:uid="{00000000-0005-0000-0000-000013910000}"/>
    <cellStyle name="Normal 2 10 3 2" xfId="17060" xr:uid="{00000000-0005-0000-0000-000014910000}"/>
    <cellStyle name="Normal 2 10 3 2 2" xfId="17061" xr:uid="{00000000-0005-0000-0000-000015910000}"/>
    <cellStyle name="Normal 2 10 3 3" xfId="17062" xr:uid="{00000000-0005-0000-0000-000016910000}"/>
    <cellStyle name="Normal 2 10 4" xfId="17063" xr:uid="{00000000-0005-0000-0000-000017910000}"/>
    <cellStyle name="Normal 2 10 4 2" xfId="17064" xr:uid="{00000000-0005-0000-0000-000018910000}"/>
    <cellStyle name="Normal 2 10 5" xfId="17065" xr:uid="{00000000-0005-0000-0000-000019910000}"/>
    <cellStyle name="Normal 2 10 5 2" xfId="17066" xr:uid="{00000000-0005-0000-0000-00001A910000}"/>
    <cellStyle name="Normal 2 10 6" xfId="17067" xr:uid="{00000000-0005-0000-0000-00001B910000}"/>
    <cellStyle name="Normal 2 10 6 2" xfId="17068" xr:uid="{00000000-0005-0000-0000-00001C910000}"/>
    <cellStyle name="Normal 2 10 7" xfId="17069" xr:uid="{00000000-0005-0000-0000-00001D910000}"/>
    <cellStyle name="Normal 2 11" xfId="17070" xr:uid="{00000000-0005-0000-0000-00001E910000}"/>
    <cellStyle name="Normal 2 11 2" xfId="17071" xr:uid="{00000000-0005-0000-0000-00001F910000}"/>
    <cellStyle name="Normal 2 11 2 2" xfId="17072" xr:uid="{00000000-0005-0000-0000-000020910000}"/>
    <cellStyle name="Normal 2 11 2 3" xfId="17073" xr:uid="{00000000-0005-0000-0000-000021910000}"/>
    <cellStyle name="Normal 2 11 2 3 2" xfId="17074" xr:uid="{00000000-0005-0000-0000-000022910000}"/>
    <cellStyle name="Normal 2 11 3" xfId="17075" xr:uid="{00000000-0005-0000-0000-000023910000}"/>
    <cellStyle name="Normal 2 11 3 2" xfId="17076" xr:uid="{00000000-0005-0000-0000-000024910000}"/>
    <cellStyle name="Normal 2 12" xfId="17077" xr:uid="{00000000-0005-0000-0000-000025910000}"/>
    <cellStyle name="Normal 2 12 2" xfId="17078" xr:uid="{00000000-0005-0000-0000-000026910000}"/>
    <cellStyle name="Normal 2 12 2 2" xfId="17079" xr:uid="{00000000-0005-0000-0000-000027910000}"/>
    <cellStyle name="Normal 2 12 2 3" xfId="17080" xr:uid="{00000000-0005-0000-0000-000028910000}"/>
    <cellStyle name="Normal 2 12 2 3 2" xfId="17081" xr:uid="{00000000-0005-0000-0000-000029910000}"/>
    <cellStyle name="Normal 2 12 3" xfId="17082" xr:uid="{00000000-0005-0000-0000-00002A910000}"/>
    <cellStyle name="Normal 2 12 3 2" xfId="17083" xr:uid="{00000000-0005-0000-0000-00002B910000}"/>
    <cellStyle name="Normal 2 13" xfId="17084" xr:uid="{00000000-0005-0000-0000-00002C910000}"/>
    <cellStyle name="Normal 2 13 2" xfId="17085" xr:uid="{00000000-0005-0000-0000-00002D910000}"/>
    <cellStyle name="Normal 2 13 2 2" xfId="17086" xr:uid="{00000000-0005-0000-0000-00002E910000}"/>
    <cellStyle name="Normal 2 13 2 3" xfId="17087" xr:uid="{00000000-0005-0000-0000-00002F910000}"/>
    <cellStyle name="Normal 2 13 2 3 2" xfId="17088" xr:uid="{00000000-0005-0000-0000-000030910000}"/>
    <cellStyle name="Normal 2 13 3" xfId="17089" xr:uid="{00000000-0005-0000-0000-000031910000}"/>
    <cellStyle name="Normal 2 13 3 2" xfId="17090" xr:uid="{00000000-0005-0000-0000-000032910000}"/>
    <cellStyle name="Normal 2 14" xfId="3" xr:uid="{00000000-0005-0000-0000-000033910000}"/>
    <cellStyle name="Normal 2 14 2" xfId="17091" xr:uid="{00000000-0005-0000-0000-000034910000}"/>
    <cellStyle name="Normal 2 14 2 2" xfId="17092" xr:uid="{00000000-0005-0000-0000-000035910000}"/>
    <cellStyle name="Normal 2 14 2 3" xfId="17093" xr:uid="{00000000-0005-0000-0000-000036910000}"/>
    <cellStyle name="Normal 2 14 3" xfId="17094" xr:uid="{00000000-0005-0000-0000-000037910000}"/>
    <cellStyle name="Normal 2 14 3 2" xfId="17095" xr:uid="{00000000-0005-0000-0000-000038910000}"/>
    <cellStyle name="Normal 2 14 3 3" xfId="17096" xr:uid="{00000000-0005-0000-0000-000039910000}"/>
    <cellStyle name="Normal 2 14 4" xfId="17097" xr:uid="{00000000-0005-0000-0000-00003A910000}"/>
    <cellStyle name="Normal 2 14 5" xfId="17098" xr:uid="{00000000-0005-0000-0000-00003B910000}"/>
    <cellStyle name="Normal 2 15" xfId="17099" xr:uid="{00000000-0005-0000-0000-00003C910000}"/>
    <cellStyle name="Normal 2 15 2" xfId="17100" xr:uid="{00000000-0005-0000-0000-00003D910000}"/>
    <cellStyle name="Normal 2 15 2 2" xfId="17101" xr:uid="{00000000-0005-0000-0000-00003E910000}"/>
    <cellStyle name="Normal 2 15 2 3" xfId="17102" xr:uid="{00000000-0005-0000-0000-00003F910000}"/>
    <cellStyle name="Normal 2 15 3" xfId="17103" xr:uid="{00000000-0005-0000-0000-000040910000}"/>
    <cellStyle name="Normal 2 15 3 2" xfId="17104" xr:uid="{00000000-0005-0000-0000-000041910000}"/>
    <cellStyle name="Normal 2 15 4" xfId="17105" xr:uid="{00000000-0005-0000-0000-000042910000}"/>
    <cellStyle name="Normal 2 16" xfId="17106" xr:uid="{00000000-0005-0000-0000-000043910000}"/>
    <cellStyle name="Normal 2 16 2" xfId="17107" xr:uid="{00000000-0005-0000-0000-000044910000}"/>
    <cellStyle name="Normal 2 16 2 2" xfId="17108" xr:uid="{00000000-0005-0000-0000-000045910000}"/>
    <cellStyle name="Normal 2 16 3" xfId="17109" xr:uid="{00000000-0005-0000-0000-000046910000}"/>
    <cellStyle name="Normal 2 16 4" xfId="17110" xr:uid="{00000000-0005-0000-0000-000047910000}"/>
    <cellStyle name="Normal 2 17" xfId="17111" xr:uid="{00000000-0005-0000-0000-000048910000}"/>
    <cellStyle name="Normal 2 17 2" xfId="17112" xr:uid="{00000000-0005-0000-0000-000049910000}"/>
    <cellStyle name="Normal 2 18" xfId="17113" xr:uid="{00000000-0005-0000-0000-00004A910000}"/>
    <cellStyle name="Normal 2 18 2" xfId="17114" xr:uid="{00000000-0005-0000-0000-00004B910000}"/>
    <cellStyle name="Normal 2 19" xfId="1090" xr:uid="{00000000-0005-0000-0000-00004C910000}"/>
    <cellStyle name="Normal 2 19 2" xfId="17116" xr:uid="{00000000-0005-0000-0000-00004D910000}"/>
    <cellStyle name="Normal 2 19 3" xfId="17115" xr:uid="{00000000-0005-0000-0000-00004E910000}"/>
    <cellStyle name="Normal 2 2" xfId="75" xr:uid="{00000000-0005-0000-0000-00004F910000}"/>
    <cellStyle name="Normal 2 2 10" xfId="15" xr:uid="{00000000-0005-0000-0000-000050910000}"/>
    <cellStyle name="Normal 2 2 10 2" xfId="17117" xr:uid="{00000000-0005-0000-0000-000051910000}"/>
    <cellStyle name="Normal 2 2 11" xfId="20934" xr:uid="{00000000-0005-0000-0000-000052910000}"/>
    <cellStyle name="Normal 2 2 12" xfId="17118" xr:uid="{00000000-0005-0000-0000-000053910000}"/>
    <cellStyle name="Normal 2 2 2" xfId="159" xr:uid="{00000000-0005-0000-0000-000054910000}"/>
    <cellStyle name="Normal 2 2 2 10" xfId="17119" xr:uid="{00000000-0005-0000-0000-000055910000}"/>
    <cellStyle name="Normal 2 2 2 11" xfId="17120" xr:uid="{00000000-0005-0000-0000-000056910000}"/>
    <cellStyle name="Normal 2 2 2 12" xfId="17121" xr:uid="{00000000-0005-0000-0000-000057910000}"/>
    <cellStyle name="Normal 2 2 2 13" xfId="17122" xr:uid="{00000000-0005-0000-0000-000058910000}"/>
    <cellStyle name="Normal 2 2 2 14" xfId="17123" xr:uid="{00000000-0005-0000-0000-000059910000}"/>
    <cellStyle name="Normal 2 2 2 15" xfId="17124" xr:uid="{00000000-0005-0000-0000-00005A910000}"/>
    <cellStyle name="Normal 2 2 2 16" xfId="17125" xr:uid="{00000000-0005-0000-0000-00005B910000}"/>
    <cellStyle name="Normal 2 2 2 17" xfId="17126" xr:uid="{00000000-0005-0000-0000-00005C910000}"/>
    <cellStyle name="Normal 2 2 2 18" xfId="17127" xr:uid="{00000000-0005-0000-0000-00005D910000}"/>
    <cellStyle name="Normal 2 2 2 19" xfId="17128" xr:uid="{00000000-0005-0000-0000-00005E910000}"/>
    <cellStyle name="Normal 2 2 2 2" xfId="76" xr:uid="{00000000-0005-0000-0000-00005F910000}"/>
    <cellStyle name="Normal 2 2 2 2 2" xfId="17129" xr:uid="{00000000-0005-0000-0000-000060910000}"/>
    <cellStyle name="Normal 2 2 2 2 2 2" xfId="17130" xr:uid="{00000000-0005-0000-0000-000061910000}"/>
    <cellStyle name="Normal 2 2 2 2 2 2 2" xfId="17131" xr:uid="{00000000-0005-0000-0000-000062910000}"/>
    <cellStyle name="Normal 2 2 2 2 2 2 2 2" xfId="17132" xr:uid="{00000000-0005-0000-0000-000063910000}"/>
    <cellStyle name="Normal 2 2 2 2 2 2 2 3" xfId="17133" xr:uid="{00000000-0005-0000-0000-000064910000}"/>
    <cellStyle name="Normal 2 2 2 2 2 2 3" xfId="17134" xr:uid="{00000000-0005-0000-0000-000065910000}"/>
    <cellStyle name="Normal 2 2 2 2 2 2 3 2" xfId="17135" xr:uid="{00000000-0005-0000-0000-000066910000}"/>
    <cellStyle name="Normal 2 2 2 2 2 2 3 2 2" xfId="17136" xr:uid="{00000000-0005-0000-0000-000067910000}"/>
    <cellStyle name="Normal 2 2 2 2 2 2 3 3" xfId="17137" xr:uid="{00000000-0005-0000-0000-000068910000}"/>
    <cellStyle name="Normal 2 2 2 2 2 2 3 5" xfId="17138" xr:uid="{00000000-0005-0000-0000-000069910000}"/>
    <cellStyle name="Normal 2 2 2 2 2 2 4" xfId="17139" xr:uid="{00000000-0005-0000-0000-00006A910000}"/>
    <cellStyle name="Normal 2 2 2 2 2 2 4 2" xfId="17140" xr:uid="{00000000-0005-0000-0000-00006B910000}"/>
    <cellStyle name="Normal 2 2 2 2 2 3" xfId="17141" xr:uid="{00000000-0005-0000-0000-00006C910000}"/>
    <cellStyle name="Normal 2 2 2 2 2 3 2" xfId="17142" xr:uid="{00000000-0005-0000-0000-00006D910000}"/>
    <cellStyle name="Normal 2 2 2 2 2 3 3" xfId="17143" xr:uid="{00000000-0005-0000-0000-00006E910000}"/>
    <cellStyle name="Normal 2 2 2 2 2 4" xfId="17144" xr:uid="{00000000-0005-0000-0000-00006F910000}"/>
    <cellStyle name="Normal 2 2 2 2 2 5" xfId="17145" xr:uid="{00000000-0005-0000-0000-000070910000}"/>
    <cellStyle name="Normal 2 2 2 2 3" xfId="17146" xr:uid="{00000000-0005-0000-0000-000071910000}"/>
    <cellStyle name="Normal 2 2 2 2 3 2" xfId="17147" xr:uid="{00000000-0005-0000-0000-000072910000}"/>
    <cellStyle name="Normal 2 2 2 2 3 2 2" xfId="17148" xr:uid="{00000000-0005-0000-0000-000073910000}"/>
    <cellStyle name="Normal 2 2 2 2 3 3" xfId="17149" xr:uid="{00000000-0005-0000-0000-000074910000}"/>
    <cellStyle name="Normal 2 2 2 2 4" xfId="17150" xr:uid="{00000000-0005-0000-0000-000075910000}"/>
    <cellStyle name="Normal 2 2 2 2 4 2" xfId="17151" xr:uid="{00000000-0005-0000-0000-000076910000}"/>
    <cellStyle name="Normal 2 2 2 2 4 2 2" xfId="17152" xr:uid="{00000000-0005-0000-0000-000077910000}"/>
    <cellStyle name="Normal 2 2 2 2 4 2 3" xfId="17153" xr:uid="{00000000-0005-0000-0000-000078910000}"/>
    <cellStyle name="Normal 2 2 2 2 4 3" xfId="17154" xr:uid="{00000000-0005-0000-0000-000079910000}"/>
    <cellStyle name="Normal 2 2 2 2 4 3 2" xfId="17155" xr:uid="{00000000-0005-0000-0000-00007A910000}"/>
    <cellStyle name="Normal 2 2 2 2 4 3 2 2" xfId="17156" xr:uid="{00000000-0005-0000-0000-00007B910000}"/>
    <cellStyle name="Normal 2 2 2 2 4 4" xfId="17157" xr:uid="{00000000-0005-0000-0000-00007C910000}"/>
    <cellStyle name="Normal 2 2 2 2 5" xfId="17158" xr:uid="{00000000-0005-0000-0000-00007D910000}"/>
    <cellStyle name="Normal 2 2 2 2 5 2" xfId="17159" xr:uid="{00000000-0005-0000-0000-00007E910000}"/>
    <cellStyle name="Normal 2 2 2 2 5 2 2" xfId="17160" xr:uid="{00000000-0005-0000-0000-00007F910000}"/>
    <cellStyle name="Normal 2 2 2 2 5 2 3" xfId="17161" xr:uid="{00000000-0005-0000-0000-000080910000}"/>
    <cellStyle name="Normal 2 2 2 2 6" xfId="17162" xr:uid="{00000000-0005-0000-0000-000081910000}"/>
    <cellStyle name="Normal 2 2 2 2 6 2" xfId="17163" xr:uid="{00000000-0005-0000-0000-000082910000}"/>
    <cellStyle name="Normal 2 2 2 2 7" xfId="17164" xr:uid="{00000000-0005-0000-0000-000083910000}"/>
    <cellStyle name="Normal 2 2 2 20" xfId="17165" xr:uid="{00000000-0005-0000-0000-000084910000}"/>
    <cellStyle name="Normal 2 2 2 21" xfId="17166" xr:uid="{00000000-0005-0000-0000-000085910000}"/>
    <cellStyle name="Normal 2 2 2 22" xfId="17167" xr:uid="{00000000-0005-0000-0000-000086910000}"/>
    <cellStyle name="Normal 2 2 2 23" xfId="17168" xr:uid="{00000000-0005-0000-0000-000087910000}"/>
    <cellStyle name="Normal 2 2 2 24" xfId="17169" xr:uid="{00000000-0005-0000-0000-000088910000}"/>
    <cellStyle name="Normal 2 2 2 25" xfId="17170" xr:uid="{00000000-0005-0000-0000-000089910000}"/>
    <cellStyle name="Normal 2 2 2 26" xfId="17171" xr:uid="{00000000-0005-0000-0000-00008A910000}"/>
    <cellStyle name="Normal 2 2 2 27" xfId="17172" xr:uid="{00000000-0005-0000-0000-00008B910000}"/>
    <cellStyle name="Normal 2 2 2 28" xfId="17173" xr:uid="{00000000-0005-0000-0000-00008C910000}"/>
    <cellStyle name="Normal 2 2 2 29" xfId="17174" xr:uid="{00000000-0005-0000-0000-00008D910000}"/>
    <cellStyle name="Normal 2 2 2 3" xfId="1091" xr:uid="{00000000-0005-0000-0000-00008E910000}"/>
    <cellStyle name="Normal 2 2 2 3 10" xfId="23834" xr:uid="{00000000-0005-0000-0000-00008F910000}"/>
    <cellStyle name="Normal 2 2 2 3 2" xfId="17176" xr:uid="{00000000-0005-0000-0000-000090910000}"/>
    <cellStyle name="Normal 2 2 2 3 2 2" xfId="17177" xr:uid="{00000000-0005-0000-0000-000091910000}"/>
    <cellStyle name="Normal 2 2 2 3 2 2 2" xfId="17178" xr:uid="{00000000-0005-0000-0000-000092910000}"/>
    <cellStyle name="Normal 2 2 2 3 2 2 3" xfId="17179" xr:uid="{00000000-0005-0000-0000-000093910000}"/>
    <cellStyle name="Normal 2 2 2 3 2 3" xfId="17180" xr:uid="{00000000-0005-0000-0000-000094910000}"/>
    <cellStyle name="Normal 2 2 2 3 2 3 2" xfId="17181" xr:uid="{00000000-0005-0000-0000-000095910000}"/>
    <cellStyle name="Normal 2 2 2 3 2 3 3" xfId="17182" xr:uid="{00000000-0005-0000-0000-000096910000}"/>
    <cellStyle name="Normal 2 2 2 3 2 4" xfId="17183" xr:uid="{00000000-0005-0000-0000-000097910000}"/>
    <cellStyle name="Normal 2 2 2 3 2 5" xfId="17184" xr:uid="{00000000-0005-0000-0000-000098910000}"/>
    <cellStyle name="Normal 2 2 2 3 2 6" xfId="17185" xr:uid="{00000000-0005-0000-0000-000099910000}"/>
    <cellStyle name="Normal 2 2 2 3 3" xfId="17186" xr:uid="{00000000-0005-0000-0000-00009A910000}"/>
    <cellStyle name="Normal 2 2 2 3 3 2" xfId="17187" xr:uid="{00000000-0005-0000-0000-00009B910000}"/>
    <cellStyle name="Normal 2 2 2 3 3 3" xfId="17188" xr:uid="{00000000-0005-0000-0000-00009C910000}"/>
    <cellStyle name="Normal 2 2 2 3 4" xfId="17189" xr:uid="{00000000-0005-0000-0000-00009D910000}"/>
    <cellStyle name="Normal 2 2 2 3 4 2" xfId="17190" xr:uid="{00000000-0005-0000-0000-00009E910000}"/>
    <cellStyle name="Normal 2 2 2 3 5" xfId="17191" xr:uid="{00000000-0005-0000-0000-00009F910000}"/>
    <cellStyle name="Normal 2 2 2 3 6" xfId="17192" xr:uid="{00000000-0005-0000-0000-0000A0910000}"/>
    <cellStyle name="Normal 2 2 2 3 7" xfId="17193" xr:uid="{00000000-0005-0000-0000-0000A1910000}"/>
    <cellStyle name="Normal 2 2 2 3 8" xfId="17194" xr:uid="{00000000-0005-0000-0000-0000A2910000}"/>
    <cellStyle name="Normal 2 2 2 3 9" xfId="17175" xr:uid="{00000000-0005-0000-0000-0000A3910000}"/>
    <cellStyle name="Normal 2 2 2 30" xfId="17195" xr:uid="{00000000-0005-0000-0000-0000A4910000}"/>
    <cellStyle name="Normal 2 2 2 4" xfId="17196" xr:uid="{00000000-0005-0000-0000-0000A5910000}"/>
    <cellStyle name="Normal 2 2 2 4 2" xfId="17197" xr:uid="{00000000-0005-0000-0000-0000A6910000}"/>
    <cellStyle name="Normal 2 2 2 4 2 2" xfId="17198" xr:uid="{00000000-0005-0000-0000-0000A7910000}"/>
    <cellStyle name="Normal 2 2 2 4 2 2 2" xfId="17199" xr:uid="{00000000-0005-0000-0000-0000A8910000}"/>
    <cellStyle name="Normal 2 2 2 4 2 3" xfId="17200" xr:uid="{00000000-0005-0000-0000-0000A9910000}"/>
    <cellStyle name="Normal 2 2 2 4 2 3 2" xfId="17201" xr:uid="{00000000-0005-0000-0000-0000AA910000}"/>
    <cellStyle name="Normal 2 2 2 4 2 4" xfId="17202" xr:uid="{00000000-0005-0000-0000-0000AB910000}"/>
    <cellStyle name="Normal 2 2 2 4 3" xfId="17203" xr:uid="{00000000-0005-0000-0000-0000AC910000}"/>
    <cellStyle name="Normal 2 2 2 4 3 2" xfId="17204" xr:uid="{00000000-0005-0000-0000-0000AD910000}"/>
    <cellStyle name="Normal 2 2 2 4 4" xfId="17205" xr:uid="{00000000-0005-0000-0000-0000AE910000}"/>
    <cellStyle name="Normal 2 2 2 4 4 2" xfId="17206" xr:uid="{00000000-0005-0000-0000-0000AF910000}"/>
    <cellStyle name="Normal 2 2 2 4 5" xfId="17207" xr:uid="{00000000-0005-0000-0000-0000B0910000}"/>
    <cellStyle name="Normal 2 2 2 4 6" xfId="17208" xr:uid="{00000000-0005-0000-0000-0000B1910000}"/>
    <cellStyle name="Normal 2 2 2 4 7" xfId="32765" xr:uid="{00000000-0005-0000-0000-0000B2910000}"/>
    <cellStyle name="Normal 2 2 2 4 8" xfId="25457" xr:uid="{00000000-0005-0000-0000-0000B3910000}"/>
    <cellStyle name="Normal 2 2 2 5" xfId="17209" xr:uid="{00000000-0005-0000-0000-0000B4910000}"/>
    <cellStyle name="Normal 2 2 2 5 2" xfId="17210" xr:uid="{00000000-0005-0000-0000-0000B5910000}"/>
    <cellStyle name="Normal 2 2 2 5 2 2" xfId="17211" xr:uid="{00000000-0005-0000-0000-0000B6910000}"/>
    <cellStyle name="Normal 2 2 2 5 2 3" xfId="17212" xr:uid="{00000000-0005-0000-0000-0000B7910000}"/>
    <cellStyle name="Normal 2 2 2 5 3" xfId="17213" xr:uid="{00000000-0005-0000-0000-0000B8910000}"/>
    <cellStyle name="Normal 2 2 2 6" xfId="17214" xr:uid="{00000000-0005-0000-0000-0000B9910000}"/>
    <cellStyle name="Normal 2 2 2 6 2" xfId="17215" xr:uid="{00000000-0005-0000-0000-0000BA910000}"/>
    <cellStyle name="Normal 2 2 2 6 3" xfId="17216" xr:uid="{00000000-0005-0000-0000-0000BB910000}"/>
    <cellStyle name="Normal 2 2 2 6 4" xfId="17217" xr:uid="{00000000-0005-0000-0000-0000BC910000}"/>
    <cellStyle name="Normal 2 2 2 7" xfId="194" xr:uid="{00000000-0005-0000-0000-0000BD910000}"/>
    <cellStyle name="Normal 2 2 2 7 2" xfId="17218" xr:uid="{00000000-0005-0000-0000-0000BE910000}"/>
    <cellStyle name="Normal 2 2 2 7 3" xfId="17219" xr:uid="{00000000-0005-0000-0000-0000BF910000}"/>
    <cellStyle name="Normal 2 2 2 7 4" xfId="17220" xr:uid="{00000000-0005-0000-0000-0000C0910000}"/>
    <cellStyle name="Normal 2 2 2 8" xfId="17221" xr:uid="{00000000-0005-0000-0000-0000C1910000}"/>
    <cellStyle name="Normal 2 2 2 8 2" xfId="17222" xr:uid="{00000000-0005-0000-0000-0000C2910000}"/>
    <cellStyle name="Normal 2 2 2 9" xfId="17223" xr:uid="{00000000-0005-0000-0000-0000C3910000}"/>
    <cellStyle name="Normal 2 2 2_B4098-01 Flipkart Internet Pvt.Ltd" xfId="17224" xr:uid="{00000000-0005-0000-0000-0000C4910000}"/>
    <cellStyle name="Normal 2 2 21" xfId="17225" xr:uid="{00000000-0005-0000-0000-0000C5910000}"/>
    <cellStyle name="Normal 2 2 3" xfId="5" xr:uid="{00000000-0005-0000-0000-0000C6910000}"/>
    <cellStyle name="Normal 2 2 3 2" xfId="1092" xr:uid="{00000000-0005-0000-0000-0000C7910000}"/>
    <cellStyle name="Normal 2 2 3 2 2" xfId="17228" xr:uid="{00000000-0005-0000-0000-0000C8910000}"/>
    <cellStyle name="Normal 2 2 3 2 2 2" xfId="17229" xr:uid="{00000000-0005-0000-0000-0000C9910000}"/>
    <cellStyle name="Normal 2 2 3 2 3" xfId="17230" xr:uid="{00000000-0005-0000-0000-0000CA910000}"/>
    <cellStyle name="Normal 2 2 3 2 3 2" xfId="32767" xr:uid="{00000000-0005-0000-0000-0000CB910000}"/>
    <cellStyle name="Normal 2 2 3 2 3 3" xfId="23228" xr:uid="{00000000-0005-0000-0000-0000CC910000}"/>
    <cellStyle name="Normal 2 2 3 2 4" xfId="17231" xr:uid="{00000000-0005-0000-0000-0000CD910000}"/>
    <cellStyle name="Normal 2 2 3 2 5" xfId="17227" xr:uid="{00000000-0005-0000-0000-0000CE910000}"/>
    <cellStyle name="Normal 2 2 3 2 6" xfId="23835" xr:uid="{00000000-0005-0000-0000-0000CF910000}"/>
    <cellStyle name="Normal 2 2 3 3" xfId="17232" xr:uid="{00000000-0005-0000-0000-0000D0910000}"/>
    <cellStyle name="Normal 2 2 3 3 2" xfId="17233" xr:uid="{00000000-0005-0000-0000-0000D1910000}"/>
    <cellStyle name="Normal 2 2 3 3 3" xfId="17234" xr:uid="{00000000-0005-0000-0000-0000D2910000}"/>
    <cellStyle name="Normal 2 2 3 4" xfId="17235" xr:uid="{00000000-0005-0000-0000-0000D3910000}"/>
    <cellStyle name="Normal 2 2 3 4 2" xfId="17236" xr:uid="{00000000-0005-0000-0000-0000D4910000}"/>
    <cellStyle name="Normal 2 2 3 4 2 2" xfId="32769" xr:uid="{00000000-0005-0000-0000-0000D5910000}"/>
    <cellStyle name="Normal 2 2 3 4 2 3" xfId="23229" xr:uid="{00000000-0005-0000-0000-0000D6910000}"/>
    <cellStyle name="Normal 2 2 3 4 3" xfId="17237" xr:uid="{00000000-0005-0000-0000-0000D7910000}"/>
    <cellStyle name="Normal 2 2 3 4 3 2" xfId="32770" xr:uid="{00000000-0005-0000-0000-0000D8910000}"/>
    <cellStyle name="Normal 2 2 3 4 3 3" xfId="23230" xr:uid="{00000000-0005-0000-0000-0000D9910000}"/>
    <cellStyle name="Normal 2 2 3 4 4" xfId="32768" xr:uid="{00000000-0005-0000-0000-0000DA910000}"/>
    <cellStyle name="Normal 2 2 3 4 5" xfId="29379" xr:uid="{00000000-0005-0000-0000-0000DB910000}"/>
    <cellStyle name="Normal 2 2 3 5" xfId="17238" xr:uid="{00000000-0005-0000-0000-0000DC910000}"/>
    <cellStyle name="Normal 2 2 3 5 2" xfId="17239" xr:uid="{00000000-0005-0000-0000-0000DD910000}"/>
    <cellStyle name="Normal 2 2 3 5 3" xfId="32771" xr:uid="{00000000-0005-0000-0000-0000DE910000}"/>
    <cellStyle name="Normal 2 2 3 5 4" xfId="23231" xr:uid="{00000000-0005-0000-0000-0000DF910000}"/>
    <cellStyle name="Normal 2 2 3 6" xfId="17226" xr:uid="{00000000-0005-0000-0000-0000E0910000}"/>
    <cellStyle name="Normal 2 2 3 6 2" xfId="32766" xr:uid="{00000000-0005-0000-0000-0000E1910000}"/>
    <cellStyle name="Normal 2 2 3 6 3" xfId="23227" xr:uid="{00000000-0005-0000-0000-0000E2910000}"/>
    <cellStyle name="Normal 2 2 4" xfId="17240" xr:uid="{00000000-0005-0000-0000-0000E3910000}"/>
    <cellStyle name="Normal 2 2 4 2" xfId="17241" xr:uid="{00000000-0005-0000-0000-0000E4910000}"/>
    <cellStyle name="Normal 2 2 4 2 2" xfId="17242" xr:uid="{00000000-0005-0000-0000-0000E5910000}"/>
    <cellStyle name="Normal 2 2 4 2 2 2" xfId="17243" xr:uid="{00000000-0005-0000-0000-0000E6910000}"/>
    <cellStyle name="Normal 2 2 4 2 2 3" xfId="32774" xr:uid="{00000000-0005-0000-0000-0000E7910000}"/>
    <cellStyle name="Normal 2 2 4 2 2 4" xfId="23234" xr:uid="{00000000-0005-0000-0000-0000E8910000}"/>
    <cellStyle name="Normal 2 2 4 2 3" xfId="17244" xr:uid="{00000000-0005-0000-0000-0000E9910000}"/>
    <cellStyle name="Normal 2 2 4 2 3 2" xfId="17245" xr:uid="{00000000-0005-0000-0000-0000EA910000}"/>
    <cellStyle name="Normal 2 2 4 2 4" xfId="32773" xr:uid="{00000000-0005-0000-0000-0000EB910000}"/>
    <cellStyle name="Normal 2 2 4 2 5" xfId="23233" xr:uid="{00000000-0005-0000-0000-0000EC910000}"/>
    <cellStyle name="Normal 2 2 4 3" xfId="17246" xr:uid="{00000000-0005-0000-0000-0000ED910000}"/>
    <cellStyle name="Normal 2 2 4 3 2" xfId="17247" xr:uid="{00000000-0005-0000-0000-0000EE910000}"/>
    <cellStyle name="Normal 2 2 4 3 3" xfId="32775" xr:uid="{00000000-0005-0000-0000-0000EF910000}"/>
    <cellStyle name="Normal 2 2 4 3 4" xfId="23235" xr:uid="{00000000-0005-0000-0000-0000F0910000}"/>
    <cellStyle name="Normal 2 2 4 4" xfId="17248" xr:uid="{00000000-0005-0000-0000-0000F1910000}"/>
    <cellStyle name="Normal 2 2 4 5" xfId="32772" xr:uid="{00000000-0005-0000-0000-0000F2910000}"/>
    <cellStyle name="Normal 2 2 4 6" xfId="23232" xr:uid="{00000000-0005-0000-0000-0000F3910000}"/>
    <cellStyle name="Normal 2 2 5" xfId="17249" xr:uid="{00000000-0005-0000-0000-0000F4910000}"/>
    <cellStyle name="Normal 2 2 5 2" xfId="17250" xr:uid="{00000000-0005-0000-0000-0000F5910000}"/>
    <cellStyle name="Normal 2 2 5 2 2" xfId="17251" xr:uid="{00000000-0005-0000-0000-0000F6910000}"/>
    <cellStyle name="Normal 2 2 5 2 3" xfId="17252" xr:uid="{00000000-0005-0000-0000-0000F7910000}"/>
    <cellStyle name="Normal 2 2 5 2 4" xfId="17253" xr:uid="{00000000-0005-0000-0000-0000F8910000}"/>
    <cellStyle name="Normal 2 2 5 3" xfId="17254" xr:uid="{00000000-0005-0000-0000-0000F9910000}"/>
    <cellStyle name="Normal 2 2 5 3 2" xfId="17255" xr:uid="{00000000-0005-0000-0000-0000FA910000}"/>
    <cellStyle name="Normal 2 2 5 4" xfId="32776" xr:uid="{00000000-0005-0000-0000-0000FB910000}"/>
    <cellStyle name="Normal 2 2 5 5" xfId="23236" xr:uid="{00000000-0005-0000-0000-0000FC910000}"/>
    <cellStyle name="Normal 2 2 6" xfId="17256" xr:uid="{00000000-0005-0000-0000-0000FD910000}"/>
    <cellStyle name="Normal 2 2 6 2" xfId="17257" xr:uid="{00000000-0005-0000-0000-0000FE910000}"/>
    <cellStyle name="Normal 2 2 6 3" xfId="17258" xr:uid="{00000000-0005-0000-0000-0000FF910000}"/>
    <cellStyle name="Normal 2 2 6 4" xfId="17259" xr:uid="{00000000-0005-0000-0000-000000920000}"/>
    <cellStyle name="Normal 2 2 7" xfId="17260" xr:uid="{00000000-0005-0000-0000-000001920000}"/>
    <cellStyle name="Normal 2 2 7 2" xfId="17261" xr:uid="{00000000-0005-0000-0000-000002920000}"/>
    <cellStyle name="Normal 2 2 7 3" xfId="17262" xr:uid="{00000000-0005-0000-0000-000003920000}"/>
    <cellStyle name="Normal 2 2 8" xfId="17263" xr:uid="{00000000-0005-0000-0000-000004920000}"/>
    <cellStyle name="Normal 2 2 8 2" xfId="17264" xr:uid="{00000000-0005-0000-0000-000005920000}"/>
    <cellStyle name="Normal 2 2 8 3" xfId="17265" xr:uid="{00000000-0005-0000-0000-000006920000}"/>
    <cellStyle name="Normal 2 2 8 4" xfId="17266" xr:uid="{00000000-0005-0000-0000-000007920000}"/>
    <cellStyle name="Normal 2 2 9" xfId="17267" xr:uid="{00000000-0005-0000-0000-000008920000}"/>
    <cellStyle name="Normal 2 2_BOQ for System Furniture - R1 (5)" xfId="17268" xr:uid="{00000000-0005-0000-0000-000009920000}"/>
    <cellStyle name="Normal 2 20" xfId="17269" xr:uid="{00000000-0005-0000-0000-00000A920000}"/>
    <cellStyle name="Normal 2 21" xfId="17270" xr:uid="{00000000-0005-0000-0000-00000B920000}"/>
    <cellStyle name="Normal 2 22" xfId="17271" xr:uid="{00000000-0005-0000-0000-00000C920000}"/>
    <cellStyle name="Normal 2 23" xfId="17272" xr:uid="{00000000-0005-0000-0000-00000D920000}"/>
    <cellStyle name="Normal 2 24" xfId="17273" xr:uid="{00000000-0005-0000-0000-00000E920000}"/>
    <cellStyle name="Normal 2 25" xfId="17274" xr:uid="{00000000-0005-0000-0000-00000F920000}"/>
    <cellStyle name="Normal 2 26" xfId="17275" xr:uid="{00000000-0005-0000-0000-000010920000}"/>
    <cellStyle name="Normal 2 27" xfId="17276" xr:uid="{00000000-0005-0000-0000-000011920000}"/>
    <cellStyle name="Normal 2 28" xfId="17277" xr:uid="{00000000-0005-0000-0000-000012920000}"/>
    <cellStyle name="Normal 2 29" xfId="17278" xr:uid="{00000000-0005-0000-0000-000013920000}"/>
    <cellStyle name="Normal 2 3" xfId="77" xr:uid="{00000000-0005-0000-0000-000014920000}"/>
    <cellStyle name="Normal 2 3 2" xfId="1094" xr:uid="{00000000-0005-0000-0000-000015920000}"/>
    <cellStyle name="Normal 2 3 2 2" xfId="17280" xr:uid="{00000000-0005-0000-0000-000016920000}"/>
    <cellStyle name="Normal 2 3 2 2 2" xfId="17281" xr:uid="{00000000-0005-0000-0000-000017920000}"/>
    <cellStyle name="Normal 2 3 2 2 3" xfId="17282" xr:uid="{00000000-0005-0000-0000-000018920000}"/>
    <cellStyle name="Normal 2 3 2 2 3 2" xfId="17283" xr:uid="{00000000-0005-0000-0000-000019920000}"/>
    <cellStyle name="Normal 2 3 2 2 4" xfId="32777" xr:uid="{00000000-0005-0000-0000-00001A920000}"/>
    <cellStyle name="Normal 2 3 2 2 5" xfId="23238" xr:uid="{00000000-0005-0000-0000-00001B920000}"/>
    <cellStyle name="Normal 2 3 2 3" xfId="17284" xr:uid="{00000000-0005-0000-0000-00001C920000}"/>
    <cellStyle name="Normal 2 3 2 3 2" xfId="17285" xr:uid="{00000000-0005-0000-0000-00001D920000}"/>
    <cellStyle name="Normal 2 3 2 3 3" xfId="17286" xr:uid="{00000000-0005-0000-0000-00001E920000}"/>
    <cellStyle name="Normal 2 3 2 4" xfId="17287" xr:uid="{00000000-0005-0000-0000-00001F920000}"/>
    <cellStyle name="Normal 2 3 2 4 2" xfId="17288" xr:uid="{00000000-0005-0000-0000-000020920000}"/>
    <cellStyle name="Normal 2 3 2 5" xfId="17289" xr:uid="{00000000-0005-0000-0000-000021920000}"/>
    <cellStyle name="Normal 2 3 2 5 2" xfId="17290" xr:uid="{00000000-0005-0000-0000-000022920000}"/>
    <cellStyle name="Normal 2 3 2 6" xfId="17279" xr:uid="{00000000-0005-0000-0000-000023920000}"/>
    <cellStyle name="Normal 2 3 3" xfId="1095" xr:uid="{00000000-0005-0000-0000-000024920000}"/>
    <cellStyle name="Normal 2 3 3 10" xfId="23239" xr:uid="{00000000-0005-0000-0000-000025920000}"/>
    <cellStyle name="Normal 2 3 3 2" xfId="1096" xr:uid="{00000000-0005-0000-0000-000026920000}"/>
    <cellStyle name="Normal 2 3 3 2 2" xfId="17291" xr:uid="{00000000-0005-0000-0000-000027920000}"/>
    <cellStyle name="Normal 2 3 3 2 3" xfId="17292" xr:uid="{00000000-0005-0000-0000-000028920000}"/>
    <cellStyle name="Normal 2 3 3 2 4" xfId="23838" xr:uid="{00000000-0005-0000-0000-000029920000}"/>
    <cellStyle name="Normal 2 3 3 2 5" xfId="23240" xr:uid="{00000000-0005-0000-0000-00002A920000}"/>
    <cellStyle name="Normal 2 3 3 3" xfId="17293" xr:uid="{00000000-0005-0000-0000-00002B920000}"/>
    <cellStyle name="Normal 2 3 3 3 2" xfId="17294" xr:uid="{00000000-0005-0000-0000-00002C920000}"/>
    <cellStyle name="Normal 2 3 3 4" xfId="17295" xr:uid="{00000000-0005-0000-0000-00002D920000}"/>
    <cellStyle name="Normal 2 3 3 5" xfId="17296" xr:uid="{00000000-0005-0000-0000-00002E920000}"/>
    <cellStyle name="Normal 2 3 3 6" xfId="17297" xr:uid="{00000000-0005-0000-0000-00002F920000}"/>
    <cellStyle name="Normal 2 3 3 7" xfId="17298" xr:uid="{00000000-0005-0000-0000-000030920000}"/>
    <cellStyle name="Normal 2 3 3 8" xfId="17299" xr:uid="{00000000-0005-0000-0000-000031920000}"/>
    <cellStyle name="Normal 2 3 3 9" xfId="23837" xr:uid="{00000000-0005-0000-0000-000032920000}"/>
    <cellStyle name="Normal 2 3 4" xfId="1097" xr:uid="{00000000-0005-0000-0000-000033920000}"/>
    <cellStyle name="Normal 2 3 4 2" xfId="17301" xr:uid="{00000000-0005-0000-0000-000034920000}"/>
    <cellStyle name="Normal 2 3 4 2 2" xfId="17302" xr:uid="{00000000-0005-0000-0000-000035920000}"/>
    <cellStyle name="Normal 2 3 4 3" xfId="17303" xr:uid="{00000000-0005-0000-0000-000036920000}"/>
    <cellStyle name="Normal 2 3 4 3 2" xfId="17304" xr:uid="{00000000-0005-0000-0000-000037920000}"/>
    <cellStyle name="Normal 2 3 4 4" xfId="17300" xr:uid="{00000000-0005-0000-0000-000038920000}"/>
    <cellStyle name="Normal 2 3 4 5" xfId="23839" xr:uid="{00000000-0005-0000-0000-000039920000}"/>
    <cellStyle name="Normal 2 3 5" xfId="1093" xr:uid="{00000000-0005-0000-0000-00003A920000}"/>
    <cellStyle name="Normal 2 3 5 2" xfId="17305" xr:uid="{00000000-0005-0000-0000-00003B920000}"/>
    <cellStyle name="Normal 2 3 5 3" xfId="23836" xr:uid="{00000000-0005-0000-0000-00003C920000}"/>
    <cellStyle name="Normal 2 3 5 4" xfId="23237" xr:uid="{00000000-0005-0000-0000-00003D920000}"/>
    <cellStyle name="Normal 2 3 6" xfId="17306" xr:uid="{00000000-0005-0000-0000-00003E920000}"/>
    <cellStyle name="Normal 2 3 7" xfId="17307" xr:uid="{00000000-0005-0000-0000-00003F920000}"/>
    <cellStyle name="Normal 2 3 8" xfId="17308" xr:uid="{00000000-0005-0000-0000-000040920000}"/>
    <cellStyle name="Normal 2 3 9" xfId="17309" xr:uid="{00000000-0005-0000-0000-000041920000}"/>
    <cellStyle name="Normal 2 3_B4098-01 Flipkart Internet Pvt.Ltd" xfId="17310" xr:uid="{00000000-0005-0000-0000-000042920000}"/>
    <cellStyle name="Normal 2 30" xfId="17311" xr:uid="{00000000-0005-0000-0000-000043920000}"/>
    <cellStyle name="Normal 2 31" xfId="17312" xr:uid="{00000000-0005-0000-0000-000044920000}"/>
    <cellStyle name="Normal 2 32" xfId="17313" xr:uid="{00000000-0005-0000-0000-000045920000}"/>
    <cellStyle name="Normal 2 33" xfId="17314" xr:uid="{00000000-0005-0000-0000-000046920000}"/>
    <cellStyle name="Normal 2 34" xfId="17315" xr:uid="{00000000-0005-0000-0000-000047920000}"/>
    <cellStyle name="Normal 2 35" xfId="17316" xr:uid="{00000000-0005-0000-0000-000048920000}"/>
    <cellStyle name="Normal 2 36" xfId="17317" xr:uid="{00000000-0005-0000-0000-000049920000}"/>
    <cellStyle name="Normal 2 37" xfId="17318" xr:uid="{00000000-0005-0000-0000-00004A920000}"/>
    <cellStyle name="Normal 2 38" xfId="17319" xr:uid="{00000000-0005-0000-0000-00004B920000}"/>
    <cellStyle name="Normal 2 38 2" xfId="17320" xr:uid="{00000000-0005-0000-0000-00004C920000}"/>
    <cellStyle name="Normal 2 39" xfId="17321" xr:uid="{00000000-0005-0000-0000-00004D920000}"/>
    <cellStyle name="Normal 2 4" xfId="78" xr:uid="{00000000-0005-0000-0000-00004E920000}"/>
    <cellStyle name="Normal 2 4 10" xfId="17322" xr:uid="{00000000-0005-0000-0000-00004F920000}"/>
    <cellStyle name="Normal 2 4 11" xfId="17323" xr:uid="{00000000-0005-0000-0000-000050920000}"/>
    <cellStyle name="Normal 2 4 12" xfId="1395" xr:uid="{00000000-0005-0000-0000-000051920000}"/>
    <cellStyle name="Normal 2 4 13" xfId="17324" xr:uid="{00000000-0005-0000-0000-000052920000}"/>
    <cellStyle name="Normal 2 4 2" xfId="1098" xr:uid="{00000000-0005-0000-0000-000053920000}"/>
    <cellStyle name="Normal 2 4 2 2" xfId="1099" xr:uid="{00000000-0005-0000-0000-000054920000}"/>
    <cellStyle name="Normal 2 4 2 2 2" xfId="17325" xr:uid="{00000000-0005-0000-0000-000055920000}"/>
    <cellStyle name="Normal 2 4 2 3" xfId="1100" xr:uid="{00000000-0005-0000-0000-000056920000}"/>
    <cellStyle name="Normal 2 4 2 4" xfId="23241" xr:uid="{00000000-0005-0000-0000-000057920000}"/>
    <cellStyle name="Normal 2 4 2_Door Shutter- Analysis" xfId="1101" xr:uid="{00000000-0005-0000-0000-000058920000}"/>
    <cellStyle name="Normal 2 4 3" xfId="1102" xr:uid="{00000000-0005-0000-0000-000059920000}"/>
    <cellStyle name="Normal 2 4 3 10" xfId="17327" xr:uid="{00000000-0005-0000-0000-00005A920000}"/>
    <cellStyle name="Normal 2 4 3 11" xfId="17328" xr:uid="{00000000-0005-0000-0000-00005B920000}"/>
    <cellStyle name="Normal 2 4 3 12" xfId="17329" xr:uid="{00000000-0005-0000-0000-00005C920000}"/>
    <cellStyle name="Normal 2 4 3 13" xfId="17330" xr:uid="{00000000-0005-0000-0000-00005D920000}"/>
    <cellStyle name="Normal 2 4 3 14" xfId="17331" xr:uid="{00000000-0005-0000-0000-00005E920000}"/>
    <cellStyle name="Normal 2 4 3 15" xfId="17332" xr:uid="{00000000-0005-0000-0000-00005F920000}"/>
    <cellStyle name="Normal 2 4 3 16" xfId="17333" xr:uid="{00000000-0005-0000-0000-000060920000}"/>
    <cellStyle name="Normal 2 4 3 17" xfId="17334" xr:uid="{00000000-0005-0000-0000-000061920000}"/>
    <cellStyle name="Normal 2 4 3 18" xfId="17335" xr:uid="{00000000-0005-0000-0000-000062920000}"/>
    <cellStyle name="Normal 2 4 3 19" xfId="17336" xr:uid="{00000000-0005-0000-0000-000063920000}"/>
    <cellStyle name="Normal 2 4 3 2" xfId="17337" xr:uid="{00000000-0005-0000-0000-000064920000}"/>
    <cellStyle name="Normal 2 4 3 20" xfId="17338" xr:uid="{00000000-0005-0000-0000-000065920000}"/>
    <cellStyle name="Normal 2 4 3 21" xfId="17339" xr:uid="{00000000-0005-0000-0000-000066920000}"/>
    <cellStyle name="Normal 2 4 3 22" xfId="17340" xr:uid="{00000000-0005-0000-0000-000067920000}"/>
    <cellStyle name="Normal 2 4 3 23" xfId="17341" xr:uid="{00000000-0005-0000-0000-000068920000}"/>
    <cellStyle name="Normal 2 4 3 24" xfId="17342" xr:uid="{00000000-0005-0000-0000-000069920000}"/>
    <cellStyle name="Normal 2 4 3 25" xfId="17343" xr:uid="{00000000-0005-0000-0000-00006A920000}"/>
    <cellStyle name="Normal 2 4 3 26" xfId="17344" xr:uid="{00000000-0005-0000-0000-00006B920000}"/>
    <cellStyle name="Normal 2 4 3 27" xfId="17345" xr:uid="{00000000-0005-0000-0000-00006C920000}"/>
    <cellStyle name="Normal 2 4 3 28" xfId="17346" xr:uid="{00000000-0005-0000-0000-00006D920000}"/>
    <cellStyle name="Normal 2 4 3 29" xfId="17347" xr:uid="{00000000-0005-0000-0000-00006E920000}"/>
    <cellStyle name="Normal 2 4 3 3" xfId="17348" xr:uid="{00000000-0005-0000-0000-00006F920000}"/>
    <cellStyle name="Normal 2 4 3 30" xfId="17326" xr:uid="{00000000-0005-0000-0000-000070920000}"/>
    <cellStyle name="Normal 2 4 3 4" xfId="17349" xr:uid="{00000000-0005-0000-0000-000071920000}"/>
    <cellStyle name="Normal 2 4 3 5" xfId="17350" xr:uid="{00000000-0005-0000-0000-000072920000}"/>
    <cellStyle name="Normal 2 4 3 6" xfId="17351" xr:uid="{00000000-0005-0000-0000-000073920000}"/>
    <cellStyle name="Normal 2 4 3 7" xfId="17352" xr:uid="{00000000-0005-0000-0000-000074920000}"/>
    <cellStyle name="Normal 2 4 3 8" xfId="17353" xr:uid="{00000000-0005-0000-0000-000075920000}"/>
    <cellStyle name="Normal 2 4 3 9" xfId="17354" xr:uid="{00000000-0005-0000-0000-000076920000}"/>
    <cellStyle name="Normal 2 4 4" xfId="17355" xr:uid="{00000000-0005-0000-0000-000077920000}"/>
    <cellStyle name="Normal 2 4 4 10" xfId="25677" xr:uid="{00000000-0005-0000-0000-000078920000}"/>
    <cellStyle name="Normal 2 4 4 11" xfId="25631" xr:uid="{00000000-0005-0000-0000-000079920000}"/>
    <cellStyle name="Normal 2 4 4 2" xfId="17356" xr:uid="{00000000-0005-0000-0000-00007A920000}"/>
    <cellStyle name="Normal 2 4 4 3" xfId="17357" xr:uid="{00000000-0005-0000-0000-00007B920000}"/>
    <cellStyle name="Normal 2 4 4 4" xfId="17358" xr:uid="{00000000-0005-0000-0000-00007C920000}"/>
    <cellStyle name="Normal 2 4 4 5" xfId="17359" xr:uid="{00000000-0005-0000-0000-00007D920000}"/>
    <cellStyle name="Normal 2 4 4 6" xfId="17360" xr:uid="{00000000-0005-0000-0000-00007E920000}"/>
    <cellStyle name="Normal 2 4 4 7" xfId="17361" xr:uid="{00000000-0005-0000-0000-00007F920000}"/>
    <cellStyle name="Normal 2 4 4 8" xfId="17362" xr:uid="{00000000-0005-0000-0000-000080920000}"/>
    <cellStyle name="Normal 2 4 4 9" xfId="32778" xr:uid="{00000000-0005-0000-0000-000081920000}"/>
    <cellStyle name="Normal 2 4 5" xfId="17363" xr:uid="{00000000-0005-0000-0000-000082920000}"/>
    <cellStyle name="Normal 2 4 6" xfId="17364" xr:uid="{00000000-0005-0000-0000-000083920000}"/>
    <cellStyle name="Normal 2 4 6 2" xfId="32779" xr:uid="{00000000-0005-0000-0000-000084920000}"/>
    <cellStyle name="Normal 2 4 6 3" xfId="26191" xr:uid="{00000000-0005-0000-0000-000085920000}"/>
    <cellStyle name="Normal 2 4 7" xfId="17365" xr:uid="{00000000-0005-0000-0000-000086920000}"/>
    <cellStyle name="Normal 2 4 8" xfId="17366" xr:uid="{00000000-0005-0000-0000-000087920000}"/>
    <cellStyle name="Normal 2 4 9" xfId="17367" xr:uid="{00000000-0005-0000-0000-000088920000}"/>
    <cellStyle name="Normal 2 4_BOQ for System Furniture - R1 (5)" xfId="17368" xr:uid="{00000000-0005-0000-0000-000089920000}"/>
    <cellStyle name="Normal 2 40" xfId="17369" xr:uid="{00000000-0005-0000-0000-00008A920000}"/>
    <cellStyle name="Normal 2 5" xfId="46" xr:uid="{00000000-0005-0000-0000-00008B920000}"/>
    <cellStyle name="Normal 2 5 2" xfId="107" xr:uid="{00000000-0005-0000-0000-00008C920000}"/>
    <cellStyle name="Normal 2 5 2 2" xfId="17370" xr:uid="{00000000-0005-0000-0000-00008D920000}"/>
    <cellStyle name="Normal 2 5 2 2 2" xfId="32780" xr:uid="{00000000-0005-0000-0000-00008E920000}"/>
    <cellStyle name="Normal 2 5 2 2 3" xfId="25428" xr:uid="{00000000-0005-0000-0000-00008F920000}"/>
    <cellStyle name="Normal 2 5 2 3" xfId="17371" xr:uid="{00000000-0005-0000-0000-000090920000}"/>
    <cellStyle name="Normal 2 5 2 3 2" xfId="17372" xr:uid="{00000000-0005-0000-0000-000091920000}"/>
    <cellStyle name="Normal 2 5 2 4" xfId="1103" xr:uid="{00000000-0005-0000-0000-000092920000}"/>
    <cellStyle name="Normal 2 5 3" xfId="1104" xr:uid="{00000000-0005-0000-0000-000093920000}"/>
    <cellStyle name="Normal 2 5 3 2" xfId="1105" xr:uid="{00000000-0005-0000-0000-000094920000}"/>
    <cellStyle name="Normal 2 5 3 3" xfId="17373" xr:uid="{00000000-0005-0000-0000-000095920000}"/>
    <cellStyle name="Normal 2 5 3 4" xfId="17374" xr:uid="{00000000-0005-0000-0000-000096920000}"/>
    <cellStyle name="Normal 2 5 3 5" xfId="17375" xr:uid="{00000000-0005-0000-0000-000097920000}"/>
    <cellStyle name="Normal 2 5 3 6" xfId="17376" xr:uid="{00000000-0005-0000-0000-000098920000}"/>
    <cellStyle name="Normal 2 5 3 7" xfId="17377" xr:uid="{00000000-0005-0000-0000-000099920000}"/>
    <cellStyle name="Normal 2 5 3 8" xfId="17378" xr:uid="{00000000-0005-0000-0000-00009A920000}"/>
    <cellStyle name="Normal 2 5 4" xfId="17379" xr:uid="{00000000-0005-0000-0000-00009B920000}"/>
    <cellStyle name="Normal 2 5 5" xfId="17380" xr:uid="{00000000-0005-0000-0000-00009C920000}"/>
    <cellStyle name="Normal 2 5 6" xfId="17381" xr:uid="{00000000-0005-0000-0000-00009D920000}"/>
    <cellStyle name="Normal 2 5 7" xfId="17382" xr:uid="{00000000-0005-0000-0000-00009E920000}"/>
    <cellStyle name="Normal 2 5 8" xfId="17383" xr:uid="{00000000-0005-0000-0000-00009F920000}"/>
    <cellStyle name="Normal 2 5 9" xfId="17384" xr:uid="{00000000-0005-0000-0000-0000A0920000}"/>
    <cellStyle name="Normal 2 57" xfId="17385" xr:uid="{00000000-0005-0000-0000-0000A1920000}"/>
    <cellStyle name="Normal 2 58" xfId="17386" xr:uid="{00000000-0005-0000-0000-0000A2920000}"/>
    <cellStyle name="Normal 2 6" xfId="99" xr:uid="{00000000-0005-0000-0000-0000A3920000}"/>
    <cellStyle name="Normal 2 6 2" xfId="17387" xr:uid="{00000000-0005-0000-0000-0000A4920000}"/>
    <cellStyle name="Normal 2 6 2 2" xfId="17388" xr:uid="{00000000-0005-0000-0000-0000A5920000}"/>
    <cellStyle name="Normal 2 6 2 3" xfId="17389" xr:uid="{00000000-0005-0000-0000-0000A6920000}"/>
    <cellStyle name="Normal 2 6 2 3 2" xfId="17390" xr:uid="{00000000-0005-0000-0000-0000A7920000}"/>
    <cellStyle name="Normal 2 6 2 4" xfId="32781" xr:uid="{00000000-0005-0000-0000-0000A8920000}"/>
    <cellStyle name="Normal 2 6 2 5" xfId="25422" xr:uid="{00000000-0005-0000-0000-0000A9920000}"/>
    <cellStyle name="Normal 2 6 3" xfId="17391" xr:uid="{00000000-0005-0000-0000-0000AA920000}"/>
    <cellStyle name="Normal 2 6 3 2" xfId="17392" xr:uid="{00000000-0005-0000-0000-0000AB920000}"/>
    <cellStyle name="Normal 2 6 3 3" xfId="32782" xr:uid="{00000000-0005-0000-0000-0000AC920000}"/>
    <cellStyle name="Normal 2 6 3 4" xfId="23243" xr:uid="{00000000-0005-0000-0000-0000AD920000}"/>
    <cellStyle name="Normal 2 6 4" xfId="1106" xr:uid="{00000000-0005-0000-0000-0000AE920000}"/>
    <cellStyle name="Normal 2 6 4 2" xfId="23244" xr:uid="{00000000-0005-0000-0000-0000AF920000}"/>
    <cellStyle name="Normal 2 6 5" xfId="23242" xr:uid="{00000000-0005-0000-0000-0000B0920000}"/>
    <cellStyle name="Normal 2 7" xfId="1107" xr:uid="{00000000-0005-0000-0000-0000B1920000}"/>
    <cellStyle name="Normal 2 7 2" xfId="17394" xr:uid="{00000000-0005-0000-0000-0000B2920000}"/>
    <cellStyle name="Normal 2 7 2 2" xfId="17395" xr:uid="{00000000-0005-0000-0000-0000B3920000}"/>
    <cellStyle name="Normal 2 7 2 2 2" xfId="17396" xr:uid="{00000000-0005-0000-0000-0000B4920000}"/>
    <cellStyle name="Normal 2 7 2 3" xfId="17397" xr:uid="{00000000-0005-0000-0000-0000B5920000}"/>
    <cellStyle name="Normal 2 7 3" xfId="17398" xr:uid="{00000000-0005-0000-0000-0000B6920000}"/>
    <cellStyle name="Normal 2 7 3 2" xfId="17399" xr:uid="{00000000-0005-0000-0000-0000B7920000}"/>
    <cellStyle name="Normal 2 7 4" xfId="17400" xr:uid="{00000000-0005-0000-0000-0000B8920000}"/>
    <cellStyle name="Normal 2 7 4 2" xfId="17401" xr:uid="{00000000-0005-0000-0000-0000B9920000}"/>
    <cellStyle name="Normal 2 7 5" xfId="17393" xr:uid="{00000000-0005-0000-0000-0000BA920000}"/>
    <cellStyle name="Normal 2 7 6" xfId="23840" xr:uid="{00000000-0005-0000-0000-0000BB920000}"/>
    <cellStyle name="Normal 2 7 7" xfId="23245" xr:uid="{00000000-0005-0000-0000-0000BC920000}"/>
    <cellStyle name="Normal 2 8" xfId="27" xr:uid="{00000000-0005-0000-0000-0000BD920000}"/>
    <cellStyle name="Normal 2 8 10" xfId="17403" xr:uid="{00000000-0005-0000-0000-0000BE920000}"/>
    <cellStyle name="Normal 2 8 11" xfId="17404" xr:uid="{00000000-0005-0000-0000-0000BF920000}"/>
    <cellStyle name="Normal 2 8 12" xfId="17405" xr:uid="{00000000-0005-0000-0000-0000C0920000}"/>
    <cellStyle name="Normal 2 8 13" xfId="17406" xr:uid="{00000000-0005-0000-0000-0000C1920000}"/>
    <cellStyle name="Normal 2 8 14" xfId="17407" xr:uid="{00000000-0005-0000-0000-0000C2920000}"/>
    <cellStyle name="Normal 2 8 15" xfId="17408" xr:uid="{00000000-0005-0000-0000-0000C3920000}"/>
    <cellStyle name="Normal 2 8 16" xfId="17409" xr:uid="{00000000-0005-0000-0000-0000C4920000}"/>
    <cellStyle name="Normal 2 8 17" xfId="17410" xr:uid="{00000000-0005-0000-0000-0000C5920000}"/>
    <cellStyle name="Normal 2 8 18" xfId="17411" xr:uid="{00000000-0005-0000-0000-0000C6920000}"/>
    <cellStyle name="Normal 2 8 19" xfId="17412" xr:uid="{00000000-0005-0000-0000-0000C7920000}"/>
    <cellStyle name="Normal 2 8 2" xfId="1108" xr:uid="{00000000-0005-0000-0000-0000C8920000}"/>
    <cellStyle name="Normal 2 8 2 2" xfId="17414" xr:uid="{00000000-0005-0000-0000-0000C9920000}"/>
    <cellStyle name="Normal 2 8 2 2 2" xfId="17415" xr:uid="{00000000-0005-0000-0000-0000CA920000}"/>
    <cellStyle name="Normal 2 8 2 3" xfId="17416" xr:uid="{00000000-0005-0000-0000-0000CB920000}"/>
    <cellStyle name="Normal 2 8 2 3 2" xfId="17417" xr:uid="{00000000-0005-0000-0000-0000CC920000}"/>
    <cellStyle name="Normal 2 8 2 4" xfId="17413" xr:uid="{00000000-0005-0000-0000-0000CD920000}"/>
    <cellStyle name="Normal 2 8 2 5" xfId="23841" xr:uid="{00000000-0005-0000-0000-0000CE920000}"/>
    <cellStyle name="Normal 2 8 2 6" xfId="31930" xr:uid="{00000000-0005-0000-0000-0000CF920000}"/>
    <cellStyle name="Normal 2 8 20" xfId="17418" xr:uid="{00000000-0005-0000-0000-0000D0920000}"/>
    <cellStyle name="Normal 2 8 21" xfId="17419" xr:uid="{00000000-0005-0000-0000-0000D1920000}"/>
    <cellStyle name="Normal 2 8 22" xfId="17420" xr:uid="{00000000-0005-0000-0000-0000D2920000}"/>
    <cellStyle name="Normal 2 8 23" xfId="17421" xr:uid="{00000000-0005-0000-0000-0000D3920000}"/>
    <cellStyle name="Normal 2 8 24" xfId="17422" xr:uid="{00000000-0005-0000-0000-0000D4920000}"/>
    <cellStyle name="Normal 2 8 25" xfId="17423" xr:uid="{00000000-0005-0000-0000-0000D5920000}"/>
    <cellStyle name="Normal 2 8 26" xfId="17424" xr:uid="{00000000-0005-0000-0000-0000D6920000}"/>
    <cellStyle name="Normal 2 8 27" xfId="17425" xr:uid="{00000000-0005-0000-0000-0000D7920000}"/>
    <cellStyle name="Normal 2 8 28" xfId="17426" xr:uid="{00000000-0005-0000-0000-0000D8920000}"/>
    <cellStyle name="Normal 2 8 29" xfId="17427" xr:uid="{00000000-0005-0000-0000-0000D9920000}"/>
    <cellStyle name="Normal 2 8 3" xfId="17428" xr:uid="{00000000-0005-0000-0000-0000DA920000}"/>
    <cellStyle name="Normal 2 8 3 2" xfId="17429" xr:uid="{00000000-0005-0000-0000-0000DB920000}"/>
    <cellStyle name="Normal 2 8 3 3" xfId="17430" xr:uid="{00000000-0005-0000-0000-0000DC920000}"/>
    <cellStyle name="Normal 2 8 30" xfId="17402" xr:uid="{00000000-0005-0000-0000-0000DD920000}"/>
    <cellStyle name="Normal 2 8 4" xfId="17431" xr:uid="{00000000-0005-0000-0000-0000DE920000}"/>
    <cellStyle name="Normal 2 8 5" xfId="17432" xr:uid="{00000000-0005-0000-0000-0000DF920000}"/>
    <cellStyle name="Normal 2 8 6" xfId="17433" xr:uid="{00000000-0005-0000-0000-0000E0920000}"/>
    <cellStyle name="Normal 2 8 7" xfId="17434" xr:uid="{00000000-0005-0000-0000-0000E1920000}"/>
    <cellStyle name="Normal 2 8 8" xfId="17435" xr:uid="{00000000-0005-0000-0000-0000E2920000}"/>
    <cellStyle name="Normal 2 8 9" xfId="17436" xr:uid="{00000000-0005-0000-0000-0000E3920000}"/>
    <cellStyle name="Normal 2 82" xfId="17437" xr:uid="{00000000-0005-0000-0000-0000E4920000}"/>
    <cellStyle name="Normal 2 82 2" xfId="17438" xr:uid="{00000000-0005-0000-0000-0000E5920000}"/>
    <cellStyle name="Normal 2 82 2 2" xfId="17439" xr:uid="{00000000-0005-0000-0000-0000E6920000}"/>
    <cellStyle name="Normal 2 82 3" xfId="17440" xr:uid="{00000000-0005-0000-0000-0000E7920000}"/>
    <cellStyle name="Normal 2 9" xfId="17441" xr:uid="{00000000-0005-0000-0000-0000E8920000}"/>
    <cellStyle name="Normal 2 9 10" xfId="25675" xr:uid="{00000000-0005-0000-0000-0000E9920000}"/>
    <cellStyle name="Normal 2 9 2" xfId="17442" xr:uid="{00000000-0005-0000-0000-0000EA920000}"/>
    <cellStyle name="Normal 2 9 2 2" xfId="17443" xr:uid="{00000000-0005-0000-0000-0000EB920000}"/>
    <cellStyle name="Normal 2 9 2 3" xfId="17444" xr:uid="{00000000-0005-0000-0000-0000EC920000}"/>
    <cellStyle name="Normal 2 9 2 3 2" xfId="17445" xr:uid="{00000000-0005-0000-0000-0000ED920000}"/>
    <cellStyle name="Normal 2 9 3" xfId="17446" xr:uid="{00000000-0005-0000-0000-0000EE920000}"/>
    <cellStyle name="Normal 2 9 3 2" xfId="17447" xr:uid="{00000000-0005-0000-0000-0000EF920000}"/>
    <cellStyle name="Normal 2 9 4" xfId="17448" xr:uid="{00000000-0005-0000-0000-0000F0920000}"/>
    <cellStyle name="Normal 2 9 5" xfId="17449" xr:uid="{00000000-0005-0000-0000-0000F1920000}"/>
    <cellStyle name="Normal 2 9 6" xfId="17450" xr:uid="{00000000-0005-0000-0000-0000F2920000}"/>
    <cellStyle name="Normal 2 9 7" xfId="17451" xr:uid="{00000000-0005-0000-0000-0000F3920000}"/>
    <cellStyle name="Normal 2 9 8" xfId="17452" xr:uid="{00000000-0005-0000-0000-0000F4920000}"/>
    <cellStyle name="Normal 2 9 9" xfId="32783" xr:uid="{00000000-0005-0000-0000-0000F5920000}"/>
    <cellStyle name="Normal 2 94" xfId="17453" xr:uid="{00000000-0005-0000-0000-0000F6920000}"/>
    <cellStyle name="Normal 2 94 2" xfId="17454" xr:uid="{00000000-0005-0000-0000-0000F7920000}"/>
    <cellStyle name="Normal 2 94 2 2" xfId="17455" xr:uid="{00000000-0005-0000-0000-0000F8920000}"/>
    <cellStyle name="Normal 2 94 3" xfId="17456" xr:uid="{00000000-0005-0000-0000-0000F9920000}"/>
    <cellStyle name="Normal 2_3.0 M&amp;P Texture-BOQ-01.08.12." xfId="17457" xr:uid="{00000000-0005-0000-0000-0000FA920000}"/>
    <cellStyle name="Normal 20" xfId="79" xr:uid="{00000000-0005-0000-0000-0000FB920000}"/>
    <cellStyle name="Normal 20 2" xfId="1110" xr:uid="{00000000-0005-0000-0000-0000FC920000}"/>
    <cellStyle name="Normal 20 2 2" xfId="17459" xr:uid="{00000000-0005-0000-0000-0000FD920000}"/>
    <cellStyle name="Normal 20 2 2 2" xfId="17460" xr:uid="{00000000-0005-0000-0000-0000FE920000}"/>
    <cellStyle name="Normal 20 2 2 2 2" xfId="17461" xr:uid="{00000000-0005-0000-0000-0000FF920000}"/>
    <cellStyle name="Normal 20 2 2 3" xfId="17462" xr:uid="{00000000-0005-0000-0000-000000930000}"/>
    <cellStyle name="Normal 20 2 2 3 2" xfId="17463" xr:uid="{00000000-0005-0000-0000-000001930000}"/>
    <cellStyle name="Normal 20 2 2 4" xfId="17464" xr:uid="{00000000-0005-0000-0000-000002930000}"/>
    <cellStyle name="Normal 20 2 3" xfId="17465" xr:uid="{00000000-0005-0000-0000-000003930000}"/>
    <cellStyle name="Normal 20 2 3 2" xfId="17466" xr:uid="{00000000-0005-0000-0000-000004930000}"/>
    <cellStyle name="Normal 20 2 3 3" xfId="17467" xr:uid="{00000000-0005-0000-0000-000005930000}"/>
    <cellStyle name="Normal 20 2 4" xfId="17468" xr:uid="{00000000-0005-0000-0000-000006930000}"/>
    <cellStyle name="Normal 20 2 4 2" xfId="17469" xr:uid="{00000000-0005-0000-0000-000007930000}"/>
    <cellStyle name="Normal 20 2 5" xfId="17470" xr:uid="{00000000-0005-0000-0000-000008930000}"/>
    <cellStyle name="Normal 20 2 6" xfId="23842" xr:uid="{00000000-0005-0000-0000-000009930000}"/>
    <cellStyle name="Normal 20 2 7" xfId="23246" xr:uid="{00000000-0005-0000-0000-00000A930000}"/>
    <cellStyle name="Normal 20 3" xfId="1109" xr:uid="{00000000-0005-0000-0000-00000B930000}"/>
    <cellStyle name="Normal 20 3 2" xfId="17472" xr:uid="{00000000-0005-0000-0000-00000C930000}"/>
    <cellStyle name="Normal 20 3 3" xfId="17471" xr:uid="{00000000-0005-0000-0000-00000D930000}"/>
    <cellStyle name="Normal 20 4" xfId="17473" xr:uid="{00000000-0005-0000-0000-00000E930000}"/>
    <cellStyle name="Normal 20 4 2" xfId="17474" xr:uid="{00000000-0005-0000-0000-00000F930000}"/>
    <cellStyle name="Normal 20 4 3" xfId="17475" xr:uid="{00000000-0005-0000-0000-000010930000}"/>
    <cellStyle name="Normal 20 5" xfId="17458" xr:uid="{00000000-0005-0000-0000-000011930000}"/>
    <cellStyle name="Normal 21" xfId="189" xr:uid="{00000000-0005-0000-0000-000012930000}"/>
    <cellStyle name="Normal 21 2" xfId="256" xr:uid="{00000000-0005-0000-0000-000013930000}"/>
    <cellStyle name="Normal 21 2 2" xfId="17478" xr:uid="{00000000-0005-0000-0000-000014930000}"/>
    <cellStyle name="Normal 21 2 2 2" xfId="32784" xr:uid="{00000000-0005-0000-0000-000015930000}"/>
    <cellStyle name="Normal 21 2 2 3" xfId="25534" xr:uid="{00000000-0005-0000-0000-000016930000}"/>
    <cellStyle name="Normal 21 2 2 4" xfId="23248" xr:uid="{00000000-0005-0000-0000-000017930000}"/>
    <cellStyle name="Normal 21 2 3" xfId="17479" xr:uid="{00000000-0005-0000-0000-000018930000}"/>
    <cellStyle name="Normal 21 2 4" xfId="17477" xr:uid="{00000000-0005-0000-0000-000019930000}"/>
    <cellStyle name="Normal 21 2 5" xfId="1112" xr:uid="{00000000-0005-0000-0000-00001A930000}"/>
    <cellStyle name="Normal 21 2 6" xfId="23247" xr:uid="{00000000-0005-0000-0000-00001B930000}"/>
    <cellStyle name="Normal 21 3" xfId="17480" xr:uid="{00000000-0005-0000-0000-00001C930000}"/>
    <cellStyle name="Normal 21 3 2" xfId="17481" xr:uid="{00000000-0005-0000-0000-00001D930000}"/>
    <cellStyle name="Normal 21 4" xfId="17482" xr:uid="{00000000-0005-0000-0000-00001E930000}"/>
    <cellStyle name="Normal 21 5" xfId="17476" xr:uid="{00000000-0005-0000-0000-00001F930000}"/>
    <cellStyle name="Normal 21 6" xfId="1111" xr:uid="{00000000-0005-0000-0000-000020930000}"/>
    <cellStyle name="Normal 22" xfId="80" xr:uid="{00000000-0005-0000-0000-000021930000}"/>
    <cellStyle name="Normal 22 2" xfId="1114" xr:uid="{00000000-0005-0000-0000-000022930000}"/>
    <cellStyle name="Normal 22 2 2" xfId="17485" xr:uid="{00000000-0005-0000-0000-000023930000}"/>
    <cellStyle name="Normal 22 2 3" xfId="17484" xr:uid="{00000000-0005-0000-0000-000024930000}"/>
    <cellStyle name="Normal 22 2 4" xfId="23843" xr:uid="{00000000-0005-0000-0000-000025930000}"/>
    <cellStyle name="Normal 22 2 5" xfId="23249" xr:uid="{00000000-0005-0000-0000-000026930000}"/>
    <cellStyle name="Normal 22 3" xfId="1113" xr:uid="{00000000-0005-0000-0000-000027930000}"/>
    <cellStyle name="Normal 22 3 2" xfId="17487" xr:uid="{00000000-0005-0000-0000-000028930000}"/>
    <cellStyle name="Normal 22 3 3" xfId="17486" xr:uid="{00000000-0005-0000-0000-000029930000}"/>
    <cellStyle name="Normal 22 4" xfId="17483" xr:uid="{00000000-0005-0000-0000-00002A930000}"/>
    <cellStyle name="Normal 226" xfId="149" xr:uid="{00000000-0005-0000-0000-00002B930000}"/>
    <cellStyle name="Normal 23" xfId="81" xr:uid="{00000000-0005-0000-0000-00002C930000}"/>
    <cellStyle name="Normal 23 2" xfId="1116" xr:uid="{00000000-0005-0000-0000-00002D930000}"/>
    <cellStyle name="Normal 23 2 2" xfId="17490" xr:uid="{00000000-0005-0000-0000-00002E930000}"/>
    <cellStyle name="Normal 23 2 2 2" xfId="32785" xr:uid="{00000000-0005-0000-0000-00002F930000}"/>
    <cellStyle name="Normal 23 2 2 3" xfId="23252" xr:uid="{00000000-0005-0000-0000-000030930000}"/>
    <cellStyle name="Normal 23 2 3" xfId="17491" xr:uid="{00000000-0005-0000-0000-000031930000}"/>
    <cellStyle name="Normal 23 2 3 2" xfId="32786" xr:uid="{00000000-0005-0000-0000-000032930000}"/>
    <cellStyle name="Normal 23 2 3 3" xfId="23253" xr:uid="{00000000-0005-0000-0000-000033930000}"/>
    <cellStyle name="Normal 23 2 4" xfId="17489" xr:uid="{00000000-0005-0000-0000-000034930000}"/>
    <cellStyle name="Normal 23 2 5" xfId="23845" xr:uid="{00000000-0005-0000-0000-000035930000}"/>
    <cellStyle name="Normal 23 2 6" xfId="23251" xr:uid="{00000000-0005-0000-0000-000036930000}"/>
    <cellStyle name="Normal 23 3" xfId="1115" xr:uid="{00000000-0005-0000-0000-000037930000}"/>
    <cellStyle name="Normal 23 3 2" xfId="17493" xr:uid="{00000000-0005-0000-0000-000038930000}"/>
    <cellStyle name="Normal 23 3 3" xfId="17494" xr:uid="{00000000-0005-0000-0000-000039930000}"/>
    <cellStyle name="Normal 23 3 4" xfId="17495" xr:uid="{00000000-0005-0000-0000-00003A930000}"/>
    <cellStyle name="Normal 23 3 5" xfId="17492" xr:uid="{00000000-0005-0000-0000-00003B930000}"/>
    <cellStyle name="Normal 23 3 6" xfId="23844" xr:uid="{00000000-0005-0000-0000-00003C930000}"/>
    <cellStyle name="Normal 23 4" xfId="17496" xr:uid="{00000000-0005-0000-0000-00003D930000}"/>
    <cellStyle name="Normal 23 4 2" xfId="17497" xr:uid="{00000000-0005-0000-0000-00003E930000}"/>
    <cellStyle name="Normal 23 4 3" xfId="32787" xr:uid="{00000000-0005-0000-0000-00003F930000}"/>
    <cellStyle name="Normal 23 4 4" xfId="23250" xr:uid="{00000000-0005-0000-0000-000040930000}"/>
    <cellStyle name="Normal 23 5" xfId="17498" xr:uid="{00000000-0005-0000-0000-000041930000}"/>
    <cellStyle name="Normal 23 6" xfId="17488" xr:uid="{00000000-0005-0000-0000-000042930000}"/>
    <cellStyle name="Normal 24" xfId="1117" xr:uid="{00000000-0005-0000-0000-000043930000}"/>
    <cellStyle name="Normal 24 2" xfId="1118" xr:uid="{00000000-0005-0000-0000-000044930000}"/>
    <cellStyle name="Normal 24 2 2" xfId="17499" xr:uid="{00000000-0005-0000-0000-000045930000}"/>
    <cellStyle name="Normal 24 2 2 2" xfId="17500" xr:uid="{00000000-0005-0000-0000-000046930000}"/>
    <cellStyle name="Normal 24 2 2 3" xfId="17501" xr:uid="{00000000-0005-0000-0000-000047930000}"/>
    <cellStyle name="Normal 24 2 2 4" xfId="17502" xr:uid="{00000000-0005-0000-0000-000048930000}"/>
    <cellStyle name="Normal 24 2 2 5" xfId="17503" xr:uid="{00000000-0005-0000-0000-000049930000}"/>
    <cellStyle name="Normal 24 2 2 6" xfId="17504" xr:uid="{00000000-0005-0000-0000-00004A930000}"/>
    <cellStyle name="Normal 24 2 3" xfId="17505" xr:uid="{00000000-0005-0000-0000-00004B930000}"/>
    <cellStyle name="Normal 24 2 3 2" xfId="17506" xr:uid="{00000000-0005-0000-0000-00004C930000}"/>
    <cellStyle name="Normal 24 2 4" xfId="17507" xr:uid="{00000000-0005-0000-0000-00004D930000}"/>
    <cellStyle name="Normal 24 2 5" xfId="23846" xr:uid="{00000000-0005-0000-0000-00004E930000}"/>
    <cellStyle name="Normal 24 3" xfId="1119" xr:uid="{00000000-0005-0000-0000-00004F930000}"/>
    <cellStyle name="Normal 24 3 2" xfId="17509" xr:uid="{00000000-0005-0000-0000-000050930000}"/>
    <cellStyle name="Normal 24 3 2 2" xfId="17510" xr:uid="{00000000-0005-0000-0000-000051930000}"/>
    <cellStyle name="Normal 24 3 3" xfId="17511" xr:uid="{00000000-0005-0000-0000-000052930000}"/>
    <cellStyle name="Normal 24 3 4" xfId="17512" xr:uid="{00000000-0005-0000-0000-000053930000}"/>
    <cellStyle name="Normal 24 3 5" xfId="17508" xr:uid="{00000000-0005-0000-0000-000054930000}"/>
    <cellStyle name="Normal 24 3 6" xfId="23847" xr:uid="{00000000-0005-0000-0000-000055930000}"/>
    <cellStyle name="Normal 24 3 7" xfId="23255" xr:uid="{00000000-0005-0000-0000-000056930000}"/>
    <cellStyle name="Normal 24 4" xfId="17513" xr:uid="{00000000-0005-0000-0000-000057930000}"/>
    <cellStyle name="Normal 24 4 2" xfId="17514" xr:uid="{00000000-0005-0000-0000-000058930000}"/>
    <cellStyle name="Normal 24 5" xfId="17515" xr:uid="{00000000-0005-0000-0000-000059930000}"/>
    <cellStyle name="Normal 24 5 2" xfId="17516" xr:uid="{00000000-0005-0000-0000-00005A930000}"/>
    <cellStyle name="Normal 24 6" xfId="17517" xr:uid="{00000000-0005-0000-0000-00005B930000}"/>
    <cellStyle name="Normal 24 6 2" xfId="17518" xr:uid="{00000000-0005-0000-0000-00005C930000}"/>
    <cellStyle name="Normal 24 6 3" xfId="17519" xr:uid="{00000000-0005-0000-0000-00005D930000}"/>
    <cellStyle name="Normal 24 7" xfId="29849" xr:uid="{00000000-0005-0000-0000-00005E930000}"/>
    <cellStyle name="Normal 24 8" xfId="23254" xr:uid="{00000000-0005-0000-0000-00005F930000}"/>
    <cellStyle name="Normal 25" xfId="1120" xr:uid="{00000000-0005-0000-0000-000060930000}"/>
    <cellStyle name="Normal 25 2" xfId="17521" xr:uid="{00000000-0005-0000-0000-000061930000}"/>
    <cellStyle name="Normal 25 2 2" xfId="17522" xr:uid="{00000000-0005-0000-0000-000062930000}"/>
    <cellStyle name="Normal 25 2 3" xfId="17523" xr:uid="{00000000-0005-0000-0000-000063930000}"/>
    <cellStyle name="Normal 25 2 4" xfId="32788" xr:uid="{00000000-0005-0000-0000-000064930000}"/>
    <cellStyle name="Normal 25 3" xfId="17524" xr:uid="{00000000-0005-0000-0000-000065930000}"/>
    <cellStyle name="Normal 25 4" xfId="17520" xr:uid="{00000000-0005-0000-0000-000066930000}"/>
    <cellStyle name="Normal 25 5" xfId="23848" xr:uid="{00000000-0005-0000-0000-000067930000}"/>
    <cellStyle name="Normal 25 6" xfId="23256" xr:uid="{00000000-0005-0000-0000-000068930000}"/>
    <cellStyle name="Normal 26" xfId="82" xr:uid="{00000000-0005-0000-0000-000069930000}"/>
    <cellStyle name="Normal 26 2" xfId="17525" xr:uid="{00000000-0005-0000-0000-00006A930000}"/>
    <cellStyle name="Normal 26 2 2" xfId="17526" xr:uid="{00000000-0005-0000-0000-00006B930000}"/>
    <cellStyle name="Normal 26 2 2 2" xfId="17527" xr:uid="{00000000-0005-0000-0000-00006C930000}"/>
    <cellStyle name="Normal 26 2 3" xfId="17528" xr:uid="{00000000-0005-0000-0000-00006D930000}"/>
    <cellStyle name="Normal 26 2 3 2" xfId="17529" xr:uid="{00000000-0005-0000-0000-00006E930000}"/>
    <cellStyle name="Normal 26 2 4" xfId="17530" xr:uid="{00000000-0005-0000-0000-00006F930000}"/>
    <cellStyle name="Normal 26 2 5" xfId="32789" xr:uid="{00000000-0005-0000-0000-000070930000}"/>
    <cellStyle name="Normal 26 2 6" xfId="23257" xr:uid="{00000000-0005-0000-0000-000071930000}"/>
    <cellStyle name="Normal 26 3" xfId="4" xr:uid="{00000000-0005-0000-0000-000072930000}"/>
    <cellStyle name="Normal 26 3 2" xfId="17531" xr:uid="{00000000-0005-0000-0000-000073930000}"/>
    <cellStyle name="Normal 26 3 2 2" xfId="17532" xr:uid="{00000000-0005-0000-0000-000074930000}"/>
    <cellStyle name="Normal 26 3 2 3" xfId="17533" xr:uid="{00000000-0005-0000-0000-000075930000}"/>
    <cellStyle name="Normal 26 3 2 3 2" xfId="17534" xr:uid="{00000000-0005-0000-0000-000076930000}"/>
    <cellStyle name="Normal 26 3 3" xfId="17535" xr:uid="{00000000-0005-0000-0000-000077930000}"/>
    <cellStyle name="Normal 26 3 3 2" xfId="17536" xr:uid="{00000000-0005-0000-0000-000078930000}"/>
    <cellStyle name="Normal 26 3 4" xfId="17537" xr:uid="{00000000-0005-0000-0000-000079930000}"/>
    <cellStyle name="Normal 26 4" xfId="17538" xr:uid="{00000000-0005-0000-0000-00007A930000}"/>
    <cellStyle name="Normal 26 4 2" xfId="17539" xr:uid="{00000000-0005-0000-0000-00007B930000}"/>
    <cellStyle name="Normal 26 4 3" xfId="17540" xr:uid="{00000000-0005-0000-0000-00007C930000}"/>
    <cellStyle name="Normal 26 5" xfId="17541" xr:uid="{00000000-0005-0000-0000-00007D930000}"/>
    <cellStyle name="Normal 26 5 2" xfId="17542" xr:uid="{00000000-0005-0000-0000-00007E930000}"/>
    <cellStyle name="Normal 26 6" xfId="17543" xr:uid="{00000000-0005-0000-0000-00007F930000}"/>
    <cellStyle name="Normal 26 6 2" xfId="17544" xr:uid="{00000000-0005-0000-0000-000080930000}"/>
    <cellStyle name="Normal 26 7" xfId="17545" xr:uid="{00000000-0005-0000-0000-000081930000}"/>
    <cellStyle name="Normal 26 8" xfId="17546" xr:uid="{00000000-0005-0000-0000-000082930000}"/>
    <cellStyle name="Normal 26 9" xfId="17547" xr:uid="{00000000-0005-0000-0000-000083930000}"/>
    <cellStyle name="Normal 26 9 2" xfId="17548" xr:uid="{00000000-0005-0000-0000-000084930000}"/>
    <cellStyle name="Normal 27" xfId="1121" xr:uid="{00000000-0005-0000-0000-000085930000}"/>
    <cellStyle name="Normal 27 2" xfId="1315" xr:uid="{00000000-0005-0000-0000-000086930000}"/>
    <cellStyle name="Normal 27 2 2" xfId="17550" xr:uid="{00000000-0005-0000-0000-000087930000}"/>
    <cellStyle name="Normal 27 2 2 2" xfId="17551" xr:uid="{00000000-0005-0000-0000-000088930000}"/>
    <cellStyle name="Normal 27 2 3" xfId="17552" xr:uid="{00000000-0005-0000-0000-000089930000}"/>
    <cellStyle name="Normal 27 2 4" xfId="17549" xr:uid="{00000000-0005-0000-0000-00008A930000}"/>
    <cellStyle name="Normal 27 3" xfId="17553" xr:uid="{00000000-0005-0000-0000-00008B930000}"/>
    <cellStyle name="Normal 27 3 2" xfId="17554" xr:uid="{00000000-0005-0000-0000-00008C930000}"/>
    <cellStyle name="Normal 27 3 3" xfId="17555" xr:uid="{00000000-0005-0000-0000-00008D930000}"/>
    <cellStyle name="Normal 27 3 4" xfId="32790" xr:uid="{00000000-0005-0000-0000-00008E930000}"/>
    <cellStyle name="Normal 27 4" xfId="17556" xr:uid="{00000000-0005-0000-0000-00008F930000}"/>
    <cellStyle name="Normal 27 4 2" xfId="17557" xr:uid="{00000000-0005-0000-0000-000090930000}"/>
    <cellStyle name="Normal 27 5" xfId="17558" xr:uid="{00000000-0005-0000-0000-000091930000}"/>
    <cellStyle name="Normal 27 6" xfId="17559" xr:uid="{00000000-0005-0000-0000-000092930000}"/>
    <cellStyle name="Normal 27 7" xfId="23849" xr:uid="{00000000-0005-0000-0000-000093930000}"/>
    <cellStyle name="Normal 27 8" xfId="23258" xr:uid="{00000000-0005-0000-0000-000094930000}"/>
    <cellStyle name="Normal 28" xfId="10" xr:uid="{00000000-0005-0000-0000-000095930000}"/>
    <cellStyle name="Normal 28 2" xfId="1122" xr:uid="{00000000-0005-0000-0000-000096930000}"/>
    <cellStyle name="Normal 28 2 2" xfId="17561" xr:uid="{00000000-0005-0000-0000-000097930000}"/>
    <cellStyle name="Normal 28 2 2 2" xfId="17562" xr:uid="{00000000-0005-0000-0000-000098930000}"/>
    <cellStyle name="Normal 28 2 3" xfId="17563" xr:uid="{00000000-0005-0000-0000-000099930000}"/>
    <cellStyle name="Normal 28 2 4" xfId="17560" xr:uid="{00000000-0005-0000-0000-00009A930000}"/>
    <cellStyle name="Normal 28 2 5" xfId="23850" xr:uid="{00000000-0005-0000-0000-00009B930000}"/>
    <cellStyle name="Normal 28 2 6" xfId="23259" xr:uid="{00000000-0005-0000-0000-00009C930000}"/>
    <cellStyle name="Normal 28 3" xfId="17564" xr:uid="{00000000-0005-0000-0000-00009D930000}"/>
    <cellStyle name="Normal 28 3 2" xfId="17565" xr:uid="{00000000-0005-0000-0000-00009E930000}"/>
    <cellStyle name="Normal 28 3 2 2" xfId="17566" xr:uid="{00000000-0005-0000-0000-00009F930000}"/>
    <cellStyle name="Normal 28 3 3" xfId="17567" xr:uid="{00000000-0005-0000-0000-0000A0930000}"/>
    <cellStyle name="Normal 28 4" xfId="17568" xr:uid="{00000000-0005-0000-0000-0000A1930000}"/>
    <cellStyle name="Normal 28 4 2" xfId="17569" xr:uid="{00000000-0005-0000-0000-0000A2930000}"/>
    <cellStyle name="Normal 28 4 3" xfId="17570" xr:uid="{00000000-0005-0000-0000-0000A3930000}"/>
    <cellStyle name="Normal 28 5" xfId="17571" xr:uid="{00000000-0005-0000-0000-0000A4930000}"/>
    <cellStyle name="Normal 28 5 2" xfId="17572" xr:uid="{00000000-0005-0000-0000-0000A5930000}"/>
    <cellStyle name="Normal 28 6" xfId="17573" xr:uid="{00000000-0005-0000-0000-0000A6930000}"/>
    <cellStyle name="Normal 29" xfId="1123" xr:uid="{00000000-0005-0000-0000-0000A7930000}"/>
    <cellStyle name="Normal 29 2" xfId="17574" xr:uid="{00000000-0005-0000-0000-0000A8930000}"/>
    <cellStyle name="Normal 29 2 2" xfId="17575" xr:uid="{00000000-0005-0000-0000-0000A9930000}"/>
    <cellStyle name="Normal 29 2 2 2" xfId="17576" xr:uid="{00000000-0005-0000-0000-0000AA930000}"/>
    <cellStyle name="Normal 29 2 3" xfId="17577" xr:uid="{00000000-0005-0000-0000-0000AB930000}"/>
    <cellStyle name="Normal 29 3" xfId="17578" xr:uid="{00000000-0005-0000-0000-0000AC930000}"/>
    <cellStyle name="Normal 29 3 2" xfId="17579" xr:uid="{00000000-0005-0000-0000-0000AD930000}"/>
    <cellStyle name="Normal 29 4" xfId="17580" xr:uid="{00000000-0005-0000-0000-0000AE930000}"/>
    <cellStyle name="Normal 29 5" xfId="17581" xr:uid="{00000000-0005-0000-0000-0000AF930000}"/>
    <cellStyle name="Normal 29 6" xfId="23851" xr:uid="{00000000-0005-0000-0000-0000B0930000}"/>
    <cellStyle name="Normal 3" xfId="17" xr:uid="{00000000-0005-0000-0000-0000B1930000}"/>
    <cellStyle name="Normal 3 10" xfId="17583" xr:uid="{00000000-0005-0000-0000-0000B2930000}"/>
    <cellStyle name="Normal 3 10 2" xfId="17584" xr:uid="{00000000-0005-0000-0000-0000B3930000}"/>
    <cellStyle name="Normal 3 10 2 2" xfId="17585" xr:uid="{00000000-0005-0000-0000-0000B4930000}"/>
    <cellStyle name="Normal 3 11" xfId="17586" xr:uid="{00000000-0005-0000-0000-0000B5930000}"/>
    <cellStyle name="Normal 3 11 2" xfId="17587" xr:uid="{00000000-0005-0000-0000-0000B6930000}"/>
    <cellStyle name="Normal 3 12" xfId="17588" xr:uid="{00000000-0005-0000-0000-0000B7930000}"/>
    <cellStyle name="Normal 3 12 10" xfId="17589" xr:uid="{00000000-0005-0000-0000-0000B8930000}"/>
    <cellStyle name="Normal 3 12 11" xfId="17590" xr:uid="{00000000-0005-0000-0000-0000B9930000}"/>
    <cellStyle name="Normal 3 12 12" xfId="17591" xr:uid="{00000000-0005-0000-0000-0000BA930000}"/>
    <cellStyle name="Normal 3 12 2" xfId="17592" xr:uid="{00000000-0005-0000-0000-0000BB930000}"/>
    <cellStyle name="Normal 3 12 2 2" xfId="17593" xr:uid="{00000000-0005-0000-0000-0000BC930000}"/>
    <cellStyle name="Normal 3 12 2 2 2" xfId="17594" xr:uid="{00000000-0005-0000-0000-0000BD930000}"/>
    <cellStyle name="Normal 3 12 2 2 3" xfId="17595" xr:uid="{00000000-0005-0000-0000-0000BE930000}"/>
    <cellStyle name="Normal 3 12 2 2 4" xfId="17596" xr:uid="{00000000-0005-0000-0000-0000BF930000}"/>
    <cellStyle name="Normal 3 12 2 2 5" xfId="17597" xr:uid="{00000000-0005-0000-0000-0000C0930000}"/>
    <cellStyle name="Normal 3 12 2 2 6" xfId="17598" xr:uid="{00000000-0005-0000-0000-0000C1930000}"/>
    <cellStyle name="Normal 3 12 2 3" xfId="17599" xr:uid="{00000000-0005-0000-0000-0000C2930000}"/>
    <cellStyle name="Normal 3 12 2 4" xfId="17600" xr:uid="{00000000-0005-0000-0000-0000C3930000}"/>
    <cellStyle name="Normal 3 12 2 5" xfId="17601" xr:uid="{00000000-0005-0000-0000-0000C4930000}"/>
    <cellStyle name="Normal 3 12 2 6" xfId="17602" xr:uid="{00000000-0005-0000-0000-0000C5930000}"/>
    <cellStyle name="Normal 3 12 3" xfId="17603" xr:uid="{00000000-0005-0000-0000-0000C6930000}"/>
    <cellStyle name="Normal 3 12 4" xfId="17604" xr:uid="{00000000-0005-0000-0000-0000C7930000}"/>
    <cellStyle name="Normal 3 12 5" xfId="17605" xr:uid="{00000000-0005-0000-0000-0000C8930000}"/>
    <cellStyle name="Normal 3 12 6" xfId="17606" xr:uid="{00000000-0005-0000-0000-0000C9930000}"/>
    <cellStyle name="Normal 3 12 7" xfId="17607" xr:uid="{00000000-0005-0000-0000-0000CA930000}"/>
    <cellStyle name="Normal 3 12 8" xfId="17608" xr:uid="{00000000-0005-0000-0000-0000CB930000}"/>
    <cellStyle name="Normal 3 12 9" xfId="17609" xr:uid="{00000000-0005-0000-0000-0000CC930000}"/>
    <cellStyle name="Normal 3 13" xfId="17610" xr:uid="{00000000-0005-0000-0000-0000CD930000}"/>
    <cellStyle name="Normal 3 14" xfId="17611" xr:uid="{00000000-0005-0000-0000-0000CE930000}"/>
    <cellStyle name="Normal 3 15" xfId="17612" xr:uid="{00000000-0005-0000-0000-0000CF930000}"/>
    <cellStyle name="Normal 3 15 2" xfId="17613" xr:uid="{00000000-0005-0000-0000-0000D0930000}"/>
    <cellStyle name="Normal 3 15 2 2" xfId="17614" xr:uid="{00000000-0005-0000-0000-0000D1930000}"/>
    <cellStyle name="Normal 3 15 2 3" xfId="17615" xr:uid="{00000000-0005-0000-0000-0000D2930000}"/>
    <cellStyle name="Normal 3 15 2 4" xfId="17616" xr:uid="{00000000-0005-0000-0000-0000D3930000}"/>
    <cellStyle name="Normal 3 15 2 5" xfId="17617" xr:uid="{00000000-0005-0000-0000-0000D4930000}"/>
    <cellStyle name="Normal 3 15 2 6" xfId="17618" xr:uid="{00000000-0005-0000-0000-0000D5930000}"/>
    <cellStyle name="Normal 3 15 3" xfId="17619" xr:uid="{00000000-0005-0000-0000-0000D6930000}"/>
    <cellStyle name="Normal 3 15 4" xfId="17620" xr:uid="{00000000-0005-0000-0000-0000D7930000}"/>
    <cellStyle name="Normal 3 15 5" xfId="17621" xr:uid="{00000000-0005-0000-0000-0000D8930000}"/>
    <cellStyle name="Normal 3 15 6" xfId="17622" xr:uid="{00000000-0005-0000-0000-0000D9930000}"/>
    <cellStyle name="Normal 3 16" xfId="17623" xr:uid="{00000000-0005-0000-0000-0000DA930000}"/>
    <cellStyle name="Normal 3 17" xfId="17624" xr:uid="{00000000-0005-0000-0000-0000DB930000}"/>
    <cellStyle name="Normal 3 18" xfId="17625" xr:uid="{00000000-0005-0000-0000-0000DC930000}"/>
    <cellStyle name="Normal 3 19" xfId="17626" xr:uid="{00000000-0005-0000-0000-0000DD930000}"/>
    <cellStyle name="Normal 3 2" xfId="83" xr:uid="{00000000-0005-0000-0000-0000DE930000}"/>
    <cellStyle name="Normal 3 2 10" xfId="17627" xr:uid="{00000000-0005-0000-0000-0000DF930000}"/>
    <cellStyle name="Normal 3 2 10 2" xfId="17628" xr:uid="{00000000-0005-0000-0000-0000E0930000}"/>
    <cellStyle name="Normal 3 2 10 2 2" xfId="17629" xr:uid="{00000000-0005-0000-0000-0000E1930000}"/>
    <cellStyle name="Normal 3 2 10 2 3" xfId="17630" xr:uid="{00000000-0005-0000-0000-0000E2930000}"/>
    <cellStyle name="Normal 3 2 10 2 4" xfId="17631" xr:uid="{00000000-0005-0000-0000-0000E3930000}"/>
    <cellStyle name="Normal 3 2 10 2 5" xfId="17632" xr:uid="{00000000-0005-0000-0000-0000E4930000}"/>
    <cellStyle name="Normal 3 2 10 2 6" xfId="17633" xr:uid="{00000000-0005-0000-0000-0000E5930000}"/>
    <cellStyle name="Normal 3 2 10 3" xfId="17634" xr:uid="{00000000-0005-0000-0000-0000E6930000}"/>
    <cellStyle name="Normal 3 2 10 4" xfId="17635" xr:uid="{00000000-0005-0000-0000-0000E7930000}"/>
    <cellStyle name="Normal 3 2 10 5" xfId="17636" xr:uid="{00000000-0005-0000-0000-0000E8930000}"/>
    <cellStyle name="Normal 3 2 10 6" xfId="17637" xr:uid="{00000000-0005-0000-0000-0000E9930000}"/>
    <cellStyle name="Normal 3 2 11" xfId="17638" xr:uid="{00000000-0005-0000-0000-0000EA930000}"/>
    <cellStyle name="Normal 3 2 12" xfId="17639" xr:uid="{00000000-0005-0000-0000-0000EB930000}"/>
    <cellStyle name="Normal 3 2 13" xfId="17640" xr:uid="{00000000-0005-0000-0000-0000EC930000}"/>
    <cellStyle name="Normal 3 2 14" xfId="17641" xr:uid="{00000000-0005-0000-0000-0000ED930000}"/>
    <cellStyle name="Normal 3 2 15" xfId="17642" xr:uid="{00000000-0005-0000-0000-0000EE930000}"/>
    <cellStyle name="Normal 3 2 16" xfId="17643" xr:uid="{00000000-0005-0000-0000-0000EF930000}"/>
    <cellStyle name="Normal 3 2 17" xfId="17644" xr:uid="{00000000-0005-0000-0000-0000F0930000}"/>
    <cellStyle name="Normal 3 2 18" xfId="17645" xr:uid="{00000000-0005-0000-0000-0000F1930000}"/>
    <cellStyle name="Normal 3 2 19" xfId="17646" xr:uid="{00000000-0005-0000-0000-0000F2930000}"/>
    <cellStyle name="Normal 3 2 2" xfId="21" xr:uid="{00000000-0005-0000-0000-0000F3930000}"/>
    <cellStyle name="Normal 3 2 2 10" xfId="17647" xr:uid="{00000000-0005-0000-0000-0000F4930000}"/>
    <cellStyle name="Normal 3 2 2 11" xfId="17648" xr:uid="{00000000-0005-0000-0000-0000F5930000}"/>
    <cellStyle name="Normal 3 2 2 12" xfId="17649" xr:uid="{00000000-0005-0000-0000-0000F6930000}"/>
    <cellStyle name="Normal 3 2 2 13" xfId="17650" xr:uid="{00000000-0005-0000-0000-0000F7930000}"/>
    <cellStyle name="Normal 3 2 2 14" xfId="17651" xr:uid="{00000000-0005-0000-0000-0000F8930000}"/>
    <cellStyle name="Normal 3 2 2 2" xfId="17652" xr:uid="{00000000-0005-0000-0000-0000F9930000}"/>
    <cellStyle name="Normal 3 2 2 2 2" xfId="17653" xr:uid="{00000000-0005-0000-0000-0000FA930000}"/>
    <cellStyle name="Normal 3 2 2 2 2 2" xfId="17654" xr:uid="{00000000-0005-0000-0000-0000FB930000}"/>
    <cellStyle name="Normal 3 2 2 2 2 2 2" xfId="17655" xr:uid="{00000000-0005-0000-0000-0000FC930000}"/>
    <cellStyle name="Normal 3 2 2 2 2 3" xfId="17656" xr:uid="{00000000-0005-0000-0000-0000FD930000}"/>
    <cellStyle name="Normal 3 2 2 2 2 4" xfId="17657" xr:uid="{00000000-0005-0000-0000-0000FE930000}"/>
    <cellStyle name="Normal 3 2 2 2 2 5" xfId="17658" xr:uid="{00000000-0005-0000-0000-0000FF930000}"/>
    <cellStyle name="Normal 3 2 2 2 2 6" xfId="17659" xr:uid="{00000000-0005-0000-0000-000000940000}"/>
    <cellStyle name="Normal 3 2 2 2 2 7" xfId="32792" xr:uid="{00000000-0005-0000-0000-000001940000}"/>
    <cellStyle name="Normal 3 2 2 2 3" xfId="17660" xr:uid="{00000000-0005-0000-0000-000002940000}"/>
    <cellStyle name="Normal 3 2 2 2 3 2" xfId="17661" xr:uid="{00000000-0005-0000-0000-000003940000}"/>
    <cellStyle name="Normal 3 2 2 2 4" xfId="17662" xr:uid="{00000000-0005-0000-0000-000004940000}"/>
    <cellStyle name="Normal 3 2 2 2 5" xfId="17663" xr:uid="{00000000-0005-0000-0000-000005940000}"/>
    <cellStyle name="Normal 3 2 2 2 5 2" xfId="17664" xr:uid="{00000000-0005-0000-0000-000006940000}"/>
    <cellStyle name="Normal 3 2 2 2 6" xfId="17665" xr:uid="{00000000-0005-0000-0000-000007940000}"/>
    <cellStyle name="Normal 3 2 2 2 7" xfId="32791" xr:uid="{00000000-0005-0000-0000-000008940000}"/>
    <cellStyle name="Normal 3 2 2 3" xfId="17666" xr:uid="{00000000-0005-0000-0000-000009940000}"/>
    <cellStyle name="Normal 3 2 2 3 2" xfId="17667" xr:uid="{00000000-0005-0000-0000-00000A940000}"/>
    <cellStyle name="Normal 3 2 2 3 3" xfId="17668" xr:uid="{00000000-0005-0000-0000-00000B940000}"/>
    <cellStyle name="Normal 3 2 2 3 4" xfId="32793" xr:uid="{00000000-0005-0000-0000-00000C940000}"/>
    <cellStyle name="Normal 3 2 2 3 5" xfId="23261" xr:uid="{00000000-0005-0000-0000-00000D940000}"/>
    <cellStyle name="Normal 3 2 2 4" xfId="17669" xr:uid="{00000000-0005-0000-0000-00000E940000}"/>
    <cellStyle name="Normal 3 2 2 4 2" xfId="17670" xr:uid="{00000000-0005-0000-0000-00000F940000}"/>
    <cellStyle name="Normal 3 2 2 4 3" xfId="32794" xr:uid="{00000000-0005-0000-0000-000010940000}"/>
    <cellStyle name="Normal 3 2 2 4 4" xfId="23260" xr:uid="{00000000-0005-0000-0000-000011940000}"/>
    <cellStyle name="Normal 3 2 2 5" xfId="17671" xr:uid="{00000000-0005-0000-0000-000012940000}"/>
    <cellStyle name="Normal 3 2 2 5 2" xfId="17672" xr:uid="{00000000-0005-0000-0000-000013940000}"/>
    <cellStyle name="Normal 3 2 2 6" xfId="17673" xr:uid="{00000000-0005-0000-0000-000014940000}"/>
    <cellStyle name="Normal 3 2 2 7" xfId="17674" xr:uid="{00000000-0005-0000-0000-000015940000}"/>
    <cellStyle name="Normal 3 2 2 8" xfId="17675" xr:uid="{00000000-0005-0000-0000-000016940000}"/>
    <cellStyle name="Normal 3 2 2 9" xfId="17676" xr:uid="{00000000-0005-0000-0000-000017940000}"/>
    <cellStyle name="Normal 3 2 20" xfId="17677" xr:uid="{00000000-0005-0000-0000-000018940000}"/>
    <cellStyle name="Normal 3 2 3" xfId="151" xr:uid="{00000000-0005-0000-0000-000019940000}"/>
    <cellStyle name="Normal 3 2 3 10" xfId="1125" xr:uid="{00000000-0005-0000-0000-00001A940000}"/>
    <cellStyle name="Normal 3 2 3 2" xfId="17678" xr:uid="{00000000-0005-0000-0000-00001B940000}"/>
    <cellStyle name="Normal 3 2 3 2 2" xfId="17679" xr:uid="{00000000-0005-0000-0000-00001C940000}"/>
    <cellStyle name="Normal 3 2 3 2 3" xfId="17680" xr:uid="{00000000-0005-0000-0000-00001D940000}"/>
    <cellStyle name="Normal 3 2 3 2 3 2" xfId="17681" xr:uid="{00000000-0005-0000-0000-00001E940000}"/>
    <cellStyle name="Normal 3 2 3 2 4" xfId="32795" xr:uid="{00000000-0005-0000-0000-00001F940000}"/>
    <cellStyle name="Normal 3 2 3 2 5" xfId="25454" xr:uid="{00000000-0005-0000-0000-000020940000}"/>
    <cellStyle name="Normal 3 2 3 3" xfId="17682" xr:uid="{00000000-0005-0000-0000-000021940000}"/>
    <cellStyle name="Normal 3 2 3 3 2" xfId="17683" xr:uid="{00000000-0005-0000-0000-000022940000}"/>
    <cellStyle name="Normal 3 2 3 4" xfId="17684" xr:uid="{00000000-0005-0000-0000-000023940000}"/>
    <cellStyle name="Normal 3 2 3 5" xfId="17685" xr:uid="{00000000-0005-0000-0000-000024940000}"/>
    <cellStyle name="Normal 3 2 3 6" xfId="17686" xr:uid="{00000000-0005-0000-0000-000025940000}"/>
    <cellStyle name="Normal 3 2 3 7" xfId="17687" xr:uid="{00000000-0005-0000-0000-000026940000}"/>
    <cellStyle name="Normal 3 2 3 8" xfId="17688" xr:uid="{00000000-0005-0000-0000-000027940000}"/>
    <cellStyle name="Normal 3 2 3 9" xfId="17689" xr:uid="{00000000-0005-0000-0000-000028940000}"/>
    <cellStyle name="Normal 3 2 4" xfId="1126" xr:uid="{00000000-0005-0000-0000-000029940000}"/>
    <cellStyle name="Normal 3 2 4 2" xfId="17691" xr:uid="{00000000-0005-0000-0000-00002A940000}"/>
    <cellStyle name="Normal 3 2 4 2 2" xfId="17692" xr:uid="{00000000-0005-0000-0000-00002B940000}"/>
    <cellStyle name="Normal 3 2 4 2 2 2" xfId="17693" xr:uid="{00000000-0005-0000-0000-00002C940000}"/>
    <cellStyle name="Normal 3 2 4 2 2 2 2" xfId="17694" xr:uid="{00000000-0005-0000-0000-00002D940000}"/>
    <cellStyle name="Normal 3 2 4 2 3" xfId="17695" xr:uid="{00000000-0005-0000-0000-00002E940000}"/>
    <cellStyle name="Normal 3 2 4 2 4" xfId="17696" xr:uid="{00000000-0005-0000-0000-00002F940000}"/>
    <cellStyle name="Normal 3 2 4 3" xfId="17697" xr:uid="{00000000-0005-0000-0000-000030940000}"/>
    <cellStyle name="Normal 3 2 4 3 2" xfId="17698" xr:uid="{00000000-0005-0000-0000-000031940000}"/>
    <cellStyle name="Normal 3 2 4 3 3" xfId="17699" xr:uid="{00000000-0005-0000-0000-000032940000}"/>
    <cellStyle name="Normal 3 2 4 4" xfId="17700" xr:uid="{00000000-0005-0000-0000-000033940000}"/>
    <cellStyle name="Normal 3 2 4 4 2" xfId="17701" xr:uid="{00000000-0005-0000-0000-000034940000}"/>
    <cellStyle name="Normal 3 2 4 5" xfId="17702" xr:uid="{00000000-0005-0000-0000-000035940000}"/>
    <cellStyle name="Normal 3 2 4 6" xfId="17703" xr:uid="{00000000-0005-0000-0000-000036940000}"/>
    <cellStyle name="Normal 3 2 4 7" xfId="17704" xr:uid="{00000000-0005-0000-0000-000037940000}"/>
    <cellStyle name="Normal 3 2 4 7 2" xfId="17705" xr:uid="{00000000-0005-0000-0000-000038940000}"/>
    <cellStyle name="Normal 3 2 4 8" xfId="17690" xr:uid="{00000000-0005-0000-0000-000039940000}"/>
    <cellStyle name="Normal 3 2 4 9" xfId="23853" xr:uid="{00000000-0005-0000-0000-00003A940000}"/>
    <cellStyle name="Normal 3 2 5" xfId="1124" xr:uid="{00000000-0005-0000-0000-00003B940000}"/>
    <cellStyle name="Normal 3 2 5 2" xfId="17706" xr:uid="{00000000-0005-0000-0000-00003C940000}"/>
    <cellStyle name="Normal 3 2 5 3" xfId="17707" xr:uid="{00000000-0005-0000-0000-00003D940000}"/>
    <cellStyle name="Normal 3 2 5 3 2" xfId="17708" xr:uid="{00000000-0005-0000-0000-00003E940000}"/>
    <cellStyle name="Normal 3 2 5 4" xfId="17709" xr:uid="{00000000-0005-0000-0000-00003F940000}"/>
    <cellStyle name="Normal 3 2 5 5" xfId="23852" xr:uid="{00000000-0005-0000-0000-000040940000}"/>
    <cellStyle name="Normal 3 2 5 6" xfId="23262" xr:uid="{00000000-0005-0000-0000-000041940000}"/>
    <cellStyle name="Normal 3 2 6" xfId="17710" xr:uid="{00000000-0005-0000-0000-000042940000}"/>
    <cellStyle name="Normal 3 2 6 2" xfId="17711" xr:uid="{00000000-0005-0000-0000-000043940000}"/>
    <cellStyle name="Normal 3 2 6 3" xfId="17712" xr:uid="{00000000-0005-0000-0000-000044940000}"/>
    <cellStyle name="Normal 3 2 6 4" xfId="17713" xr:uid="{00000000-0005-0000-0000-000045940000}"/>
    <cellStyle name="Normal 3 2 6 5" xfId="17714" xr:uid="{00000000-0005-0000-0000-000046940000}"/>
    <cellStyle name="Normal 3 2 7" xfId="17715" xr:uid="{00000000-0005-0000-0000-000047940000}"/>
    <cellStyle name="Normal 3 2 7 2" xfId="17716" xr:uid="{00000000-0005-0000-0000-000048940000}"/>
    <cellStyle name="Normal 3 2 8" xfId="17717" xr:uid="{00000000-0005-0000-0000-000049940000}"/>
    <cellStyle name="Normal 3 2 8 2" xfId="17718" xr:uid="{00000000-0005-0000-0000-00004A940000}"/>
    <cellStyle name="Normal 3 2 9" xfId="17719" xr:uid="{00000000-0005-0000-0000-00004B940000}"/>
    <cellStyle name="Normal 3 2_ACC- Unitech Noida - Cost Summar&amp; prices BOQ's -R0 160810" xfId="17720" xr:uid="{00000000-0005-0000-0000-00004C940000}"/>
    <cellStyle name="Normal 3 20" xfId="17721" xr:uid="{00000000-0005-0000-0000-00004D940000}"/>
    <cellStyle name="Normal 3 21" xfId="17722" xr:uid="{00000000-0005-0000-0000-00004E940000}"/>
    <cellStyle name="Normal 3 22" xfId="17723" xr:uid="{00000000-0005-0000-0000-00004F940000}"/>
    <cellStyle name="Normal 3 23" xfId="17724" xr:uid="{00000000-0005-0000-0000-000050940000}"/>
    <cellStyle name="Normal 3 24" xfId="17725" xr:uid="{00000000-0005-0000-0000-000051940000}"/>
    <cellStyle name="Normal 3 25" xfId="17726" xr:uid="{00000000-0005-0000-0000-000052940000}"/>
    <cellStyle name="Normal 3 26" xfId="17727" xr:uid="{00000000-0005-0000-0000-000053940000}"/>
    <cellStyle name="Normal 3 27" xfId="17728" xr:uid="{00000000-0005-0000-0000-000054940000}"/>
    <cellStyle name="Normal 3 28" xfId="17729" xr:uid="{00000000-0005-0000-0000-000055940000}"/>
    <cellStyle name="Normal 3 29" xfId="17730" xr:uid="{00000000-0005-0000-0000-000056940000}"/>
    <cellStyle name="Normal 3 3" xfId="180" xr:uid="{00000000-0005-0000-0000-000057940000}"/>
    <cellStyle name="Normal 3 3 10" xfId="17731" xr:uid="{00000000-0005-0000-0000-000058940000}"/>
    <cellStyle name="Normal 3 3 11" xfId="1127" xr:uid="{00000000-0005-0000-0000-000059940000}"/>
    <cellStyle name="Normal 3 3 2" xfId="1128" xr:uid="{00000000-0005-0000-0000-00005A940000}"/>
    <cellStyle name="Normal 3 3 2 2" xfId="17732" xr:uid="{00000000-0005-0000-0000-00005B940000}"/>
    <cellStyle name="Normal 3 3 2 2 2" xfId="17733" xr:uid="{00000000-0005-0000-0000-00005C940000}"/>
    <cellStyle name="Normal 3 3 2 2 3" xfId="32796" xr:uid="{00000000-0005-0000-0000-00005D940000}"/>
    <cellStyle name="Normal 3 3 2 2 4" xfId="23263" xr:uid="{00000000-0005-0000-0000-00005E940000}"/>
    <cellStyle name="Normal 3 3 2 3" xfId="17734" xr:uid="{00000000-0005-0000-0000-00005F940000}"/>
    <cellStyle name="Normal 3 3 2 3 2" xfId="17735" xr:uid="{00000000-0005-0000-0000-000060940000}"/>
    <cellStyle name="Normal 3 3 3" xfId="1129" xr:uid="{00000000-0005-0000-0000-000061940000}"/>
    <cellStyle name="Normal 3 3 3 10" xfId="17737" xr:uid="{00000000-0005-0000-0000-000062940000}"/>
    <cellStyle name="Normal 3 3 3 11" xfId="17738" xr:uid="{00000000-0005-0000-0000-000063940000}"/>
    <cellStyle name="Normal 3 3 3 12" xfId="17739" xr:uid="{00000000-0005-0000-0000-000064940000}"/>
    <cellStyle name="Normal 3 3 3 13" xfId="17740" xr:uid="{00000000-0005-0000-0000-000065940000}"/>
    <cellStyle name="Normal 3 3 3 14" xfId="17741" xr:uid="{00000000-0005-0000-0000-000066940000}"/>
    <cellStyle name="Normal 3 3 3 15" xfId="17742" xr:uid="{00000000-0005-0000-0000-000067940000}"/>
    <cellStyle name="Normal 3 3 3 16" xfId="17743" xr:uid="{00000000-0005-0000-0000-000068940000}"/>
    <cellStyle name="Normal 3 3 3 17" xfId="17744" xr:uid="{00000000-0005-0000-0000-000069940000}"/>
    <cellStyle name="Normal 3 3 3 18" xfId="17745" xr:uid="{00000000-0005-0000-0000-00006A940000}"/>
    <cellStyle name="Normal 3 3 3 19" xfId="17746" xr:uid="{00000000-0005-0000-0000-00006B940000}"/>
    <cellStyle name="Normal 3 3 3 2" xfId="17747" xr:uid="{00000000-0005-0000-0000-00006C940000}"/>
    <cellStyle name="Normal 3 3 3 2 2" xfId="17748" xr:uid="{00000000-0005-0000-0000-00006D940000}"/>
    <cellStyle name="Normal 3 3 3 20" xfId="17749" xr:uid="{00000000-0005-0000-0000-00006E940000}"/>
    <cellStyle name="Normal 3 3 3 21" xfId="17750" xr:uid="{00000000-0005-0000-0000-00006F940000}"/>
    <cellStyle name="Normal 3 3 3 22" xfId="17751" xr:uid="{00000000-0005-0000-0000-000070940000}"/>
    <cellStyle name="Normal 3 3 3 23" xfId="17752" xr:uid="{00000000-0005-0000-0000-000071940000}"/>
    <cellStyle name="Normal 3 3 3 24" xfId="17753" xr:uid="{00000000-0005-0000-0000-000072940000}"/>
    <cellStyle name="Normal 3 3 3 25" xfId="17754" xr:uid="{00000000-0005-0000-0000-000073940000}"/>
    <cellStyle name="Normal 3 3 3 26" xfId="17755" xr:uid="{00000000-0005-0000-0000-000074940000}"/>
    <cellStyle name="Normal 3 3 3 27" xfId="17756" xr:uid="{00000000-0005-0000-0000-000075940000}"/>
    <cellStyle name="Normal 3 3 3 28" xfId="17757" xr:uid="{00000000-0005-0000-0000-000076940000}"/>
    <cellStyle name="Normal 3 3 3 29" xfId="17758" xr:uid="{00000000-0005-0000-0000-000077940000}"/>
    <cellStyle name="Normal 3 3 3 3" xfId="17759" xr:uid="{00000000-0005-0000-0000-000078940000}"/>
    <cellStyle name="Normal 3 3 3 30" xfId="17736" xr:uid="{00000000-0005-0000-0000-000079940000}"/>
    <cellStyle name="Normal 3 3 3 31" xfId="23854" xr:uid="{00000000-0005-0000-0000-00007A940000}"/>
    <cellStyle name="Normal 3 3 3 32" xfId="23264" xr:uid="{00000000-0005-0000-0000-00007B940000}"/>
    <cellStyle name="Normal 3 3 3 4" xfId="17760" xr:uid="{00000000-0005-0000-0000-00007C940000}"/>
    <cellStyle name="Normal 3 3 3 5" xfId="17761" xr:uid="{00000000-0005-0000-0000-00007D940000}"/>
    <cellStyle name="Normal 3 3 3 6" xfId="17762" xr:uid="{00000000-0005-0000-0000-00007E940000}"/>
    <cellStyle name="Normal 3 3 3 7" xfId="17763" xr:uid="{00000000-0005-0000-0000-00007F940000}"/>
    <cellStyle name="Normal 3 3 3 8" xfId="17764" xr:uid="{00000000-0005-0000-0000-000080940000}"/>
    <cellStyle name="Normal 3 3 3 9" xfId="17765" xr:uid="{00000000-0005-0000-0000-000081940000}"/>
    <cellStyle name="Normal 3 3 4" xfId="1130" xr:uid="{00000000-0005-0000-0000-000082940000}"/>
    <cellStyle name="Normal 3 3 4 10" xfId="29412" xr:uid="{00000000-0005-0000-0000-000083940000}"/>
    <cellStyle name="Normal 3 3 4 2" xfId="17767" xr:uid="{00000000-0005-0000-0000-000084940000}"/>
    <cellStyle name="Normal 3 3 4 3" xfId="17768" xr:uid="{00000000-0005-0000-0000-000085940000}"/>
    <cellStyle name="Normal 3 3 4 4" xfId="17769" xr:uid="{00000000-0005-0000-0000-000086940000}"/>
    <cellStyle name="Normal 3 3 4 5" xfId="17770" xr:uid="{00000000-0005-0000-0000-000087940000}"/>
    <cellStyle name="Normal 3 3 4 6" xfId="17771" xr:uid="{00000000-0005-0000-0000-000088940000}"/>
    <cellStyle name="Normal 3 3 4 7" xfId="17772" xr:uid="{00000000-0005-0000-0000-000089940000}"/>
    <cellStyle name="Normal 3 3 4 8" xfId="17773" xr:uid="{00000000-0005-0000-0000-00008A940000}"/>
    <cellStyle name="Normal 3 3 4 9" xfId="17766" xr:uid="{00000000-0005-0000-0000-00008B940000}"/>
    <cellStyle name="Normal 3 3 5" xfId="17774" xr:uid="{00000000-0005-0000-0000-00008C940000}"/>
    <cellStyle name="Normal 3 3 5 2" xfId="32797" xr:uid="{00000000-0005-0000-0000-00008D940000}"/>
    <cellStyle name="Normal 3 3 5 3" xfId="25470" xr:uid="{00000000-0005-0000-0000-00008E940000}"/>
    <cellStyle name="Normal 3 3 6" xfId="17775" xr:uid="{00000000-0005-0000-0000-00008F940000}"/>
    <cellStyle name="Normal 3 3 7" xfId="17776" xr:uid="{00000000-0005-0000-0000-000090940000}"/>
    <cellStyle name="Normal 3 3 8" xfId="17777" xr:uid="{00000000-0005-0000-0000-000091940000}"/>
    <cellStyle name="Normal 3 3 9" xfId="17778" xr:uid="{00000000-0005-0000-0000-000092940000}"/>
    <cellStyle name="Normal 3 3_B4098-01 Flipkart Internet Pvt.Ltd" xfId="17779" xr:uid="{00000000-0005-0000-0000-000093940000}"/>
    <cellStyle name="Normal 3 30" xfId="17780" xr:uid="{00000000-0005-0000-0000-000094940000}"/>
    <cellStyle name="Normal 3 31" xfId="17781" xr:uid="{00000000-0005-0000-0000-000095940000}"/>
    <cellStyle name="Normal 3 32" xfId="17782" xr:uid="{00000000-0005-0000-0000-000096940000}"/>
    <cellStyle name="Normal 3 33" xfId="17783" xr:uid="{00000000-0005-0000-0000-000097940000}"/>
    <cellStyle name="Normal 3 34" xfId="17784" xr:uid="{00000000-0005-0000-0000-000098940000}"/>
    <cellStyle name="Normal 3 35" xfId="17582" xr:uid="{00000000-0005-0000-0000-000099940000}"/>
    <cellStyle name="Normal 3 36" xfId="20935" xr:uid="{00000000-0005-0000-0000-00009A940000}"/>
    <cellStyle name="Normal 3 37" xfId="20353" xr:uid="{00000000-0005-0000-0000-00009B940000}"/>
    <cellStyle name="Normal 3 4" xfId="140" xr:uid="{00000000-0005-0000-0000-00009C940000}"/>
    <cellStyle name="Normal 3 4 2" xfId="17785" xr:uid="{00000000-0005-0000-0000-00009D940000}"/>
    <cellStyle name="Normal 3 4 2 2" xfId="17786" xr:uid="{00000000-0005-0000-0000-00009E940000}"/>
    <cellStyle name="Normal 3 4 2 2 2" xfId="32799" xr:uid="{00000000-0005-0000-0000-00009F940000}"/>
    <cellStyle name="Normal 3 4 2 2 3" xfId="23267" xr:uid="{00000000-0005-0000-0000-0000A0940000}"/>
    <cellStyle name="Normal 3 4 2 3" xfId="32798" xr:uid="{00000000-0005-0000-0000-0000A1940000}"/>
    <cellStyle name="Normal 3 4 2 4" xfId="25446" xr:uid="{00000000-0005-0000-0000-0000A2940000}"/>
    <cellStyle name="Normal 3 4 2 5" xfId="23266" xr:uid="{00000000-0005-0000-0000-0000A3940000}"/>
    <cellStyle name="Normal 3 4 3" xfId="17787" xr:uid="{00000000-0005-0000-0000-0000A4940000}"/>
    <cellStyle name="Normal 3 4 3 2" xfId="32800" xr:uid="{00000000-0005-0000-0000-0000A5940000}"/>
    <cellStyle name="Normal 3 4 3 3" xfId="23268" xr:uid="{00000000-0005-0000-0000-0000A6940000}"/>
    <cellStyle name="Normal 3 4 4" xfId="1131" xr:uid="{00000000-0005-0000-0000-0000A7940000}"/>
    <cellStyle name="Normal 3 4 4 2" xfId="23265" xr:uid="{00000000-0005-0000-0000-0000A8940000}"/>
    <cellStyle name="Normal 3 4 5" xfId="23855" xr:uid="{00000000-0005-0000-0000-0000A9940000}"/>
    <cellStyle name="Normal 3 5" xfId="40" xr:uid="{00000000-0005-0000-0000-0000AA940000}"/>
    <cellStyle name="Normal 3 5 10" xfId="17789" xr:uid="{00000000-0005-0000-0000-0000AB940000}"/>
    <cellStyle name="Normal 3 5 11" xfId="17790" xr:uid="{00000000-0005-0000-0000-0000AC940000}"/>
    <cellStyle name="Normal 3 5 12" xfId="17791" xr:uid="{00000000-0005-0000-0000-0000AD940000}"/>
    <cellStyle name="Normal 3 5 13" xfId="17792" xr:uid="{00000000-0005-0000-0000-0000AE940000}"/>
    <cellStyle name="Normal 3 5 14" xfId="17788" xr:uid="{00000000-0005-0000-0000-0000AF940000}"/>
    <cellStyle name="Normal 3 5 2" xfId="17793" xr:uid="{00000000-0005-0000-0000-0000B0940000}"/>
    <cellStyle name="Normal 3 5 2 2" xfId="17794" xr:uid="{00000000-0005-0000-0000-0000B1940000}"/>
    <cellStyle name="Normal 3 5 2 2 2" xfId="17795" xr:uid="{00000000-0005-0000-0000-0000B2940000}"/>
    <cellStyle name="Normal 3 5 2 2 3" xfId="17796" xr:uid="{00000000-0005-0000-0000-0000B3940000}"/>
    <cellStyle name="Normal 3 5 2 2 4" xfId="17797" xr:uid="{00000000-0005-0000-0000-0000B4940000}"/>
    <cellStyle name="Normal 3 5 2 2 5" xfId="17798" xr:uid="{00000000-0005-0000-0000-0000B5940000}"/>
    <cellStyle name="Normal 3 5 2 2 6" xfId="17799" xr:uid="{00000000-0005-0000-0000-0000B6940000}"/>
    <cellStyle name="Normal 3 5 2 3" xfId="17800" xr:uid="{00000000-0005-0000-0000-0000B7940000}"/>
    <cellStyle name="Normal 3 5 2 4" xfId="17801" xr:uid="{00000000-0005-0000-0000-0000B8940000}"/>
    <cellStyle name="Normal 3 5 2 5" xfId="17802" xr:uid="{00000000-0005-0000-0000-0000B9940000}"/>
    <cellStyle name="Normal 3 5 2 6" xfId="17803" xr:uid="{00000000-0005-0000-0000-0000BA940000}"/>
    <cellStyle name="Normal 3 5 3" xfId="17804" xr:uid="{00000000-0005-0000-0000-0000BB940000}"/>
    <cellStyle name="Normal 3 5 4" xfId="17805" xr:uid="{00000000-0005-0000-0000-0000BC940000}"/>
    <cellStyle name="Normal 3 5 5" xfId="17806" xr:uid="{00000000-0005-0000-0000-0000BD940000}"/>
    <cellStyle name="Normal 3 5 6" xfId="17807" xr:uid="{00000000-0005-0000-0000-0000BE940000}"/>
    <cellStyle name="Normal 3 5 7" xfId="17808" xr:uid="{00000000-0005-0000-0000-0000BF940000}"/>
    <cellStyle name="Normal 3 5 8" xfId="17809" xr:uid="{00000000-0005-0000-0000-0000C0940000}"/>
    <cellStyle name="Normal 3 5 9" xfId="17810" xr:uid="{00000000-0005-0000-0000-0000C1940000}"/>
    <cellStyle name="Normal 3 6" xfId="17811" xr:uid="{00000000-0005-0000-0000-0000C2940000}"/>
    <cellStyle name="Normal 3 6 2" xfId="17812" xr:uid="{00000000-0005-0000-0000-0000C3940000}"/>
    <cellStyle name="Normal 3 6 2 2" xfId="17813" xr:uid="{00000000-0005-0000-0000-0000C4940000}"/>
    <cellStyle name="Normal 3 6 3" xfId="17814" xr:uid="{00000000-0005-0000-0000-0000C5940000}"/>
    <cellStyle name="Normal 3 7" xfId="17815" xr:uid="{00000000-0005-0000-0000-0000C6940000}"/>
    <cellStyle name="Normal 3 7 2" xfId="17816" xr:uid="{00000000-0005-0000-0000-0000C7940000}"/>
    <cellStyle name="Normal 3 7 2 2" xfId="17817" xr:uid="{00000000-0005-0000-0000-0000C8940000}"/>
    <cellStyle name="Normal 3 7 3" xfId="17818" xr:uid="{00000000-0005-0000-0000-0000C9940000}"/>
    <cellStyle name="Normal 3 7 3 2" xfId="17819" xr:uid="{00000000-0005-0000-0000-0000CA940000}"/>
    <cellStyle name="Normal 3 8" xfId="110" xr:uid="{00000000-0005-0000-0000-0000CB940000}"/>
    <cellStyle name="Normal 3 8 2" xfId="17821" xr:uid="{00000000-0005-0000-0000-0000CC940000}"/>
    <cellStyle name="Normal 3 8 2 2" xfId="17822" xr:uid="{00000000-0005-0000-0000-0000CD940000}"/>
    <cellStyle name="Normal 3 8 3" xfId="17823" xr:uid="{00000000-0005-0000-0000-0000CE940000}"/>
    <cellStyle name="Normal 3 8 4" xfId="17820" xr:uid="{00000000-0005-0000-0000-0000CF940000}"/>
    <cellStyle name="Normal 3 9" xfId="17824" xr:uid="{00000000-0005-0000-0000-0000D0940000}"/>
    <cellStyle name="Normal 3 9 2" xfId="17825" xr:uid="{00000000-0005-0000-0000-0000D1940000}"/>
    <cellStyle name="Normal 3_3.2 M&amp;P BOQ -Bosch Adugodi-17.08.2012" xfId="17826" xr:uid="{00000000-0005-0000-0000-0000D2940000}"/>
    <cellStyle name="Normal 30" xfId="1132" xr:uid="{00000000-0005-0000-0000-0000D3940000}"/>
    <cellStyle name="Normal 30 2" xfId="17827" xr:uid="{00000000-0005-0000-0000-0000D4940000}"/>
    <cellStyle name="Normal 30 2 2" xfId="17828" xr:uid="{00000000-0005-0000-0000-0000D5940000}"/>
    <cellStyle name="Normal 30 2 2 2" xfId="17829" xr:uid="{00000000-0005-0000-0000-0000D6940000}"/>
    <cellStyle name="Normal 30 2 2 2 2" xfId="17830" xr:uid="{00000000-0005-0000-0000-0000D7940000}"/>
    <cellStyle name="Normal 30 2 2 3" xfId="17831" xr:uid="{00000000-0005-0000-0000-0000D8940000}"/>
    <cellStyle name="Normal 30 2 3" xfId="17832" xr:uid="{00000000-0005-0000-0000-0000D9940000}"/>
    <cellStyle name="Normal 30 2 3 2" xfId="17833" xr:uid="{00000000-0005-0000-0000-0000DA940000}"/>
    <cellStyle name="Normal 30 2 3 2 2" xfId="17834" xr:uid="{00000000-0005-0000-0000-0000DB940000}"/>
    <cellStyle name="Normal 30 2 3 3" xfId="17835" xr:uid="{00000000-0005-0000-0000-0000DC940000}"/>
    <cellStyle name="Normal 30 2 4" xfId="17836" xr:uid="{00000000-0005-0000-0000-0000DD940000}"/>
    <cellStyle name="Normal 30 2 4 2" xfId="17837" xr:uid="{00000000-0005-0000-0000-0000DE940000}"/>
    <cellStyle name="Normal 30 2 5" xfId="17838" xr:uid="{00000000-0005-0000-0000-0000DF940000}"/>
    <cellStyle name="Normal 30 2 5 2" xfId="17839" xr:uid="{00000000-0005-0000-0000-0000E0940000}"/>
    <cellStyle name="Normal 30 3" xfId="17840" xr:uid="{00000000-0005-0000-0000-0000E1940000}"/>
    <cellStyle name="Normal 30 3 2" xfId="17841" xr:uid="{00000000-0005-0000-0000-0000E2940000}"/>
    <cellStyle name="Normal 30 3 2 2" xfId="17842" xr:uid="{00000000-0005-0000-0000-0000E3940000}"/>
    <cellStyle name="Normal 30 3 3" xfId="17843" xr:uid="{00000000-0005-0000-0000-0000E4940000}"/>
    <cellStyle name="Normal 30 3 4" xfId="17844" xr:uid="{00000000-0005-0000-0000-0000E5940000}"/>
    <cellStyle name="Normal 30 4" xfId="17845" xr:uid="{00000000-0005-0000-0000-0000E6940000}"/>
    <cellStyle name="Normal 30 4 2" xfId="17846" xr:uid="{00000000-0005-0000-0000-0000E7940000}"/>
    <cellStyle name="Normal 30 5" xfId="17847" xr:uid="{00000000-0005-0000-0000-0000E8940000}"/>
    <cellStyle name="Normal 30 5 2" xfId="17848" xr:uid="{00000000-0005-0000-0000-0000E9940000}"/>
    <cellStyle name="Normal 30 6" xfId="17849" xr:uid="{00000000-0005-0000-0000-0000EA940000}"/>
    <cellStyle name="Normal 30 7" xfId="32103" xr:uid="{00000000-0005-0000-0000-0000EB940000}"/>
    <cellStyle name="Normal 31" xfId="9" xr:uid="{00000000-0005-0000-0000-0000EC940000}"/>
    <cellStyle name="Normal 31 2" xfId="17850" xr:uid="{00000000-0005-0000-0000-0000ED940000}"/>
    <cellStyle name="Normal 31 2 2" xfId="17851" xr:uid="{00000000-0005-0000-0000-0000EE940000}"/>
    <cellStyle name="Normal 31 2 2 2" xfId="32802" xr:uid="{00000000-0005-0000-0000-0000EF940000}"/>
    <cellStyle name="Normal 31 2 2 3" xfId="23271" xr:uid="{00000000-0005-0000-0000-0000F0940000}"/>
    <cellStyle name="Normal 31 2 3" xfId="17852" xr:uid="{00000000-0005-0000-0000-0000F1940000}"/>
    <cellStyle name="Normal 31 2 3 2" xfId="17853" xr:uid="{00000000-0005-0000-0000-0000F2940000}"/>
    <cellStyle name="Normal 31 2 4" xfId="32801" xr:uid="{00000000-0005-0000-0000-0000F3940000}"/>
    <cellStyle name="Normal 31 2 5" xfId="23270" xr:uid="{00000000-0005-0000-0000-0000F4940000}"/>
    <cellStyle name="Normal 31 3" xfId="17854" xr:uid="{00000000-0005-0000-0000-0000F5940000}"/>
    <cellStyle name="Normal 31 3 2" xfId="17855" xr:uid="{00000000-0005-0000-0000-0000F6940000}"/>
    <cellStyle name="Normal 31 3 2 2" xfId="32804" xr:uid="{00000000-0005-0000-0000-0000F7940000}"/>
    <cellStyle name="Normal 31 3 2 3" xfId="23273" xr:uid="{00000000-0005-0000-0000-0000F8940000}"/>
    <cellStyle name="Normal 31 3 3" xfId="17856" xr:uid="{00000000-0005-0000-0000-0000F9940000}"/>
    <cellStyle name="Normal 31 3 4" xfId="32803" xr:uid="{00000000-0005-0000-0000-0000FA940000}"/>
    <cellStyle name="Normal 31 3 5" xfId="23272" xr:uid="{00000000-0005-0000-0000-0000FB940000}"/>
    <cellStyle name="Normal 31 4" xfId="17857" xr:uid="{00000000-0005-0000-0000-0000FC940000}"/>
    <cellStyle name="Normal 31 4 2" xfId="17858" xr:uid="{00000000-0005-0000-0000-0000FD940000}"/>
    <cellStyle name="Normal 31 4 3" xfId="32805" xr:uid="{00000000-0005-0000-0000-0000FE940000}"/>
    <cellStyle name="Normal 31 4 4" xfId="23269" xr:uid="{00000000-0005-0000-0000-0000FF940000}"/>
    <cellStyle name="Normal 31 5" xfId="17859" xr:uid="{00000000-0005-0000-0000-000000950000}"/>
    <cellStyle name="Normal 31 5 2" xfId="17860" xr:uid="{00000000-0005-0000-0000-000001950000}"/>
    <cellStyle name="Normal 32" xfId="1374" xr:uid="{00000000-0005-0000-0000-000002950000}"/>
    <cellStyle name="Normal 32 2" xfId="17862" xr:uid="{00000000-0005-0000-0000-000003950000}"/>
    <cellStyle name="Normal 32 2 2" xfId="17863" xr:uid="{00000000-0005-0000-0000-000004950000}"/>
    <cellStyle name="Normal 32 2 3" xfId="17864" xr:uid="{00000000-0005-0000-0000-000005950000}"/>
    <cellStyle name="Normal 32 2 4" xfId="17865" xr:uid="{00000000-0005-0000-0000-000006950000}"/>
    <cellStyle name="Normal 32 3" xfId="17866" xr:uid="{00000000-0005-0000-0000-000007950000}"/>
    <cellStyle name="Normal 32 3 2" xfId="17867" xr:uid="{00000000-0005-0000-0000-000008950000}"/>
    <cellStyle name="Normal 32 4" xfId="17868" xr:uid="{00000000-0005-0000-0000-000009950000}"/>
    <cellStyle name="Normal 32 5" xfId="17869" xr:uid="{00000000-0005-0000-0000-00000A950000}"/>
    <cellStyle name="Normal 32 6" xfId="17861" xr:uid="{00000000-0005-0000-0000-00000B950000}"/>
    <cellStyle name="Normal 32 7" xfId="23908" xr:uid="{00000000-0005-0000-0000-00000C950000}"/>
    <cellStyle name="Normal 33" xfId="1133" xr:uid="{00000000-0005-0000-0000-00000D950000}"/>
    <cellStyle name="Normal 33 2" xfId="17871" xr:uid="{00000000-0005-0000-0000-00000E950000}"/>
    <cellStyle name="Normal 33 2 2" xfId="17872" xr:uid="{00000000-0005-0000-0000-00000F950000}"/>
    <cellStyle name="Normal 33 2 3" xfId="17873" xr:uid="{00000000-0005-0000-0000-000010950000}"/>
    <cellStyle name="Normal 33 2 4" xfId="17874" xr:uid="{00000000-0005-0000-0000-000011950000}"/>
    <cellStyle name="Normal 33 2 5" xfId="17875" xr:uid="{00000000-0005-0000-0000-000012950000}"/>
    <cellStyle name="Normal 33 3" xfId="17876" xr:uid="{00000000-0005-0000-0000-000013950000}"/>
    <cellStyle name="Normal 33 3 2" xfId="17877" xr:uid="{00000000-0005-0000-0000-000014950000}"/>
    <cellStyle name="Normal 33 3 3" xfId="17878" xr:uid="{00000000-0005-0000-0000-000015950000}"/>
    <cellStyle name="Normal 33 3 4" xfId="17879" xr:uid="{00000000-0005-0000-0000-000016950000}"/>
    <cellStyle name="Normal 33 4" xfId="17880" xr:uid="{00000000-0005-0000-0000-000017950000}"/>
    <cellStyle name="Normal 33 5" xfId="17881" xr:uid="{00000000-0005-0000-0000-000018950000}"/>
    <cellStyle name="Normal 33 6" xfId="17870" xr:uid="{00000000-0005-0000-0000-000019950000}"/>
    <cellStyle name="Normal 33 7" xfId="23856" xr:uid="{00000000-0005-0000-0000-00001A950000}"/>
    <cellStyle name="Normal 34" xfId="1383" xr:uid="{00000000-0005-0000-0000-00001B950000}"/>
    <cellStyle name="Normal 34 2" xfId="17883" xr:uid="{00000000-0005-0000-0000-00001C950000}"/>
    <cellStyle name="Normal 34 2 2" xfId="17884" xr:uid="{00000000-0005-0000-0000-00001D950000}"/>
    <cellStyle name="Normal 34 2 3" xfId="17885" xr:uid="{00000000-0005-0000-0000-00001E950000}"/>
    <cellStyle name="Normal 34 3" xfId="17886" xr:uid="{00000000-0005-0000-0000-00001F950000}"/>
    <cellStyle name="Normal 34 3 2" xfId="17887" xr:uid="{00000000-0005-0000-0000-000020950000}"/>
    <cellStyle name="Normal 34 4" xfId="17882" xr:uid="{00000000-0005-0000-0000-000021950000}"/>
    <cellStyle name="Normal 35" xfId="1134" xr:uid="{00000000-0005-0000-0000-000022950000}"/>
    <cellStyle name="Normal 35 2" xfId="12" xr:uid="{00000000-0005-0000-0000-000023950000}"/>
    <cellStyle name="Normal 35 2 2" xfId="17889" xr:uid="{00000000-0005-0000-0000-000024950000}"/>
    <cellStyle name="Normal 35 2 3" xfId="17888" xr:uid="{00000000-0005-0000-0000-000025950000}"/>
    <cellStyle name="Normal 35 3" xfId="17890" xr:uid="{00000000-0005-0000-0000-000026950000}"/>
    <cellStyle name="Normal 35 3 2" xfId="17891" xr:uid="{00000000-0005-0000-0000-000027950000}"/>
    <cellStyle name="Normal 35 4" xfId="30023" xr:uid="{00000000-0005-0000-0000-000028950000}"/>
    <cellStyle name="Normal 35 5" xfId="23274" xr:uid="{00000000-0005-0000-0000-000029950000}"/>
    <cellStyle name="Normal 36" xfId="17892" xr:uid="{00000000-0005-0000-0000-00002A950000}"/>
    <cellStyle name="Normal 36 2" xfId="17893" xr:uid="{00000000-0005-0000-0000-00002B950000}"/>
    <cellStyle name="Normal 36 2 2" xfId="17894" xr:uid="{00000000-0005-0000-0000-00002C950000}"/>
    <cellStyle name="Normal 36 2 2 2" xfId="17895" xr:uid="{00000000-0005-0000-0000-00002D950000}"/>
    <cellStyle name="Normal 36 2 3" xfId="17896" xr:uid="{00000000-0005-0000-0000-00002E950000}"/>
    <cellStyle name="Normal 36 3" xfId="17897" xr:uid="{00000000-0005-0000-0000-00002F950000}"/>
    <cellStyle name="Normal 36 3 2" xfId="17898" xr:uid="{00000000-0005-0000-0000-000030950000}"/>
    <cellStyle name="Normal 36 4" xfId="17899" xr:uid="{00000000-0005-0000-0000-000031950000}"/>
    <cellStyle name="Normal 36 4 2" xfId="17900" xr:uid="{00000000-0005-0000-0000-000032950000}"/>
    <cellStyle name="Normal 36 5" xfId="17901" xr:uid="{00000000-0005-0000-0000-000033950000}"/>
    <cellStyle name="Normal 36 5 2" xfId="17902" xr:uid="{00000000-0005-0000-0000-000034950000}"/>
    <cellStyle name="Normal 36 6" xfId="32806" xr:uid="{00000000-0005-0000-0000-000035950000}"/>
    <cellStyle name="Normal 37" xfId="17903" xr:uid="{00000000-0005-0000-0000-000036950000}"/>
    <cellStyle name="Normal 37 2" xfId="17904" xr:uid="{00000000-0005-0000-0000-000037950000}"/>
    <cellStyle name="Normal 37 2 2" xfId="17905" xr:uid="{00000000-0005-0000-0000-000038950000}"/>
    <cellStyle name="Normal 37 2 3" xfId="17906" xr:uid="{00000000-0005-0000-0000-000039950000}"/>
    <cellStyle name="Normal 37 3" xfId="17907" xr:uid="{00000000-0005-0000-0000-00003A950000}"/>
    <cellStyle name="Normal 37 3 2" xfId="17908" xr:uid="{00000000-0005-0000-0000-00003B950000}"/>
    <cellStyle name="Normal 37 3 3" xfId="17909" xr:uid="{00000000-0005-0000-0000-00003C950000}"/>
    <cellStyle name="Normal 37 4" xfId="17910" xr:uid="{00000000-0005-0000-0000-00003D950000}"/>
    <cellStyle name="Normal 37 5" xfId="32807" xr:uid="{00000000-0005-0000-0000-00003E950000}"/>
    <cellStyle name="Normal 37 6" xfId="23275" xr:uid="{00000000-0005-0000-0000-00003F950000}"/>
    <cellStyle name="Normal 38" xfId="17911" xr:uid="{00000000-0005-0000-0000-000040950000}"/>
    <cellStyle name="Normal 38 2" xfId="17912" xr:uid="{00000000-0005-0000-0000-000041950000}"/>
    <cellStyle name="Normal 38 2 2" xfId="17913" xr:uid="{00000000-0005-0000-0000-000042950000}"/>
    <cellStyle name="Normal 38 3" xfId="17914" xr:uid="{00000000-0005-0000-0000-000043950000}"/>
    <cellStyle name="Normal 38 3 2" xfId="17915" xr:uid="{00000000-0005-0000-0000-000044950000}"/>
    <cellStyle name="Normal 38 4" xfId="17916" xr:uid="{00000000-0005-0000-0000-000045950000}"/>
    <cellStyle name="Normal 38 4 2" xfId="17917" xr:uid="{00000000-0005-0000-0000-000046950000}"/>
    <cellStyle name="Normal 38 5" xfId="17918" xr:uid="{00000000-0005-0000-0000-000047950000}"/>
    <cellStyle name="Normal 38 5 2" xfId="17919" xr:uid="{00000000-0005-0000-0000-000048950000}"/>
    <cellStyle name="Normal 38 6" xfId="17920" xr:uid="{00000000-0005-0000-0000-000049950000}"/>
    <cellStyle name="Normal 38 7" xfId="32808" xr:uid="{00000000-0005-0000-0000-00004A950000}"/>
    <cellStyle name="Normal 39" xfId="172" xr:uid="{00000000-0005-0000-0000-00004B950000}"/>
    <cellStyle name="Normal 39 2" xfId="17922" xr:uid="{00000000-0005-0000-0000-00004C950000}"/>
    <cellStyle name="Normal 39 2 2" xfId="17923" xr:uid="{00000000-0005-0000-0000-00004D950000}"/>
    <cellStyle name="Normal 39 2 3" xfId="17924" xr:uid="{00000000-0005-0000-0000-00004E950000}"/>
    <cellStyle name="Normal 39 3" xfId="17925" xr:uid="{00000000-0005-0000-0000-00004F950000}"/>
    <cellStyle name="Normal 39 3 2" xfId="17926" xr:uid="{00000000-0005-0000-0000-000050950000}"/>
    <cellStyle name="Normal 39 3 3" xfId="17927" xr:uid="{00000000-0005-0000-0000-000051950000}"/>
    <cellStyle name="Normal 39 3 3 2" xfId="17928" xr:uid="{00000000-0005-0000-0000-000052950000}"/>
    <cellStyle name="Normal 39 4" xfId="17929" xr:uid="{00000000-0005-0000-0000-000053950000}"/>
    <cellStyle name="Normal 39 5" xfId="17930" xr:uid="{00000000-0005-0000-0000-000054950000}"/>
    <cellStyle name="Normal 39 6" xfId="17921" xr:uid="{00000000-0005-0000-0000-000055950000}"/>
    <cellStyle name="Normal 4" xfId="84" xr:uid="{00000000-0005-0000-0000-000056950000}"/>
    <cellStyle name="Normal 4 10" xfId="17931" xr:uid="{00000000-0005-0000-0000-000057950000}"/>
    <cellStyle name="Normal 4 11" xfId="17932" xr:uid="{00000000-0005-0000-0000-000058950000}"/>
    <cellStyle name="Normal 4 12" xfId="17933" xr:uid="{00000000-0005-0000-0000-000059950000}"/>
    <cellStyle name="Normal 4 13" xfId="17934" xr:uid="{00000000-0005-0000-0000-00005A950000}"/>
    <cellStyle name="Normal 4 14" xfId="17935" xr:uid="{00000000-0005-0000-0000-00005B950000}"/>
    <cellStyle name="Normal 4 15" xfId="17936" xr:uid="{00000000-0005-0000-0000-00005C950000}"/>
    <cellStyle name="Normal 4 16" xfId="17937" xr:uid="{00000000-0005-0000-0000-00005D950000}"/>
    <cellStyle name="Normal 4 17" xfId="17938" xr:uid="{00000000-0005-0000-0000-00005E950000}"/>
    <cellStyle name="Normal 4 18" xfId="17939" xr:uid="{00000000-0005-0000-0000-00005F950000}"/>
    <cellStyle name="Normal 4 19" xfId="17940" xr:uid="{00000000-0005-0000-0000-000060950000}"/>
    <cellStyle name="Normal 4 2" xfId="8" xr:uid="{00000000-0005-0000-0000-000061950000}"/>
    <cellStyle name="Normal 4 2 2" xfId="85" xr:uid="{00000000-0005-0000-0000-000062950000}"/>
    <cellStyle name="Normal 4 2 2 2" xfId="1136" xr:uid="{00000000-0005-0000-0000-000063950000}"/>
    <cellStyle name="Normal 4 2 2 2 2" xfId="17943" xr:uid="{00000000-0005-0000-0000-000064950000}"/>
    <cellStyle name="Normal 4 2 2 2 2 2" xfId="17944" xr:uid="{00000000-0005-0000-0000-000065950000}"/>
    <cellStyle name="Normal 4 2 2 2 3" xfId="17945" xr:uid="{00000000-0005-0000-0000-000066950000}"/>
    <cellStyle name="Normal 4 2 2 2 4" xfId="17942" xr:uid="{00000000-0005-0000-0000-000067950000}"/>
    <cellStyle name="Normal 4 2 2 2 5" xfId="23858" xr:uid="{00000000-0005-0000-0000-000068950000}"/>
    <cellStyle name="Normal 4 2 2 3" xfId="1135" xr:uid="{00000000-0005-0000-0000-000069950000}"/>
    <cellStyle name="Normal 4 2 2 3 2" xfId="17947" xr:uid="{00000000-0005-0000-0000-00006A950000}"/>
    <cellStyle name="Normal 4 2 2 3 3" xfId="17946" xr:uid="{00000000-0005-0000-0000-00006B950000}"/>
    <cellStyle name="Normal 4 2 2 4" xfId="17948" xr:uid="{00000000-0005-0000-0000-00006C950000}"/>
    <cellStyle name="Normal 4 2 2 5" xfId="17941" xr:uid="{00000000-0005-0000-0000-00006D950000}"/>
    <cellStyle name="Normal 4 2 3" xfId="1137" xr:uid="{00000000-0005-0000-0000-00006E950000}"/>
    <cellStyle name="Normal 4 2 3 2" xfId="1138" xr:uid="{00000000-0005-0000-0000-00006F950000}"/>
    <cellStyle name="Normal 4 2 3 2 2" xfId="17950" xr:uid="{00000000-0005-0000-0000-000070950000}"/>
    <cellStyle name="Normal 4 2 3 2 2 2" xfId="17951" xr:uid="{00000000-0005-0000-0000-000071950000}"/>
    <cellStyle name="Normal 4 2 3 2 3" xfId="17949" xr:uid="{00000000-0005-0000-0000-000072950000}"/>
    <cellStyle name="Normal 4 2 3 3" xfId="17952" xr:uid="{00000000-0005-0000-0000-000073950000}"/>
    <cellStyle name="Normal 4 2 3 3 2" xfId="17953" xr:uid="{00000000-0005-0000-0000-000074950000}"/>
    <cellStyle name="Normal 4 2 3 3 3" xfId="17954" xr:uid="{00000000-0005-0000-0000-000075950000}"/>
    <cellStyle name="Normal 4 2 3 4" xfId="23857" xr:uid="{00000000-0005-0000-0000-000076950000}"/>
    <cellStyle name="Normal 4 2 3 5" xfId="23277" xr:uid="{00000000-0005-0000-0000-000077950000}"/>
    <cellStyle name="Normal 4 2 4" xfId="1139" xr:uid="{00000000-0005-0000-0000-000078950000}"/>
    <cellStyle name="Normal 4 2 4 2" xfId="17955" xr:uid="{00000000-0005-0000-0000-000079950000}"/>
    <cellStyle name="Normal 4 2 4 2 2" xfId="17956" xr:uid="{00000000-0005-0000-0000-00007A950000}"/>
    <cellStyle name="Normal 4 2 4 3" xfId="17957" xr:uid="{00000000-0005-0000-0000-00007B950000}"/>
    <cellStyle name="Normal 4 2 4 4" xfId="23859" xr:uid="{00000000-0005-0000-0000-00007C950000}"/>
    <cellStyle name="Normal 4 2 4 5" xfId="23276" xr:uid="{00000000-0005-0000-0000-00007D950000}"/>
    <cellStyle name="Normal 4 2 5" xfId="1140" xr:uid="{00000000-0005-0000-0000-00007E950000}"/>
    <cellStyle name="Normal 4 2 5 2" xfId="17959" xr:uid="{00000000-0005-0000-0000-00007F950000}"/>
    <cellStyle name="Normal 4 2 5 3" xfId="17958" xr:uid="{00000000-0005-0000-0000-000080950000}"/>
    <cellStyle name="Normal 4 2 6" xfId="1141" xr:uid="{00000000-0005-0000-0000-000081950000}"/>
    <cellStyle name="Normal 4 2 6 2" xfId="17960" xr:uid="{00000000-0005-0000-0000-000082950000}"/>
    <cellStyle name="Normal 4 2 7" xfId="17961" xr:uid="{00000000-0005-0000-0000-000083950000}"/>
    <cellStyle name="Normal 4 2 8" xfId="17962" xr:uid="{00000000-0005-0000-0000-000084950000}"/>
    <cellStyle name="Normal 4 2_B4098-01 Flipkart Internet Pvt.Ltd" xfId="17963" xr:uid="{00000000-0005-0000-0000-000085950000}"/>
    <cellStyle name="Normal 4 20" xfId="17964" xr:uid="{00000000-0005-0000-0000-000086950000}"/>
    <cellStyle name="Normal 4 21" xfId="17965" xr:uid="{00000000-0005-0000-0000-000087950000}"/>
    <cellStyle name="Normal 4 22" xfId="17966" xr:uid="{00000000-0005-0000-0000-000088950000}"/>
    <cellStyle name="Normal 4 23" xfId="17967" xr:uid="{00000000-0005-0000-0000-000089950000}"/>
    <cellStyle name="Normal 4 24" xfId="17968" xr:uid="{00000000-0005-0000-0000-00008A950000}"/>
    <cellStyle name="Normal 4 25" xfId="17969" xr:uid="{00000000-0005-0000-0000-00008B950000}"/>
    <cellStyle name="Normal 4 26" xfId="17970" xr:uid="{00000000-0005-0000-0000-00008C950000}"/>
    <cellStyle name="Normal 4 27" xfId="17971" xr:uid="{00000000-0005-0000-0000-00008D950000}"/>
    <cellStyle name="Normal 4 28" xfId="17972" xr:uid="{00000000-0005-0000-0000-00008E950000}"/>
    <cellStyle name="Normal 4 29" xfId="17973" xr:uid="{00000000-0005-0000-0000-00008F950000}"/>
    <cellStyle name="Normal 4 3" xfId="1142" xr:uid="{00000000-0005-0000-0000-000090950000}"/>
    <cellStyle name="Normal 4 3 10" xfId="17974" xr:uid="{00000000-0005-0000-0000-000091950000}"/>
    <cellStyle name="Normal 4 3 11" xfId="23278" xr:uid="{00000000-0005-0000-0000-000092950000}"/>
    <cellStyle name="Normal 4 3 2" xfId="33" xr:uid="{00000000-0005-0000-0000-000093950000}"/>
    <cellStyle name="Normal 4 3 2 10" xfId="17975" xr:uid="{00000000-0005-0000-0000-000094950000}"/>
    <cellStyle name="Normal 4 3 2 11" xfId="17976" xr:uid="{00000000-0005-0000-0000-000095950000}"/>
    <cellStyle name="Normal 4 3 2 12" xfId="17977" xr:uid="{00000000-0005-0000-0000-000096950000}"/>
    <cellStyle name="Normal 4 3 2 13" xfId="17978" xr:uid="{00000000-0005-0000-0000-000097950000}"/>
    <cellStyle name="Normal 4 3 2 14" xfId="17979" xr:uid="{00000000-0005-0000-0000-000098950000}"/>
    <cellStyle name="Normal 4 3 2 15" xfId="17980" xr:uid="{00000000-0005-0000-0000-000099950000}"/>
    <cellStyle name="Normal 4 3 2 16" xfId="17981" xr:uid="{00000000-0005-0000-0000-00009A950000}"/>
    <cellStyle name="Normal 4 3 2 17" xfId="17982" xr:uid="{00000000-0005-0000-0000-00009B950000}"/>
    <cellStyle name="Normal 4 3 2 18" xfId="17983" xr:uid="{00000000-0005-0000-0000-00009C950000}"/>
    <cellStyle name="Normal 4 3 2 19" xfId="17984" xr:uid="{00000000-0005-0000-0000-00009D950000}"/>
    <cellStyle name="Normal 4 3 2 2" xfId="186" xr:uid="{00000000-0005-0000-0000-00009E950000}"/>
    <cellStyle name="Normal 4 3 2 2 2" xfId="17985" xr:uid="{00000000-0005-0000-0000-00009F950000}"/>
    <cellStyle name="Normal 4 3 2 2 2 2" xfId="25474" xr:uid="{00000000-0005-0000-0000-0000A0950000}"/>
    <cellStyle name="Normal 4 3 2 2 2 3" xfId="23280" xr:uid="{00000000-0005-0000-0000-0000A1950000}"/>
    <cellStyle name="Normal 4 3 2 2 3" xfId="1333" xr:uid="{00000000-0005-0000-0000-0000A2950000}"/>
    <cellStyle name="Normal 4 3 2 2 3 2" xfId="32809" xr:uid="{00000000-0005-0000-0000-0000A3950000}"/>
    <cellStyle name="Normal 4 3 2 2 4" xfId="23904" xr:uid="{00000000-0005-0000-0000-0000A4950000}"/>
    <cellStyle name="Normal 4 3 2 20" xfId="17986" xr:uid="{00000000-0005-0000-0000-0000A5950000}"/>
    <cellStyle name="Normal 4 3 2 21" xfId="17987" xr:uid="{00000000-0005-0000-0000-0000A6950000}"/>
    <cellStyle name="Normal 4 3 2 22" xfId="17988" xr:uid="{00000000-0005-0000-0000-0000A7950000}"/>
    <cellStyle name="Normal 4 3 2 23" xfId="17989" xr:uid="{00000000-0005-0000-0000-0000A8950000}"/>
    <cellStyle name="Normal 4 3 2 24" xfId="17990" xr:uid="{00000000-0005-0000-0000-0000A9950000}"/>
    <cellStyle name="Normal 4 3 2 25" xfId="17991" xr:uid="{00000000-0005-0000-0000-0000AA950000}"/>
    <cellStyle name="Normal 4 3 2 26" xfId="17992" xr:uid="{00000000-0005-0000-0000-0000AB950000}"/>
    <cellStyle name="Normal 4 3 2 27" xfId="17993" xr:uid="{00000000-0005-0000-0000-0000AC950000}"/>
    <cellStyle name="Normal 4 3 2 28" xfId="17994" xr:uid="{00000000-0005-0000-0000-0000AD950000}"/>
    <cellStyle name="Normal 4 3 2 29" xfId="17995" xr:uid="{00000000-0005-0000-0000-0000AE950000}"/>
    <cellStyle name="Normal 4 3 2 3" xfId="17996" xr:uid="{00000000-0005-0000-0000-0000AF950000}"/>
    <cellStyle name="Normal 4 3 2 3 2" xfId="32810" xr:uid="{00000000-0005-0000-0000-0000B0950000}"/>
    <cellStyle name="Normal 4 3 2 3 3" xfId="21711" xr:uid="{00000000-0005-0000-0000-0000B1950000}"/>
    <cellStyle name="Normal 4 3 2 3 4" xfId="23279" xr:uid="{00000000-0005-0000-0000-0000B2950000}"/>
    <cellStyle name="Normal 4 3 2 4" xfId="17997" xr:uid="{00000000-0005-0000-0000-0000B3950000}"/>
    <cellStyle name="Normal 4 3 2 5" xfId="17998" xr:uid="{00000000-0005-0000-0000-0000B4950000}"/>
    <cellStyle name="Normal 4 3 2 6" xfId="17999" xr:uid="{00000000-0005-0000-0000-0000B5950000}"/>
    <cellStyle name="Normal 4 3 2 7" xfId="18000" xr:uid="{00000000-0005-0000-0000-0000B6950000}"/>
    <cellStyle name="Normal 4 3 2 8" xfId="18001" xr:uid="{00000000-0005-0000-0000-0000B7950000}"/>
    <cellStyle name="Normal 4 3 2 9" xfId="18002" xr:uid="{00000000-0005-0000-0000-0000B8950000}"/>
    <cellStyle name="Normal 4 3 3" xfId="18003" xr:uid="{00000000-0005-0000-0000-0000B9950000}"/>
    <cellStyle name="Normal 4 3 3 10" xfId="23281" xr:uid="{00000000-0005-0000-0000-0000BA950000}"/>
    <cellStyle name="Normal 4 3 3 2" xfId="18004" xr:uid="{00000000-0005-0000-0000-0000BB950000}"/>
    <cellStyle name="Normal 4 3 3 3" xfId="18005" xr:uid="{00000000-0005-0000-0000-0000BC950000}"/>
    <cellStyle name="Normal 4 3 3 4" xfId="18006" xr:uid="{00000000-0005-0000-0000-0000BD950000}"/>
    <cellStyle name="Normal 4 3 3 5" xfId="18007" xr:uid="{00000000-0005-0000-0000-0000BE950000}"/>
    <cellStyle name="Normal 4 3 3 6" xfId="18008" xr:uid="{00000000-0005-0000-0000-0000BF950000}"/>
    <cellStyle name="Normal 4 3 3 7" xfId="18009" xr:uid="{00000000-0005-0000-0000-0000C0950000}"/>
    <cellStyle name="Normal 4 3 3 8" xfId="18010" xr:uid="{00000000-0005-0000-0000-0000C1950000}"/>
    <cellStyle name="Normal 4 3 3 9" xfId="32811" xr:uid="{00000000-0005-0000-0000-0000C2950000}"/>
    <cellStyle name="Normal 4 3 4" xfId="18011" xr:uid="{00000000-0005-0000-0000-0000C3950000}"/>
    <cellStyle name="Normal 4 3 5" xfId="18012" xr:uid="{00000000-0005-0000-0000-0000C4950000}"/>
    <cellStyle name="Normal 4 3 6" xfId="18013" xr:uid="{00000000-0005-0000-0000-0000C5950000}"/>
    <cellStyle name="Normal 4 3 7" xfId="18014" xr:uid="{00000000-0005-0000-0000-0000C6950000}"/>
    <cellStyle name="Normal 4 3 8" xfId="18015" xr:uid="{00000000-0005-0000-0000-0000C7950000}"/>
    <cellStyle name="Normal 4 3 9" xfId="18016" xr:uid="{00000000-0005-0000-0000-0000C8950000}"/>
    <cellStyle name="Normal 4 30" xfId="18017" xr:uid="{00000000-0005-0000-0000-0000C9950000}"/>
    <cellStyle name="Normal 4 31" xfId="18018" xr:uid="{00000000-0005-0000-0000-0000CA950000}"/>
    <cellStyle name="Normal 4 32" xfId="18019" xr:uid="{00000000-0005-0000-0000-0000CB950000}"/>
    <cellStyle name="Normal 4 33" xfId="18020" xr:uid="{00000000-0005-0000-0000-0000CC950000}"/>
    <cellStyle name="Normal 4 34" xfId="18021" xr:uid="{00000000-0005-0000-0000-0000CD950000}"/>
    <cellStyle name="Normal 4 4" xfId="1143" xr:uid="{00000000-0005-0000-0000-0000CE950000}"/>
    <cellStyle name="Normal 4 4 10" xfId="18022" xr:uid="{00000000-0005-0000-0000-0000CF950000}"/>
    <cellStyle name="Normal 4 4 11" xfId="18023" xr:uid="{00000000-0005-0000-0000-0000D0950000}"/>
    <cellStyle name="Normal 4 4 12" xfId="18024" xr:uid="{00000000-0005-0000-0000-0000D1950000}"/>
    <cellStyle name="Normal 4 4 13" xfId="18025" xr:uid="{00000000-0005-0000-0000-0000D2950000}"/>
    <cellStyle name="Normal 4 4 14" xfId="18026" xr:uid="{00000000-0005-0000-0000-0000D3950000}"/>
    <cellStyle name="Normal 4 4 15" xfId="18027" xr:uid="{00000000-0005-0000-0000-0000D4950000}"/>
    <cellStyle name="Normal 4 4 16" xfId="18028" xr:uid="{00000000-0005-0000-0000-0000D5950000}"/>
    <cellStyle name="Normal 4 4 17" xfId="18029" xr:uid="{00000000-0005-0000-0000-0000D6950000}"/>
    <cellStyle name="Normal 4 4 18" xfId="18030" xr:uid="{00000000-0005-0000-0000-0000D7950000}"/>
    <cellStyle name="Normal 4 4 19" xfId="18031" xr:uid="{00000000-0005-0000-0000-0000D8950000}"/>
    <cellStyle name="Normal 4 4 2" xfId="1327" xr:uid="{00000000-0005-0000-0000-0000D9950000}"/>
    <cellStyle name="Normal 4 4 2 2" xfId="18033" xr:uid="{00000000-0005-0000-0000-0000DA950000}"/>
    <cellStyle name="Normal 4 4 2 3" xfId="18032" xr:uid="{00000000-0005-0000-0000-0000DB950000}"/>
    <cellStyle name="Normal 4 4 20" xfId="18034" xr:uid="{00000000-0005-0000-0000-0000DC950000}"/>
    <cellStyle name="Normal 4 4 21" xfId="18035" xr:uid="{00000000-0005-0000-0000-0000DD950000}"/>
    <cellStyle name="Normal 4 4 22" xfId="18036" xr:uid="{00000000-0005-0000-0000-0000DE950000}"/>
    <cellStyle name="Normal 4 4 23" xfId="18037" xr:uid="{00000000-0005-0000-0000-0000DF950000}"/>
    <cellStyle name="Normal 4 4 24" xfId="18038" xr:uid="{00000000-0005-0000-0000-0000E0950000}"/>
    <cellStyle name="Normal 4 4 25" xfId="18039" xr:uid="{00000000-0005-0000-0000-0000E1950000}"/>
    <cellStyle name="Normal 4 4 26" xfId="18040" xr:uid="{00000000-0005-0000-0000-0000E2950000}"/>
    <cellStyle name="Normal 4 4 27" xfId="18041" xr:uid="{00000000-0005-0000-0000-0000E3950000}"/>
    <cellStyle name="Normal 4 4 28" xfId="18042" xr:uid="{00000000-0005-0000-0000-0000E4950000}"/>
    <cellStyle name="Normal 4 4 29" xfId="18043" xr:uid="{00000000-0005-0000-0000-0000E5950000}"/>
    <cellStyle name="Normal 4 4 3" xfId="18044" xr:uid="{00000000-0005-0000-0000-0000E6950000}"/>
    <cellStyle name="Normal 4 4 3 2" xfId="18045" xr:uid="{00000000-0005-0000-0000-0000E7950000}"/>
    <cellStyle name="Normal 4 4 3 3" xfId="32812" xr:uid="{00000000-0005-0000-0000-0000E8950000}"/>
    <cellStyle name="Normal 4 4 3 4" xfId="26107" xr:uid="{00000000-0005-0000-0000-0000E9950000}"/>
    <cellStyle name="Normal 4 4 30" xfId="23860" xr:uid="{00000000-0005-0000-0000-0000EA950000}"/>
    <cellStyle name="Normal 4 4 31" xfId="23282" xr:uid="{00000000-0005-0000-0000-0000EB950000}"/>
    <cellStyle name="Normal 4 4 4" xfId="18046" xr:uid="{00000000-0005-0000-0000-0000EC950000}"/>
    <cellStyle name="Normal 4 4 5" xfId="18047" xr:uid="{00000000-0005-0000-0000-0000ED950000}"/>
    <cellStyle name="Normal 4 4 6" xfId="18048" xr:uid="{00000000-0005-0000-0000-0000EE950000}"/>
    <cellStyle name="Normal 4 4 7" xfId="18049" xr:uid="{00000000-0005-0000-0000-0000EF950000}"/>
    <cellStyle name="Normal 4 4 8" xfId="18050" xr:uid="{00000000-0005-0000-0000-0000F0950000}"/>
    <cellStyle name="Normal 4 4 9" xfId="18051" xr:uid="{00000000-0005-0000-0000-0000F1950000}"/>
    <cellStyle name="Normal 4 5" xfId="18052" xr:uid="{00000000-0005-0000-0000-0000F2950000}"/>
    <cellStyle name="Normal 4 5 2" xfId="18053" xr:uid="{00000000-0005-0000-0000-0000F3950000}"/>
    <cellStyle name="Normal 4 5 2 2" xfId="18054" xr:uid="{00000000-0005-0000-0000-0000F4950000}"/>
    <cellStyle name="Normal 4 5 3" xfId="18055" xr:uid="{00000000-0005-0000-0000-0000F5950000}"/>
    <cellStyle name="Normal 4 5 4" xfId="32813" xr:uid="{00000000-0005-0000-0000-0000F6950000}"/>
    <cellStyle name="Normal 4 5 5" xfId="23283" xr:uid="{00000000-0005-0000-0000-0000F7950000}"/>
    <cellStyle name="Normal 4 6" xfId="1144" xr:uid="{00000000-0005-0000-0000-0000F8950000}"/>
    <cellStyle name="Normal 4 6 2" xfId="18056" xr:uid="{00000000-0005-0000-0000-0000F9950000}"/>
    <cellStyle name="Normal 4 6 3" xfId="18057" xr:uid="{00000000-0005-0000-0000-0000FA950000}"/>
    <cellStyle name="Normal 4 7" xfId="18058" xr:uid="{00000000-0005-0000-0000-0000FB950000}"/>
    <cellStyle name="Normal 4 7 2" xfId="18059" xr:uid="{00000000-0005-0000-0000-0000FC950000}"/>
    <cellStyle name="Normal 4 7 2 2" xfId="18060" xr:uid="{00000000-0005-0000-0000-0000FD950000}"/>
    <cellStyle name="Normal 4 7 3" xfId="18061" xr:uid="{00000000-0005-0000-0000-0000FE950000}"/>
    <cellStyle name="Normal 4 8" xfId="18062" xr:uid="{00000000-0005-0000-0000-0000FF950000}"/>
    <cellStyle name="Normal 4 8 2" xfId="18063" xr:uid="{00000000-0005-0000-0000-000000960000}"/>
    <cellStyle name="Normal 4 8 2 2" xfId="18064" xr:uid="{00000000-0005-0000-0000-000001960000}"/>
    <cellStyle name="Normal 4 8 3" xfId="18065" xr:uid="{00000000-0005-0000-0000-000002960000}"/>
    <cellStyle name="Normal 4 9" xfId="18066" xr:uid="{00000000-0005-0000-0000-000003960000}"/>
    <cellStyle name="Normal 4_3.2 M&amp;P BOQ -Bosch Adugodi-17.08.2012" xfId="18067" xr:uid="{00000000-0005-0000-0000-000004960000}"/>
    <cellStyle name="Normal 40" xfId="18068" xr:uid="{00000000-0005-0000-0000-000005960000}"/>
    <cellStyle name="Normal 40 2" xfId="18069" xr:uid="{00000000-0005-0000-0000-000006960000}"/>
    <cellStyle name="Normal 40 2 2" xfId="18070" xr:uid="{00000000-0005-0000-0000-000007960000}"/>
    <cellStyle name="Normal 40 3" xfId="18071" xr:uid="{00000000-0005-0000-0000-000008960000}"/>
    <cellStyle name="Normal 40 4" xfId="32814" xr:uid="{00000000-0005-0000-0000-000009960000}"/>
    <cellStyle name="Normal 41" xfId="18072" xr:uid="{00000000-0005-0000-0000-00000A960000}"/>
    <cellStyle name="Normal 41 2" xfId="18073" xr:uid="{00000000-0005-0000-0000-00000B960000}"/>
    <cellStyle name="Normal 41 2 2" xfId="18074" xr:uid="{00000000-0005-0000-0000-00000C960000}"/>
    <cellStyle name="Normal 41 2 3" xfId="18075" xr:uid="{00000000-0005-0000-0000-00000D960000}"/>
    <cellStyle name="Normal 41 3" xfId="18076" xr:uid="{00000000-0005-0000-0000-00000E960000}"/>
    <cellStyle name="Normal 41 3 2" xfId="18077" xr:uid="{00000000-0005-0000-0000-00000F960000}"/>
    <cellStyle name="Normal 41 4" xfId="18078" xr:uid="{00000000-0005-0000-0000-000010960000}"/>
    <cellStyle name="Normal 41 5" xfId="32815" xr:uid="{00000000-0005-0000-0000-000011960000}"/>
    <cellStyle name="Normal 42" xfId="18079" xr:uid="{00000000-0005-0000-0000-000012960000}"/>
    <cellStyle name="Normal 42 2" xfId="1145" xr:uid="{00000000-0005-0000-0000-000013960000}"/>
    <cellStyle name="Normal 42 2 2" xfId="18080" xr:uid="{00000000-0005-0000-0000-000014960000}"/>
    <cellStyle name="Normal 42 2 2 2" xfId="18081" xr:uid="{00000000-0005-0000-0000-000015960000}"/>
    <cellStyle name="Normal 42 2 3" xfId="18082" xr:uid="{00000000-0005-0000-0000-000016960000}"/>
    <cellStyle name="Normal 42 2 3 2" xfId="18083" xr:uid="{00000000-0005-0000-0000-000017960000}"/>
    <cellStyle name="Normal 42 2 3 2 2" xfId="18084" xr:uid="{00000000-0005-0000-0000-000018960000}"/>
    <cellStyle name="Normal 42 2 3 2 3" xfId="18085" xr:uid="{00000000-0005-0000-0000-000019960000}"/>
    <cellStyle name="Normal 42 2 3 3" xfId="18086" xr:uid="{00000000-0005-0000-0000-00001A960000}"/>
    <cellStyle name="Normal 42 2 3 4" xfId="18087" xr:uid="{00000000-0005-0000-0000-00001B960000}"/>
    <cellStyle name="Normal 42 3" xfId="18088" xr:uid="{00000000-0005-0000-0000-00001C960000}"/>
    <cellStyle name="Normal 42 3 2" xfId="18089" xr:uid="{00000000-0005-0000-0000-00001D960000}"/>
    <cellStyle name="Normal 42 4" xfId="32816" xr:uid="{00000000-0005-0000-0000-00001E960000}"/>
    <cellStyle name="Normal 43" xfId="18090" xr:uid="{00000000-0005-0000-0000-00001F960000}"/>
    <cellStyle name="Normal 43 2" xfId="18091" xr:uid="{00000000-0005-0000-0000-000020960000}"/>
    <cellStyle name="Normal 43 2 2" xfId="18092" xr:uid="{00000000-0005-0000-0000-000021960000}"/>
    <cellStyle name="Normal 43 3" xfId="18093" xr:uid="{00000000-0005-0000-0000-000022960000}"/>
    <cellStyle name="Normal 43 4" xfId="32817" xr:uid="{00000000-0005-0000-0000-000023960000}"/>
    <cellStyle name="Normal 44" xfId="18094" xr:uid="{00000000-0005-0000-0000-000024960000}"/>
    <cellStyle name="Normal 44 2" xfId="18095" xr:uid="{00000000-0005-0000-0000-000025960000}"/>
    <cellStyle name="Normal 44 2 2" xfId="18096" xr:uid="{00000000-0005-0000-0000-000026960000}"/>
    <cellStyle name="Normal 44 2 3" xfId="18097" xr:uid="{00000000-0005-0000-0000-000027960000}"/>
    <cellStyle name="Normal 44 3" xfId="18098" xr:uid="{00000000-0005-0000-0000-000028960000}"/>
    <cellStyle name="Normal 44 3 2" xfId="18099" xr:uid="{00000000-0005-0000-0000-000029960000}"/>
    <cellStyle name="Normal 44 4" xfId="18100" xr:uid="{00000000-0005-0000-0000-00002A960000}"/>
    <cellStyle name="Normal 44 5" xfId="32818" xr:uid="{00000000-0005-0000-0000-00002B960000}"/>
    <cellStyle name="Normal 45" xfId="18101" xr:uid="{00000000-0005-0000-0000-00002C960000}"/>
    <cellStyle name="Normal 45 2" xfId="18102" xr:uid="{00000000-0005-0000-0000-00002D960000}"/>
    <cellStyle name="Normal 45 3" xfId="18103" xr:uid="{00000000-0005-0000-0000-00002E960000}"/>
    <cellStyle name="Normal 46" xfId="18104" xr:uid="{00000000-0005-0000-0000-00002F960000}"/>
    <cellStyle name="Normal 46 10" xfId="32819" xr:uid="{00000000-0005-0000-0000-000030960000}"/>
    <cellStyle name="Normal 46 11" xfId="23284" xr:uid="{00000000-0005-0000-0000-000031960000}"/>
    <cellStyle name="Normal 46 2" xfId="18105" xr:uid="{00000000-0005-0000-0000-000032960000}"/>
    <cellStyle name="Normal 46 3" xfId="18106" xr:uid="{00000000-0005-0000-0000-000033960000}"/>
    <cellStyle name="Normal 46 3 2" xfId="18107" xr:uid="{00000000-0005-0000-0000-000034960000}"/>
    <cellStyle name="Normal 46 3 2 2" xfId="18108" xr:uid="{00000000-0005-0000-0000-000035960000}"/>
    <cellStyle name="Normal 46 3 2 2 2" xfId="18109" xr:uid="{00000000-0005-0000-0000-000036960000}"/>
    <cellStyle name="Normal 46 3 2 2 2 2" xfId="18110" xr:uid="{00000000-0005-0000-0000-000037960000}"/>
    <cellStyle name="Normal 46 3 2 2 2 2 2" xfId="18111" xr:uid="{00000000-0005-0000-0000-000038960000}"/>
    <cellStyle name="Normal 46 3 3" xfId="18112" xr:uid="{00000000-0005-0000-0000-000039960000}"/>
    <cellStyle name="Normal 46 4" xfId="18113" xr:uid="{00000000-0005-0000-0000-00003A960000}"/>
    <cellStyle name="Normal 46 4 2" xfId="18114" xr:uid="{00000000-0005-0000-0000-00003B960000}"/>
    <cellStyle name="Normal 46 4 3" xfId="18115" xr:uid="{00000000-0005-0000-0000-00003C960000}"/>
    <cellStyle name="Normal 46 5" xfId="18116" xr:uid="{00000000-0005-0000-0000-00003D960000}"/>
    <cellStyle name="Normal 46 5 2" xfId="18117" xr:uid="{00000000-0005-0000-0000-00003E960000}"/>
    <cellStyle name="Normal 46 5 2 2" xfId="18118" xr:uid="{00000000-0005-0000-0000-00003F960000}"/>
    <cellStyle name="Normal 46 5 2 3" xfId="18119" xr:uid="{00000000-0005-0000-0000-000040960000}"/>
    <cellStyle name="Normal 46 5 2 4" xfId="18120" xr:uid="{00000000-0005-0000-0000-000041960000}"/>
    <cellStyle name="Normal 46 5 2 5" xfId="18121" xr:uid="{00000000-0005-0000-0000-000042960000}"/>
    <cellStyle name="Normal 46 6" xfId="18122" xr:uid="{00000000-0005-0000-0000-000043960000}"/>
    <cellStyle name="Normal 46 7" xfId="18123" xr:uid="{00000000-0005-0000-0000-000044960000}"/>
    <cellStyle name="Normal 46 8" xfId="18124" xr:uid="{00000000-0005-0000-0000-000045960000}"/>
    <cellStyle name="Normal 46 9" xfId="18125" xr:uid="{00000000-0005-0000-0000-000046960000}"/>
    <cellStyle name="Normal 46 9 2" xfId="18126" xr:uid="{00000000-0005-0000-0000-000047960000}"/>
    <cellStyle name="Normal 47" xfId="18127" xr:uid="{00000000-0005-0000-0000-000048960000}"/>
    <cellStyle name="Normal 47 2" xfId="18128" xr:uid="{00000000-0005-0000-0000-000049960000}"/>
    <cellStyle name="Normal 47 2 2" xfId="18129" xr:uid="{00000000-0005-0000-0000-00004A960000}"/>
    <cellStyle name="Normal 47 3" xfId="18130" xr:uid="{00000000-0005-0000-0000-00004B960000}"/>
    <cellStyle name="Normal 47 4" xfId="18131" xr:uid="{00000000-0005-0000-0000-00004C960000}"/>
    <cellStyle name="Normal 47 5" xfId="32820" xr:uid="{00000000-0005-0000-0000-00004D960000}"/>
    <cellStyle name="Normal 47 6" xfId="23285" xr:uid="{00000000-0005-0000-0000-00004E960000}"/>
    <cellStyle name="Normal 48" xfId="18132" xr:uid="{00000000-0005-0000-0000-00004F960000}"/>
    <cellStyle name="Normal 48 2" xfId="18133" xr:uid="{00000000-0005-0000-0000-000050960000}"/>
    <cellStyle name="Normal 48 2 2" xfId="18134" xr:uid="{00000000-0005-0000-0000-000051960000}"/>
    <cellStyle name="Normal 48 3" xfId="18135" xr:uid="{00000000-0005-0000-0000-000052960000}"/>
    <cellStyle name="Normal 48 4" xfId="32821" xr:uid="{00000000-0005-0000-0000-000053960000}"/>
    <cellStyle name="Normal 49" xfId="18136" xr:uid="{00000000-0005-0000-0000-000054960000}"/>
    <cellStyle name="Normal 49 2" xfId="18137" xr:uid="{00000000-0005-0000-0000-000055960000}"/>
    <cellStyle name="Normal 49 2 2" xfId="18138" xr:uid="{00000000-0005-0000-0000-000056960000}"/>
    <cellStyle name="Normal 49 3" xfId="18139" xr:uid="{00000000-0005-0000-0000-000057960000}"/>
    <cellStyle name="Normal 5" xfId="86" xr:uid="{00000000-0005-0000-0000-000058960000}"/>
    <cellStyle name="Normal 5 10" xfId="18140" xr:uid="{00000000-0005-0000-0000-000059960000}"/>
    <cellStyle name="Normal 5 10 2" xfId="18141" xr:uid="{00000000-0005-0000-0000-00005A960000}"/>
    <cellStyle name="Normal 5 10 2 2" xfId="18142" xr:uid="{00000000-0005-0000-0000-00005B960000}"/>
    <cellStyle name="Normal 5 10 2 3" xfId="18143" xr:uid="{00000000-0005-0000-0000-00005C960000}"/>
    <cellStyle name="Normal 5 10 3" xfId="18144" xr:uid="{00000000-0005-0000-0000-00005D960000}"/>
    <cellStyle name="Normal 5 11" xfId="18145" xr:uid="{00000000-0005-0000-0000-00005E960000}"/>
    <cellStyle name="Normal 5 11 2" xfId="18146" xr:uid="{00000000-0005-0000-0000-00005F960000}"/>
    <cellStyle name="Normal 5 11 3" xfId="18147" xr:uid="{00000000-0005-0000-0000-000060960000}"/>
    <cellStyle name="Normal 5 12" xfId="18148" xr:uid="{00000000-0005-0000-0000-000061960000}"/>
    <cellStyle name="Normal 5 12 2" xfId="18149" xr:uid="{00000000-0005-0000-0000-000062960000}"/>
    <cellStyle name="Normal 5 12 3" xfId="18150" xr:uid="{00000000-0005-0000-0000-000063960000}"/>
    <cellStyle name="Normal 5 12 4" xfId="18151" xr:uid="{00000000-0005-0000-0000-000064960000}"/>
    <cellStyle name="Normal 5 13" xfId="18152" xr:uid="{00000000-0005-0000-0000-000065960000}"/>
    <cellStyle name="Normal 5 13 2" xfId="18153" xr:uid="{00000000-0005-0000-0000-000066960000}"/>
    <cellStyle name="Normal 5 14" xfId="18154" xr:uid="{00000000-0005-0000-0000-000067960000}"/>
    <cellStyle name="Normal 5 15" xfId="18155" xr:uid="{00000000-0005-0000-0000-000068960000}"/>
    <cellStyle name="Normal 5 2" xfId="152" xr:uid="{00000000-0005-0000-0000-000069960000}"/>
    <cellStyle name="Normal 5 2 2" xfId="18156" xr:uid="{00000000-0005-0000-0000-00006A960000}"/>
    <cellStyle name="Normal 5 2 2 2" xfId="18157" xr:uid="{00000000-0005-0000-0000-00006B960000}"/>
    <cellStyle name="Normal 5 2 2 2 2" xfId="18158" xr:uid="{00000000-0005-0000-0000-00006C960000}"/>
    <cellStyle name="Normal 5 2 2 3" xfId="18159" xr:uid="{00000000-0005-0000-0000-00006D960000}"/>
    <cellStyle name="Normal 5 2 3" xfId="18160" xr:uid="{00000000-0005-0000-0000-00006E960000}"/>
    <cellStyle name="Normal 5 2 3 2" xfId="18161" xr:uid="{00000000-0005-0000-0000-00006F960000}"/>
    <cellStyle name="Normal 5 2 3 2 2" xfId="18162" xr:uid="{00000000-0005-0000-0000-000070960000}"/>
    <cellStyle name="Normal 5 2 3 3" xfId="18163" xr:uid="{00000000-0005-0000-0000-000071960000}"/>
    <cellStyle name="Normal 5 2 3 4" xfId="32822" xr:uid="{00000000-0005-0000-0000-000072960000}"/>
    <cellStyle name="Normal 5 2 3 5" xfId="23287" xr:uid="{00000000-0005-0000-0000-000073960000}"/>
    <cellStyle name="Normal 5 2 4" xfId="18164" xr:uid="{00000000-0005-0000-0000-000074960000}"/>
    <cellStyle name="Normal 5 2 4 2" xfId="18165" xr:uid="{00000000-0005-0000-0000-000075960000}"/>
    <cellStyle name="Normal 5 2 4 2 2" xfId="18166" xr:uid="{00000000-0005-0000-0000-000076960000}"/>
    <cellStyle name="Normal 5 2 4 2 3" xfId="18167" xr:uid="{00000000-0005-0000-0000-000077960000}"/>
    <cellStyle name="Normal 5 2 4 3" xfId="18168" xr:uid="{00000000-0005-0000-0000-000078960000}"/>
    <cellStyle name="Normal 5 2 4 4" xfId="18169" xr:uid="{00000000-0005-0000-0000-000079960000}"/>
    <cellStyle name="Normal 5 2 5" xfId="18170" xr:uid="{00000000-0005-0000-0000-00007A960000}"/>
    <cellStyle name="Normal 5 2 5 2" xfId="18171" xr:uid="{00000000-0005-0000-0000-00007B960000}"/>
    <cellStyle name="Normal 5 2 5 3" xfId="18172" xr:uid="{00000000-0005-0000-0000-00007C960000}"/>
    <cellStyle name="Normal 5 2 6" xfId="18173" xr:uid="{00000000-0005-0000-0000-00007D960000}"/>
    <cellStyle name="Normal 5 2_B4098-01 Flipkart Internet Pvt.Ltd" xfId="18174" xr:uid="{00000000-0005-0000-0000-00007E960000}"/>
    <cellStyle name="Normal 5 3" xfId="155" xr:uid="{00000000-0005-0000-0000-00007F960000}"/>
    <cellStyle name="Normal 5 3 2" xfId="18176" xr:uid="{00000000-0005-0000-0000-000080960000}"/>
    <cellStyle name="Normal 5 3 2 2" xfId="18177" xr:uid="{00000000-0005-0000-0000-000081960000}"/>
    <cellStyle name="Normal 5 3 2 2 2" xfId="18178" xr:uid="{00000000-0005-0000-0000-000082960000}"/>
    <cellStyle name="Normal 5 3 2 2 3" xfId="18179" xr:uid="{00000000-0005-0000-0000-000083960000}"/>
    <cellStyle name="Normal 5 3 2 3" xfId="18180" xr:uid="{00000000-0005-0000-0000-000084960000}"/>
    <cellStyle name="Normal 5 3 2 4" xfId="18181" xr:uid="{00000000-0005-0000-0000-000085960000}"/>
    <cellStyle name="Normal 5 3 2 5" xfId="32823" xr:uid="{00000000-0005-0000-0000-000086960000}"/>
    <cellStyle name="Normal 5 3 2 6" xfId="23288" xr:uid="{00000000-0005-0000-0000-000087960000}"/>
    <cellStyle name="Normal 5 3 3" xfId="18182" xr:uid="{00000000-0005-0000-0000-000088960000}"/>
    <cellStyle name="Normal 5 3 3 2" xfId="18183" xr:uid="{00000000-0005-0000-0000-000089960000}"/>
    <cellStyle name="Normal 5 3 3 2 2" xfId="18184" xr:uid="{00000000-0005-0000-0000-00008A960000}"/>
    <cellStyle name="Normal 5 3 3 3" xfId="18185" xr:uid="{00000000-0005-0000-0000-00008B960000}"/>
    <cellStyle name="Normal 5 3 3 4" xfId="18186" xr:uid="{00000000-0005-0000-0000-00008C960000}"/>
    <cellStyle name="Normal 5 3 4" xfId="18187" xr:uid="{00000000-0005-0000-0000-00008D960000}"/>
    <cellStyle name="Normal 5 3 4 2" xfId="18188" xr:uid="{00000000-0005-0000-0000-00008E960000}"/>
    <cellStyle name="Normal 5 3 4 3" xfId="18189" xr:uid="{00000000-0005-0000-0000-00008F960000}"/>
    <cellStyle name="Normal 5 3 5" xfId="18190" xr:uid="{00000000-0005-0000-0000-000090960000}"/>
    <cellStyle name="Normal 5 3 5 2" xfId="18191" xr:uid="{00000000-0005-0000-0000-000091960000}"/>
    <cellStyle name="Normal 5 3 5 2 2" xfId="18192" xr:uid="{00000000-0005-0000-0000-000092960000}"/>
    <cellStyle name="Normal 5 3 6" xfId="18193" xr:uid="{00000000-0005-0000-0000-000093960000}"/>
    <cellStyle name="Normal 5 3 7" xfId="18175" xr:uid="{00000000-0005-0000-0000-000094960000}"/>
    <cellStyle name="Normal 5 4" xfId="188" xr:uid="{00000000-0005-0000-0000-000095960000}"/>
    <cellStyle name="Normal 5 4 2" xfId="18195" xr:uid="{00000000-0005-0000-0000-000096960000}"/>
    <cellStyle name="Normal 5 4 2 2" xfId="18196" xr:uid="{00000000-0005-0000-0000-000097960000}"/>
    <cellStyle name="Normal 5 4 2 2 2" xfId="18197" xr:uid="{00000000-0005-0000-0000-000098960000}"/>
    <cellStyle name="Normal 5 4 2 2 3" xfId="18198" xr:uid="{00000000-0005-0000-0000-000099960000}"/>
    <cellStyle name="Normal 5 4 2 3" xfId="18199" xr:uid="{00000000-0005-0000-0000-00009A960000}"/>
    <cellStyle name="Normal 5 4 3" xfId="18200" xr:uid="{00000000-0005-0000-0000-00009B960000}"/>
    <cellStyle name="Normal 5 4 3 2" xfId="18201" xr:uid="{00000000-0005-0000-0000-00009C960000}"/>
    <cellStyle name="Normal 5 4 3 3" xfId="18202" xr:uid="{00000000-0005-0000-0000-00009D960000}"/>
    <cellStyle name="Normal 5 4 4" xfId="18203" xr:uid="{00000000-0005-0000-0000-00009E960000}"/>
    <cellStyle name="Normal 5 4 4 2" xfId="18204" xr:uid="{00000000-0005-0000-0000-00009F960000}"/>
    <cellStyle name="Normal 5 4 4 3" xfId="18205" xr:uid="{00000000-0005-0000-0000-0000A0960000}"/>
    <cellStyle name="Normal 5 4 5" xfId="18206" xr:uid="{00000000-0005-0000-0000-0000A1960000}"/>
    <cellStyle name="Normal 5 4 5 2" xfId="18207" xr:uid="{00000000-0005-0000-0000-0000A2960000}"/>
    <cellStyle name="Normal 5 4 6" xfId="18208" xr:uid="{00000000-0005-0000-0000-0000A3960000}"/>
    <cellStyle name="Normal 5 4 7" xfId="18194" xr:uid="{00000000-0005-0000-0000-0000A4960000}"/>
    <cellStyle name="Normal 5 5" xfId="147" xr:uid="{00000000-0005-0000-0000-0000A5960000}"/>
    <cellStyle name="Normal 5 5 2" xfId="18210" xr:uid="{00000000-0005-0000-0000-0000A6960000}"/>
    <cellStyle name="Normal 5 5 2 2" xfId="18211" xr:uid="{00000000-0005-0000-0000-0000A7960000}"/>
    <cellStyle name="Normal 5 5 3" xfId="18212" xr:uid="{00000000-0005-0000-0000-0000A8960000}"/>
    <cellStyle name="Normal 5 5 4" xfId="18209" xr:uid="{00000000-0005-0000-0000-0000A9960000}"/>
    <cellStyle name="Normal 5 6" xfId="18213" xr:uid="{00000000-0005-0000-0000-0000AA960000}"/>
    <cellStyle name="Normal 5 6 2" xfId="18214" xr:uid="{00000000-0005-0000-0000-0000AB960000}"/>
    <cellStyle name="Normal 5 6 3" xfId="18215" xr:uid="{00000000-0005-0000-0000-0000AC960000}"/>
    <cellStyle name="Normal 5 6 4" xfId="32824" xr:uid="{00000000-0005-0000-0000-0000AD960000}"/>
    <cellStyle name="Normal 5 6 5" xfId="23286" xr:uid="{00000000-0005-0000-0000-0000AE960000}"/>
    <cellStyle name="Normal 5 7" xfId="18216" xr:uid="{00000000-0005-0000-0000-0000AF960000}"/>
    <cellStyle name="Normal 5 7 2" xfId="18217" xr:uid="{00000000-0005-0000-0000-0000B0960000}"/>
    <cellStyle name="Normal 5 7 2 2" xfId="18218" xr:uid="{00000000-0005-0000-0000-0000B1960000}"/>
    <cellStyle name="Normal 5 7 3" xfId="18219" xr:uid="{00000000-0005-0000-0000-0000B2960000}"/>
    <cellStyle name="Normal 5 7 3 2" xfId="18220" xr:uid="{00000000-0005-0000-0000-0000B3960000}"/>
    <cellStyle name="Normal 5 7 4" xfId="18221" xr:uid="{00000000-0005-0000-0000-0000B4960000}"/>
    <cellStyle name="Normal 5 7 5" xfId="18222" xr:uid="{00000000-0005-0000-0000-0000B5960000}"/>
    <cellStyle name="Normal 5 8" xfId="18223" xr:uid="{00000000-0005-0000-0000-0000B6960000}"/>
    <cellStyle name="Normal 5 8 2" xfId="18224" xr:uid="{00000000-0005-0000-0000-0000B7960000}"/>
    <cellStyle name="Normal 5 8 2 2" xfId="18225" xr:uid="{00000000-0005-0000-0000-0000B8960000}"/>
    <cellStyle name="Normal 5 8 2 3" xfId="18226" xr:uid="{00000000-0005-0000-0000-0000B9960000}"/>
    <cellStyle name="Normal 5 8 3" xfId="18227" xr:uid="{00000000-0005-0000-0000-0000BA960000}"/>
    <cellStyle name="Normal 5 8 3 2" xfId="18228" xr:uid="{00000000-0005-0000-0000-0000BB960000}"/>
    <cellStyle name="Normal 5 8 4" xfId="18229" xr:uid="{00000000-0005-0000-0000-0000BC960000}"/>
    <cellStyle name="Normal 5 83 2" xfId="45612" xr:uid="{00000000-0005-0000-0000-0000BD960000}"/>
    <cellStyle name="Normal 5 9" xfId="18230" xr:uid="{00000000-0005-0000-0000-0000BE960000}"/>
    <cellStyle name="Normal 5 9 2" xfId="18231" xr:uid="{00000000-0005-0000-0000-0000BF960000}"/>
    <cellStyle name="Normal 5 9 3" xfId="18232" xr:uid="{00000000-0005-0000-0000-0000C0960000}"/>
    <cellStyle name="Normal 5_ACC- Unitech Noida - Cost Summar&amp; prices BOQ's -R0 160810" xfId="18233" xr:uid="{00000000-0005-0000-0000-0000C1960000}"/>
    <cellStyle name="Normal 50" xfId="18234" xr:uid="{00000000-0005-0000-0000-0000C2960000}"/>
    <cellStyle name="Normal 50 2" xfId="18235" xr:uid="{00000000-0005-0000-0000-0000C3960000}"/>
    <cellStyle name="Normal 50 3" xfId="18236" xr:uid="{00000000-0005-0000-0000-0000C4960000}"/>
    <cellStyle name="Normal 50 4" xfId="18237" xr:uid="{00000000-0005-0000-0000-0000C5960000}"/>
    <cellStyle name="Normal 51" xfId="1302" xr:uid="{00000000-0005-0000-0000-0000C6960000}"/>
    <cellStyle name="Normal 51 2" xfId="18238" xr:uid="{00000000-0005-0000-0000-0000C7960000}"/>
    <cellStyle name="Normal 51 3" xfId="18239" xr:uid="{00000000-0005-0000-0000-0000C8960000}"/>
    <cellStyle name="Normal 52" xfId="18240" xr:uid="{00000000-0005-0000-0000-0000C9960000}"/>
    <cellStyle name="Normal 52 2" xfId="18241" xr:uid="{00000000-0005-0000-0000-0000CA960000}"/>
    <cellStyle name="Normal 52 3" xfId="18242" xr:uid="{00000000-0005-0000-0000-0000CB960000}"/>
    <cellStyle name="Normal 53" xfId="18243" xr:uid="{00000000-0005-0000-0000-0000CC960000}"/>
    <cellStyle name="Normal 53 2" xfId="18244" xr:uid="{00000000-0005-0000-0000-0000CD960000}"/>
    <cellStyle name="Normal 53 3" xfId="18245" xr:uid="{00000000-0005-0000-0000-0000CE960000}"/>
    <cellStyle name="Normal 54" xfId="18246" xr:uid="{00000000-0005-0000-0000-0000CF960000}"/>
    <cellStyle name="Normal 54 2" xfId="18247" xr:uid="{00000000-0005-0000-0000-0000D0960000}"/>
    <cellStyle name="Normal 54 3" xfId="18248" xr:uid="{00000000-0005-0000-0000-0000D1960000}"/>
    <cellStyle name="Normal 55" xfId="18249" xr:uid="{00000000-0005-0000-0000-0000D2960000}"/>
    <cellStyle name="Normal 55 2" xfId="18250" xr:uid="{00000000-0005-0000-0000-0000D3960000}"/>
    <cellStyle name="Normal 55 3" xfId="18251" xr:uid="{00000000-0005-0000-0000-0000D4960000}"/>
    <cellStyle name="Normal 56" xfId="18252" xr:uid="{00000000-0005-0000-0000-0000D5960000}"/>
    <cellStyle name="Normal 56 2" xfId="18253" xr:uid="{00000000-0005-0000-0000-0000D6960000}"/>
    <cellStyle name="Normal 56 3" xfId="18254" xr:uid="{00000000-0005-0000-0000-0000D7960000}"/>
    <cellStyle name="Normal 57" xfId="18255" xr:uid="{00000000-0005-0000-0000-0000D8960000}"/>
    <cellStyle name="Normal 57 2" xfId="18256" xr:uid="{00000000-0005-0000-0000-0000D9960000}"/>
    <cellStyle name="Normal 57 3" xfId="18257" xr:uid="{00000000-0005-0000-0000-0000DA960000}"/>
    <cellStyle name="Normal 57 4" xfId="32825" xr:uid="{00000000-0005-0000-0000-0000DB960000}"/>
    <cellStyle name="Normal 57 5" xfId="25581" xr:uid="{00000000-0005-0000-0000-0000DC960000}"/>
    <cellStyle name="Normal 58" xfId="18258" xr:uid="{00000000-0005-0000-0000-0000DD960000}"/>
    <cellStyle name="Normal 58 2" xfId="18259" xr:uid="{00000000-0005-0000-0000-0000DE960000}"/>
    <cellStyle name="Normal 58 3" xfId="18260" xr:uid="{00000000-0005-0000-0000-0000DF960000}"/>
    <cellStyle name="Normal 58 4" xfId="32826" xr:uid="{00000000-0005-0000-0000-0000E0960000}"/>
    <cellStyle name="Normal 59" xfId="18261" xr:uid="{00000000-0005-0000-0000-0000E1960000}"/>
    <cellStyle name="Normal 59 2" xfId="18262" xr:uid="{00000000-0005-0000-0000-0000E2960000}"/>
    <cellStyle name="Normal 59 3" xfId="18263" xr:uid="{00000000-0005-0000-0000-0000E3960000}"/>
    <cellStyle name="Normal 59 4" xfId="32827" xr:uid="{00000000-0005-0000-0000-0000E4960000}"/>
    <cellStyle name="Normal 6" xfId="16" xr:uid="{00000000-0005-0000-0000-0000E5960000}"/>
    <cellStyle name="Normal 6 10" xfId="18264" xr:uid="{00000000-0005-0000-0000-0000E6960000}"/>
    <cellStyle name="Normal 6 10 2" xfId="18265" xr:uid="{00000000-0005-0000-0000-0000E7960000}"/>
    <cellStyle name="Normal 6 11" xfId="18266" xr:uid="{00000000-0005-0000-0000-0000E8960000}"/>
    <cellStyle name="Normal 6 11 2" xfId="18267" xr:uid="{00000000-0005-0000-0000-0000E9960000}"/>
    <cellStyle name="Normal 6 12" xfId="18268" xr:uid="{00000000-0005-0000-0000-0000EA960000}"/>
    <cellStyle name="Normal 6 2" xfId="87" xr:uid="{00000000-0005-0000-0000-0000EB960000}"/>
    <cellStyle name="Normal 6 2 2" xfId="1146" xr:uid="{00000000-0005-0000-0000-0000EC960000}"/>
    <cellStyle name="Normal 6 2 2 2" xfId="18270" xr:uid="{00000000-0005-0000-0000-0000ED960000}"/>
    <cellStyle name="Normal 6 2 2 2 2" xfId="18271" xr:uid="{00000000-0005-0000-0000-0000EE960000}"/>
    <cellStyle name="Normal 6 2 2 2 3" xfId="18272" xr:uid="{00000000-0005-0000-0000-0000EF960000}"/>
    <cellStyle name="Normal 6 2 2 3" xfId="18273" xr:uid="{00000000-0005-0000-0000-0000F0960000}"/>
    <cellStyle name="Normal 6 2 2 3 2" xfId="18274" xr:uid="{00000000-0005-0000-0000-0000F1960000}"/>
    <cellStyle name="Normal 6 2 2 4" xfId="18269" xr:uid="{00000000-0005-0000-0000-0000F2960000}"/>
    <cellStyle name="Normal 6 2 2 5" xfId="23861" xr:uid="{00000000-0005-0000-0000-0000F3960000}"/>
    <cellStyle name="Normal 6 2 3" xfId="18275" xr:uid="{00000000-0005-0000-0000-0000F4960000}"/>
    <cellStyle name="Normal 6 2 3 2" xfId="18276" xr:uid="{00000000-0005-0000-0000-0000F5960000}"/>
    <cellStyle name="Normal 6 2 3 2 2" xfId="32829" xr:uid="{00000000-0005-0000-0000-0000F6960000}"/>
    <cellStyle name="Normal 6 2 3 2 3" xfId="23289" xr:uid="{00000000-0005-0000-0000-0000F7960000}"/>
    <cellStyle name="Normal 6 2 3 3" xfId="32828" xr:uid="{00000000-0005-0000-0000-0000F8960000}"/>
    <cellStyle name="Normal 6 2 3 4" xfId="29380" xr:uid="{00000000-0005-0000-0000-0000F9960000}"/>
    <cellStyle name="Normal 6 2 4" xfId="18277" xr:uid="{00000000-0005-0000-0000-0000FA960000}"/>
    <cellStyle name="Normal 6 2 4 2" xfId="18278" xr:uid="{00000000-0005-0000-0000-0000FB960000}"/>
    <cellStyle name="Normal 6 2 5" xfId="18279" xr:uid="{00000000-0005-0000-0000-0000FC960000}"/>
    <cellStyle name="Normal 6 2 6" xfId="18280" xr:uid="{00000000-0005-0000-0000-0000FD960000}"/>
    <cellStyle name="Normal 6 2_B3269-00 Schnider Electric" xfId="18281" xr:uid="{00000000-0005-0000-0000-0000FE960000}"/>
    <cellStyle name="Normal 6 3" xfId="1147" xr:uid="{00000000-0005-0000-0000-0000FF960000}"/>
    <cellStyle name="Normal 6 3 10" xfId="18282" xr:uid="{00000000-0005-0000-0000-000000970000}"/>
    <cellStyle name="Normal 6 3 11" xfId="18283" xr:uid="{00000000-0005-0000-0000-000001970000}"/>
    <cellStyle name="Normal 6 3 12" xfId="18284" xr:uid="{00000000-0005-0000-0000-000002970000}"/>
    <cellStyle name="Normal 6 3 13" xfId="18285" xr:uid="{00000000-0005-0000-0000-000003970000}"/>
    <cellStyle name="Normal 6 3 14" xfId="18286" xr:uid="{00000000-0005-0000-0000-000004970000}"/>
    <cellStyle name="Normal 6 3 15" xfId="18287" xr:uid="{00000000-0005-0000-0000-000005970000}"/>
    <cellStyle name="Normal 6 3 16" xfId="18288" xr:uid="{00000000-0005-0000-0000-000006970000}"/>
    <cellStyle name="Normal 6 3 17" xfId="18289" xr:uid="{00000000-0005-0000-0000-000007970000}"/>
    <cellStyle name="Normal 6 3 18" xfId="18290" xr:uid="{00000000-0005-0000-0000-000008970000}"/>
    <cellStyle name="Normal 6 3 19" xfId="18291" xr:uid="{00000000-0005-0000-0000-000009970000}"/>
    <cellStyle name="Normal 6 3 2" xfId="18292" xr:uid="{00000000-0005-0000-0000-00000A970000}"/>
    <cellStyle name="Normal 6 3 2 2" xfId="18293" xr:uid="{00000000-0005-0000-0000-00000B970000}"/>
    <cellStyle name="Normal 6 3 2 3" xfId="18294" xr:uid="{00000000-0005-0000-0000-00000C970000}"/>
    <cellStyle name="Normal 6 3 20" xfId="18295" xr:uid="{00000000-0005-0000-0000-00000D970000}"/>
    <cellStyle name="Normal 6 3 21" xfId="18296" xr:uid="{00000000-0005-0000-0000-00000E970000}"/>
    <cellStyle name="Normal 6 3 22" xfId="18297" xr:uid="{00000000-0005-0000-0000-00000F970000}"/>
    <cellStyle name="Normal 6 3 23" xfId="18298" xr:uid="{00000000-0005-0000-0000-000010970000}"/>
    <cellStyle name="Normal 6 3 24" xfId="18299" xr:uid="{00000000-0005-0000-0000-000011970000}"/>
    <cellStyle name="Normal 6 3 25" xfId="18300" xr:uid="{00000000-0005-0000-0000-000012970000}"/>
    <cellStyle name="Normal 6 3 26" xfId="18301" xr:uid="{00000000-0005-0000-0000-000013970000}"/>
    <cellStyle name="Normal 6 3 27" xfId="18302" xr:uid="{00000000-0005-0000-0000-000014970000}"/>
    <cellStyle name="Normal 6 3 28" xfId="18303" xr:uid="{00000000-0005-0000-0000-000015970000}"/>
    <cellStyle name="Normal 6 3 29" xfId="18304" xr:uid="{00000000-0005-0000-0000-000016970000}"/>
    <cellStyle name="Normal 6 3 3" xfId="18305" xr:uid="{00000000-0005-0000-0000-000017970000}"/>
    <cellStyle name="Normal 6 3 3 2" xfId="18306" xr:uid="{00000000-0005-0000-0000-000018970000}"/>
    <cellStyle name="Normal 6 3 3 3" xfId="18307" xr:uid="{00000000-0005-0000-0000-000019970000}"/>
    <cellStyle name="Normal 6 3 4" xfId="18308" xr:uid="{00000000-0005-0000-0000-00001A970000}"/>
    <cellStyle name="Normal 6 3 5" xfId="18309" xr:uid="{00000000-0005-0000-0000-00001B970000}"/>
    <cellStyle name="Normal 6 3 6" xfId="18310" xr:uid="{00000000-0005-0000-0000-00001C970000}"/>
    <cellStyle name="Normal 6 3 7" xfId="18311" xr:uid="{00000000-0005-0000-0000-00001D970000}"/>
    <cellStyle name="Normal 6 3 8" xfId="18312" xr:uid="{00000000-0005-0000-0000-00001E970000}"/>
    <cellStyle name="Normal 6 3 9" xfId="18313" xr:uid="{00000000-0005-0000-0000-00001F970000}"/>
    <cellStyle name="Normal 6 4" xfId="1148" xr:uid="{00000000-0005-0000-0000-000020970000}"/>
    <cellStyle name="Normal 6 4 2" xfId="18314" xr:uid="{00000000-0005-0000-0000-000021970000}"/>
    <cellStyle name="Normal 6 4 2 2" xfId="18315" xr:uid="{00000000-0005-0000-0000-000022970000}"/>
    <cellStyle name="Normal 6 4 3" xfId="18316" xr:uid="{00000000-0005-0000-0000-000023970000}"/>
    <cellStyle name="Normal 6 4 3 2" xfId="18317" xr:uid="{00000000-0005-0000-0000-000024970000}"/>
    <cellStyle name="Normal 6 4 4" xfId="18318" xr:uid="{00000000-0005-0000-0000-000025970000}"/>
    <cellStyle name="Normal 6 5" xfId="18319" xr:uid="{00000000-0005-0000-0000-000026970000}"/>
    <cellStyle name="Normal 6 5 2" xfId="18320" xr:uid="{00000000-0005-0000-0000-000027970000}"/>
    <cellStyle name="Normal 6 5 2 2" xfId="18321" xr:uid="{00000000-0005-0000-0000-000028970000}"/>
    <cellStyle name="Normal 6 5 2 3" xfId="18322" xr:uid="{00000000-0005-0000-0000-000029970000}"/>
    <cellStyle name="Normal 6 5 3" xfId="18323" xr:uid="{00000000-0005-0000-0000-00002A970000}"/>
    <cellStyle name="Normal 6 5 4" xfId="18324" xr:uid="{00000000-0005-0000-0000-00002B970000}"/>
    <cellStyle name="Normal 6 5 5" xfId="18325" xr:uid="{00000000-0005-0000-0000-00002C970000}"/>
    <cellStyle name="Normal 6 5 6" xfId="18326" xr:uid="{00000000-0005-0000-0000-00002D970000}"/>
    <cellStyle name="Normal 6 5 7" xfId="18327" xr:uid="{00000000-0005-0000-0000-00002E970000}"/>
    <cellStyle name="Normal 6 5 8" xfId="18328" xr:uid="{00000000-0005-0000-0000-00002F970000}"/>
    <cellStyle name="Normal 6 6" xfId="18329" xr:uid="{00000000-0005-0000-0000-000030970000}"/>
    <cellStyle name="Normal 6 6 2" xfId="18330" xr:uid="{00000000-0005-0000-0000-000031970000}"/>
    <cellStyle name="Normal 6 7" xfId="18331" xr:uid="{00000000-0005-0000-0000-000032970000}"/>
    <cellStyle name="Normal 6 7 2" xfId="18332" xr:uid="{00000000-0005-0000-0000-000033970000}"/>
    <cellStyle name="Normal 6 8" xfId="18333" xr:uid="{00000000-0005-0000-0000-000034970000}"/>
    <cellStyle name="Normal 6 8 2" xfId="18334" xr:uid="{00000000-0005-0000-0000-000035970000}"/>
    <cellStyle name="Normal 6 9" xfId="18335" xr:uid="{00000000-0005-0000-0000-000036970000}"/>
    <cellStyle name="Normal 6 9 2" xfId="18336" xr:uid="{00000000-0005-0000-0000-000037970000}"/>
    <cellStyle name="Normal 6_3.2 M&amp;P BOQ -Bosch Adugodi-17.08.2012" xfId="18337" xr:uid="{00000000-0005-0000-0000-000038970000}"/>
    <cellStyle name="Normal 60" xfId="18338" xr:uid="{00000000-0005-0000-0000-000039970000}"/>
    <cellStyle name="Normal 60 2" xfId="18339" xr:uid="{00000000-0005-0000-0000-00003A970000}"/>
    <cellStyle name="Normal 60 3" xfId="18340" xr:uid="{00000000-0005-0000-0000-00003B970000}"/>
    <cellStyle name="Normal 60 4" xfId="32830" xr:uid="{00000000-0005-0000-0000-00003C970000}"/>
    <cellStyle name="Normal 61" xfId="18341" xr:uid="{00000000-0005-0000-0000-00003D970000}"/>
    <cellStyle name="Normal 61 2" xfId="18342" xr:uid="{00000000-0005-0000-0000-00003E970000}"/>
    <cellStyle name="Normal 61 3" xfId="18343" xr:uid="{00000000-0005-0000-0000-00003F970000}"/>
    <cellStyle name="Normal 61 4" xfId="32831" xr:uid="{00000000-0005-0000-0000-000040970000}"/>
    <cellStyle name="Normal 62" xfId="18344" xr:uid="{00000000-0005-0000-0000-000041970000}"/>
    <cellStyle name="Normal 62 2" xfId="18345" xr:uid="{00000000-0005-0000-0000-000042970000}"/>
    <cellStyle name="Normal 62 3" xfId="18346" xr:uid="{00000000-0005-0000-0000-000043970000}"/>
    <cellStyle name="Normal 62 4" xfId="32832" xr:uid="{00000000-0005-0000-0000-000044970000}"/>
    <cellStyle name="Normal 62 5" xfId="23290" xr:uid="{00000000-0005-0000-0000-000045970000}"/>
    <cellStyle name="Normal 63" xfId="18347" xr:uid="{00000000-0005-0000-0000-000046970000}"/>
    <cellStyle name="Normal 63 2" xfId="18348" xr:uid="{00000000-0005-0000-0000-000047970000}"/>
    <cellStyle name="Normal 63 3" xfId="18349" xr:uid="{00000000-0005-0000-0000-000048970000}"/>
    <cellStyle name="Normal 63 4" xfId="32833" xr:uid="{00000000-0005-0000-0000-000049970000}"/>
    <cellStyle name="Normal 64" xfId="18350" xr:uid="{00000000-0005-0000-0000-00004A970000}"/>
    <cellStyle name="Normal 64 2" xfId="18351" xr:uid="{00000000-0005-0000-0000-00004B970000}"/>
    <cellStyle name="Normal 64 3" xfId="18352" xr:uid="{00000000-0005-0000-0000-00004C970000}"/>
    <cellStyle name="Normal 64 4" xfId="32834" xr:uid="{00000000-0005-0000-0000-00004D970000}"/>
    <cellStyle name="Normal 64 5" xfId="23291" xr:uid="{00000000-0005-0000-0000-00004E970000}"/>
    <cellStyle name="Normal 65" xfId="18353" xr:uid="{00000000-0005-0000-0000-00004F970000}"/>
    <cellStyle name="Normal 65 2" xfId="18354" xr:uid="{00000000-0005-0000-0000-000050970000}"/>
    <cellStyle name="Normal 65 3" xfId="32835" xr:uid="{00000000-0005-0000-0000-000051970000}"/>
    <cellStyle name="Normal 66" xfId="18355" xr:uid="{00000000-0005-0000-0000-000052970000}"/>
    <cellStyle name="Normal 66 2" xfId="18356" xr:uid="{00000000-0005-0000-0000-000053970000}"/>
    <cellStyle name="Normal 66 3" xfId="18357" xr:uid="{00000000-0005-0000-0000-000054970000}"/>
    <cellStyle name="Normal 66 4" xfId="18358" xr:uid="{00000000-0005-0000-0000-000055970000}"/>
    <cellStyle name="Normal 66 5" xfId="18359" xr:uid="{00000000-0005-0000-0000-000056970000}"/>
    <cellStyle name="Normal 66 6" xfId="32836" xr:uid="{00000000-0005-0000-0000-000057970000}"/>
    <cellStyle name="Normal 66 7" xfId="23292" xr:uid="{00000000-0005-0000-0000-000058970000}"/>
    <cellStyle name="Normal 67" xfId="18360" xr:uid="{00000000-0005-0000-0000-000059970000}"/>
    <cellStyle name="Normal 67 2" xfId="18361" xr:uid="{00000000-0005-0000-0000-00005A970000}"/>
    <cellStyle name="Normal 67 3" xfId="32837" xr:uid="{00000000-0005-0000-0000-00005B970000}"/>
    <cellStyle name="Normal 67 4" xfId="23293" xr:uid="{00000000-0005-0000-0000-00005C970000}"/>
    <cellStyle name="Normal 68" xfId="18362" xr:uid="{00000000-0005-0000-0000-00005D970000}"/>
    <cellStyle name="Normal 68 2" xfId="18363" xr:uid="{00000000-0005-0000-0000-00005E970000}"/>
    <cellStyle name="Normal 68 3" xfId="32838" xr:uid="{00000000-0005-0000-0000-00005F970000}"/>
    <cellStyle name="Normal 68 4" xfId="23294" xr:uid="{00000000-0005-0000-0000-000060970000}"/>
    <cellStyle name="Normal 69" xfId="18364" xr:uid="{00000000-0005-0000-0000-000061970000}"/>
    <cellStyle name="Normal 69 2" xfId="18365" xr:uid="{00000000-0005-0000-0000-000062970000}"/>
    <cellStyle name="Normal 69 3" xfId="18366" xr:uid="{00000000-0005-0000-0000-000063970000}"/>
    <cellStyle name="Normal 69 4" xfId="32839" xr:uid="{00000000-0005-0000-0000-000064970000}"/>
    <cellStyle name="Normal 69 5" xfId="23295" xr:uid="{00000000-0005-0000-0000-000065970000}"/>
    <cellStyle name="Normal 7" xfId="88" xr:uid="{00000000-0005-0000-0000-000066970000}"/>
    <cellStyle name="Normal 7 2" xfId="145" xr:uid="{00000000-0005-0000-0000-000067970000}"/>
    <cellStyle name="Normal 7 2 2" xfId="18368" xr:uid="{00000000-0005-0000-0000-000068970000}"/>
    <cellStyle name="Normal 7 2 2 2" xfId="18369" xr:uid="{00000000-0005-0000-0000-000069970000}"/>
    <cellStyle name="Normal 7 2 2 2 2" xfId="32842" xr:uid="{00000000-0005-0000-0000-00006A970000}"/>
    <cellStyle name="Normal 7 2 2 2 3" xfId="23297" xr:uid="{00000000-0005-0000-0000-00006B970000}"/>
    <cellStyle name="Normal 7 2 2 3" xfId="18370" xr:uid="{00000000-0005-0000-0000-00006C970000}"/>
    <cellStyle name="Normal 7 2 2 3 2" xfId="18371" xr:uid="{00000000-0005-0000-0000-00006D970000}"/>
    <cellStyle name="Normal 7 2 2 4" xfId="32841" xr:uid="{00000000-0005-0000-0000-00006E970000}"/>
    <cellStyle name="Normal 7 2 2 5" xfId="25451" xr:uid="{00000000-0005-0000-0000-00006F970000}"/>
    <cellStyle name="Normal 7 2 2 6" xfId="23296" xr:uid="{00000000-0005-0000-0000-000070970000}"/>
    <cellStyle name="Normal 7 2 3" xfId="18372" xr:uid="{00000000-0005-0000-0000-000071970000}"/>
    <cellStyle name="Normal 7 2 3 2" xfId="18373" xr:uid="{00000000-0005-0000-0000-000072970000}"/>
    <cellStyle name="Normal 7 2 3 3" xfId="32843" xr:uid="{00000000-0005-0000-0000-000073970000}"/>
    <cellStyle name="Normal 7 2 3 4" xfId="23298" xr:uid="{00000000-0005-0000-0000-000074970000}"/>
    <cellStyle name="Normal 7 2 4" xfId="18367" xr:uid="{00000000-0005-0000-0000-000075970000}"/>
    <cellStyle name="Normal 7 2 4 2" xfId="32840" xr:uid="{00000000-0005-0000-0000-000076970000}"/>
    <cellStyle name="Normal 7 2 4 3" xfId="23299" xr:uid="{00000000-0005-0000-0000-000077970000}"/>
    <cellStyle name="Normal 7 2 5" xfId="1149" xr:uid="{00000000-0005-0000-0000-000078970000}"/>
    <cellStyle name="Normal 7 3" xfId="1150" xr:uid="{00000000-0005-0000-0000-000079970000}"/>
    <cellStyle name="Normal 7 3 2" xfId="18375" xr:uid="{00000000-0005-0000-0000-00007A970000}"/>
    <cellStyle name="Normal 7 3 2 2" xfId="18376" xr:uid="{00000000-0005-0000-0000-00007B970000}"/>
    <cellStyle name="Normal 7 3 2 3" xfId="18377" xr:uid="{00000000-0005-0000-0000-00007C970000}"/>
    <cellStyle name="Normal 7 3 2 3 2" xfId="18378" xr:uid="{00000000-0005-0000-0000-00007D970000}"/>
    <cellStyle name="Normal 7 3 3" xfId="18379" xr:uid="{00000000-0005-0000-0000-00007E970000}"/>
    <cellStyle name="Normal 7 3 3 2" xfId="18380" xr:uid="{00000000-0005-0000-0000-00007F970000}"/>
    <cellStyle name="Normal 7 3 3 3" xfId="18381" xr:uid="{00000000-0005-0000-0000-000080970000}"/>
    <cellStyle name="Normal 7 3 4" xfId="18382" xr:uid="{00000000-0005-0000-0000-000081970000}"/>
    <cellStyle name="Normal 7 3 4 2" xfId="18383" xr:uid="{00000000-0005-0000-0000-000082970000}"/>
    <cellStyle name="Normal 7 3 5" xfId="18384" xr:uid="{00000000-0005-0000-0000-000083970000}"/>
    <cellStyle name="Normal 7 3 5 2" xfId="18385" xr:uid="{00000000-0005-0000-0000-000084970000}"/>
    <cellStyle name="Normal 7 3 6" xfId="18374" xr:uid="{00000000-0005-0000-0000-000085970000}"/>
    <cellStyle name="Normal 7 4" xfId="1312" xr:uid="{00000000-0005-0000-0000-000086970000}"/>
    <cellStyle name="Normal 7 4 2" xfId="18387" xr:uid="{00000000-0005-0000-0000-000087970000}"/>
    <cellStyle name="Normal 7 4 2 2" xfId="18388" xr:uid="{00000000-0005-0000-0000-000088970000}"/>
    <cellStyle name="Normal 7 4 3" xfId="18389" xr:uid="{00000000-0005-0000-0000-000089970000}"/>
    <cellStyle name="Normal 7 4 4" xfId="18386" xr:uid="{00000000-0005-0000-0000-00008A970000}"/>
    <cellStyle name="Normal 7 5" xfId="18390" xr:uid="{00000000-0005-0000-0000-00008B970000}"/>
    <cellStyle name="Normal 7 5 2" xfId="18391" xr:uid="{00000000-0005-0000-0000-00008C970000}"/>
    <cellStyle name="Normal 7 5 3" xfId="32844" xr:uid="{00000000-0005-0000-0000-00008D970000}"/>
    <cellStyle name="Normal 7 5 4" xfId="25678" xr:uid="{00000000-0005-0000-0000-00008E970000}"/>
    <cellStyle name="Normal 7 6" xfId="18392" xr:uid="{00000000-0005-0000-0000-00008F970000}"/>
    <cellStyle name="Normal 7_ACC- Unitech Noida - Cost Summar&amp; prices BOQ's -R0 160810" xfId="18393" xr:uid="{00000000-0005-0000-0000-000090970000}"/>
    <cellStyle name="Normal 70" xfId="18394" xr:uid="{00000000-0005-0000-0000-000091970000}"/>
    <cellStyle name="Normal 70 2" xfId="18395" xr:uid="{00000000-0005-0000-0000-000092970000}"/>
    <cellStyle name="Normal 71" xfId="18396" xr:uid="{00000000-0005-0000-0000-000093970000}"/>
    <cellStyle name="Normal 71 2" xfId="18397" xr:uid="{00000000-0005-0000-0000-000094970000}"/>
    <cellStyle name="Normal 72" xfId="18398" xr:uid="{00000000-0005-0000-0000-000095970000}"/>
    <cellStyle name="Normal 72 2" xfId="18399" xr:uid="{00000000-0005-0000-0000-000096970000}"/>
    <cellStyle name="Normal 72 3" xfId="32845" xr:uid="{00000000-0005-0000-0000-000097970000}"/>
    <cellStyle name="Normal 72 4" xfId="23300" xr:uid="{00000000-0005-0000-0000-000098970000}"/>
    <cellStyle name="Normal 73" xfId="18400" xr:uid="{00000000-0005-0000-0000-000099970000}"/>
    <cellStyle name="Normal 73 2" xfId="32846" xr:uid="{00000000-0005-0000-0000-00009A970000}"/>
    <cellStyle name="Normal 73 3" xfId="23301" xr:uid="{00000000-0005-0000-0000-00009B970000}"/>
    <cellStyle name="Normal 74" xfId="18401" xr:uid="{00000000-0005-0000-0000-00009C970000}"/>
    <cellStyle name="Normal 74 2" xfId="18402" xr:uid="{00000000-0005-0000-0000-00009D970000}"/>
    <cellStyle name="Normal 74 3" xfId="18403" xr:uid="{00000000-0005-0000-0000-00009E970000}"/>
    <cellStyle name="Normal 74 4" xfId="32847" xr:uid="{00000000-0005-0000-0000-00009F970000}"/>
    <cellStyle name="Normal 74 5" xfId="23302" xr:uid="{00000000-0005-0000-0000-0000A0970000}"/>
    <cellStyle name="Normal 75" xfId="18404" xr:uid="{00000000-0005-0000-0000-0000A1970000}"/>
    <cellStyle name="Normal 75 2" xfId="32848" xr:uid="{00000000-0005-0000-0000-0000A2970000}"/>
    <cellStyle name="Normal 75 3" xfId="23303" xr:uid="{00000000-0005-0000-0000-0000A3970000}"/>
    <cellStyle name="Normal 76" xfId="18405" xr:uid="{00000000-0005-0000-0000-0000A4970000}"/>
    <cellStyle name="Normal 76 2" xfId="32849" xr:uid="{00000000-0005-0000-0000-0000A5970000}"/>
    <cellStyle name="Normal 76 3" xfId="23305" xr:uid="{00000000-0005-0000-0000-0000A6970000}"/>
    <cellStyle name="Normal 77" xfId="18406" xr:uid="{00000000-0005-0000-0000-0000A7970000}"/>
    <cellStyle name="Normal 77 2" xfId="32850" xr:uid="{00000000-0005-0000-0000-0000A8970000}"/>
    <cellStyle name="Normal 77 3" xfId="23304" xr:uid="{00000000-0005-0000-0000-0000A9970000}"/>
    <cellStyle name="Normal 78" xfId="18407" xr:uid="{00000000-0005-0000-0000-0000AA970000}"/>
    <cellStyle name="Normal 78 2" xfId="32851" xr:uid="{00000000-0005-0000-0000-0000AB970000}"/>
    <cellStyle name="Normal 78 3" xfId="21939" xr:uid="{00000000-0005-0000-0000-0000AC970000}"/>
    <cellStyle name="Normal 79" xfId="18408" xr:uid="{00000000-0005-0000-0000-0000AD970000}"/>
    <cellStyle name="Normal 79 2" xfId="32852" xr:uid="{00000000-0005-0000-0000-0000AE970000}"/>
    <cellStyle name="Normal 79 3" xfId="23306" xr:uid="{00000000-0005-0000-0000-0000AF970000}"/>
    <cellStyle name="Normal 8" xfId="89" xr:uid="{00000000-0005-0000-0000-0000B0970000}"/>
    <cellStyle name="Normal 8 2" xfId="90" xr:uid="{00000000-0005-0000-0000-0000B1970000}"/>
    <cellStyle name="Normal 8 2 2" xfId="18409" xr:uid="{00000000-0005-0000-0000-0000B2970000}"/>
    <cellStyle name="Normal 8 2 2 2" xfId="18410" xr:uid="{00000000-0005-0000-0000-0000B3970000}"/>
    <cellStyle name="Normal 8 2 2 3" xfId="18411" xr:uid="{00000000-0005-0000-0000-0000B4970000}"/>
    <cellStyle name="Normal 8 2 2 3 2" xfId="18412" xr:uid="{00000000-0005-0000-0000-0000B5970000}"/>
    <cellStyle name="Normal 8 2 3" xfId="18413" xr:uid="{00000000-0005-0000-0000-0000B6970000}"/>
    <cellStyle name="Normal 8 2 3 2" xfId="18414" xr:uid="{00000000-0005-0000-0000-0000B7970000}"/>
    <cellStyle name="Normal 8 3" xfId="157" xr:uid="{00000000-0005-0000-0000-0000B8970000}"/>
    <cellStyle name="Normal 8 3 2" xfId="18416" xr:uid="{00000000-0005-0000-0000-0000B9970000}"/>
    <cellStyle name="Normal 8 3 2 2" xfId="18417" xr:uid="{00000000-0005-0000-0000-0000BA970000}"/>
    <cellStyle name="Normal 8 3 2 2 2" xfId="18418" xr:uid="{00000000-0005-0000-0000-0000BB970000}"/>
    <cellStyle name="Normal 8 3 2 3" xfId="18419" xr:uid="{00000000-0005-0000-0000-0000BC970000}"/>
    <cellStyle name="Normal 8 3 2 4" xfId="32853" xr:uid="{00000000-0005-0000-0000-0000BD970000}"/>
    <cellStyle name="Normal 8 3 2 5" xfId="25455" xr:uid="{00000000-0005-0000-0000-0000BE970000}"/>
    <cellStyle name="Normal 8 3 3" xfId="18420" xr:uid="{00000000-0005-0000-0000-0000BF970000}"/>
    <cellStyle name="Normal 8 3 3 2" xfId="18421" xr:uid="{00000000-0005-0000-0000-0000C0970000}"/>
    <cellStyle name="Normal 8 3 4" xfId="18422" xr:uid="{00000000-0005-0000-0000-0000C1970000}"/>
    <cellStyle name="Normal 8 3 5" xfId="18415" xr:uid="{00000000-0005-0000-0000-0000C2970000}"/>
    <cellStyle name="Normal 8 3 6" xfId="1151" xr:uid="{00000000-0005-0000-0000-0000C3970000}"/>
    <cellStyle name="Normal 8 4" xfId="18423" xr:uid="{00000000-0005-0000-0000-0000C4970000}"/>
    <cellStyle name="Normal 8 4 2" xfId="18424" xr:uid="{00000000-0005-0000-0000-0000C5970000}"/>
    <cellStyle name="Normal 8 4 2 2" xfId="18425" xr:uid="{00000000-0005-0000-0000-0000C6970000}"/>
    <cellStyle name="Normal 8 4 3" xfId="18426" xr:uid="{00000000-0005-0000-0000-0000C7970000}"/>
    <cellStyle name="Normal 8 5" xfId="18427" xr:uid="{00000000-0005-0000-0000-0000C8970000}"/>
    <cellStyle name="Normal 8 5 2" xfId="18428" xr:uid="{00000000-0005-0000-0000-0000C9970000}"/>
    <cellStyle name="Normal 8 6" xfId="18429" xr:uid="{00000000-0005-0000-0000-0000CA970000}"/>
    <cellStyle name="Normal 8 6 2" xfId="18430" xr:uid="{00000000-0005-0000-0000-0000CB970000}"/>
    <cellStyle name="Normal 8 7" xfId="18431" xr:uid="{00000000-0005-0000-0000-0000CC970000}"/>
    <cellStyle name="Normal 80" xfId="18432" xr:uid="{00000000-0005-0000-0000-0000CD970000}"/>
    <cellStyle name="Normal 80 2" xfId="32854" xr:uid="{00000000-0005-0000-0000-0000CE970000}"/>
    <cellStyle name="Normal 80 3" xfId="23307" xr:uid="{00000000-0005-0000-0000-0000CF970000}"/>
    <cellStyle name="Normal 81" xfId="18433" xr:uid="{00000000-0005-0000-0000-0000D0970000}"/>
    <cellStyle name="Normal 81 2" xfId="32855" xr:uid="{00000000-0005-0000-0000-0000D1970000}"/>
    <cellStyle name="Normal 81 3" xfId="23308" xr:uid="{00000000-0005-0000-0000-0000D2970000}"/>
    <cellStyle name="Normal 82" xfId="18434" xr:uid="{00000000-0005-0000-0000-0000D3970000}"/>
    <cellStyle name="Normal 82 2" xfId="32856" xr:uid="{00000000-0005-0000-0000-0000D4970000}"/>
    <cellStyle name="Normal 82 3" xfId="23309" xr:uid="{00000000-0005-0000-0000-0000D5970000}"/>
    <cellStyle name="Normal 83" xfId="18435" xr:uid="{00000000-0005-0000-0000-0000D6970000}"/>
    <cellStyle name="Normal 83 2" xfId="32857" xr:uid="{00000000-0005-0000-0000-0000D7970000}"/>
    <cellStyle name="Normal 83 3" xfId="23310" xr:uid="{00000000-0005-0000-0000-0000D8970000}"/>
    <cellStyle name="Normal 84" xfId="18436" xr:uid="{00000000-0005-0000-0000-0000D9970000}"/>
    <cellStyle name="Normal 84 2" xfId="32858" xr:uid="{00000000-0005-0000-0000-0000DA970000}"/>
    <cellStyle name="Normal 84 3" xfId="23311" xr:uid="{00000000-0005-0000-0000-0000DB970000}"/>
    <cellStyle name="Normal 85" xfId="18437" xr:uid="{00000000-0005-0000-0000-0000DC970000}"/>
    <cellStyle name="Normal 85 2" xfId="32859" xr:uid="{00000000-0005-0000-0000-0000DD970000}"/>
    <cellStyle name="Normal 85 3" xfId="23312" xr:uid="{00000000-0005-0000-0000-0000DE970000}"/>
    <cellStyle name="Normal 85 4" xfId="45614" xr:uid="{00000000-0005-0000-0000-0000DF970000}"/>
    <cellStyle name="Normal 86" xfId="18438" xr:uid="{00000000-0005-0000-0000-0000E0970000}"/>
    <cellStyle name="Normal 86 2" xfId="18439" xr:uid="{00000000-0005-0000-0000-0000E1970000}"/>
    <cellStyle name="Normal 86 3" xfId="32860" xr:uid="{00000000-0005-0000-0000-0000E2970000}"/>
    <cellStyle name="Normal 86 4" xfId="23313" xr:uid="{00000000-0005-0000-0000-0000E3970000}"/>
    <cellStyle name="Normal 87" xfId="18440" xr:uid="{00000000-0005-0000-0000-0000E4970000}"/>
    <cellStyle name="Normal 87 2" xfId="18441" xr:uid="{00000000-0005-0000-0000-0000E5970000}"/>
    <cellStyle name="Normal 87 3" xfId="32861" xr:uid="{00000000-0005-0000-0000-0000E6970000}"/>
    <cellStyle name="Normal 87 4" xfId="23314" xr:uid="{00000000-0005-0000-0000-0000E7970000}"/>
    <cellStyle name="Normal 88" xfId="18442" xr:uid="{00000000-0005-0000-0000-0000E8970000}"/>
    <cellStyle name="Normal 88 2" xfId="32862" xr:uid="{00000000-0005-0000-0000-0000E9970000}"/>
    <cellStyle name="Normal 88 3" xfId="23315" xr:uid="{00000000-0005-0000-0000-0000EA970000}"/>
    <cellStyle name="Normal 89" xfId="18443" xr:uid="{00000000-0005-0000-0000-0000EB970000}"/>
    <cellStyle name="Normal 89 2" xfId="32863" xr:uid="{00000000-0005-0000-0000-0000EC970000}"/>
    <cellStyle name="Normal 89 3" xfId="29381" xr:uid="{00000000-0005-0000-0000-0000ED970000}"/>
    <cellStyle name="Normal 9" xfId="20" xr:uid="{00000000-0005-0000-0000-0000EE970000}"/>
    <cellStyle name="Normal 9 2" xfId="92" xr:uid="{00000000-0005-0000-0000-0000EF970000}"/>
    <cellStyle name="Normal 9 2 2" xfId="1152" xr:uid="{00000000-0005-0000-0000-0000F0970000}"/>
    <cellStyle name="Normal 9 2 2 10" xfId="23318" xr:uid="{00000000-0005-0000-0000-0000F1970000}"/>
    <cellStyle name="Normal 9 2 2 2" xfId="18444" xr:uid="{00000000-0005-0000-0000-0000F2970000}"/>
    <cellStyle name="Normal 9 2 2 2 2" xfId="18445" xr:uid="{00000000-0005-0000-0000-0000F3970000}"/>
    <cellStyle name="Normal 9 2 2 3" xfId="18446" xr:uid="{00000000-0005-0000-0000-0000F4970000}"/>
    <cellStyle name="Normal 9 2 2 4" xfId="18447" xr:uid="{00000000-0005-0000-0000-0000F5970000}"/>
    <cellStyle name="Normal 9 2 2 5" xfId="18448" xr:uid="{00000000-0005-0000-0000-0000F6970000}"/>
    <cellStyle name="Normal 9 2 2 6" xfId="18449" xr:uid="{00000000-0005-0000-0000-0000F7970000}"/>
    <cellStyle name="Normal 9 2 2 7" xfId="18450" xr:uid="{00000000-0005-0000-0000-0000F8970000}"/>
    <cellStyle name="Normal 9 2 2 8" xfId="18451" xr:uid="{00000000-0005-0000-0000-0000F9970000}"/>
    <cellStyle name="Normal 9 2 2 9" xfId="23862" xr:uid="{00000000-0005-0000-0000-0000FA970000}"/>
    <cellStyle name="Normal 9 2 3" xfId="18452" xr:uid="{00000000-0005-0000-0000-0000FB970000}"/>
    <cellStyle name="Normal 9 2 3 2" xfId="18453" xr:uid="{00000000-0005-0000-0000-0000FC970000}"/>
    <cellStyle name="Normal 9 2 3 3" xfId="18454" xr:uid="{00000000-0005-0000-0000-0000FD970000}"/>
    <cellStyle name="Normal 9 2 3 3 2" xfId="18455" xr:uid="{00000000-0005-0000-0000-0000FE970000}"/>
    <cellStyle name="Normal 9 2 3 4" xfId="32864" xr:uid="{00000000-0005-0000-0000-0000FF970000}"/>
    <cellStyle name="Normal 9 2 3 5" xfId="23317" xr:uid="{00000000-0005-0000-0000-000000980000}"/>
    <cellStyle name="Normal 9 2 4" xfId="18456" xr:uid="{00000000-0005-0000-0000-000001980000}"/>
    <cellStyle name="Normal 9 2 4 2" xfId="18457" xr:uid="{00000000-0005-0000-0000-000002980000}"/>
    <cellStyle name="Normal 9 2 5" xfId="18458" xr:uid="{00000000-0005-0000-0000-000003980000}"/>
    <cellStyle name="Normal 9 2 6" xfId="18459" xr:uid="{00000000-0005-0000-0000-000004980000}"/>
    <cellStyle name="Normal 9 2 7" xfId="18460" xr:uid="{00000000-0005-0000-0000-000005980000}"/>
    <cellStyle name="Normal 9 2 8" xfId="18461" xr:uid="{00000000-0005-0000-0000-000006980000}"/>
    <cellStyle name="Normal 9 3" xfId="91" xr:uid="{00000000-0005-0000-0000-000007980000}"/>
    <cellStyle name="Normal 9 3 2" xfId="18462" xr:uid="{00000000-0005-0000-0000-000008980000}"/>
    <cellStyle name="Normal 9 3 2 2" xfId="18463" xr:uid="{00000000-0005-0000-0000-000009980000}"/>
    <cellStyle name="Normal 9 3 2 3" xfId="18464" xr:uid="{00000000-0005-0000-0000-00000A980000}"/>
    <cellStyle name="Normal 9 3 2 3 2" xfId="18465" xr:uid="{00000000-0005-0000-0000-00000B980000}"/>
    <cellStyle name="Normal 9 3 2 4" xfId="32865" xr:uid="{00000000-0005-0000-0000-00000C980000}"/>
    <cellStyle name="Normal 9 3 2 5" xfId="23319" xr:uid="{00000000-0005-0000-0000-00000D980000}"/>
    <cellStyle name="Normal 9 3 3" xfId="18466" xr:uid="{00000000-0005-0000-0000-00000E980000}"/>
    <cellStyle name="Normal 9 3 3 2" xfId="18467" xr:uid="{00000000-0005-0000-0000-00000F980000}"/>
    <cellStyle name="Normal 9 3 3 3" xfId="18468" xr:uid="{00000000-0005-0000-0000-000010980000}"/>
    <cellStyle name="Normal 9 3 4" xfId="18469" xr:uid="{00000000-0005-0000-0000-000011980000}"/>
    <cellStyle name="Normal 9 3 4 2" xfId="18470" xr:uid="{00000000-0005-0000-0000-000012980000}"/>
    <cellStyle name="Normal 9 3 5" xfId="18471" xr:uid="{00000000-0005-0000-0000-000013980000}"/>
    <cellStyle name="Normal 9 3 5 2" xfId="18472" xr:uid="{00000000-0005-0000-0000-000014980000}"/>
    <cellStyle name="Normal 9 4" xfId="162" xr:uid="{00000000-0005-0000-0000-000015980000}"/>
    <cellStyle name="Normal 9 4 2" xfId="18474" xr:uid="{00000000-0005-0000-0000-000016980000}"/>
    <cellStyle name="Normal 9 4 2 2" xfId="18475" xr:uid="{00000000-0005-0000-0000-000017980000}"/>
    <cellStyle name="Normal 9 4 2 3" xfId="32866" xr:uid="{00000000-0005-0000-0000-000018980000}"/>
    <cellStyle name="Normal 9 4 2 4" xfId="25460" xr:uid="{00000000-0005-0000-0000-000019980000}"/>
    <cellStyle name="Normal 9 4 3" xfId="18476" xr:uid="{00000000-0005-0000-0000-00001A980000}"/>
    <cellStyle name="Normal 9 4 3 2" xfId="18477" xr:uid="{00000000-0005-0000-0000-00001B980000}"/>
    <cellStyle name="Normal 9 4 4" xfId="18473" xr:uid="{00000000-0005-0000-0000-00001C980000}"/>
    <cellStyle name="Normal 9 4 5" xfId="1153" xr:uid="{00000000-0005-0000-0000-00001D980000}"/>
    <cellStyle name="Normal 9 5" xfId="1154" xr:uid="{00000000-0005-0000-0000-00001E980000}"/>
    <cellStyle name="Normal 9 5 2" xfId="18479" xr:uid="{00000000-0005-0000-0000-00001F980000}"/>
    <cellStyle name="Normal 9 5 3" xfId="18480" xr:uid="{00000000-0005-0000-0000-000020980000}"/>
    <cellStyle name="Normal 9 5 4" xfId="18478" xr:uid="{00000000-0005-0000-0000-000021980000}"/>
    <cellStyle name="Normal 9 5 5" xfId="23863" xr:uid="{00000000-0005-0000-0000-000022980000}"/>
    <cellStyle name="Normal 9 5 6" xfId="23316" xr:uid="{00000000-0005-0000-0000-000023980000}"/>
    <cellStyle name="Normal 9 6" xfId="18481" xr:uid="{00000000-0005-0000-0000-000024980000}"/>
    <cellStyle name="Normal 9 6 2" xfId="18482" xr:uid="{00000000-0005-0000-0000-000025980000}"/>
    <cellStyle name="Normal 9 7" xfId="18483" xr:uid="{00000000-0005-0000-0000-000026980000}"/>
    <cellStyle name="Normal 9_B4098-01 Flipkart Internet Pvt.Ltd" xfId="18484" xr:uid="{00000000-0005-0000-0000-000027980000}"/>
    <cellStyle name="Normal 90" xfId="18485" xr:uid="{00000000-0005-0000-0000-000028980000}"/>
    <cellStyle name="Normal 90 2" xfId="32867" xr:uid="{00000000-0005-0000-0000-000029980000}"/>
    <cellStyle name="Normal 90 3" xfId="23320" xr:uid="{00000000-0005-0000-0000-00002A980000}"/>
    <cellStyle name="Normal 91" xfId="18486" xr:uid="{00000000-0005-0000-0000-00002B980000}"/>
    <cellStyle name="Normal 91 2" xfId="32868" xr:uid="{00000000-0005-0000-0000-00002C980000}"/>
    <cellStyle name="Normal 91 3" xfId="23321" xr:uid="{00000000-0005-0000-0000-00002D980000}"/>
    <cellStyle name="Normal 92" xfId="18487" xr:uid="{00000000-0005-0000-0000-00002E980000}"/>
    <cellStyle name="Normal 92 2" xfId="32869" xr:uid="{00000000-0005-0000-0000-00002F980000}"/>
    <cellStyle name="Normal 92 3" xfId="23322" xr:uid="{00000000-0005-0000-0000-000030980000}"/>
    <cellStyle name="Normal 93" xfId="18488" xr:uid="{00000000-0005-0000-0000-000031980000}"/>
    <cellStyle name="Normal 93 2" xfId="32870" xr:uid="{00000000-0005-0000-0000-000032980000}"/>
    <cellStyle name="Normal 93 3" xfId="23323" xr:uid="{00000000-0005-0000-0000-000033980000}"/>
    <cellStyle name="Normal 94" xfId="23324" xr:uid="{00000000-0005-0000-0000-000034980000}"/>
    <cellStyle name="Normal 95" xfId="23325" xr:uid="{00000000-0005-0000-0000-000035980000}"/>
    <cellStyle name="Normal 96" xfId="23326" xr:uid="{00000000-0005-0000-0000-000036980000}"/>
    <cellStyle name="Normal 97" xfId="176" xr:uid="{00000000-0005-0000-0000-000037980000}"/>
    <cellStyle name="Normal 98" xfId="23327" xr:uid="{00000000-0005-0000-0000-000038980000}"/>
    <cellStyle name="Normal 99" xfId="23328" xr:uid="{00000000-0005-0000-0000-000039980000}"/>
    <cellStyle name="Normal_abn6-7oth" xfId="45610" xr:uid="{00000000-0005-0000-0000-00003A980000}"/>
    <cellStyle name="Normal_Accntr-Airoli - PAC" xfId="45616" xr:uid="{00000000-0005-0000-0000-00003B980000}"/>
    <cellStyle name="Normal_EB-4 2" xfId="45609" xr:uid="{00000000-0005-0000-0000-00003E980000}"/>
    <cellStyle name="Normal_VAV 6,7 &amp; 8 floor" xfId="45617" xr:uid="{00000000-0005-0000-0000-00003F980000}"/>
    <cellStyle name="Normal_vijaya bank-MOD - 18.8.03" xfId="45613" xr:uid="{00000000-0005-0000-0000-000040980000}"/>
    <cellStyle name="Normal_XLS-INR-SIEMENS-TEMPLATE" xfId="45611" xr:uid="{00000000-0005-0000-0000-000041980000}"/>
    <cellStyle name="Normale_071106 - ARCAPITA- BAHRAIN" xfId="23329" xr:uid="{00000000-0005-0000-0000-000042980000}"/>
    <cellStyle name="normální_laroux" xfId="18489" xr:uid="{00000000-0005-0000-0000-000043980000}"/>
    <cellStyle name="Note" xfId="317" builtinId="10" customBuiltin="1"/>
    <cellStyle name="Note 1" xfId="18490" xr:uid="{00000000-0005-0000-0000-000045980000}"/>
    <cellStyle name="Note 1 2" xfId="20936" xr:uid="{00000000-0005-0000-0000-000046980000}"/>
    <cellStyle name="Note 1 2 2" xfId="30663" xr:uid="{00000000-0005-0000-0000-000047980000}"/>
    <cellStyle name="Note 1 2 3" xfId="35266" xr:uid="{00000000-0005-0000-0000-000048980000}"/>
    <cellStyle name="Note 1 3" xfId="29092" xr:uid="{00000000-0005-0000-0000-000049980000}"/>
    <cellStyle name="Note 1 4" xfId="32871" xr:uid="{00000000-0005-0000-0000-00004A980000}"/>
    <cellStyle name="Note 2" xfId="1155" xr:uid="{00000000-0005-0000-0000-00004B980000}"/>
    <cellStyle name="Note 2 10" xfId="18492" xr:uid="{00000000-0005-0000-0000-00004C980000}"/>
    <cellStyle name="Note 2 10 2" xfId="18493" xr:uid="{00000000-0005-0000-0000-00004D980000}"/>
    <cellStyle name="Note 2 10 2 2" xfId="18494" xr:uid="{00000000-0005-0000-0000-00004E980000}"/>
    <cellStyle name="Note 2 10 2 2 2" xfId="20940" xr:uid="{00000000-0005-0000-0000-00004F980000}"/>
    <cellStyle name="Note 2 10 2 2 2 2" xfId="30667" xr:uid="{00000000-0005-0000-0000-000050980000}"/>
    <cellStyle name="Note 2 10 2 2 2 3" xfId="35262" xr:uid="{00000000-0005-0000-0000-000051980000}"/>
    <cellStyle name="Note 2 10 2 2 3" xfId="29096" xr:uid="{00000000-0005-0000-0000-000052980000}"/>
    <cellStyle name="Note 2 10 2 2 4" xfId="32875" xr:uid="{00000000-0005-0000-0000-000053980000}"/>
    <cellStyle name="Note 2 10 2 3" xfId="18495" xr:uid="{00000000-0005-0000-0000-000054980000}"/>
    <cellStyle name="Note 2 10 2 3 2" xfId="20941" xr:uid="{00000000-0005-0000-0000-000055980000}"/>
    <cellStyle name="Note 2 10 2 3 2 2" xfId="30668" xr:uid="{00000000-0005-0000-0000-000056980000}"/>
    <cellStyle name="Note 2 10 2 3 2 3" xfId="35261" xr:uid="{00000000-0005-0000-0000-000057980000}"/>
    <cellStyle name="Note 2 10 2 3 3" xfId="29097" xr:uid="{00000000-0005-0000-0000-000058980000}"/>
    <cellStyle name="Note 2 10 2 3 4" xfId="32876" xr:uid="{00000000-0005-0000-0000-000059980000}"/>
    <cellStyle name="Note 2 10 2 4" xfId="18496" xr:uid="{00000000-0005-0000-0000-00005A980000}"/>
    <cellStyle name="Note 2 10 2 4 2" xfId="20942" xr:uid="{00000000-0005-0000-0000-00005B980000}"/>
    <cellStyle name="Note 2 10 2 4 2 2" xfId="30669" xr:uid="{00000000-0005-0000-0000-00005C980000}"/>
    <cellStyle name="Note 2 10 2 4 2 3" xfId="35260" xr:uid="{00000000-0005-0000-0000-00005D980000}"/>
    <cellStyle name="Note 2 10 2 4 3" xfId="29098" xr:uid="{00000000-0005-0000-0000-00005E980000}"/>
    <cellStyle name="Note 2 10 2 4 4" xfId="32877" xr:uid="{00000000-0005-0000-0000-00005F980000}"/>
    <cellStyle name="Note 2 10 2 5" xfId="20939" xr:uid="{00000000-0005-0000-0000-000060980000}"/>
    <cellStyle name="Note 2 10 2 5 2" xfId="30666" xr:uid="{00000000-0005-0000-0000-000061980000}"/>
    <cellStyle name="Note 2 10 2 5 3" xfId="35263" xr:uid="{00000000-0005-0000-0000-000062980000}"/>
    <cellStyle name="Note 2 10 2 6" xfId="29095" xr:uid="{00000000-0005-0000-0000-000063980000}"/>
    <cellStyle name="Note 2 10 2 7" xfId="32874" xr:uid="{00000000-0005-0000-0000-000064980000}"/>
    <cellStyle name="Note 2 10 3" xfId="18497" xr:uid="{00000000-0005-0000-0000-000065980000}"/>
    <cellStyle name="Note 2 10 3 2" xfId="18498" xr:uid="{00000000-0005-0000-0000-000066980000}"/>
    <cellStyle name="Note 2 10 3 2 2" xfId="20944" xr:uid="{00000000-0005-0000-0000-000067980000}"/>
    <cellStyle name="Note 2 10 3 2 2 2" xfId="30671" xr:uid="{00000000-0005-0000-0000-000068980000}"/>
    <cellStyle name="Note 2 10 3 2 2 3" xfId="35258" xr:uid="{00000000-0005-0000-0000-000069980000}"/>
    <cellStyle name="Note 2 10 3 2 3" xfId="29100" xr:uid="{00000000-0005-0000-0000-00006A980000}"/>
    <cellStyle name="Note 2 10 3 2 4" xfId="32879" xr:uid="{00000000-0005-0000-0000-00006B980000}"/>
    <cellStyle name="Note 2 10 3 3" xfId="18499" xr:uid="{00000000-0005-0000-0000-00006C980000}"/>
    <cellStyle name="Note 2 10 3 3 2" xfId="20945" xr:uid="{00000000-0005-0000-0000-00006D980000}"/>
    <cellStyle name="Note 2 10 3 3 2 2" xfId="30672" xr:uid="{00000000-0005-0000-0000-00006E980000}"/>
    <cellStyle name="Note 2 10 3 3 2 3" xfId="35257" xr:uid="{00000000-0005-0000-0000-00006F980000}"/>
    <cellStyle name="Note 2 10 3 3 3" xfId="29101" xr:uid="{00000000-0005-0000-0000-000070980000}"/>
    <cellStyle name="Note 2 10 3 3 4" xfId="32880" xr:uid="{00000000-0005-0000-0000-000071980000}"/>
    <cellStyle name="Note 2 10 3 4" xfId="18500" xr:uid="{00000000-0005-0000-0000-000072980000}"/>
    <cellStyle name="Note 2 10 3 4 2" xfId="20946" xr:uid="{00000000-0005-0000-0000-000073980000}"/>
    <cellStyle name="Note 2 10 3 4 2 2" xfId="30673" xr:uid="{00000000-0005-0000-0000-000074980000}"/>
    <cellStyle name="Note 2 10 3 4 2 3" xfId="35256" xr:uid="{00000000-0005-0000-0000-000075980000}"/>
    <cellStyle name="Note 2 10 3 4 3" xfId="29102" xr:uid="{00000000-0005-0000-0000-000076980000}"/>
    <cellStyle name="Note 2 10 3 4 4" xfId="32881" xr:uid="{00000000-0005-0000-0000-000077980000}"/>
    <cellStyle name="Note 2 10 3 5" xfId="20943" xr:uid="{00000000-0005-0000-0000-000078980000}"/>
    <cellStyle name="Note 2 10 3 5 2" xfId="30670" xr:uid="{00000000-0005-0000-0000-000079980000}"/>
    <cellStyle name="Note 2 10 3 5 3" xfId="35259" xr:uid="{00000000-0005-0000-0000-00007A980000}"/>
    <cellStyle name="Note 2 10 3 6" xfId="29099" xr:uid="{00000000-0005-0000-0000-00007B980000}"/>
    <cellStyle name="Note 2 10 3 7" xfId="32878" xr:uid="{00000000-0005-0000-0000-00007C980000}"/>
    <cellStyle name="Note 2 10 4" xfId="18501" xr:uid="{00000000-0005-0000-0000-00007D980000}"/>
    <cellStyle name="Note 2 10 4 2" xfId="18502" xr:uid="{00000000-0005-0000-0000-00007E980000}"/>
    <cellStyle name="Note 2 10 4 2 2" xfId="20948" xr:uid="{00000000-0005-0000-0000-00007F980000}"/>
    <cellStyle name="Note 2 10 4 2 2 2" xfId="30675" xr:uid="{00000000-0005-0000-0000-000080980000}"/>
    <cellStyle name="Note 2 10 4 2 2 3" xfId="35254" xr:uid="{00000000-0005-0000-0000-000081980000}"/>
    <cellStyle name="Note 2 10 4 2 3" xfId="29104" xr:uid="{00000000-0005-0000-0000-000082980000}"/>
    <cellStyle name="Note 2 10 4 2 4" xfId="32883" xr:uid="{00000000-0005-0000-0000-000083980000}"/>
    <cellStyle name="Note 2 10 4 3" xfId="20947" xr:uid="{00000000-0005-0000-0000-000084980000}"/>
    <cellStyle name="Note 2 10 4 3 2" xfId="30674" xr:uid="{00000000-0005-0000-0000-000085980000}"/>
    <cellStyle name="Note 2 10 4 3 3" xfId="35255" xr:uid="{00000000-0005-0000-0000-000086980000}"/>
    <cellStyle name="Note 2 10 4 4" xfId="29103" xr:uid="{00000000-0005-0000-0000-000087980000}"/>
    <cellStyle name="Note 2 10 4 5" xfId="32882" xr:uid="{00000000-0005-0000-0000-000088980000}"/>
    <cellStyle name="Note 2 10 5" xfId="18503" xr:uid="{00000000-0005-0000-0000-000089980000}"/>
    <cellStyle name="Note 2 10 5 2" xfId="20949" xr:uid="{00000000-0005-0000-0000-00008A980000}"/>
    <cellStyle name="Note 2 10 5 2 2" xfId="30676" xr:uid="{00000000-0005-0000-0000-00008B980000}"/>
    <cellStyle name="Note 2 10 5 2 3" xfId="35253" xr:uid="{00000000-0005-0000-0000-00008C980000}"/>
    <cellStyle name="Note 2 10 5 3" xfId="29105" xr:uid="{00000000-0005-0000-0000-00008D980000}"/>
    <cellStyle name="Note 2 10 5 4" xfId="32884" xr:uid="{00000000-0005-0000-0000-00008E980000}"/>
    <cellStyle name="Note 2 10 6" xfId="20938" xr:uid="{00000000-0005-0000-0000-00008F980000}"/>
    <cellStyle name="Note 2 10 6 2" xfId="30665" xr:uid="{00000000-0005-0000-0000-000090980000}"/>
    <cellStyle name="Note 2 10 6 3" xfId="35264" xr:uid="{00000000-0005-0000-0000-000091980000}"/>
    <cellStyle name="Note 2 10 7" xfId="29094" xr:uid="{00000000-0005-0000-0000-000092980000}"/>
    <cellStyle name="Note 2 10 8" xfId="32873" xr:uid="{00000000-0005-0000-0000-000093980000}"/>
    <cellStyle name="Note 2 11" xfId="18504" xr:uid="{00000000-0005-0000-0000-000094980000}"/>
    <cellStyle name="Note 2 11 2" xfId="18505" xr:uid="{00000000-0005-0000-0000-000095980000}"/>
    <cellStyle name="Note 2 11 2 2" xfId="18506" xr:uid="{00000000-0005-0000-0000-000096980000}"/>
    <cellStyle name="Note 2 11 2 2 2" xfId="20952" xr:uid="{00000000-0005-0000-0000-000097980000}"/>
    <cellStyle name="Note 2 11 2 2 2 2" xfId="30679" xr:uid="{00000000-0005-0000-0000-000098980000}"/>
    <cellStyle name="Note 2 11 2 2 2 3" xfId="35250" xr:uid="{00000000-0005-0000-0000-000099980000}"/>
    <cellStyle name="Note 2 11 2 2 3" xfId="29108" xr:uid="{00000000-0005-0000-0000-00009A980000}"/>
    <cellStyle name="Note 2 11 2 2 4" xfId="32887" xr:uid="{00000000-0005-0000-0000-00009B980000}"/>
    <cellStyle name="Note 2 11 2 3" xfId="18507" xr:uid="{00000000-0005-0000-0000-00009C980000}"/>
    <cellStyle name="Note 2 11 2 3 2" xfId="20953" xr:uid="{00000000-0005-0000-0000-00009D980000}"/>
    <cellStyle name="Note 2 11 2 3 2 2" xfId="30680" xr:uid="{00000000-0005-0000-0000-00009E980000}"/>
    <cellStyle name="Note 2 11 2 3 2 3" xfId="35249" xr:uid="{00000000-0005-0000-0000-00009F980000}"/>
    <cellStyle name="Note 2 11 2 3 3" xfId="29109" xr:uid="{00000000-0005-0000-0000-0000A0980000}"/>
    <cellStyle name="Note 2 11 2 3 4" xfId="32888" xr:uid="{00000000-0005-0000-0000-0000A1980000}"/>
    <cellStyle name="Note 2 11 2 4" xfId="18508" xr:uid="{00000000-0005-0000-0000-0000A2980000}"/>
    <cellStyle name="Note 2 11 2 4 2" xfId="20954" xr:uid="{00000000-0005-0000-0000-0000A3980000}"/>
    <cellStyle name="Note 2 11 2 4 2 2" xfId="30681" xr:uid="{00000000-0005-0000-0000-0000A4980000}"/>
    <cellStyle name="Note 2 11 2 4 2 3" xfId="35248" xr:uid="{00000000-0005-0000-0000-0000A5980000}"/>
    <cellStyle name="Note 2 11 2 4 3" xfId="29110" xr:uid="{00000000-0005-0000-0000-0000A6980000}"/>
    <cellStyle name="Note 2 11 2 4 4" xfId="32889" xr:uid="{00000000-0005-0000-0000-0000A7980000}"/>
    <cellStyle name="Note 2 11 2 5" xfId="20951" xr:uid="{00000000-0005-0000-0000-0000A8980000}"/>
    <cellStyle name="Note 2 11 2 5 2" xfId="30678" xr:uid="{00000000-0005-0000-0000-0000A9980000}"/>
    <cellStyle name="Note 2 11 2 5 3" xfId="35251" xr:uid="{00000000-0005-0000-0000-0000AA980000}"/>
    <cellStyle name="Note 2 11 2 6" xfId="29107" xr:uid="{00000000-0005-0000-0000-0000AB980000}"/>
    <cellStyle name="Note 2 11 2 7" xfId="32886" xr:uid="{00000000-0005-0000-0000-0000AC980000}"/>
    <cellStyle name="Note 2 11 3" xfId="18509" xr:uid="{00000000-0005-0000-0000-0000AD980000}"/>
    <cellStyle name="Note 2 11 3 2" xfId="18510" xr:uid="{00000000-0005-0000-0000-0000AE980000}"/>
    <cellStyle name="Note 2 11 3 2 2" xfId="20956" xr:uid="{00000000-0005-0000-0000-0000AF980000}"/>
    <cellStyle name="Note 2 11 3 2 2 2" xfId="30683" xr:uid="{00000000-0005-0000-0000-0000B0980000}"/>
    <cellStyle name="Note 2 11 3 2 2 3" xfId="35246" xr:uid="{00000000-0005-0000-0000-0000B1980000}"/>
    <cellStyle name="Note 2 11 3 2 3" xfId="29112" xr:uid="{00000000-0005-0000-0000-0000B2980000}"/>
    <cellStyle name="Note 2 11 3 2 4" xfId="32891" xr:uid="{00000000-0005-0000-0000-0000B3980000}"/>
    <cellStyle name="Note 2 11 3 3" xfId="18511" xr:uid="{00000000-0005-0000-0000-0000B4980000}"/>
    <cellStyle name="Note 2 11 3 3 2" xfId="20957" xr:uid="{00000000-0005-0000-0000-0000B5980000}"/>
    <cellStyle name="Note 2 11 3 3 2 2" xfId="30684" xr:uid="{00000000-0005-0000-0000-0000B6980000}"/>
    <cellStyle name="Note 2 11 3 3 2 3" xfId="35245" xr:uid="{00000000-0005-0000-0000-0000B7980000}"/>
    <cellStyle name="Note 2 11 3 3 3" xfId="29113" xr:uid="{00000000-0005-0000-0000-0000B8980000}"/>
    <cellStyle name="Note 2 11 3 3 4" xfId="32892" xr:uid="{00000000-0005-0000-0000-0000B9980000}"/>
    <cellStyle name="Note 2 11 3 4" xfId="18512" xr:uid="{00000000-0005-0000-0000-0000BA980000}"/>
    <cellStyle name="Note 2 11 3 4 2" xfId="20958" xr:uid="{00000000-0005-0000-0000-0000BB980000}"/>
    <cellStyle name="Note 2 11 3 4 2 2" xfId="30685" xr:uid="{00000000-0005-0000-0000-0000BC980000}"/>
    <cellStyle name="Note 2 11 3 4 2 3" xfId="35244" xr:uid="{00000000-0005-0000-0000-0000BD980000}"/>
    <cellStyle name="Note 2 11 3 4 3" xfId="29114" xr:uid="{00000000-0005-0000-0000-0000BE980000}"/>
    <cellStyle name="Note 2 11 3 4 4" xfId="32893" xr:uid="{00000000-0005-0000-0000-0000BF980000}"/>
    <cellStyle name="Note 2 11 3 5" xfId="20955" xr:uid="{00000000-0005-0000-0000-0000C0980000}"/>
    <cellStyle name="Note 2 11 3 5 2" xfId="30682" xr:uid="{00000000-0005-0000-0000-0000C1980000}"/>
    <cellStyle name="Note 2 11 3 5 3" xfId="35247" xr:uid="{00000000-0005-0000-0000-0000C2980000}"/>
    <cellStyle name="Note 2 11 3 6" xfId="29111" xr:uid="{00000000-0005-0000-0000-0000C3980000}"/>
    <cellStyle name="Note 2 11 3 7" xfId="32890" xr:uid="{00000000-0005-0000-0000-0000C4980000}"/>
    <cellStyle name="Note 2 11 4" xfId="18513" xr:uid="{00000000-0005-0000-0000-0000C5980000}"/>
    <cellStyle name="Note 2 11 4 2" xfId="18514" xr:uid="{00000000-0005-0000-0000-0000C6980000}"/>
    <cellStyle name="Note 2 11 4 2 2" xfId="20960" xr:uid="{00000000-0005-0000-0000-0000C7980000}"/>
    <cellStyle name="Note 2 11 4 2 2 2" xfId="30687" xr:uid="{00000000-0005-0000-0000-0000C8980000}"/>
    <cellStyle name="Note 2 11 4 2 2 3" xfId="35242" xr:uid="{00000000-0005-0000-0000-0000C9980000}"/>
    <cellStyle name="Note 2 11 4 2 3" xfId="29116" xr:uid="{00000000-0005-0000-0000-0000CA980000}"/>
    <cellStyle name="Note 2 11 4 2 4" xfId="32895" xr:uid="{00000000-0005-0000-0000-0000CB980000}"/>
    <cellStyle name="Note 2 11 4 3" xfId="20959" xr:uid="{00000000-0005-0000-0000-0000CC980000}"/>
    <cellStyle name="Note 2 11 4 3 2" xfId="30686" xr:uid="{00000000-0005-0000-0000-0000CD980000}"/>
    <cellStyle name="Note 2 11 4 3 3" xfId="35243" xr:uid="{00000000-0005-0000-0000-0000CE980000}"/>
    <cellStyle name="Note 2 11 4 4" xfId="29115" xr:uid="{00000000-0005-0000-0000-0000CF980000}"/>
    <cellStyle name="Note 2 11 4 5" xfId="32894" xr:uid="{00000000-0005-0000-0000-0000D0980000}"/>
    <cellStyle name="Note 2 11 5" xfId="18515" xr:uid="{00000000-0005-0000-0000-0000D1980000}"/>
    <cellStyle name="Note 2 11 5 2" xfId="20961" xr:uid="{00000000-0005-0000-0000-0000D2980000}"/>
    <cellStyle name="Note 2 11 5 2 2" xfId="30688" xr:uid="{00000000-0005-0000-0000-0000D3980000}"/>
    <cellStyle name="Note 2 11 5 2 3" xfId="35241" xr:uid="{00000000-0005-0000-0000-0000D4980000}"/>
    <cellStyle name="Note 2 11 5 3" xfId="29117" xr:uid="{00000000-0005-0000-0000-0000D5980000}"/>
    <cellStyle name="Note 2 11 5 4" xfId="32896" xr:uid="{00000000-0005-0000-0000-0000D6980000}"/>
    <cellStyle name="Note 2 11 6" xfId="20950" xr:uid="{00000000-0005-0000-0000-0000D7980000}"/>
    <cellStyle name="Note 2 11 6 2" xfId="30677" xr:uid="{00000000-0005-0000-0000-0000D8980000}"/>
    <cellStyle name="Note 2 11 6 3" xfId="35252" xr:uid="{00000000-0005-0000-0000-0000D9980000}"/>
    <cellStyle name="Note 2 11 7" xfId="29106" xr:uid="{00000000-0005-0000-0000-0000DA980000}"/>
    <cellStyle name="Note 2 11 8" xfId="32885" xr:uid="{00000000-0005-0000-0000-0000DB980000}"/>
    <cellStyle name="Note 2 12" xfId="18516" xr:uid="{00000000-0005-0000-0000-0000DC980000}"/>
    <cellStyle name="Note 2 12 2" xfId="18517" xr:uid="{00000000-0005-0000-0000-0000DD980000}"/>
    <cellStyle name="Note 2 12 2 2" xfId="18518" xr:uid="{00000000-0005-0000-0000-0000DE980000}"/>
    <cellStyle name="Note 2 12 2 2 2" xfId="20964" xr:uid="{00000000-0005-0000-0000-0000DF980000}"/>
    <cellStyle name="Note 2 12 2 2 2 2" xfId="30691" xr:uid="{00000000-0005-0000-0000-0000E0980000}"/>
    <cellStyle name="Note 2 12 2 2 2 3" xfId="35238" xr:uid="{00000000-0005-0000-0000-0000E1980000}"/>
    <cellStyle name="Note 2 12 2 2 3" xfId="29120" xr:uid="{00000000-0005-0000-0000-0000E2980000}"/>
    <cellStyle name="Note 2 12 2 2 4" xfId="32899" xr:uid="{00000000-0005-0000-0000-0000E3980000}"/>
    <cellStyle name="Note 2 12 2 3" xfId="20963" xr:uid="{00000000-0005-0000-0000-0000E4980000}"/>
    <cellStyle name="Note 2 12 2 3 2" xfId="30690" xr:uid="{00000000-0005-0000-0000-0000E5980000}"/>
    <cellStyle name="Note 2 12 2 3 3" xfId="35239" xr:uid="{00000000-0005-0000-0000-0000E6980000}"/>
    <cellStyle name="Note 2 12 2 4" xfId="29119" xr:uid="{00000000-0005-0000-0000-0000E7980000}"/>
    <cellStyle name="Note 2 12 2 5" xfId="32898" xr:uid="{00000000-0005-0000-0000-0000E8980000}"/>
    <cellStyle name="Note 2 12 3" xfId="18519" xr:uid="{00000000-0005-0000-0000-0000E9980000}"/>
    <cellStyle name="Note 2 12 3 2" xfId="18520" xr:uid="{00000000-0005-0000-0000-0000EA980000}"/>
    <cellStyle name="Note 2 12 3 2 2" xfId="20966" xr:uid="{00000000-0005-0000-0000-0000EB980000}"/>
    <cellStyle name="Note 2 12 3 2 2 2" xfId="30693" xr:uid="{00000000-0005-0000-0000-0000EC980000}"/>
    <cellStyle name="Note 2 12 3 2 2 3" xfId="35236" xr:uid="{00000000-0005-0000-0000-0000ED980000}"/>
    <cellStyle name="Note 2 12 3 2 3" xfId="29122" xr:uid="{00000000-0005-0000-0000-0000EE980000}"/>
    <cellStyle name="Note 2 12 3 2 4" xfId="32901" xr:uid="{00000000-0005-0000-0000-0000EF980000}"/>
    <cellStyle name="Note 2 12 3 3" xfId="20965" xr:uid="{00000000-0005-0000-0000-0000F0980000}"/>
    <cellStyle name="Note 2 12 3 3 2" xfId="30692" xr:uid="{00000000-0005-0000-0000-0000F1980000}"/>
    <cellStyle name="Note 2 12 3 3 3" xfId="35237" xr:uid="{00000000-0005-0000-0000-0000F2980000}"/>
    <cellStyle name="Note 2 12 3 4" xfId="29121" xr:uid="{00000000-0005-0000-0000-0000F3980000}"/>
    <cellStyle name="Note 2 12 3 5" xfId="32900" xr:uid="{00000000-0005-0000-0000-0000F4980000}"/>
    <cellStyle name="Note 2 12 4" xfId="18521" xr:uid="{00000000-0005-0000-0000-0000F5980000}"/>
    <cellStyle name="Note 2 12 4 2" xfId="20967" xr:uid="{00000000-0005-0000-0000-0000F6980000}"/>
    <cellStyle name="Note 2 12 4 2 2" xfId="30694" xr:uid="{00000000-0005-0000-0000-0000F7980000}"/>
    <cellStyle name="Note 2 12 4 2 3" xfId="35235" xr:uid="{00000000-0005-0000-0000-0000F8980000}"/>
    <cellStyle name="Note 2 12 4 3" xfId="29123" xr:uid="{00000000-0005-0000-0000-0000F9980000}"/>
    <cellStyle name="Note 2 12 4 4" xfId="32902" xr:uid="{00000000-0005-0000-0000-0000FA980000}"/>
    <cellStyle name="Note 2 12 5" xfId="20962" xr:uid="{00000000-0005-0000-0000-0000FB980000}"/>
    <cellStyle name="Note 2 12 5 2" xfId="30689" xr:uid="{00000000-0005-0000-0000-0000FC980000}"/>
    <cellStyle name="Note 2 12 5 3" xfId="35240" xr:uid="{00000000-0005-0000-0000-0000FD980000}"/>
    <cellStyle name="Note 2 12 6" xfId="29118" xr:uid="{00000000-0005-0000-0000-0000FE980000}"/>
    <cellStyle name="Note 2 12 7" xfId="32897" xr:uid="{00000000-0005-0000-0000-0000FF980000}"/>
    <cellStyle name="Note 2 13" xfId="18522" xr:uid="{00000000-0005-0000-0000-000000990000}"/>
    <cellStyle name="Note 2 13 2" xfId="18523" xr:uid="{00000000-0005-0000-0000-000001990000}"/>
    <cellStyle name="Note 2 13 2 2" xfId="20969" xr:uid="{00000000-0005-0000-0000-000002990000}"/>
    <cellStyle name="Note 2 13 2 2 2" xfId="30696" xr:uid="{00000000-0005-0000-0000-000003990000}"/>
    <cellStyle name="Note 2 13 2 2 3" xfId="35233" xr:uid="{00000000-0005-0000-0000-000004990000}"/>
    <cellStyle name="Note 2 13 2 3" xfId="29125" xr:uid="{00000000-0005-0000-0000-000005990000}"/>
    <cellStyle name="Note 2 13 2 4" xfId="32904" xr:uid="{00000000-0005-0000-0000-000006990000}"/>
    <cellStyle name="Note 2 13 3" xfId="18524" xr:uid="{00000000-0005-0000-0000-000007990000}"/>
    <cellStyle name="Note 2 13 3 2" xfId="20970" xr:uid="{00000000-0005-0000-0000-000008990000}"/>
    <cellStyle name="Note 2 13 3 2 2" xfId="30697" xr:uid="{00000000-0005-0000-0000-000009990000}"/>
    <cellStyle name="Note 2 13 3 2 3" xfId="35232" xr:uid="{00000000-0005-0000-0000-00000A990000}"/>
    <cellStyle name="Note 2 13 3 3" xfId="29126" xr:uid="{00000000-0005-0000-0000-00000B990000}"/>
    <cellStyle name="Note 2 13 3 4" xfId="32905" xr:uid="{00000000-0005-0000-0000-00000C990000}"/>
    <cellStyle name="Note 2 13 4" xfId="18525" xr:uid="{00000000-0005-0000-0000-00000D990000}"/>
    <cellStyle name="Note 2 13 4 2" xfId="20971" xr:uid="{00000000-0005-0000-0000-00000E990000}"/>
    <cellStyle name="Note 2 13 4 2 2" xfId="30698" xr:uid="{00000000-0005-0000-0000-00000F990000}"/>
    <cellStyle name="Note 2 13 4 2 3" xfId="35231" xr:uid="{00000000-0005-0000-0000-000010990000}"/>
    <cellStyle name="Note 2 13 4 3" xfId="29127" xr:uid="{00000000-0005-0000-0000-000011990000}"/>
    <cellStyle name="Note 2 13 4 4" xfId="32906" xr:uid="{00000000-0005-0000-0000-000012990000}"/>
    <cellStyle name="Note 2 13 5" xfId="20968" xr:uid="{00000000-0005-0000-0000-000013990000}"/>
    <cellStyle name="Note 2 13 5 2" xfId="30695" xr:uid="{00000000-0005-0000-0000-000014990000}"/>
    <cellStyle name="Note 2 13 5 3" xfId="35234" xr:uid="{00000000-0005-0000-0000-000015990000}"/>
    <cellStyle name="Note 2 13 6" xfId="29124" xr:uid="{00000000-0005-0000-0000-000016990000}"/>
    <cellStyle name="Note 2 13 7" xfId="32903" xr:uid="{00000000-0005-0000-0000-000017990000}"/>
    <cellStyle name="Note 2 14" xfId="18526" xr:uid="{00000000-0005-0000-0000-000018990000}"/>
    <cellStyle name="Note 2 14 2" xfId="18527" xr:uid="{00000000-0005-0000-0000-000019990000}"/>
    <cellStyle name="Note 2 14 2 2" xfId="20973" xr:uid="{00000000-0005-0000-0000-00001A990000}"/>
    <cellStyle name="Note 2 14 2 2 2" xfId="30700" xr:uid="{00000000-0005-0000-0000-00001B990000}"/>
    <cellStyle name="Note 2 14 2 2 3" xfId="35229" xr:uid="{00000000-0005-0000-0000-00001C990000}"/>
    <cellStyle name="Note 2 14 2 3" xfId="29129" xr:uid="{00000000-0005-0000-0000-00001D990000}"/>
    <cellStyle name="Note 2 14 2 4" xfId="32908" xr:uid="{00000000-0005-0000-0000-00001E990000}"/>
    <cellStyle name="Note 2 14 3" xfId="18528" xr:uid="{00000000-0005-0000-0000-00001F990000}"/>
    <cellStyle name="Note 2 14 3 2" xfId="20974" xr:uid="{00000000-0005-0000-0000-000020990000}"/>
    <cellStyle name="Note 2 14 3 2 2" xfId="30701" xr:uid="{00000000-0005-0000-0000-000021990000}"/>
    <cellStyle name="Note 2 14 3 2 3" xfId="35228" xr:uid="{00000000-0005-0000-0000-000022990000}"/>
    <cellStyle name="Note 2 14 3 3" xfId="29130" xr:uid="{00000000-0005-0000-0000-000023990000}"/>
    <cellStyle name="Note 2 14 3 4" xfId="32909" xr:uid="{00000000-0005-0000-0000-000024990000}"/>
    <cellStyle name="Note 2 14 4" xfId="20972" xr:uid="{00000000-0005-0000-0000-000025990000}"/>
    <cellStyle name="Note 2 14 4 2" xfId="30699" xr:uid="{00000000-0005-0000-0000-000026990000}"/>
    <cellStyle name="Note 2 14 4 3" xfId="35230" xr:uid="{00000000-0005-0000-0000-000027990000}"/>
    <cellStyle name="Note 2 14 5" xfId="29128" xr:uid="{00000000-0005-0000-0000-000028990000}"/>
    <cellStyle name="Note 2 14 6" xfId="32907" xr:uid="{00000000-0005-0000-0000-000029990000}"/>
    <cellStyle name="Note 2 15" xfId="18529" xr:uid="{00000000-0005-0000-0000-00002A990000}"/>
    <cellStyle name="Note 2 15 2" xfId="20975" xr:uid="{00000000-0005-0000-0000-00002B990000}"/>
    <cellStyle name="Note 2 15 2 2" xfId="30702" xr:uid="{00000000-0005-0000-0000-00002C990000}"/>
    <cellStyle name="Note 2 15 2 3" xfId="35227" xr:uid="{00000000-0005-0000-0000-00002D990000}"/>
    <cellStyle name="Note 2 15 3" xfId="29131" xr:uid="{00000000-0005-0000-0000-00002E990000}"/>
    <cellStyle name="Note 2 15 4" xfId="32910" xr:uid="{00000000-0005-0000-0000-00002F990000}"/>
    <cellStyle name="Note 2 16" xfId="18530" xr:uid="{00000000-0005-0000-0000-000030990000}"/>
    <cellStyle name="Note 2 16 2" xfId="20976" xr:uid="{00000000-0005-0000-0000-000031990000}"/>
    <cellStyle name="Note 2 16 2 2" xfId="30703" xr:uid="{00000000-0005-0000-0000-000032990000}"/>
    <cellStyle name="Note 2 16 2 3" xfId="35226" xr:uid="{00000000-0005-0000-0000-000033990000}"/>
    <cellStyle name="Note 2 16 3" xfId="29132" xr:uid="{00000000-0005-0000-0000-000034990000}"/>
    <cellStyle name="Note 2 16 4" xfId="32911" xr:uid="{00000000-0005-0000-0000-000035990000}"/>
    <cellStyle name="Note 2 17" xfId="18531" xr:uid="{00000000-0005-0000-0000-000036990000}"/>
    <cellStyle name="Note 2 17 2" xfId="20977" xr:uid="{00000000-0005-0000-0000-000037990000}"/>
    <cellStyle name="Note 2 17 2 2" xfId="30704" xr:uid="{00000000-0005-0000-0000-000038990000}"/>
    <cellStyle name="Note 2 17 2 3" xfId="35225" xr:uid="{00000000-0005-0000-0000-000039990000}"/>
    <cellStyle name="Note 2 17 3" xfId="29133" xr:uid="{00000000-0005-0000-0000-00003A990000}"/>
    <cellStyle name="Note 2 17 4" xfId="32912" xr:uid="{00000000-0005-0000-0000-00003B990000}"/>
    <cellStyle name="Note 2 18" xfId="18491" xr:uid="{00000000-0005-0000-0000-00003C990000}"/>
    <cellStyle name="Note 2 18 2" xfId="29093" xr:uid="{00000000-0005-0000-0000-00003D990000}"/>
    <cellStyle name="Note 2 18 3" xfId="32872" xr:uid="{00000000-0005-0000-0000-00003E990000}"/>
    <cellStyle name="Note 2 19" xfId="20937" xr:uid="{00000000-0005-0000-0000-00003F990000}"/>
    <cellStyle name="Note 2 19 2" xfId="30664" xr:uid="{00000000-0005-0000-0000-000040990000}"/>
    <cellStyle name="Note 2 19 3" xfId="35265" xr:uid="{00000000-0005-0000-0000-000041990000}"/>
    <cellStyle name="Note 2 2" xfId="18532" xr:uid="{00000000-0005-0000-0000-000042990000}"/>
    <cellStyle name="Note 2 2 2" xfId="18533" xr:uid="{00000000-0005-0000-0000-000043990000}"/>
    <cellStyle name="Note 2 2 2 2" xfId="18534" xr:uid="{00000000-0005-0000-0000-000044990000}"/>
    <cellStyle name="Note 2 2 2 2 2" xfId="20980" xr:uid="{00000000-0005-0000-0000-000045990000}"/>
    <cellStyle name="Note 2 2 2 2 2 2" xfId="30707" xr:uid="{00000000-0005-0000-0000-000046990000}"/>
    <cellStyle name="Note 2 2 2 2 2 3" xfId="35222" xr:uid="{00000000-0005-0000-0000-000047990000}"/>
    <cellStyle name="Note 2 2 2 2 3" xfId="29136" xr:uid="{00000000-0005-0000-0000-000048990000}"/>
    <cellStyle name="Note 2 2 2 2 4" xfId="32915" xr:uid="{00000000-0005-0000-0000-000049990000}"/>
    <cellStyle name="Note 2 2 2 3" xfId="18535" xr:uid="{00000000-0005-0000-0000-00004A990000}"/>
    <cellStyle name="Note 2 2 2 3 2" xfId="20981" xr:uid="{00000000-0005-0000-0000-00004B990000}"/>
    <cellStyle name="Note 2 2 2 3 2 2" xfId="30708" xr:uid="{00000000-0005-0000-0000-00004C990000}"/>
    <cellStyle name="Note 2 2 2 3 2 3" xfId="35221" xr:uid="{00000000-0005-0000-0000-00004D990000}"/>
    <cellStyle name="Note 2 2 2 3 3" xfId="29137" xr:uid="{00000000-0005-0000-0000-00004E990000}"/>
    <cellStyle name="Note 2 2 2 3 4" xfId="32916" xr:uid="{00000000-0005-0000-0000-00004F990000}"/>
    <cellStyle name="Note 2 2 2 4" xfId="18536" xr:uid="{00000000-0005-0000-0000-000050990000}"/>
    <cellStyle name="Note 2 2 2 4 2" xfId="20982" xr:uid="{00000000-0005-0000-0000-000051990000}"/>
    <cellStyle name="Note 2 2 2 4 2 2" xfId="30709" xr:uid="{00000000-0005-0000-0000-000052990000}"/>
    <cellStyle name="Note 2 2 2 4 2 3" xfId="35220" xr:uid="{00000000-0005-0000-0000-000053990000}"/>
    <cellStyle name="Note 2 2 2 4 3" xfId="29138" xr:uid="{00000000-0005-0000-0000-000054990000}"/>
    <cellStyle name="Note 2 2 2 4 4" xfId="32917" xr:uid="{00000000-0005-0000-0000-000055990000}"/>
    <cellStyle name="Note 2 2 2 5" xfId="20979" xr:uid="{00000000-0005-0000-0000-000056990000}"/>
    <cellStyle name="Note 2 2 2 5 2" xfId="30706" xr:uid="{00000000-0005-0000-0000-000057990000}"/>
    <cellStyle name="Note 2 2 2 5 3" xfId="35223" xr:uid="{00000000-0005-0000-0000-000058990000}"/>
    <cellStyle name="Note 2 2 2 6" xfId="29135" xr:uid="{00000000-0005-0000-0000-000059990000}"/>
    <cellStyle name="Note 2 2 2 7" xfId="32914" xr:uid="{00000000-0005-0000-0000-00005A990000}"/>
    <cellStyle name="Note 2 2 3" xfId="18537" xr:uid="{00000000-0005-0000-0000-00005B990000}"/>
    <cellStyle name="Note 2 2 3 2" xfId="18538" xr:uid="{00000000-0005-0000-0000-00005C990000}"/>
    <cellStyle name="Note 2 2 3 2 2" xfId="20984" xr:uid="{00000000-0005-0000-0000-00005D990000}"/>
    <cellStyle name="Note 2 2 3 2 2 2" xfId="30711" xr:uid="{00000000-0005-0000-0000-00005E990000}"/>
    <cellStyle name="Note 2 2 3 2 2 3" xfId="35218" xr:uid="{00000000-0005-0000-0000-00005F990000}"/>
    <cellStyle name="Note 2 2 3 2 3" xfId="29140" xr:uid="{00000000-0005-0000-0000-000060990000}"/>
    <cellStyle name="Note 2 2 3 2 4" xfId="32919" xr:uid="{00000000-0005-0000-0000-000061990000}"/>
    <cellStyle name="Note 2 2 3 3" xfId="18539" xr:uid="{00000000-0005-0000-0000-000062990000}"/>
    <cellStyle name="Note 2 2 3 3 2" xfId="20985" xr:uid="{00000000-0005-0000-0000-000063990000}"/>
    <cellStyle name="Note 2 2 3 3 2 2" xfId="30712" xr:uid="{00000000-0005-0000-0000-000064990000}"/>
    <cellStyle name="Note 2 2 3 3 2 3" xfId="35217" xr:uid="{00000000-0005-0000-0000-000065990000}"/>
    <cellStyle name="Note 2 2 3 3 3" xfId="29141" xr:uid="{00000000-0005-0000-0000-000066990000}"/>
    <cellStyle name="Note 2 2 3 3 4" xfId="32920" xr:uid="{00000000-0005-0000-0000-000067990000}"/>
    <cellStyle name="Note 2 2 3 4" xfId="18540" xr:uid="{00000000-0005-0000-0000-000068990000}"/>
    <cellStyle name="Note 2 2 3 4 2" xfId="20986" xr:uid="{00000000-0005-0000-0000-000069990000}"/>
    <cellStyle name="Note 2 2 3 4 2 2" xfId="30713" xr:uid="{00000000-0005-0000-0000-00006A990000}"/>
    <cellStyle name="Note 2 2 3 4 2 3" xfId="35216" xr:uid="{00000000-0005-0000-0000-00006B990000}"/>
    <cellStyle name="Note 2 2 3 4 3" xfId="29142" xr:uid="{00000000-0005-0000-0000-00006C990000}"/>
    <cellStyle name="Note 2 2 3 4 4" xfId="32921" xr:uid="{00000000-0005-0000-0000-00006D990000}"/>
    <cellStyle name="Note 2 2 3 5" xfId="20983" xr:uid="{00000000-0005-0000-0000-00006E990000}"/>
    <cellStyle name="Note 2 2 3 5 2" xfId="30710" xr:uid="{00000000-0005-0000-0000-00006F990000}"/>
    <cellStyle name="Note 2 2 3 5 3" xfId="35219" xr:uid="{00000000-0005-0000-0000-000070990000}"/>
    <cellStyle name="Note 2 2 3 6" xfId="29139" xr:uid="{00000000-0005-0000-0000-000071990000}"/>
    <cellStyle name="Note 2 2 3 7" xfId="32918" xr:uid="{00000000-0005-0000-0000-000072990000}"/>
    <cellStyle name="Note 2 2 4" xfId="18541" xr:uid="{00000000-0005-0000-0000-000073990000}"/>
    <cellStyle name="Note 2 2 4 2" xfId="18542" xr:uid="{00000000-0005-0000-0000-000074990000}"/>
    <cellStyle name="Note 2 2 4 2 2" xfId="20988" xr:uid="{00000000-0005-0000-0000-000075990000}"/>
    <cellStyle name="Note 2 2 4 2 2 2" xfId="30715" xr:uid="{00000000-0005-0000-0000-000076990000}"/>
    <cellStyle name="Note 2 2 4 2 2 3" xfId="35214" xr:uid="{00000000-0005-0000-0000-000077990000}"/>
    <cellStyle name="Note 2 2 4 2 3" xfId="29144" xr:uid="{00000000-0005-0000-0000-000078990000}"/>
    <cellStyle name="Note 2 2 4 2 4" xfId="32923" xr:uid="{00000000-0005-0000-0000-000079990000}"/>
    <cellStyle name="Note 2 2 4 3" xfId="20987" xr:uid="{00000000-0005-0000-0000-00007A990000}"/>
    <cellStyle name="Note 2 2 4 3 2" xfId="30714" xr:uid="{00000000-0005-0000-0000-00007B990000}"/>
    <cellStyle name="Note 2 2 4 3 3" xfId="35215" xr:uid="{00000000-0005-0000-0000-00007C990000}"/>
    <cellStyle name="Note 2 2 4 4" xfId="29143" xr:uid="{00000000-0005-0000-0000-00007D990000}"/>
    <cellStyle name="Note 2 2 4 5" xfId="32922" xr:uid="{00000000-0005-0000-0000-00007E990000}"/>
    <cellStyle name="Note 2 2 5" xfId="18543" xr:uid="{00000000-0005-0000-0000-00007F990000}"/>
    <cellStyle name="Note 2 2 5 2" xfId="20989" xr:uid="{00000000-0005-0000-0000-000080990000}"/>
    <cellStyle name="Note 2 2 5 2 2" xfId="30716" xr:uid="{00000000-0005-0000-0000-000081990000}"/>
    <cellStyle name="Note 2 2 5 2 3" xfId="35213" xr:uid="{00000000-0005-0000-0000-000082990000}"/>
    <cellStyle name="Note 2 2 5 3" xfId="29145" xr:uid="{00000000-0005-0000-0000-000083990000}"/>
    <cellStyle name="Note 2 2 5 4" xfId="32924" xr:uid="{00000000-0005-0000-0000-000084990000}"/>
    <cellStyle name="Note 2 2 6" xfId="20978" xr:uid="{00000000-0005-0000-0000-000085990000}"/>
    <cellStyle name="Note 2 2 6 2" xfId="30705" xr:uid="{00000000-0005-0000-0000-000086990000}"/>
    <cellStyle name="Note 2 2 6 3" xfId="35224" xr:uid="{00000000-0005-0000-0000-000087990000}"/>
    <cellStyle name="Note 2 2 7" xfId="29134" xr:uid="{00000000-0005-0000-0000-000088990000}"/>
    <cellStyle name="Note 2 2 7 2" xfId="32913" xr:uid="{00000000-0005-0000-0000-000089990000}"/>
    <cellStyle name="Note 2 2 8" xfId="23331" xr:uid="{00000000-0005-0000-0000-00008A990000}"/>
    <cellStyle name="Note 2 20" xfId="23864" xr:uid="{00000000-0005-0000-0000-00008B990000}"/>
    <cellStyle name="Note 2 21" xfId="23330" xr:uid="{00000000-0005-0000-0000-00008C990000}"/>
    <cellStyle name="Note 2 3" xfId="18544" xr:uid="{00000000-0005-0000-0000-00008D990000}"/>
    <cellStyle name="Note 2 3 2" xfId="18545" xr:uid="{00000000-0005-0000-0000-00008E990000}"/>
    <cellStyle name="Note 2 3 2 2" xfId="18546" xr:uid="{00000000-0005-0000-0000-00008F990000}"/>
    <cellStyle name="Note 2 3 2 2 2" xfId="20992" xr:uid="{00000000-0005-0000-0000-000090990000}"/>
    <cellStyle name="Note 2 3 2 2 2 2" xfId="30719" xr:uid="{00000000-0005-0000-0000-000091990000}"/>
    <cellStyle name="Note 2 3 2 2 2 3" xfId="35210" xr:uid="{00000000-0005-0000-0000-000092990000}"/>
    <cellStyle name="Note 2 3 2 2 3" xfId="29148" xr:uid="{00000000-0005-0000-0000-000093990000}"/>
    <cellStyle name="Note 2 3 2 2 4" xfId="32927" xr:uid="{00000000-0005-0000-0000-000094990000}"/>
    <cellStyle name="Note 2 3 2 3" xfId="18547" xr:uid="{00000000-0005-0000-0000-000095990000}"/>
    <cellStyle name="Note 2 3 2 3 2" xfId="20993" xr:uid="{00000000-0005-0000-0000-000096990000}"/>
    <cellStyle name="Note 2 3 2 3 2 2" xfId="30720" xr:uid="{00000000-0005-0000-0000-000097990000}"/>
    <cellStyle name="Note 2 3 2 3 2 3" xfId="35209" xr:uid="{00000000-0005-0000-0000-000098990000}"/>
    <cellStyle name="Note 2 3 2 3 3" xfId="29149" xr:uid="{00000000-0005-0000-0000-000099990000}"/>
    <cellStyle name="Note 2 3 2 3 4" xfId="32928" xr:uid="{00000000-0005-0000-0000-00009A990000}"/>
    <cellStyle name="Note 2 3 2 4" xfId="18548" xr:uid="{00000000-0005-0000-0000-00009B990000}"/>
    <cellStyle name="Note 2 3 2 4 2" xfId="20994" xr:uid="{00000000-0005-0000-0000-00009C990000}"/>
    <cellStyle name="Note 2 3 2 4 2 2" xfId="30721" xr:uid="{00000000-0005-0000-0000-00009D990000}"/>
    <cellStyle name="Note 2 3 2 4 2 3" xfId="35208" xr:uid="{00000000-0005-0000-0000-00009E990000}"/>
    <cellStyle name="Note 2 3 2 4 3" xfId="29150" xr:uid="{00000000-0005-0000-0000-00009F990000}"/>
    <cellStyle name="Note 2 3 2 4 4" xfId="32929" xr:uid="{00000000-0005-0000-0000-0000A0990000}"/>
    <cellStyle name="Note 2 3 2 5" xfId="20991" xr:uid="{00000000-0005-0000-0000-0000A1990000}"/>
    <cellStyle name="Note 2 3 2 5 2" xfId="30718" xr:uid="{00000000-0005-0000-0000-0000A2990000}"/>
    <cellStyle name="Note 2 3 2 5 3" xfId="35211" xr:uid="{00000000-0005-0000-0000-0000A3990000}"/>
    <cellStyle name="Note 2 3 2 6" xfId="29147" xr:uid="{00000000-0005-0000-0000-0000A4990000}"/>
    <cellStyle name="Note 2 3 2 6 2" xfId="32926" xr:uid="{00000000-0005-0000-0000-0000A5990000}"/>
    <cellStyle name="Note 2 3 2 7" xfId="23333" xr:uid="{00000000-0005-0000-0000-0000A6990000}"/>
    <cellStyle name="Note 2 3 3" xfId="18549" xr:uid="{00000000-0005-0000-0000-0000A7990000}"/>
    <cellStyle name="Note 2 3 3 2" xfId="18550" xr:uid="{00000000-0005-0000-0000-0000A8990000}"/>
    <cellStyle name="Note 2 3 3 2 2" xfId="20996" xr:uid="{00000000-0005-0000-0000-0000A9990000}"/>
    <cellStyle name="Note 2 3 3 2 2 2" xfId="30723" xr:uid="{00000000-0005-0000-0000-0000AA990000}"/>
    <cellStyle name="Note 2 3 3 2 2 3" xfId="35207" xr:uid="{00000000-0005-0000-0000-0000AB990000}"/>
    <cellStyle name="Note 2 3 3 2 3" xfId="29152" xr:uid="{00000000-0005-0000-0000-0000AC990000}"/>
    <cellStyle name="Note 2 3 3 2 4" xfId="32931" xr:uid="{00000000-0005-0000-0000-0000AD990000}"/>
    <cellStyle name="Note 2 3 3 3" xfId="18551" xr:uid="{00000000-0005-0000-0000-0000AE990000}"/>
    <cellStyle name="Note 2 3 3 3 2" xfId="20997" xr:uid="{00000000-0005-0000-0000-0000AF990000}"/>
    <cellStyle name="Note 2 3 3 3 2 2" xfId="30724" xr:uid="{00000000-0005-0000-0000-0000B0990000}"/>
    <cellStyle name="Note 2 3 3 3 2 3" xfId="35206" xr:uid="{00000000-0005-0000-0000-0000B1990000}"/>
    <cellStyle name="Note 2 3 3 3 3" xfId="29153" xr:uid="{00000000-0005-0000-0000-0000B2990000}"/>
    <cellStyle name="Note 2 3 3 3 4" xfId="32932" xr:uid="{00000000-0005-0000-0000-0000B3990000}"/>
    <cellStyle name="Note 2 3 3 4" xfId="18552" xr:uid="{00000000-0005-0000-0000-0000B4990000}"/>
    <cellStyle name="Note 2 3 3 4 2" xfId="20998" xr:uid="{00000000-0005-0000-0000-0000B5990000}"/>
    <cellStyle name="Note 2 3 3 4 2 2" xfId="30725" xr:uid="{00000000-0005-0000-0000-0000B6990000}"/>
    <cellStyle name="Note 2 3 3 4 2 3" xfId="35205" xr:uid="{00000000-0005-0000-0000-0000B7990000}"/>
    <cellStyle name="Note 2 3 3 4 3" xfId="29154" xr:uid="{00000000-0005-0000-0000-0000B8990000}"/>
    <cellStyle name="Note 2 3 3 4 4" xfId="32933" xr:uid="{00000000-0005-0000-0000-0000B9990000}"/>
    <cellStyle name="Note 2 3 3 5" xfId="20995" xr:uid="{00000000-0005-0000-0000-0000BA990000}"/>
    <cellStyle name="Note 2 3 3 5 2" xfId="30722" xr:uid="{00000000-0005-0000-0000-0000BB990000}"/>
    <cellStyle name="Note 2 3 3 5 3" xfId="36321" xr:uid="{00000000-0005-0000-0000-0000BC990000}"/>
    <cellStyle name="Note 2 3 3 6" xfId="29151" xr:uid="{00000000-0005-0000-0000-0000BD990000}"/>
    <cellStyle name="Note 2 3 3 7" xfId="32930" xr:uid="{00000000-0005-0000-0000-0000BE990000}"/>
    <cellStyle name="Note 2 3 4" xfId="18553" xr:uid="{00000000-0005-0000-0000-0000BF990000}"/>
    <cellStyle name="Note 2 3 4 2" xfId="18554" xr:uid="{00000000-0005-0000-0000-0000C0990000}"/>
    <cellStyle name="Note 2 3 4 2 2" xfId="21000" xr:uid="{00000000-0005-0000-0000-0000C1990000}"/>
    <cellStyle name="Note 2 3 4 2 2 2" xfId="30727" xr:uid="{00000000-0005-0000-0000-0000C2990000}"/>
    <cellStyle name="Note 2 3 4 2 2 3" xfId="35203" xr:uid="{00000000-0005-0000-0000-0000C3990000}"/>
    <cellStyle name="Note 2 3 4 2 3" xfId="29156" xr:uid="{00000000-0005-0000-0000-0000C4990000}"/>
    <cellStyle name="Note 2 3 4 2 4" xfId="32935" xr:uid="{00000000-0005-0000-0000-0000C5990000}"/>
    <cellStyle name="Note 2 3 4 3" xfId="20999" xr:uid="{00000000-0005-0000-0000-0000C6990000}"/>
    <cellStyle name="Note 2 3 4 3 2" xfId="30726" xr:uid="{00000000-0005-0000-0000-0000C7990000}"/>
    <cellStyle name="Note 2 3 4 3 3" xfId="35204" xr:uid="{00000000-0005-0000-0000-0000C8990000}"/>
    <cellStyle name="Note 2 3 4 4" xfId="29155" xr:uid="{00000000-0005-0000-0000-0000C9990000}"/>
    <cellStyle name="Note 2 3 4 5" xfId="32934" xr:uid="{00000000-0005-0000-0000-0000CA990000}"/>
    <cellStyle name="Note 2 3 5" xfId="18555" xr:uid="{00000000-0005-0000-0000-0000CB990000}"/>
    <cellStyle name="Note 2 3 5 2" xfId="21001" xr:uid="{00000000-0005-0000-0000-0000CC990000}"/>
    <cellStyle name="Note 2 3 5 2 2" xfId="30728" xr:uid="{00000000-0005-0000-0000-0000CD990000}"/>
    <cellStyle name="Note 2 3 5 2 3" xfId="35202" xr:uid="{00000000-0005-0000-0000-0000CE990000}"/>
    <cellStyle name="Note 2 3 5 3" xfId="29157" xr:uid="{00000000-0005-0000-0000-0000CF990000}"/>
    <cellStyle name="Note 2 3 5 4" xfId="32936" xr:uid="{00000000-0005-0000-0000-0000D0990000}"/>
    <cellStyle name="Note 2 3 6" xfId="20990" xr:uid="{00000000-0005-0000-0000-0000D1990000}"/>
    <cellStyle name="Note 2 3 6 2" xfId="30717" xr:uid="{00000000-0005-0000-0000-0000D2990000}"/>
    <cellStyle name="Note 2 3 6 3" xfId="35212" xr:uid="{00000000-0005-0000-0000-0000D3990000}"/>
    <cellStyle name="Note 2 3 7" xfId="29146" xr:uid="{00000000-0005-0000-0000-0000D4990000}"/>
    <cellStyle name="Note 2 3 7 2" xfId="32925" xr:uid="{00000000-0005-0000-0000-0000D5990000}"/>
    <cellStyle name="Note 2 3 8" xfId="23332" xr:uid="{00000000-0005-0000-0000-0000D6990000}"/>
    <cellStyle name="Note 2 4" xfId="18556" xr:uid="{00000000-0005-0000-0000-0000D7990000}"/>
    <cellStyle name="Note 2 4 2" xfId="18557" xr:uid="{00000000-0005-0000-0000-0000D8990000}"/>
    <cellStyle name="Note 2 4 2 2" xfId="18558" xr:uid="{00000000-0005-0000-0000-0000D9990000}"/>
    <cellStyle name="Note 2 4 2 2 2" xfId="21004" xr:uid="{00000000-0005-0000-0000-0000DA990000}"/>
    <cellStyle name="Note 2 4 2 2 2 2" xfId="30731" xr:uid="{00000000-0005-0000-0000-0000DB990000}"/>
    <cellStyle name="Note 2 4 2 2 2 3" xfId="35199" xr:uid="{00000000-0005-0000-0000-0000DC990000}"/>
    <cellStyle name="Note 2 4 2 2 3" xfId="29160" xr:uid="{00000000-0005-0000-0000-0000DD990000}"/>
    <cellStyle name="Note 2 4 2 2 4" xfId="32939" xr:uid="{00000000-0005-0000-0000-0000DE990000}"/>
    <cellStyle name="Note 2 4 2 3" xfId="18559" xr:uid="{00000000-0005-0000-0000-0000DF990000}"/>
    <cellStyle name="Note 2 4 2 3 2" xfId="21005" xr:uid="{00000000-0005-0000-0000-0000E0990000}"/>
    <cellStyle name="Note 2 4 2 3 2 2" xfId="30732" xr:uid="{00000000-0005-0000-0000-0000E1990000}"/>
    <cellStyle name="Note 2 4 2 3 2 3" xfId="35198" xr:uid="{00000000-0005-0000-0000-0000E2990000}"/>
    <cellStyle name="Note 2 4 2 3 3" xfId="29161" xr:uid="{00000000-0005-0000-0000-0000E3990000}"/>
    <cellStyle name="Note 2 4 2 3 4" xfId="32940" xr:uid="{00000000-0005-0000-0000-0000E4990000}"/>
    <cellStyle name="Note 2 4 2 4" xfId="18560" xr:uid="{00000000-0005-0000-0000-0000E5990000}"/>
    <cellStyle name="Note 2 4 2 4 2" xfId="21006" xr:uid="{00000000-0005-0000-0000-0000E6990000}"/>
    <cellStyle name="Note 2 4 2 4 2 2" xfId="30733" xr:uid="{00000000-0005-0000-0000-0000E7990000}"/>
    <cellStyle name="Note 2 4 2 4 2 3" xfId="35197" xr:uid="{00000000-0005-0000-0000-0000E8990000}"/>
    <cellStyle name="Note 2 4 2 4 3" xfId="29162" xr:uid="{00000000-0005-0000-0000-0000E9990000}"/>
    <cellStyle name="Note 2 4 2 4 4" xfId="32941" xr:uid="{00000000-0005-0000-0000-0000EA990000}"/>
    <cellStyle name="Note 2 4 2 5" xfId="21003" xr:uid="{00000000-0005-0000-0000-0000EB990000}"/>
    <cellStyle name="Note 2 4 2 5 2" xfId="30730" xr:uid="{00000000-0005-0000-0000-0000EC990000}"/>
    <cellStyle name="Note 2 4 2 5 3" xfId="35200" xr:uid="{00000000-0005-0000-0000-0000ED990000}"/>
    <cellStyle name="Note 2 4 2 6" xfId="29159" xr:uid="{00000000-0005-0000-0000-0000EE990000}"/>
    <cellStyle name="Note 2 4 2 7" xfId="32938" xr:uid="{00000000-0005-0000-0000-0000EF990000}"/>
    <cellStyle name="Note 2 4 3" xfId="18561" xr:uid="{00000000-0005-0000-0000-0000F0990000}"/>
    <cellStyle name="Note 2 4 3 2" xfId="18562" xr:uid="{00000000-0005-0000-0000-0000F1990000}"/>
    <cellStyle name="Note 2 4 3 2 2" xfId="21008" xr:uid="{00000000-0005-0000-0000-0000F2990000}"/>
    <cellStyle name="Note 2 4 3 2 2 2" xfId="30735" xr:uid="{00000000-0005-0000-0000-0000F3990000}"/>
    <cellStyle name="Note 2 4 3 2 2 3" xfId="35196" xr:uid="{00000000-0005-0000-0000-0000F4990000}"/>
    <cellStyle name="Note 2 4 3 2 3" xfId="29164" xr:uid="{00000000-0005-0000-0000-0000F5990000}"/>
    <cellStyle name="Note 2 4 3 2 4" xfId="32943" xr:uid="{00000000-0005-0000-0000-0000F6990000}"/>
    <cellStyle name="Note 2 4 3 3" xfId="18563" xr:uid="{00000000-0005-0000-0000-0000F7990000}"/>
    <cellStyle name="Note 2 4 3 3 2" xfId="21009" xr:uid="{00000000-0005-0000-0000-0000F8990000}"/>
    <cellStyle name="Note 2 4 3 3 2 2" xfId="30736" xr:uid="{00000000-0005-0000-0000-0000F9990000}"/>
    <cellStyle name="Note 2 4 3 3 2 3" xfId="35195" xr:uid="{00000000-0005-0000-0000-0000FA990000}"/>
    <cellStyle name="Note 2 4 3 3 3" xfId="29165" xr:uid="{00000000-0005-0000-0000-0000FB990000}"/>
    <cellStyle name="Note 2 4 3 3 4" xfId="32944" xr:uid="{00000000-0005-0000-0000-0000FC990000}"/>
    <cellStyle name="Note 2 4 3 4" xfId="18564" xr:uid="{00000000-0005-0000-0000-0000FD990000}"/>
    <cellStyle name="Note 2 4 3 4 2" xfId="21010" xr:uid="{00000000-0005-0000-0000-0000FE990000}"/>
    <cellStyle name="Note 2 4 3 4 2 2" xfId="30737" xr:uid="{00000000-0005-0000-0000-0000FF990000}"/>
    <cellStyle name="Note 2 4 3 4 2 3" xfId="35194" xr:uid="{00000000-0005-0000-0000-0000009A0000}"/>
    <cellStyle name="Note 2 4 3 4 3" xfId="29166" xr:uid="{00000000-0005-0000-0000-0000019A0000}"/>
    <cellStyle name="Note 2 4 3 4 4" xfId="32945" xr:uid="{00000000-0005-0000-0000-0000029A0000}"/>
    <cellStyle name="Note 2 4 3 5" xfId="21007" xr:uid="{00000000-0005-0000-0000-0000039A0000}"/>
    <cellStyle name="Note 2 4 3 5 2" xfId="30734" xr:uid="{00000000-0005-0000-0000-0000049A0000}"/>
    <cellStyle name="Note 2 4 3 5 3" xfId="35179" xr:uid="{00000000-0005-0000-0000-0000059A0000}"/>
    <cellStyle name="Note 2 4 3 6" xfId="29163" xr:uid="{00000000-0005-0000-0000-0000069A0000}"/>
    <cellStyle name="Note 2 4 3 7" xfId="32942" xr:uid="{00000000-0005-0000-0000-0000079A0000}"/>
    <cellStyle name="Note 2 4 4" xfId="18565" xr:uid="{00000000-0005-0000-0000-0000089A0000}"/>
    <cellStyle name="Note 2 4 4 2" xfId="18566" xr:uid="{00000000-0005-0000-0000-0000099A0000}"/>
    <cellStyle name="Note 2 4 4 2 2" xfId="21012" xr:uid="{00000000-0005-0000-0000-00000A9A0000}"/>
    <cellStyle name="Note 2 4 4 2 2 2" xfId="30739" xr:uid="{00000000-0005-0000-0000-00000B9A0000}"/>
    <cellStyle name="Note 2 4 4 2 2 3" xfId="35192" xr:uid="{00000000-0005-0000-0000-00000C9A0000}"/>
    <cellStyle name="Note 2 4 4 2 3" xfId="29168" xr:uid="{00000000-0005-0000-0000-00000D9A0000}"/>
    <cellStyle name="Note 2 4 4 2 4" xfId="32947" xr:uid="{00000000-0005-0000-0000-00000E9A0000}"/>
    <cellStyle name="Note 2 4 4 3" xfId="21011" xr:uid="{00000000-0005-0000-0000-00000F9A0000}"/>
    <cellStyle name="Note 2 4 4 3 2" xfId="30738" xr:uid="{00000000-0005-0000-0000-0000109A0000}"/>
    <cellStyle name="Note 2 4 4 3 3" xfId="35193" xr:uid="{00000000-0005-0000-0000-0000119A0000}"/>
    <cellStyle name="Note 2 4 4 4" xfId="29167" xr:uid="{00000000-0005-0000-0000-0000129A0000}"/>
    <cellStyle name="Note 2 4 4 5" xfId="32946" xr:uid="{00000000-0005-0000-0000-0000139A0000}"/>
    <cellStyle name="Note 2 4 5" xfId="18567" xr:uid="{00000000-0005-0000-0000-0000149A0000}"/>
    <cellStyle name="Note 2 4 5 2" xfId="21013" xr:uid="{00000000-0005-0000-0000-0000159A0000}"/>
    <cellStyle name="Note 2 4 5 2 2" xfId="30740" xr:uid="{00000000-0005-0000-0000-0000169A0000}"/>
    <cellStyle name="Note 2 4 5 2 3" xfId="35191" xr:uid="{00000000-0005-0000-0000-0000179A0000}"/>
    <cellStyle name="Note 2 4 5 3" xfId="29169" xr:uid="{00000000-0005-0000-0000-0000189A0000}"/>
    <cellStyle name="Note 2 4 5 4" xfId="32948" xr:uid="{00000000-0005-0000-0000-0000199A0000}"/>
    <cellStyle name="Note 2 4 6" xfId="21002" xr:uid="{00000000-0005-0000-0000-00001A9A0000}"/>
    <cellStyle name="Note 2 4 6 2" xfId="30729" xr:uid="{00000000-0005-0000-0000-00001B9A0000}"/>
    <cellStyle name="Note 2 4 6 3" xfId="35201" xr:uid="{00000000-0005-0000-0000-00001C9A0000}"/>
    <cellStyle name="Note 2 4 7" xfId="29158" xr:uid="{00000000-0005-0000-0000-00001D9A0000}"/>
    <cellStyle name="Note 2 4 7 2" xfId="32937" xr:uid="{00000000-0005-0000-0000-00001E9A0000}"/>
    <cellStyle name="Note 2 4 8" xfId="23334" xr:uid="{00000000-0005-0000-0000-00001F9A0000}"/>
    <cellStyle name="Note 2 5" xfId="18568" xr:uid="{00000000-0005-0000-0000-0000209A0000}"/>
    <cellStyle name="Note 2 5 2" xfId="18569" xr:uid="{00000000-0005-0000-0000-0000219A0000}"/>
    <cellStyle name="Note 2 5 2 2" xfId="18570" xr:uid="{00000000-0005-0000-0000-0000229A0000}"/>
    <cellStyle name="Note 2 5 2 2 2" xfId="21016" xr:uid="{00000000-0005-0000-0000-0000239A0000}"/>
    <cellStyle name="Note 2 5 2 2 2 2" xfId="30743" xr:uid="{00000000-0005-0000-0000-0000249A0000}"/>
    <cellStyle name="Note 2 5 2 2 2 3" xfId="35188" xr:uid="{00000000-0005-0000-0000-0000259A0000}"/>
    <cellStyle name="Note 2 5 2 2 3" xfId="29172" xr:uid="{00000000-0005-0000-0000-0000269A0000}"/>
    <cellStyle name="Note 2 5 2 2 4" xfId="32951" xr:uid="{00000000-0005-0000-0000-0000279A0000}"/>
    <cellStyle name="Note 2 5 2 3" xfId="18571" xr:uid="{00000000-0005-0000-0000-0000289A0000}"/>
    <cellStyle name="Note 2 5 2 3 2" xfId="21017" xr:uid="{00000000-0005-0000-0000-0000299A0000}"/>
    <cellStyle name="Note 2 5 2 3 2 2" xfId="30744" xr:uid="{00000000-0005-0000-0000-00002A9A0000}"/>
    <cellStyle name="Note 2 5 2 3 2 3" xfId="35187" xr:uid="{00000000-0005-0000-0000-00002B9A0000}"/>
    <cellStyle name="Note 2 5 2 3 3" xfId="29173" xr:uid="{00000000-0005-0000-0000-00002C9A0000}"/>
    <cellStyle name="Note 2 5 2 3 4" xfId="32952" xr:uid="{00000000-0005-0000-0000-00002D9A0000}"/>
    <cellStyle name="Note 2 5 2 4" xfId="18572" xr:uid="{00000000-0005-0000-0000-00002E9A0000}"/>
    <cellStyle name="Note 2 5 2 4 2" xfId="21018" xr:uid="{00000000-0005-0000-0000-00002F9A0000}"/>
    <cellStyle name="Note 2 5 2 4 2 2" xfId="30745" xr:uid="{00000000-0005-0000-0000-0000309A0000}"/>
    <cellStyle name="Note 2 5 2 4 2 3" xfId="35186" xr:uid="{00000000-0005-0000-0000-0000319A0000}"/>
    <cellStyle name="Note 2 5 2 4 3" xfId="29174" xr:uid="{00000000-0005-0000-0000-0000329A0000}"/>
    <cellStyle name="Note 2 5 2 4 4" xfId="32953" xr:uid="{00000000-0005-0000-0000-0000339A0000}"/>
    <cellStyle name="Note 2 5 2 5" xfId="21015" xr:uid="{00000000-0005-0000-0000-0000349A0000}"/>
    <cellStyle name="Note 2 5 2 5 2" xfId="30742" xr:uid="{00000000-0005-0000-0000-0000359A0000}"/>
    <cellStyle name="Note 2 5 2 5 3" xfId="35189" xr:uid="{00000000-0005-0000-0000-0000369A0000}"/>
    <cellStyle name="Note 2 5 2 6" xfId="29171" xr:uid="{00000000-0005-0000-0000-0000379A0000}"/>
    <cellStyle name="Note 2 5 2 7" xfId="32950" xr:uid="{00000000-0005-0000-0000-0000389A0000}"/>
    <cellStyle name="Note 2 5 3" xfId="18573" xr:uid="{00000000-0005-0000-0000-0000399A0000}"/>
    <cellStyle name="Note 2 5 3 2" xfId="18574" xr:uid="{00000000-0005-0000-0000-00003A9A0000}"/>
    <cellStyle name="Note 2 5 3 2 2" xfId="21020" xr:uid="{00000000-0005-0000-0000-00003B9A0000}"/>
    <cellStyle name="Note 2 5 3 2 2 2" xfId="30747" xr:uid="{00000000-0005-0000-0000-00003C9A0000}"/>
    <cellStyle name="Note 2 5 3 2 2 3" xfId="35184" xr:uid="{00000000-0005-0000-0000-00003D9A0000}"/>
    <cellStyle name="Note 2 5 3 2 3" xfId="29176" xr:uid="{00000000-0005-0000-0000-00003E9A0000}"/>
    <cellStyle name="Note 2 5 3 2 4" xfId="32955" xr:uid="{00000000-0005-0000-0000-00003F9A0000}"/>
    <cellStyle name="Note 2 5 3 3" xfId="18575" xr:uid="{00000000-0005-0000-0000-0000409A0000}"/>
    <cellStyle name="Note 2 5 3 3 2" xfId="21021" xr:uid="{00000000-0005-0000-0000-0000419A0000}"/>
    <cellStyle name="Note 2 5 3 3 2 2" xfId="30748" xr:uid="{00000000-0005-0000-0000-0000429A0000}"/>
    <cellStyle name="Note 2 5 3 3 2 3" xfId="35183" xr:uid="{00000000-0005-0000-0000-0000439A0000}"/>
    <cellStyle name="Note 2 5 3 3 3" xfId="29177" xr:uid="{00000000-0005-0000-0000-0000449A0000}"/>
    <cellStyle name="Note 2 5 3 3 4" xfId="32956" xr:uid="{00000000-0005-0000-0000-0000459A0000}"/>
    <cellStyle name="Note 2 5 3 4" xfId="18576" xr:uid="{00000000-0005-0000-0000-0000469A0000}"/>
    <cellStyle name="Note 2 5 3 4 2" xfId="21022" xr:uid="{00000000-0005-0000-0000-0000479A0000}"/>
    <cellStyle name="Note 2 5 3 4 2 2" xfId="30749" xr:uid="{00000000-0005-0000-0000-0000489A0000}"/>
    <cellStyle name="Note 2 5 3 4 2 3" xfId="35182" xr:uid="{00000000-0005-0000-0000-0000499A0000}"/>
    <cellStyle name="Note 2 5 3 4 3" xfId="29178" xr:uid="{00000000-0005-0000-0000-00004A9A0000}"/>
    <cellStyle name="Note 2 5 3 4 4" xfId="32957" xr:uid="{00000000-0005-0000-0000-00004B9A0000}"/>
    <cellStyle name="Note 2 5 3 5" xfId="21019" xr:uid="{00000000-0005-0000-0000-00004C9A0000}"/>
    <cellStyle name="Note 2 5 3 5 2" xfId="30746" xr:uid="{00000000-0005-0000-0000-00004D9A0000}"/>
    <cellStyle name="Note 2 5 3 5 3" xfId="35185" xr:uid="{00000000-0005-0000-0000-00004E9A0000}"/>
    <cellStyle name="Note 2 5 3 6" xfId="29175" xr:uid="{00000000-0005-0000-0000-00004F9A0000}"/>
    <cellStyle name="Note 2 5 3 7" xfId="32954" xr:uid="{00000000-0005-0000-0000-0000509A0000}"/>
    <cellStyle name="Note 2 5 4" xfId="18577" xr:uid="{00000000-0005-0000-0000-0000519A0000}"/>
    <cellStyle name="Note 2 5 4 2" xfId="18578" xr:uid="{00000000-0005-0000-0000-0000529A0000}"/>
    <cellStyle name="Note 2 5 4 2 2" xfId="21024" xr:uid="{00000000-0005-0000-0000-0000539A0000}"/>
    <cellStyle name="Note 2 5 4 2 2 2" xfId="30751" xr:uid="{00000000-0005-0000-0000-0000549A0000}"/>
    <cellStyle name="Note 2 5 4 2 2 3" xfId="35180" xr:uid="{00000000-0005-0000-0000-0000559A0000}"/>
    <cellStyle name="Note 2 5 4 2 3" xfId="29180" xr:uid="{00000000-0005-0000-0000-0000569A0000}"/>
    <cellStyle name="Note 2 5 4 2 4" xfId="32959" xr:uid="{00000000-0005-0000-0000-0000579A0000}"/>
    <cellStyle name="Note 2 5 4 3" xfId="21023" xr:uid="{00000000-0005-0000-0000-0000589A0000}"/>
    <cellStyle name="Note 2 5 4 3 2" xfId="30750" xr:uid="{00000000-0005-0000-0000-0000599A0000}"/>
    <cellStyle name="Note 2 5 4 3 3" xfId="35181" xr:uid="{00000000-0005-0000-0000-00005A9A0000}"/>
    <cellStyle name="Note 2 5 4 4" xfId="29179" xr:uid="{00000000-0005-0000-0000-00005B9A0000}"/>
    <cellStyle name="Note 2 5 4 5" xfId="32958" xr:uid="{00000000-0005-0000-0000-00005C9A0000}"/>
    <cellStyle name="Note 2 5 5" xfId="18579" xr:uid="{00000000-0005-0000-0000-00005D9A0000}"/>
    <cellStyle name="Note 2 5 5 2" xfId="21025" xr:uid="{00000000-0005-0000-0000-00005E9A0000}"/>
    <cellStyle name="Note 2 5 5 2 2" xfId="30752" xr:uid="{00000000-0005-0000-0000-00005F9A0000}"/>
    <cellStyle name="Note 2 5 5 2 3" xfId="36322" xr:uid="{00000000-0005-0000-0000-0000609A0000}"/>
    <cellStyle name="Note 2 5 5 3" xfId="29181" xr:uid="{00000000-0005-0000-0000-0000619A0000}"/>
    <cellStyle name="Note 2 5 5 4" xfId="32960" xr:uid="{00000000-0005-0000-0000-0000629A0000}"/>
    <cellStyle name="Note 2 5 6" xfId="21014" xr:uid="{00000000-0005-0000-0000-0000639A0000}"/>
    <cellStyle name="Note 2 5 6 2" xfId="30741" xr:uid="{00000000-0005-0000-0000-0000649A0000}"/>
    <cellStyle name="Note 2 5 6 3" xfId="35190" xr:uid="{00000000-0005-0000-0000-0000659A0000}"/>
    <cellStyle name="Note 2 5 7" xfId="29170" xr:uid="{00000000-0005-0000-0000-0000669A0000}"/>
    <cellStyle name="Note 2 5 8" xfId="32949" xr:uid="{00000000-0005-0000-0000-0000679A0000}"/>
    <cellStyle name="Note 2 6" xfId="18580" xr:uid="{00000000-0005-0000-0000-0000689A0000}"/>
    <cellStyle name="Note 2 6 2" xfId="18581" xr:uid="{00000000-0005-0000-0000-0000699A0000}"/>
    <cellStyle name="Note 2 6 2 2" xfId="18582" xr:uid="{00000000-0005-0000-0000-00006A9A0000}"/>
    <cellStyle name="Note 2 6 2 2 2" xfId="21028" xr:uid="{00000000-0005-0000-0000-00006B9A0000}"/>
    <cellStyle name="Note 2 6 2 2 2 2" xfId="30755" xr:uid="{00000000-0005-0000-0000-00006C9A0000}"/>
    <cellStyle name="Note 2 6 2 2 2 3" xfId="35178" xr:uid="{00000000-0005-0000-0000-00006D9A0000}"/>
    <cellStyle name="Note 2 6 2 2 3" xfId="29184" xr:uid="{00000000-0005-0000-0000-00006E9A0000}"/>
    <cellStyle name="Note 2 6 2 2 4" xfId="32963" xr:uid="{00000000-0005-0000-0000-00006F9A0000}"/>
    <cellStyle name="Note 2 6 2 3" xfId="18583" xr:uid="{00000000-0005-0000-0000-0000709A0000}"/>
    <cellStyle name="Note 2 6 2 3 2" xfId="21029" xr:uid="{00000000-0005-0000-0000-0000719A0000}"/>
    <cellStyle name="Note 2 6 2 3 2 2" xfId="30756" xr:uid="{00000000-0005-0000-0000-0000729A0000}"/>
    <cellStyle name="Note 2 6 2 3 2 3" xfId="35177" xr:uid="{00000000-0005-0000-0000-0000739A0000}"/>
    <cellStyle name="Note 2 6 2 3 3" xfId="29185" xr:uid="{00000000-0005-0000-0000-0000749A0000}"/>
    <cellStyle name="Note 2 6 2 3 4" xfId="32964" xr:uid="{00000000-0005-0000-0000-0000759A0000}"/>
    <cellStyle name="Note 2 6 2 4" xfId="18584" xr:uid="{00000000-0005-0000-0000-0000769A0000}"/>
    <cellStyle name="Note 2 6 2 4 2" xfId="21030" xr:uid="{00000000-0005-0000-0000-0000779A0000}"/>
    <cellStyle name="Note 2 6 2 4 2 2" xfId="30757" xr:uid="{00000000-0005-0000-0000-0000789A0000}"/>
    <cellStyle name="Note 2 6 2 4 2 3" xfId="35176" xr:uid="{00000000-0005-0000-0000-0000799A0000}"/>
    <cellStyle name="Note 2 6 2 4 3" xfId="29186" xr:uid="{00000000-0005-0000-0000-00007A9A0000}"/>
    <cellStyle name="Note 2 6 2 4 4" xfId="32965" xr:uid="{00000000-0005-0000-0000-00007B9A0000}"/>
    <cellStyle name="Note 2 6 2 5" xfId="21027" xr:uid="{00000000-0005-0000-0000-00007C9A0000}"/>
    <cellStyle name="Note 2 6 2 5 2" xfId="30754" xr:uid="{00000000-0005-0000-0000-00007D9A0000}"/>
    <cellStyle name="Note 2 6 2 5 3" xfId="25578" xr:uid="{00000000-0005-0000-0000-00007E9A0000}"/>
    <cellStyle name="Note 2 6 2 6" xfId="29183" xr:uid="{00000000-0005-0000-0000-00007F9A0000}"/>
    <cellStyle name="Note 2 6 2 7" xfId="32962" xr:uid="{00000000-0005-0000-0000-0000809A0000}"/>
    <cellStyle name="Note 2 6 3" xfId="18585" xr:uid="{00000000-0005-0000-0000-0000819A0000}"/>
    <cellStyle name="Note 2 6 3 2" xfId="18586" xr:uid="{00000000-0005-0000-0000-0000829A0000}"/>
    <cellStyle name="Note 2 6 3 2 2" xfId="21032" xr:uid="{00000000-0005-0000-0000-0000839A0000}"/>
    <cellStyle name="Note 2 6 3 2 2 2" xfId="30759" xr:uid="{00000000-0005-0000-0000-0000849A0000}"/>
    <cellStyle name="Note 2 6 3 2 2 3" xfId="35174" xr:uid="{00000000-0005-0000-0000-0000859A0000}"/>
    <cellStyle name="Note 2 6 3 2 3" xfId="29188" xr:uid="{00000000-0005-0000-0000-0000869A0000}"/>
    <cellStyle name="Note 2 6 3 2 4" xfId="32967" xr:uid="{00000000-0005-0000-0000-0000879A0000}"/>
    <cellStyle name="Note 2 6 3 3" xfId="18587" xr:uid="{00000000-0005-0000-0000-0000889A0000}"/>
    <cellStyle name="Note 2 6 3 3 2" xfId="21033" xr:uid="{00000000-0005-0000-0000-0000899A0000}"/>
    <cellStyle name="Note 2 6 3 3 2 2" xfId="30760" xr:uid="{00000000-0005-0000-0000-00008A9A0000}"/>
    <cellStyle name="Note 2 6 3 3 2 3" xfId="35173" xr:uid="{00000000-0005-0000-0000-00008B9A0000}"/>
    <cellStyle name="Note 2 6 3 3 3" xfId="29189" xr:uid="{00000000-0005-0000-0000-00008C9A0000}"/>
    <cellStyle name="Note 2 6 3 3 4" xfId="32968" xr:uid="{00000000-0005-0000-0000-00008D9A0000}"/>
    <cellStyle name="Note 2 6 3 4" xfId="18588" xr:uid="{00000000-0005-0000-0000-00008E9A0000}"/>
    <cellStyle name="Note 2 6 3 4 2" xfId="21034" xr:uid="{00000000-0005-0000-0000-00008F9A0000}"/>
    <cellStyle name="Note 2 6 3 4 2 2" xfId="30761" xr:uid="{00000000-0005-0000-0000-0000909A0000}"/>
    <cellStyle name="Note 2 6 3 4 2 3" xfId="35172" xr:uid="{00000000-0005-0000-0000-0000919A0000}"/>
    <cellStyle name="Note 2 6 3 4 3" xfId="29190" xr:uid="{00000000-0005-0000-0000-0000929A0000}"/>
    <cellStyle name="Note 2 6 3 4 4" xfId="32969" xr:uid="{00000000-0005-0000-0000-0000939A0000}"/>
    <cellStyle name="Note 2 6 3 5" xfId="21031" xr:uid="{00000000-0005-0000-0000-0000949A0000}"/>
    <cellStyle name="Note 2 6 3 5 2" xfId="30758" xr:uid="{00000000-0005-0000-0000-0000959A0000}"/>
    <cellStyle name="Note 2 6 3 5 3" xfId="35175" xr:uid="{00000000-0005-0000-0000-0000969A0000}"/>
    <cellStyle name="Note 2 6 3 6" xfId="29187" xr:uid="{00000000-0005-0000-0000-0000979A0000}"/>
    <cellStyle name="Note 2 6 3 7" xfId="32966" xr:uid="{00000000-0005-0000-0000-0000989A0000}"/>
    <cellStyle name="Note 2 6 4" xfId="18589" xr:uid="{00000000-0005-0000-0000-0000999A0000}"/>
    <cellStyle name="Note 2 6 4 2" xfId="18590" xr:uid="{00000000-0005-0000-0000-00009A9A0000}"/>
    <cellStyle name="Note 2 6 4 2 2" xfId="21036" xr:uid="{00000000-0005-0000-0000-00009B9A0000}"/>
    <cellStyle name="Note 2 6 4 2 2 2" xfId="30763" xr:uid="{00000000-0005-0000-0000-00009C9A0000}"/>
    <cellStyle name="Note 2 6 4 2 2 3" xfId="35170" xr:uid="{00000000-0005-0000-0000-00009D9A0000}"/>
    <cellStyle name="Note 2 6 4 2 3" xfId="29192" xr:uid="{00000000-0005-0000-0000-00009E9A0000}"/>
    <cellStyle name="Note 2 6 4 2 4" xfId="32971" xr:uid="{00000000-0005-0000-0000-00009F9A0000}"/>
    <cellStyle name="Note 2 6 4 3" xfId="21035" xr:uid="{00000000-0005-0000-0000-0000A09A0000}"/>
    <cellStyle name="Note 2 6 4 3 2" xfId="30762" xr:uid="{00000000-0005-0000-0000-0000A19A0000}"/>
    <cellStyle name="Note 2 6 4 3 3" xfId="35171" xr:uid="{00000000-0005-0000-0000-0000A29A0000}"/>
    <cellStyle name="Note 2 6 4 4" xfId="29191" xr:uid="{00000000-0005-0000-0000-0000A39A0000}"/>
    <cellStyle name="Note 2 6 4 5" xfId="32970" xr:uid="{00000000-0005-0000-0000-0000A49A0000}"/>
    <cellStyle name="Note 2 6 5" xfId="18591" xr:uid="{00000000-0005-0000-0000-0000A59A0000}"/>
    <cellStyle name="Note 2 6 5 2" xfId="21037" xr:uid="{00000000-0005-0000-0000-0000A69A0000}"/>
    <cellStyle name="Note 2 6 5 2 2" xfId="30764" xr:uid="{00000000-0005-0000-0000-0000A79A0000}"/>
    <cellStyle name="Note 2 6 5 2 3" xfId="35169" xr:uid="{00000000-0005-0000-0000-0000A89A0000}"/>
    <cellStyle name="Note 2 6 5 3" xfId="29193" xr:uid="{00000000-0005-0000-0000-0000A99A0000}"/>
    <cellStyle name="Note 2 6 5 4" xfId="32972" xr:uid="{00000000-0005-0000-0000-0000AA9A0000}"/>
    <cellStyle name="Note 2 6 6" xfId="21026" xr:uid="{00000000-0005-0000-0000-0000AB9A0000}"/>
    <cellStyle name="Note 2 6 6 2" xfId="30753" xr:uid="{00000000-0005-0000-0000-0000AC9A0000}"/>
    <cellStyle name="Note 2 6 6 3" xfId="25651" xr:uid="{00000000-0005-0000-0000-0000AD9A0000}"/>
    <cellStyle name="Note 2 6 7" xfId="29182" xr:uid="{00000000-0005-0000-0000-0000AE9A0000}"/>
    <cellStyle name="Note 2 6 8" xfId="32961" xr:uid="{00000000-0005-0000-0000-0000AF9A0000}"/>
    <cellStyle name="Note 2 7" xfId="18592" xr:uid="{00000000-0005-0000-0000-0000B09A0000}"/>
    <cellStyle name="Note 2 7 2" xfId="18593" xr:uid="{00000000-0005-0000-0000-0000B19A0000}"/>
    <cellStyle name="Note 2 7 2 2" xfId="18594" xr:uid="{00000000-0005-0000-0000-0000B29A0000}"/>
    <cellStyle name="Note 2 7 2 2 2" xfId="21040" xr:uid="{00000000-0005-0000-0000-0000B39A0000}"/>
    <cellStyle name="Note 2 7 2 2 2 2" xfId="30767" xr:uid="{00000000-0005-0000-0000-0000B49A0000}"/>
    <cellStyle name="Note 2 7 2 2 2 3" xfId="35166" xr:uid="{00000000-0005-0000-0000-0000B59A0000}"/>
    <cellStyle name="Note 2 7 2 2 3" xfId="29196" xr:uid="{00000000-0005-0000-0000-0000B69A0000}"/>
    <cellStyle name="Note 2 7 2 2 4" xfId="32975" xr:uid="{00000000-0005-0000-0000-0000B79A0000}"/>
    <cellStyle name="Note 2 7 2 3" xfId="18595" xr:uid="{00000000-0005-0000-0000-0000B89A0000}"/>
    <cellStyle name="Note 2 7 2 3 2" xfId="21041" xr:uid="{00000000-0005-0000-0000-0000B99A0000}"/>
    <cellStyle name="Note 2 7 2 3 2 2" xfId="30768" xr:uid="{00000000-0005-0000-0000-0000BA9A0000}"/>
    <cellStyle name="Note 2 7 2 3 2 3" xfId="26096" xr:uid="{00000000-0005-0000-0000-0000BB9A0000}"/>
    <cellStyle name="Note 2 7 2 3 3" xfId="29197" xr:uid="{00000000-0005-0000-0000-0000BC9A0000}"/>
    <cellStyle name="Note 2 7 2 3 4" xfId="32976" xr:uid="{00000000-0005-0000-0000-0000BD9A0000}"/>
    <cellStyle name="Note 2 7 2 4" xfId="18596" xr:uid="{00000000-0005-0000-0000-0000BE9A0000}"/>
    <cellStyle name="Note 2 7 2 4 2" xfId="21042" xr:uid="{00000000-0005-0000-0000-0000BF9A0000}"/>
    <cellStyle name="Note 2 7 2 4 2 2" xfId="30769" xr:uid="{00000000-0005-0000-0000-0000C09A0000}"/>
    <cellStyle name="Note 2 7 2 4 2 3" xfId="21764" xr:uid="{00000000-0005-0000-0000-0000C19A0000}"/>
    <cellStyle name="Note 2 7 2 4 3" xfId="29198" xr:uid="{00000000-0005-0000-0000-0000C29A0000}"/>
    <cellStyle name="Note 2 7 2 4 4" xfId="32977" xr:uid="{00000000-0005-0000-0000-0000C39A0000}"/>
    <cellStyle name="Note 2 7 2 5" xfId="21039" xr:uid="{00000000-0005-0000-0000-0000C49A0000}"/>
    <cellStyle name="Note 2 7 2 5 2" xfId="30766" xr:uid="{00000000-0005-0000-0000-0000C59A0000}"/>
    <cellStyle name="Note 2 7 2 5 3" xfId="35167" xr:uid="{00000000-0005-0000-0000-0000C69A0000}"/>
    <cellStyle name="Note 2 7 2 6" xfId="29195" xr:uid="{00000000-0005-0000-0000-0000C79A0000}"/>
    <cellStyle name="Note 2 7 2 7" xfId="32974" xr:uid="{00000000-0005-0000-0000-0000C89A0000}"/>
    <cellStyle name="Note 2 7 3" xfId="18597" xr:uid="{00000000-0005-0000-0000-0000C99A0000}"/>
    <cellStyle name="Note 2 7 3 2" xfId="18598" xr:uid="{00000000-0005-0000-0000-0000CA9A0000}"/>
    <cellStyle name="Note 2 7 3 2 2" xfId="21044" xr:uid="{00000000-0005-0000-0000-0000CB9A0000}"/>
    <cellStyle name="Note 2 7 3 2 2 2" xfId="30771" xr:uid="{00000000-0005-0000-0000-0000CC9A0000}"/>
    <cellStyle name="Note 2 7 3 2 2 3" xfId="35165" xr:uid="{00000000-0005-0000-0000-0000CD9A0000}"/>
    <cellStyle name="Note 2 7 3 2 3" xfId="29200" xr:uid="{00000000-0005-0000-0000-0000CE9A0000}"/>
    <cellStyle name="Note 2 7 3 2 4" xfId="32979" xr:uid="{00000000-0005-0000-0000-0000CF9A0000}"/>
    <cellStyle name="Note 2 7 3 3" xfId="18599" xr:uid="{00000000-0005-0000-0000-0000D09A0000}"/>
    <cellStyle name="Note 2 7 3 3 2" xfId="21045" xr:uid="{00000000-0005-0000-0000-0000D19A0000}"/>
    <cellStyle name="Note 2 7 3 3 2 2" xfId="30772" xr:uid="{00000000-0005-0000-0000-0000D29A0000}"/>
    <cellStyle name="Note 2 7 3 3 2 3" xfId="35164" xr:uid="{00000000-0005-0000-0000-0000D39A0000}"/>
    <cellStyle name="Note 2 7 3 3 3" xfId="29201" xr:uid="{00000000-0005-0000-0000-0000D49A0000}"/>
    <cellStyle name="Note 2 7 3 3 4" xfId="32980" xr:uid="{00000000-0005-0000-0000-0000D59A0000}"/>
    <cellStyle name="Note 2 7 3 4" xfId="18600" xr:uid="{00000000-0005-0000-0000-0000D69A0000}"/>
    <cellStyle name="Note 2 7 3 4 2" xfId="21046" xr:uid="{00000000-0005-0000-0000-0000D79A0000}"/>
    <cellStyle name="Note 2 7 3 4 2 2" xfId="30773" xr:uid="{00000000-0005-0000-0000-0000D89A0000}"/>
    <cellStyle name="Note 2 7 3 4 2 3" xfId="35163" xr:uid="{00000000-0005-0000-0000-0000D99A0000}"/>
    <cellStyle name="Note 2 7 3 4 3" xfId="29202" xr:uid="{00000000-0005-0000-0000-0000DA9A0000}"/>
    <cellStyle name="Note 2 7 3 4 4" xfId="32981" xr:uid="{00000000-0005-0000-0000-0000DB9A0000}"/>
    <cellStyle name="Note 2 7 3 5" xfId="21043" xr:uid="{00000000-0005-0000-0000-0000DC9A0000}"/>
    <cellStyle name="Note 2 7 3 5 2" xfId="30770" xr:uid="{00000000-0005-0000-0000-0000DD9A0000}"/>
    <cellStyle name="Note 2 7 3 5 3" xfId="25583" xr:uid="{00000000-0005-0000-0000-0000DE9A0000}"/>
    <cellStyle name="Note 2 7 3 6" xfId="29199" xr:uid="{00000000-0005-0000-0000-0000DF9A0000}"/>
    <cellStyle name="Note 2 7 3 7" xfId="32978" xr:uid="{00000000-0005-0000-0000-0000E09A0000}"/>
    <cellStyle name="Note 2 7 4" xfId="18601" xr:uid="{00000000-0005-0000-0000-0000E19A0000}"/>
    <cellStyle name="Note 2 7 4 2" xfId="18602" xr:uid="{00000000-0005-0000-0000-0000E29A0000}"/>
    <cellStyle name="Note 2 7 4 2 2" xfId="21048" xr:uid="{00000000-0005-0000-0000-0000E39A0000}"/>
    <cellStyle name="Note 2 7 4 2 2 2" xfId="30775" xr:uid="{00000000-0005-0000-0000-0000E49A0000}"/>
    <cellStyle name="Note 2 7 4 2 2 3" xfId="35161" xr:uid="{00000000-0005-0000-0000-0000E59A0000}"/>
    <cellStyle name="Note 2 7 4 2 3" xfId="29204" xr:uid="{00000000-0005-0000-0000-0000E69A0000}"/>
    <cellStyle name="Note 2 7 4 2 4" xfId="32983" xr:uid="{00000000-0005-0000-0000-0000E79A0000}"/>
    <cellStyle name="Note 2 7 4 3" xfId="21047" xr:uid="{00000000-0005-0000-0000-0000E89A0000}"/>
    <cellStyle name="Note 2 7 4 3 2" xfId="30774" xr:uid="{00000000-0005-0000-0000-0000E99A0000}"/>
    <cellStyle name="Note 2 7 4 3 3" xfId="35162" xr:uid="{00000000-0005-0000-0000-0000EA9A0000}"/>
    <cellStyle name="Note 2 7 4 4" xfId="29203" xr:uid="{00000000-0005-0000-0000-0000EB9A0000}"/>
    <cellStyle name="Note 2 7 4 5" xfId="32982" xr:uid="{00000000-0005-0000-0000-0000EC9A0000}"/>
    <cellStyle name="Note 2 7 5" xfId="18603" xr:uid="{00000000-0005-0000-0000-0000ED9A0000}"/>
    <cellStyle name="Note 2 7 5 2" xfId="21049" xr:uid="{00000000-0005-0000-0000-0000EE9A0000}"/>
    <cellStyle name="Note 2 7 5 2 2" xfId="30776" xr:uid="{00000000-0005-0000-0000-0000EF9A0000}"/>
    <cellStyle name="Note 2 7 5 2 3" xfId="25638" xr:uid="{00000000-0005-0000-0000-0000F09A0000}"/>
    <cellStyle name="Note 2 7 5 3" xfId="29205" xr:uid="{00000000-0005-0000-0000-0000F19A0000}"/>
    <cellStyle name="Note 2 7 5 4" xfId="32984" xr:uid="{00000000-0005-0000-0000-0000F29A0000}"/>
    <cellStyle name="Note 2 7 6" xfId="21038" xr:uid="{00000000-0005-0000-0000-0000F39A0000}"/>
    <cellStyle name="Note 2 7 6 2" xfId="30765" xr:uid="{00000000-0005-0000-0000-0000F49A0000}"/>
    <cellStyle name="Note 2 7 6 3" xfId="35168" xr:uid="{00000000-0005-0000-0000-0000F59A0000}"/>
    <cellStyle name="Note 2 7 7" xfId="29194" xr:uid="{00000000-0005-0000-0000-0000F69A0000}"/>
    <cellStyle name="Note 2 7 8" xfId="32973" xr:uid="{00000000-0005-0000-0000-0000F79A0000}"/>
    <cellStyle name="Note 2 8" xfId="18604" xr:uid="{00000000-0005-0000-0000-0000F89A0000}"/>
    <cellStyle name="Note 2 8 2" xfId="18605" xr:uid="{00000000-0005-0000-0000-0000F99A0000}"/>
    <cellStyle name="Note 2 8 2 2" xfId="18606" xr:uid="{00000000-0005-0000-0000-0000FA9A0000}"/>
    <cellStyle name="Note 2 8 2 2 2" xfId="21052" xr:uid="{00000000-0005-0000-0000-0000FB9A0000}"/>
    <cellStyle name="Note 2 8 2 2 2 2" xfId="30779" xr:uid="{00000000-0005-0000-0000-0000FC9A0000}"/>
    <cellStyle name="Note 2 8 2 2 2 3" xfId="35158" xr:uid="{00000000-0005-0000-0000-0000FD9A0000}"/>
    <cellStyle name="Note 2 8 2 2 3" xfId="29208" xr:uid="{00000000-0005-0000-0000-0000FE9A0000}"/>
    <cellStyle name="Note 2 8 2 2 4" xfId="32987" xr:uid="{00000000-0005-0000-0000-0000FF9A0000}"/>
    <cellStyle name="Note 2 8 2 3" xfId="18607" xr:uid="{00000000-0005-0000-0000-0000009B0000}"/>
    <cellStyle name="Note 2 8 2 3 2" xfId="21053" xr:uid="{00000000-0005-0000-0000-0000019B0000}"/>
    <cellStyle name="Note 2 8 2 3 2 2" xfId="30780" xr:uid="{00000000-0005-0000-0000-0000029B0000}"/>
    <cellStyle name="Note 2 8 2 3 2 3" xfId="35157" xr:uid="{00000000-0005-0000-0000-0000039B0000}"/>
    <cellStyle name="Note 2 8 2 3 3" xfId="29209" xr:uid="{00000000-0005-0000-0000-0000049B0000}"/>
    <cellStyle name="Note 2 8 2 3 4" xfId="32988" xr:uid="{00000000-0005-0000-0000-0000059B0000}"/>
    <cellStyle name="Note 2 8 2 4" xfId="18608" xr:uid="{00000000-0005-0000-0000-0000069B0000}"/>
    <cellStyle name="Note 2 8 2 4 2" xfId="21054" xr:uid="{00000000-0005-0000-0000-0000079B0000}"/>
    <cellStyle name="Note 2 8 2 4 2 2" xfId="30781" xr:uid="{00000000-0005-0000-0000-0000089B0000}"/>
    <cellStyle name="Note 2 8 2 4 2 3" xfId="35156" xr:uid="{00000000-0005-0000-0000-0000099B0000}"/>
    <cellStyle name="Note 2 8 2 4 3" xfId="29210" xr:uid="{00000000-0005-0000-0000-00000A9B0000}"/>
    <cellStyle name="Note 2 8 2 4 4" xfId="32989" xr:uid="{00000000-0005-0000-0000-00000B9B0000}"/>
    <cellStyle name="Note 2 8 2 5" xfId="21051" xr:uid="{00000000-0005-0000-0000-00000C9B0000}"/>
    <cellStyle name="Note 2 8 2 5 2" xfId="30778" xr:uid="{00000000-0005-0000-0000-00000D9B0000}"/>
    <cellStyle name="Note 2 8 2 5 3" xfId="35159" xr:uid="{00000000-0005-0000-0000-00000E9B0000}"/>
    <cellStyle name="Note 2 8 2 6" xfId="29207" xr:uid="{00000000-0005-0000-0000-00000F9B0000}"/>
    <cellStyle name="Note 2 8 2 7" xfId="32986" xr:uid="{00000000-0005-0000-0000-0000109B0000}"/>
    <cellStyle name="Note 2 8 3" xfId="18609" xr:uid="{00000000-0005-0000-0000-0000119B0000}"/>
    <cellStyle name="Note 2 8 3 2" xfId="18610" xr:uid="{00000000-0005-0000-0000-0000129B0000}"/>
    <cellStyle name="Note 2 8 3 2 2" xfId="21056" xr:uid="{00000000-0005-0000-0000-0000139B0000}"/>
    <cellStyle name="Note 2 8 3 2 2 2" xfId="30783" xr:uid="{00000000-0005-0000-0000-0000149B0000}"/>
    <cellStyle name="Note 2 8 3 2 2 3" xfId="35154" xr:uid="{00000000-0005-0000-0000-0000159B0000}"/>
    <cellStyle name="Note 2 8 3 2 3" xfId="29212" xr:uid="{00000000-0005-0000-0000-0000169B0000}"/>
    <cellStyle name="Note 2 8 3 2 4" xfId="32991" xr:uid="{00000000-0005-0000-0000-0000179B0000}"/>
    <cellStyle name="Note 2 8 3 3" xfId="18611" xr:uid="{00000000-0005-0000-0000-0000189B0000}"/>
    <cellStyle name="Note 2 8 3 3 2" xfId="21057" xr:uid="{00000000-0005-0000-0000-0000199B0000}"/>
    <cellStyle name="Note 2 8 3 3 2 2" xfId="30784" xr:uid="{00000000-0005-0000-0000-00001A9B0000}"/>
    <cellStyle name="Note 2 8 3 3 2 3" xfId="35153" xr:uid="{00000000-0005-0000-0000-00001B9B0000}"/>
    <cellStyle name="Note 2 8 3 3 3" xfId="29213" xr:uid="{00000000-0005-0000-0000-00001C9B0000}"/>
    <cellStyle name="Note 2 8 3 3 4" xfId="32992" xr:uid="{00000000-0005-0000-0000-00001D9B0000}"/>
    <cellStyle name="Note 2 8 3 4" xfId="18612" xr:uid="{00000000-0005-0000-0000-00001E9B0000}"/>
    <cellStyle name="Note 2 8 3 4 2" xfId="21058" xr:uid="{00000000-0005-0000-0000-00001F9B0000}"/>
    <cellStyle name="Note 2 8 3 4 2 2" xfId="30785" xr:uid="{00000000-0005-0000-0000-0000209B0000}"/>
    <cellStyle name="Note 2 8 3 4 2 3" xfId="35152" xr:uid="{00000000-0005-0000-0000-0000219B0000}"/>
    <cellStyle name="Note 2 8 3 4 3" xfId="29214" xr:uid="{00000000-0005-0000-0000-0000229B0000}"/>
    <cellStyle name="Note 2 8 3 4 4" xfId="32993" xr:uid="{00000000-0005-0000-0000-0000239B0000}"/>
    <cellStyle name="Note 2 8 3 5" xfId="21055" xr:uid="{00000000-0005-0000-0000-0000249B0000}"/>
    <cellStyle name="Note 2 8 3 5 2" xfId="30782" xr:uid="{00000000-0005-0000-0000-0000259B0000}"/>
    <cellStyle name="Note 2 8 3 5 3" xfId="35155" xr:uid="{00000000-0005-0000-0000-0000269B0000}"/>
    <cellStyle name="Note 2 8 3 6" xfId="29211" xr:uid="{00000000-0005-0000-0000-0000279B0000}"/>
    <cellStyle name="Note 2 8 3 7" xfId="32990" xr:uid="{00000000-0005-0000-0000-0000289B0000}"/>
    <cellStyle name="Note 2 8 4" xfId="18613" xr:uid="{00000000-0005-0000-0000-0000299B0000}"/>
    <cellStyle name="Note 2 8 4 2" xfId="18614" xr:uid="{00000000-0005-0000-0000-00002A9B0000}"/>
    <cellStyle name="Note 2 8 4 2 2" xfId="21060" xr:uid="{00000000-0005-0000-0000-00002B9B0000}"/>
    <cellStyle name="Note 2 8 4 2 2 2" xfId="30787" xr:uid="{00000000-0005-0000-0000-00002C9B0000}"/>
    <cellStyle name="Note 2 8 4 2 2 3" xfId="35150" xr:uid="{00000000-0005-0000-0000-00002D9B0000}"/>
    <cellStyle name="Note 2 8 4 2 3" xfId="29216" xr:uid="{00000000-0005-0000-0000-00002E9B0000}"/>
    <cellStyle name="Note 2 8 4 2 4" xfId="32995" xr:uid="{00000000-0005-0000-0000-00002F9B0000}"/>
    <cellStyle name="Note 2 8 4 3" xfId="21059" xr:uid="{00000000-0005-0000-0000-0000309B0000}"/>
    <cellStyle name="Note 2 8 4 3 2" xfId="30786" xr:uid="{00000000-0005-0000-0000-0000319B0000}"/>
    <cellStyle name="Note 2 8 4 3 3" xfId="35151" xr:uid="{00000000-0005-0000-0000-0000329B0000}"/>
    <cellStyle name="Note 2 8 4 4" xfId="29215" xr:uid="{00000000-0005-0000-0000-0000339B0000}"/>
    <cellStyle name="Note 2 8 4 5" xfId="32994" xr:uid="{00000000-0005-0000-0000-0000349B0000}"/>
    <cellStyle name="Note 2 8 5" xfId="18615" xr:uid="{00000000-0005-0000-0000-0000359B0000}"/>
    <cellStyle name="Note 2 8 5 2" xfId="21061" xr:uid="{00000000-0005-0000-0000-0000369B0000}"/>
    <cellStyle name="Note 2 8 5 2 2" xfId="30788" xr:uid="{00000000-0005-0000-0000-0000379B0000}"/>
    <cellStyle name="Note 2 8 5 2 3" xfId="35149" xr:uid="{00000000-0005-0000-0000-0000389B0000}"/>
    <cellStyle name="Note 2 8 5 3" xfId="29217" xr:uid="{00000000-0005-0000-0000-0000399B0000}"/>
    <cellStyle name="Note 2 8 5 4" xfId="32996" xr:uid="{00000000-0005-0000-0000-00003A9B0000}"/>
    <cellStyle name="Note 2 8 6" xfId="21050" xr:uid="{00000000-0005-0000-0000-00003B9B0000}"/>
    <cellStyle name="Note 2 8 6 2" xfId="30777" xr:uid="{00000000-0005-0000-0000-00003C9B0000}"/>
    <cellStyle name="Note 2 8 6 3" xfId="35160" xr:uid="{00000000-0005-0000-0000-00003D9B0000}"/>
    <cellStyle name="Note 2 8 7" xfId="29206" xr:uid="{00000000-0005-0000-0000-00003E9B0000}"/>
    <cellStyle name="Note 2 8 8" xfId="32985" xr:uid="{00000000-0005-0000-0000-00003F9B0000}"/>
    <cellStyle name="Note 2 9" xfId="18616" xr:uid="{00000000-0005-0000-0000-0000409B0000}"/>
    <cellStyle name="Note 2 9 2" xfId="18617" xr:uid="{00000000-0005-0000-0000-0000419B0000}"/>
    <cellStyle name="Note 2 9 2 2" xfId="18618" xr:uid="{00000000-0005-0000-0000-0000429B0000}"/>
    <cellStyle name="Note 2 9 2 2 2" xfId="21064" xr:uid="{00000000-0005-0000-0000-0000439B0000}"/>
    <cellStyle name="Note 2 9 2 2 2 2" xfId="30791" xr:uid="{00000000-0005-0000-0000-0000449B0000}"/>
    <cellStyle name="Note 2 9 2 2 2 3" xfId="35146" xr:uid="{00000000-0005-0000-0000-0000459B0000}"/>
    <cellStyle name="Note 2 9 2 2 3" xfId="29220" xr:uid="{00000000-0005-0000-0000-0000469B0000}"/>
    <cellStyle name="Note 2 9 2 2 4" xfId="32999" xr:uid="{00000000-0005-0000-0000-0000479B0000}"/>
    <cellStyle name="Note 2 9 2 3" xfId="18619" xr:uid="{00000000-0005-0000-0000-0000489B0000}"/>
    <cellStyle name="Note 2 9 2 3 2" xfId="21065" xr:uid="{00000000-0005-0000-0000-0000499B0000}"/>
    <cellStyle name="Note 2 9 2 3 2 2" xfId="30792" xr:uid="{00000000-0005-0000-0000-00004A9B0000}"/>
    <cellStyle name="Note 2 9 2 3 2 3" xfId="35145" xr:uid="{00000000-0005-0000-0000-00004B9B0000}"/>
    <cellStyle name="Note 2 9 2 3 3" xfId="29221" xr:uid="{00000000-0005-0000-0000-00004C9B0000}"/>
    <cellStyle name="Note 2 9 2 3 4" xfId="33000" xr:uid="{00000000-0005-0000-0000-00004D9B0000}"/>
    <cellStyle name="Note 2 9 2 4" xfId="18620" xr:uid="{00000000-0005-0000-0000-00004E9B0000}"/>
    <cellStyle name="Note 2 9 2 4 2" xfId="21066" xr:uid="{00000000-0005-0000-0000-00004F9B0000}"/>
    <cellStyle name="Note 2 9 2 4 2 2" xfId="30793" xr:uid="{00000000-0005-0000-0000-0000509B0000}"/>
    <cellStyle name="Note 2 9 2 4 2 3" xfId="35144" xr:uid="{00000000-0005-0000-0000-0000519B0000}"/>
    <cellStyle name="Note 2 9 2 4 3" xfId="29222" xr:uid="{00000000-0005-0000-0000-0000529B0000}"/>
    <cellStyle name="Note 2 9 2 4 4" xfId="33001" xr:uid="{00000000-0005-0000-0000-0000539B0000}"/>
    <cellStyle name="Note 2 9 2 5" xfId="21063" xr:uid="{00000000-0005-0000-0000-0000549B0000}"/>
    <cellStyle name="Note 2 9 2 5 2" xfId="30790" xr:uid="{00000000-0005-0000-0000-0000559B0000}"/>
    <cellStyle name="Note 2 9 2 5 3" xfId="35147" xr:uid="{00000000-0005-0000-0000-0000569B0000}"/>
    <cellStyle name="Note 2 9 2 6" xfId="29219" xr:uid="{00000000-0005-0000-0000-0000579B0000}"/>
    <cellStyle name="Note 2 9 2 7" xfId="32998" xr:uid="{00000000-0005-0000-0000-0000589B0000}"/>
    <cellStyle name="Note 2 9 3" xfId="18621" xr:uid="{00000000-0005-0000-0000-0000599B0000}"/>
    <cellStyle name="Note 2 9 3 2" xfId="18622" xr:uid="{00000000-0005-0000-0000-00005A9B0000}"/>
    <cellStyle name="Note 2 9 3 2 2" xfId="21068" xr:uid="{00000000-0005-0000-0000-00005B9B0000}"/>
    <cellStyle name="Note 2 9 3 2 2 2" xfId="30795" xr:uid="{00000000-0005-0000-0000-00005C9B0000}"/>
    <cellStyle name="Note 2 9 3 2 2 3" xfId="35142" xr:uid="{00000000-0005-0000-0000-00005D9B0000}"/>
    <cellStyle name="Note 2 9 3 2 3" xfId="29224" xr:uid="{00000000-0005-0000-0000-00005E9B0000}"/>
    <cellStyle name="Note 2 9 3 2 4" xfId="33003" xr:uid="{00000000-0005-0000-0000-00005F9B0000}"/>
    <cellStyle name="Note 2 9 3 3" xfId="18623" xr:uid="{00000000-0005-0000-0000-0000609B0000}"/>
    <cellStyle name="Note 2 9 3 3 2" xfId="21069" xr:uid="{00000000-0005-0000-0000-0000619B0000}"/>
    <cellStyle name="Note 2 9 3 3 2 2" xfId="30796" xr:uid="{00000000-0005-0000-0000-0000629B0000}"/>
    <cellStyle name="Note 2 9 3 3 2 3" xfId="35141" xr:uid="{00000000-0005-0000-0000-0000639B0000}"/>
    <cellStyle name="Note 2 9 3 3 3" xfId="29225" xr:uid="{00000000-0005-0000-0000-0000649B0000}"/>
    <cellStyle name="Note 2 9 3 3 4" xfId="33004" xr:uid="{00000000-0005-0000-0000-0000659B0000}"/>
    <cellStyle name="Note 2 9 3 4" xfId="18624" xr:uid="{00000000-0005-0000-0000-0000669B0000}"/>
    <cellStyle name="Note 2 9 3 4 2" xfId="21070" xr:uid="{00000000-0005-0000-0000-0000679B0000}"/>
    <cellStyle name="Note 2 9 3 4 2 2" xfId="30797" xr:uid="{00000000-0005-0000-0000-0000689B0000}"/>
    <cellStyle name="Note 2 9 3 4 2 3" xfId="35140" xr:uid="{00000000-0005-0000-0000-0000699B0000}"/>
    <cellStyle name="Note 2 9 3 4 3" xfId="29226" xr:uid="{00000000-0005-0000-0000-00006A9B0000}"/>
    <cellStyle name="Note 2 9 3 4 4" xfId="33005" xr:uid="{00000000-0005-0000-0000-00006B9B0000}"/>
    <cellStyle name="Note 2 9 3 5" xfId="21067" xr:uid="{00000000-0005-0000-0000-00006C9B0000}"/>
    <cellStyle name="Note 2 9 3 5 2" xfId="30794" xr:uid="{00000000-0005-0000-0000-00006D9B0000}"/>
    <cellStyle name="Note 2 9 3 5 3" xfId="35143" xr:uid="{00000000-0005-0000-0000-00006E9B0000}"/>
    <cellStyle name="Note 2 9 3 6" xfId="29223" xr:uid="{00000000-0005-0000-0000-00006F9B0000}"/>
    <cellStyle name="Note 2 9 3 7" xfId="33002" xr:uid="{00000000-0005-0000-0000-0000709B0000}"/>
    <cellStyle name="Note 2 9 4" xfId="18625" xr:uid="{00000000-0005-0000-0000-0000719B0000}"/>
    <cellStyle name="Note 2 9 4 2" xfId="18626" xr:uid="{00000000-0005-0000-0000-0000729B0000}"/>
    <cellStyle name="Note 2 9 4 2 2" xfId="21072" xr:uid="{00000000-0005-0000-0000-0000739B0000}"/>
    <cellStyle name="Note 2 9 4 2 2 2" xfId="30799" xr:uid="{00000000-0005-0000-0000-0000749B0000}"/>
    <cellStyle name="Note 2 9 4 2 2 3" xfId="35138" xr:uid="{00000000-0005-0000-0000-0000759B0000}"/>
    <cellStyle name="Note 2 9 4 2 3" xfId="29228" xr:uid="{00000000-0005-0000-0000-0000769B0000}"/>
    <cellStyle name="Note 2 9 4 2 4" xfId="33007" xr:uid="{00000000-0005-0000-0000-0000779B0000}"/>
    <cellStyle name="Note 2 9 4 3" xfId="21071" xr:uid="{00000000-0005-0000-0000-0000789B0000}"/>
    <cellStyle name="Note 2 9 4 3 2" xfId="30798" xr:uid="{00000000-0005-0000-0000-0000799B0000}"/>
    <cellStyle name="Note 2 9 4 3 3" xfId="35139" xr:uid="{00000000-0005-0000-0000-00007A9B0000}"/>
    <cellStyle name="Note 2 9 4 4" xfId="29227" xr:uid="{00000000-0005-0000-0000-00007B9B0000}"/>
    <cellStyle name="Note 2 9 4 5" xfId="33006" xr:uid="{00000000-0005-0000-0000-00007C9B0000}"/>
    <cellStyle name="Note 2 9 5" xfId="18627" xr:uid="{00000000-0005-0000-0000-00007D9B0000}"/>
    <cellStyle name="Note 2 9 5 2" xfId="21073" xr:uid="{00000000-0005-0000-0000-00007E9B0000}"/>
    <cellStyle name="Note 2 9 5 2 2" xfId="30800" xr:uid="{00000000-0005-0000-0000-00007F9B0000}"/>
    <cellStyle name="Note 2 9 5 2 3" xfId="25676" xr:uid="{00000000-0005-0000-0000-0000809B0000}"/>
    <cellStyle name="Note 2 9 5 3" xfId="29229" xr:uid="{00000000-0005-0000-0000-0000819B0000}"/>
    <cellStyle name="Note 2 9 5 4" xfId="33008" xr:uid="{00000000-0005-0000-0000-0000829B0000}"/>
    <cellStyle name="Note 2 9 6" xfId="21062" xr:uid="{00000000-0005-0000-0000-0000839B0000}"/>
    <cellStyle name="Note 2 9 6 2" xfId="30789" xr:uid="{00000000-0005-0000-0000-0000849B0000}"/>
    <cellStyle name="Note 2 9 6 3" xfId="35148" xr:uid="{00000000-0005-0000-0000-0000859B0000}"/>
    <cellStyle name="Note 2 9 7" xfId="29218" xr:uid="{00000000-0005-0000-0000-0000869B0000}"/>
    <cellStyle name="Note 2 9 8" xfId="32997" xr:uid="{00000000-0005-0000-0000-0000879B0000}"/>
    <cellStyle name="Note 3" xfId="1156" xr:uid="{00000000-0005-0000-0000-0000889B0000}"/>
    <cellStyle name="Note 3 10" xfId="23335" xr:uid="{00000000-0005-0000-0000-0000899B0000}"/>
    <cellStyle name="Note 3 2" xfId="18629" xr:uid="{00000000-0005-0000-0000-00008A9B0000}"/>
    <cellStyle name="Note 3 2 2" xfId="18630" xr:uid="{00000000-0005-0000-0000-00008B9B0000}"/>
    <cellStyle name="Note 3 2 2 2" xfId="21076" xr:uid="{00000000-0005-0000-0000-00008C9B0000}"/>
    <cellStyle name="Note 3 2 2 2 2" xfId="30803" xr:uid="{00000000-0005-0000-0000-00008D9B0000}"/>
    <cellStyle name="Note 3 2 2 2 3" xfId="35135" xr:uid="{00000000-0005-0000-0000-00008E9B0000}"/>
    <cellStyle name="Note 3 2 2 3" xfId="29232" xr:uid="{00000000-0005-0000-0000-00008F9B0000}"/>
    <cellStyle name="Note 3 2 2 3 2" xfId="33011" xr:uid="{00000000-0005-0000-0000-0000909B0000}"/>
    <cellStyle name="Note 3 2 2 4" xfId="23337" xr:uid="{00000000-0005-0000-0000-0000919B0000}"/>
    <cellStyle name="Note 3 2 3" xfId="18631" xr:uid="{00000000-0005-0000-0000-0000929B0000}"/>
    <cellStyle name="Note 3 2 3 2" xfId="21077" xr:uid="{00000000-0005-0000-0000-0000939B0000}"/>
    <cellStyle name="Note 3 2 3 2 2" xfId="30804" xr:uid="{00000000-0005-0000-0000-0000949B0000}"/>
    <cellStyle name="Note 3 2 3 2 3" xfId="35134" xr:uid="{00000000-0005-0000-0000-0000959B0000}"/>
    <cellStyle name="Note 3 2 3 3" xfId="29233" xr:uid="{00000000-0005-0000-0000-0000969B0000}"/>
    <cellStyle name="Note 3 2 3 4" xfId="33012" xr:uid="{00000000-0005-0000-0000-0000979B0000}"/>
    <cellStyle name="Note 3 2 4" xfId="18632" xr:uid="{00000000-0005-0000-0000-0000989B0000}"/>
    <cellStyle name="Note 3 2 4 2" xfId="21078" xr:uid="{00000000-0005-0000-0000-0000999B0000}"/>
    <cellStyle name="Note 3 2 4 2 2" xfId="30805" xr:uid="{00000000-0005-0000-0000-00009A9B0000}"/>
    <cellStyle name="Note 3 2 4 2 3" xfId="35133" xr:uid="{00000000-0005-0000-0000-00009B9B0000}"/>
    <cellStyle name="Note 3 2 4 3" xfId="29234" xr:uid="{00000000-0005-0000-0000-00009C9B0000}"/>
    <cellStyle name="Note 3 2 4 4" xfId="33013" xr:uid="{00000000-0005-0000-0000-00009D9B0000}"/>
    <cellStyle name="Note 3 2 5" xfId="21075" xr:uid="{00000000-0005-0000-0000-00009E9B0000}"/>
    <cellStyle name="Note 3 2 5 2" xfId="30802" xr:uid="{00000000-0005-0000-0000-00009F9B0000}"/>
    <cellStyle name="Note 3 2 5 3" xfId="35136" xr:uid="{00000000-0005-0000-0000-0000A09B0000}"/>
    <cellStyle name="Note 3 2 6" xfId="29231" xr:uid="{00000000-0005-0000-0000-0000A19B0000}"/>
    <cellStyle name="Note 3 2 6 2" xfId="33010" xr:uid="{00000000-0005-0000-0000-0000A29B0000}"/>
    <cellStyle name="Note 3 2 7" xfId="23336" xr:uid="{00000000-0005-0000-0000-0000A39B0000}"/>
    <cellStyle name="Note 3 3" xfId="18633" xr:uid="{00000000-0005-0000-0000-0000A49B0000}"/>
    <cellStyle name="Note 3 3 2" xfId="18634" xr:uid="{00000000-0005-0000-0000-0000A59B0000}"/>
    <cellStyle name="Note 3 3 2 2" xfId="21080" xr:uid="{00000000-0005-0000-0000-0000A69B0000}"/>
    <cellStyle name="Note 3 3 2 2 2" xfId="30807" xr:uid="{00000000-0005-0000-0000-0000A79B0000}"/>
    <cellStyle name="Note 3 3 2 2 3" xfId="35131" xr:uid="{00000000-0005-0000-0000-0000A89B0000}"/>
    <cellStyle name="Note 3 3 2 3" xfId="29236" xr:uid="{00000000-0005-0000-0000-0000A99B0000}"/>
    <cellStyle name="Note 3 3 2 4" xfId="33015" xr:uid="{00000000-0005-0000-0000-0000AA9B0000}"/>
    <cellStyle name="Note 3 3 3" xfId="18635" xr:uid="{00000000-0005-0000-0000-0000AB9B0000}"/>
    <cellStyle name="Note 3 3 3 2" xfId="21081" xr:uid="{00000000-0005-0000-0000-0000AC9B0000}"/>
    <cellStyle name="Note 3 3 3 2 2" xfId="30808" xr:uid="{00000000-0005-0000-0000-0000AD9B0000}"/>
    <cellStyle name="Note 3 3 3 2 3" xfId="35130" xr:uid="{00000000-0005-0000-0000-0000AE9B0000}"/>
    <cellStyle name="Note 3 3 3 3" xfId="29237" xr:uid="{00000000-0005-0000-0000-0000AF9B0000}"/>
    <cellStyle name="Note 3 3 3 4" xfId="33016" xr:uid="{00000000-0005-0000-0000-0000B09B0000}"/>
    <cellStyle name="Note 3 3 4" xfId="18636" xr:uid="{00000000-0005-0000-0000-0000B19B0000}"/>
    <cellStyle name="Note 3 3 4 2" xfId="21082" xr:uid="{00000000-0005-0000-0000-0000B29B0000}"/>
    <cellStyle name="Note 3 3 4 2 2" xfId="30809" xr:uid="{00000000-0005-0000-0000-0000B39B0000}"/>
    <cellStyle name="Note 3 3 4 2 3" xfId="35129" xr:uid="{00000000-0005-0000-0000-0000B49B0000}"/>
    <cellStyle name="Note 3 3 4 3" xfId="29238" xr:uid="{00000000-0005-0000-0000-0000B59B0000}"/>
    <cellStyle name="Note 3 3 4 4" xfId="33017" xr:uid="{00000000-0005-0000-0000-0000B69B0000}"/>
    <cellStyle name="Note 3 3 5" xfId="21079" xr:uid="{00000000-0005-0000-0000-0000B79B0000}"/>
    <cellStyle name="Note 3 3 5 2" xfId="30806" xr:uid="{00000000-0005-0000-0000-0000B89B0000}"/>
    <cellStyle name="Note 3 3 5 3" xfId="35132" xr:uid="{00000000-0005-0000-0000-0000B99B0000}"/>
    <cellStyle name="Note 3 3 6" xfId="29235" xr:uid="{00000000-0005-0000-0000-0000BA9B0000}"/>
    <cellStyle name="Note 3 3 6 2" xfId="33014" xr:uid="{00000000-0005-0000-0000-0000BB9B0000}"/>
    <cellStyle name="Note 3 3 7" xfId="23338" xr:uid="{00000000-0005-0000-0000-0000BC9B0000}"/>
    <cellStyle name="Note 3 4" xfId="18637" xr:uid="{00000000-0005-0000-0000-0000BD9B0000}"/>
    <cellStyle name="Note 3 4 2" xfId="18638" xr:uid="{00000000-0005-0000-0000-0000BE9B0000}"/>
    <cellStyle name="Note 3 4 2 2" xfId="21084" xr:uid="{00000000-0005-0000-0000-0000BF9B0000}"/>
    <cellStyle name="Note 3 4 2 2 2" xfId="30811" xr:uid="{00000000-0005-0000-0000-0000C09B0000}"/>
    <cellStyle name="Note 3 4 2 2 3" xfId="35127" xr:uid="{00000000-0005-0000-0000-0000C19B0000}"/>
    <cellStyle name="Note 3 4 2 3" xfId="29240" xr:uid="{00000000-0005-0000-0000-0000C29B0000}"/>
    <cellStyle name="Note 3 4 2 4" xfId="33019" xr:uid="{00000000-0005-0000-0000-0000C39B0000}"/>
    <cellStyle name="Note 3 4 3" xfId="21083" xr:uid="{00000000-0005-0000-0000-0000C49B0000}"/>
    <cellStyle name="Note 3 4 3 2" xfId="30810" xr:uid="{00000000-0005-0000-0000-0000C59B0000}"/>
    <cellStyle name="Note 3 4 3 3" xfId="35128" xr:uid="{00000000-0005-0000-0000-0000C69B0000}"/>
    <cellStyle name="Note 3 4 4" xfId="29239" xr:uid="{00000000-0005-0000-0000-0000C79B0000}"/>
    <cellStyle name="Note 3 4 5" xfId="33018" xr:uid="{00000000-0005-0000-0000-0000C89B0000}"/>
    <cellStyle name="Note 3 5" xfId="18639" xr:uid="{00000000-0005-0000-0000-0000C99B0000}"/>
    <cellStyle name="Note 3 5 2" xfId="21085" xr:uid="{00000000-0005-0000-0000-0000CA9B0000}"/>
    <cellStyle name="Note 3 5 2 2" xfId="30812" xr:uid="{00000000-0005-0000-0000-0000CB9B0000}"/>
    <cellStyle name="Note 3 5 2 3" xfId="35126" xr:uid="{00000000-0005-0000-0000-0000CC9B0000}"/>
    <cellStyle name="Note 3 5 3" xfId="29241" xr:uid="{00000000-0005-0000-0000-0000CD9B0000}"/>
    <cellStyle name="Note 3 5 4" xfId="33020" xr:uid="{00000000-0005-0000-0000-0000CE9B0000}"/>
    <cellStyle name="Note 3 6" xfId="18640" xr:uid="{00000000-0005-0000-0000-0000CF9B0000}"/>
    <cellStyle name="Note 3 6 2" xfId="21086" xr:uid="{00000000-0005-0000-0000-0000D09B0000}"/>
    <cellStyle name="Note 3 6 2 2" xfId="30813" xr:uid="{00000000-0005-0000-0000-0000D19B0000}"/>
    <cellStyle name="Note 3 6 2 3" xfId="35125" xr:uid="{00000000-0005-0000-0000-0000D29B0000}"/>
    <cellStyle name="Note 3 6 3" xfId="29242" xr:uid="{00000000-0005-0000-0000-0000D39B0000}"/>
    <cellStyle name="Note 3 6 4" xfId="33021" xr:uid="{00000000-0005-0000-0000-0000D49B0000}"/>
    <cellStyle name="Note 3 7" xfId="18628" xr:uid="{00000000-0005-0000-0000-0000D59B0000}"/>
    <cellStyle name="Note 3 7 2" xfId="29230" xr:uid="{00000000-0005-0000-0000-0000D69B0000}"/>
    <cellStyle name="Note 3 7 3" xfId="33009" xr:uid="{00000000-0005-0000-0000-0000D79B0000}"/>
    <cellStyle name="Note 3 8" xfId="21074" xr:uid="{00000000-0005-0000-0000-0000D89B0000}"/>
    <cellStyle name="Note 3 8 2" xfId="30801" xr:uid="{00000000-0005-0000-0000-0000D99B0000}"/>
    <cellStyle name="Note 3 8 3" xfId="35137" xr:uid="{00000000-0005-0000-0000-0000DA9B0000}"/>
    <cellStyle name="Note 3 9" xfId="23865" xr:uid="{00000000-0005-0000-0000-0000DB9B0000}"/>
    <cellStyle name="note 4" xfId="18641" xr:uid="{00000000-0005-0000-0000-0000DC9B0000}"/>
    <cellStyle name="Note 4 2" xfId="23340" xr:uid="{00000000-0005-0000-0000-0000DD9B0000}"/>
    <cellStyle name="Note 4 2 2" xfId="23341" xr:uid="{00000000-0005-0000-0000-0000DE9B0000}"/>
    <cellStyle name="Note 4 3" xfId="23342" xr:uid="{00000000-0005-0000-0000-0000DF9B0000}"/>
    <cellStyle name="note 4 4" xfId="33022" xr:uid="{00000000-0005-0000-0000-0000E09B0000}"/>
    <cellStyle name="Note 4 5" xfId="23339" xr:uid="{00000000-0005-0000-0000-0000E19B0000}"/>
    <cellStyle name="Note 5" xfId="18642" xr:uid="{00000000-0005-0000-0000-0000E29B0000}"/>
    <cellStyle name="Note 5 2" xfId="21087" xr:uid="{00000000-0005-0000-0000-0000E39B0000}"/>
    <cellStyle name="Note 5 2 2" xfId="30814" xr:uid="{00000000-0005-0000-0000-0000E49B0000}"/>
    <cellStyle name="Note 5 2 3" xfId="35124" xr:uid="{00000000-0005-0000-0000-0000E59B0000}"/>
    <cellStyle name="Note 5 3" xfId="29243" xr:uid="{00000000-0005-0000-0000-0000E69B0000}"/>
    <cellStyle name="Note 5 3 2" xfId="33023" xr:uid="{00000000-0005-0000-0000-0000E79B0000}"/>
    <cellStyle name="Note 5 4" xfId="23343" xr:uid="{00000000-0005-0000-0000-0000E89B0000}"/>
    <cellStyle name="Note 6" xfId="18643" xr:uid="{00000000-0005-0000-0000-0000E99B0000}"/>
    <cellStyle name="Note 6 2" xfId="21088" xr:uid="{00000000-0005-0000-0000-0000EA9B0000}"/>
    <cellStyle name="Note 6 2 2" xfId="30815" xr:uid="{00000000-0005-0000-0000-0000EB9B0000}"/>
    <cellStyle name="Note 6 2 3" xfId="35123" xr:uid="{00000000-0005-0000-0000-0000EC9B0000}"/>
    <cellStyle name="Note 6 3" xfId="29244" xr:uid="{00000000-0005-0000-0000-0000ED9B0000}"/>
    <cellStyle name="Note 6 4" xfId="33024" xr:uid="{00000000-0005-0000-0000-0000EE9B0000}"/>
    <cellStyle name="nPloded" xfId="18644" xr:uid="{00000000-0005-0000-0000-0000EF9B0000}"/>
    <cellStyle name="nPloded 2" xfId="18645" xr:uid="{00000000-0005-0000-0000-0000F09B0000}"/>
    <cellStyle name="nPloded 2 2" xfId="18646" xr:uid="{00000000-0005-0000-0000-0000F19B0000}"/>
    <cellStyle name="nPloded 3" xfId="18647" xr:uid="{00000000-0005-0000-0000-0000F29B0000}"/>
    <cellStyle name="Nr" xfId="1157" xr:uid="{00000000-0005-0000-0000-0000F39B0000}"/>
    <cellStyle name="Nr 2" xfId="18648" xr:uid="{00000000-0005-0000-0000-0000F49B0000}"/>
    <cellStyle name="Nr 2 2" xfId="18649" xr:uid="{00000000-0005-0000-0000-0000F59B0000}"/>
    <cellStyle name="Nr 2 3" xfId="33025" xr:uid="{00000000-0005-0000-0000-0000F69B0000}"/>
    <cellStyle name="Nr 2 4" xfId="23345" xr:uid="{00000000-0005-0000-0000-0000F79B0000}"/>
    <cellStyle name="Nr 3" xfId="18650" xr:uid="{00000000-0005-0000-0000-0000F89B0000}"/>
    <cellStyle name="Nr 3 2" xfId="18651" xr:uid="{00000000-0005-0000-0000-0000F99B0000}"/>
    <cellStyle name="Nr 4" xfId="18652" xr:uid="{00000000-0005-0000-0000-0000FA9B0000}"/>
    <cellStyle name="Nr 5" xfId="23344" xr:uid="{00000000-0005-0000-0000-0000FB9B0000}"/>
    <cellStyle name="numero" xfId="23346" xr:uid="{00000000-0005-0000-0000-0000FC9B0000}"/>
    <cellStyle name="Œ…‹æØ‚è [0.00]_!!!GO" xfId="18653" xr:uid="{00000000-0005-0000-0000-0000FD9B0000}"/>
    <cellStyle name="Œ…‹æØ‚è_!!!GO" xfId="18654" xr:uid="{00000000-0005-0000-0000-0000FE9B0000}"/>
    <cellStyle name="Option" xfId="18655" xr:uid="{00000000-0005-0000-0000-0000FF9B0000}"/>
    <cellStyle name="Option 2" xfId="18656" xr:uid="{00000000-0005-0000-0000-0000009C0000}"/>
    <cellStyle name="Option 2 2" xfId="18657" xr:uid="{00000000-0005-0000-0000-0000019C0000}"/>
    <cellStyle name="Option 3" xfId="18658" xr:uid="{00000000-0005-0000-0000-0000029C0000}"/>
    <cellStyle name="Option 4" xfId="18659" xr:uid="{00000000-0005-0000-0000-0000039C0000}"/>
    <cellStyle name="Output" xfId="312" builtinId="21" customBuiltin="1"/>
    <cellStyle name="Output 1" xfId="18660" xr:uid="{00000000-0005-0000-0000-0000059C0000}"/>
    <cellStyle name="Output 1 2" xfId="21089" xr:uid="{00000000-0005-0000-0000-0000069C0000}"/>
    <cellStyle name="Output 1 2 2" xfId="30816" xr:uid="{00000000-0005-0000-0000-0000079C0000}"/>
    <cellStyle name="Output 1 2 3" xfId="35122" xr:uid="{00000000-0005-0000-0000-0000089C0000}"/>
    <cellStyle name="Output 1 3" xfId="22863" xr:uid="{00000000-0005-0000-0000-0000099C0000}"/>
    <cellStyle name="Output 1 3 2" xfId="43423" xr:uid="{00000000-0005-0000-0000-00000A9C0000}"/>
    <cellStyle name="Output 1 4" xfId="33026" xr:uid="{00000000-0005-0000-0000-00000B9C0000}"/>
    <cellStyle name="Output 2" xfId="1158" xr:uid="{00000000-0005-0000-0000-00000C9C0000}"/>
    <cellStyle name="Output 2 10" xfId="18662" xr:uid="{00000000-0005-0000-0000-00000D9C0000}"/>
    <cellStyle name="Output 2 10 2" xfId="18663" xr:uid="{00000000-0005-0000-0000-00000E9C0000}"/>
    <cellStyle name="Output 2 10 2 2" xfId="18664" xr:uid="{00000000-0005-0000-0000-00000F9C0000}"/>
    <cellStyle name="Output 2 10 2 2 2" xfId="21093" xr:uid="{00000000-0005-0000-0000-0000109C0000}"/>
    <cellStyle name="Output 2 10 2 2 2 2" xfId="30820" xr:uid="{00000000-0005-0000-0000-0000119C0000}"/>
    <cellStyle name="Output 2 10 2 2 2 3" xfId="35118" xr:uid="{00000000-0005-0000-0000-0000129C0000}"/>
    <cellStyle name="Output 2 10 2 2 3" xfId="22859" xr:uid="{00000000-0005-0000-0000-0000139C0000}"/>
    <cellStyle name="Output 2 10 2 2 3 2" xfId="43427" xr:uid="{00000000-0005-0000-0000-0000149C0000}"/>
    <cellStyle name="Output 2 10 2 2 4" xfId="33030" xr:uid="{00000000-0005-0000-0000-0000159C0000}"/>
    <cellStyle name="Output 2 10 2 3" xfId="18665" xr:uid="{00000000-0005-0000-0000-0000169C0000}"/>
    <cellStyle name="Output 2 10 2 3 2" xfId="21094" xr:uid="{00000000-0005-0000-0000-0000179C0000}"/>
    <cellStyle name="Output 2 10 2 3 2 2" xfId="30821" xr:uid="{00000000-0005-0000-0000-0000189C0000}"/>
    <cellStyle name="Output 2 10 2 3 2 3" xfId="35117" xr:uid="{00000000-0005-0000-0000-0000199C0000}"/>
    <cellStyle name="Output 2 10 2 3 3" xfId="22858" xr:uid="{00000000-0005-0000-0000-00001A9C0000}"/>
    <cellStyle name="Output 2 10 2 3 3 2" xfId="43428" xr:uid="{00000000-0005-0000-0000-00001B9C0000}"/>
    <cellStyle name="Output 2 10 2 3 4" xfId="33031" xr:uid="{00000000-0005-0000-0000-00001C9C0000}"/>
    <cellStyle name="Output 2 10 2 4" xfId="18666" xr:uid="{00000000-0005-0000-0000-00001D9C0000}"/>
    <cellStyle name="Output 2 10 2 4 2" xfId="21095" xr:uid="{00000000-0005-0000-0000-00001E9C0000}"/>
    <cellStyle name="Output 2 10 2 4 2 2" xfId="30822" xr:uid="{00000000-0005-0000-0000-00001F9C0000}"/>
    <cellStyle name="Output 2 10 2 4 2 3" xfId="35116" xr:uid="{00000000-0005-0000-0000-0000209C0000}"/>
    <cellStyle name="Output 2 10 2 4 3" xfId="22857" xr:uid="{00000000-0005-0000-0000-0000219C0000}"/>
    <cellStyle name="Output 2 10 2 4 3 2" xfId="43429" xr:uid="{00000000-0005-0000-0000-0000229C0000}"/>
    <cellStyle name="Output 2 10 2 4 4" xfId="33032" xr:uid="{00000000-0005-0000-0000-0000239C0000}"/>
    <cellStyle name="Output 2 10 2 5" xfId="21092" xr:uid="{00000000-0005-0000-0000-0000249C0000}"/>
    <cellStyle name="Output 2 10 2 5 2" xfId="30819" xr:uid="{00000000-0005-0000-0000-0000259C0000}"/>
    <cellStyle name="Output 2 10 2 5 3" xfId="35119" xr:uid="{00000000-0005-0000-0000-0000269C0000}"/>
    <cellStyle name="Output 2 10 2 6" xfId="22860" xr:uid="{00000000-0005-0000-0000-0000279C0000}"/>
    <cellStyle name="Output 2 10 2 6 2" xfId="43426" xr:uid="{00000000-0005-0000-0000-0000289C0000}"/>
    <cellStyle name="Output 2 10 2 7" xfId="33029" xr:uid="{00000000-0005-0000-0000-0000299C0000}"/>
    <cellStyle name="Output 2 10 3" xfId="18667" xr:uid="{00000000-0005-0000-0000-00002A9C0000}"/>
    <cellStyle name="Output 2 10 3 2" xfId="18668" xr:uid="{00000000-0005-0000-0000-00002B9C0000}"/>
    <cellStyle name="Output 2 10 3 2 2" xfId="21097" xr:uid="{00000000-0005-0000-0000-00002C9C0000}"/>
    <cellStyle name="Output 2 10 3 2 2 2" xfId="30824" xr:uid="{00000000-0005-0000-0000-00002D9C0000}"/>
    <cellStyle name="Output 2 10 3 2 2 3" xfId="35114" xr:uid="{00000000-0005-0000-0000-00002E9C0000}"/>
    <cellStyle name="Output 2 10 3 2 3" xfId="22855" xr:uid="{00000000-0005-0000-0000-00002F9C0000}"/>
    <cellStyle name="Output 2 10 3 2 3 2" xfId="43431" xr:uid="{00000000-0005-0000-0000-0000309C0000}"/>
    <cellStyle name="Output 2 10 3 2 4" xfId="33034" xr:uid="{00000000-0005-0000-0000-0000319C0000}"/>
    <cellStyle name="Output 2 10 3 3" xfId="18669" xr:uid="{00000000-0005-0000-0000-0000329C0000}"/>
    <cellStyle name="Output 2 10 3 3 2" xfId="21098" xr:uid="{00000000-0005-0000-0000-0000339C0000}"/>
    <cellStyle name="Output 2 10 3 3 2 2" xfId="30825" xr:uid="{00000000-0005-0000-0000-0000349C0000}"/>
    <cellStyle name="Output 2 10 3 3 2 3" xfId="35113" xr:uid="{00000000-0005-0000-0000-0000359C0000}"/>
    <cellStyle name="Output 2 10 3 3 3" xfId="22854" xr:uid="{00000000-0005-0000-0000-0000369C0000}"/>
    <cellStyle name="Output 2 10 3 3 3 2" xfId="43432" xr:uid="{00000000-0005-0000-0000-0000379C0000}"/>
    <cellStyle name="Output 2 10 3 3 4" xfId="33035" xr:uid="{00000000-0005-0000-0000-0000389C0000}"/>
    <cellStyle name="Output 2 10 3 4" xfId="18670" xr:uid="{00000000-0005-0000-0000-0000399C0000}"/>
    <cellStyle name="Output 2 10 3 4 2" xfId="21099" xr:uid="{00000000-0005-0000-0000-00003A9C0000}"/>
    <cellStyle name="Output 2 10 3 4 2 2" xfId="30826" xr:uid="{00000000-0005-0000-0000-00003B9C0000}"/>
    <cellStyle name="Output 2 10 3 4 2 3" xfId="35112" xr:uid="{00000000-0005-0000-0000-00003C9C0000}"/>
    <cellStyle name="Output 2 10 3 4 3" xfId="22853" xr:uid="{00000000-0005-0000-0000-00003D9C0000}"/>
    <cellStyle name="Output 2 10 3 4 3 2" xfId="43433" xr:uid="{00000000-0005-0000-0000-00003E9C0000}"/>
    <cellStyle name="Output 2 10 3 4 4" xfId="33036" xr:uid="{00000000-0005-0000-0000-00003F9C0000}"/>
    <cellStyle name="Output 2 10 3 5" xfId="21096" xr:uid="{00000000-0005-0000-0000-0000409C0000}"/>
    <cellStyle name="Output 2 10 3 5 2" xfId="30823" xr:uid="{00000000-0005-0000-0000-0000419C0000}"/>
    <cellStyle name="Output 2 10 3 5 3" xfId="35115" xr:uid="{00000000-0005-0000-0000-0000429C0000}"/>
    <cellStyle name="Output 2 10 3 6" xfId="22856" xr:uid="{00000000-0005-0000-0000-0000439C0000}"/>
    <cellStyle name="Output 2 10 3 6 2" xfId="43430" xr:uid="{00000000-0005-0000-0000-0000449C0000}"/>
    <cellStyle name="Output 2 10 3 7" xfId="33033" xr:uid="{00000000-0005-0000-0000-0000459C0000}"/>
    <cellStyle name="Output 2 10 4" xfId="18671" xr:uid="{00000000-0005-0000-0000-0000469C0000}"/>
    <cellStyle name="Output 2 10 4 2" xfId="18672" xr:uid="{00000000-0005-0000-0000-0000479C0000}"/>
    <cellStyle name="Output 2 10 4 2 2" xfId="21101" xr:uid="{00000000-0005-0000-0000-0000489C0000}"/>
    <cellStyle name="Output 2 10 4 2 2 2" xfId="30828" xr:uid="{00000000-0005-0000-0000-0000499C0000}"/>
    <cellStyle name="Output 2 10 4 2 2 3" xfId="35110" xr:uid="{00000000-0005-0000-0000-00004A9C0000}"/>
    <cellStyle name="Output 2 10 4 2 3" xfId="22851" xr:uid="{00000000-0005-0000-0000-00004B9C0000}"/>
    <cellStyle name="Output 2 10 4 2 3 2" xfId="43435" xr:uid="{00000000-0005-0000-0000-00004C9C0000}"/>
    <cellStyle name="Output 2 10 4 2 4" xfId="33038" xr:uid="{00000000-0005-0000-0000-00004D9C0000}"/>
    <cellStyle name="Output 2 10 4 3" xfId="21100" xr:uid="{00000000-0005-0000-0000-00004E9C0000}"/>
    <cellStyle name="Output 2 10 4 3 2" xfId="30827" xr:uid="{00000000-0005-0000-0000-00004F9C0000}"/>
    <cellStyle name="Output 2 10 4 3 3" xfId="35111" xr:uid="{00000000-0005-0000-0000-0000509C0000}"/>
    <cellStyle name="Output 2 10 4 4" xfId="22852" xr:uid="{00000000-0005-0000-0000-0000519C0000}"/>
    <cellStyle name="Output 2 10 4 4 2" xfId="43434" xr:uid="{00000000-0005-0000-0000-0000529C0000}"/>
    <cellStyle name="Output 2 10 4 5" xfId="33037" xr:uid="{00000000-0005-0000-0000-0000539C0000}"/>
    <cellStyle name="Output 2 10 5" xfId="18673" xr:uid="{00000000-0005-0000-0000-0000549C0000}"/>
    <cellStyle name="Output 2 10 5 2" xfId="21102" xr:uid="{00000000-0005-0000-0000-0000559C0000}"/>
    <cellStyle name="Output 2 10 5 2 2" xfId="30829" xr:uid="{00000000-0005-0000-0000-0000569C0000}"/>
    <cellStyle name="Output 2 10 5 2 3" xfId="35109" xr:uid="{00000000-0005-0000-0000-0000579C0000}"/>
    <cellStyle name="Output 2 10 5 3" xfId="22850" xr:uid="{00000000-0005-0000-0000-0000589C0000}"/>
    <cellStyle name="Output 2 10 5 3 2" xfId="43436" xr:uid="{00000000-0005-0000-0000-0000599C0000}"/>
    <cellStyle name="Output 2 10 5 4" xfId="33039" xr:uid="{00000000-0005-0000-0000-00005A9C0000}"/>
    <cellStyle name="Output 2 10 6" xfId="21091" xr:uid="{00000000-0005-0000-0000-00005B9C0000}"/>
    <cellStyle name="Output 2 10 6 2" xfId="30818" xr:uid="{00000000-0005-0000-0000-00005C9C0000}"/>
    <cellStyle name="Output 2 10 6 3" xfId="35120" xr:uid="{00000000-0005-0000-0000-00005D9C0000}"/>
    <cellStyle name="Output 2 10 7" xfId="22861" xr:uid="{00000000-0005-0000-0000-00005E9C0000}"/>
    <cellStyle name="Output 2 10 7 2" xfId="43425" xr:uid="{00000000-0005-0000-0000-00005F9C0000}"/>
    <cellStyle name="Output 2 10 8" xfId="33028" xr:uid="{00000000-0005-0000-0000-0000609C0000}"/>
    <cellStyle name="Output 2 11" xfId="18674" xr:uid="{00000000-0005-0000-0000-0000619C0000}"/>
    <cellStyle name="Output 2 11 2" xfId="18675" xr:uid="{00000000-0005-0000-0000-0000629C0000}"/>
    <cellStyle name="Output 2 11 2 2" xfId="18676" xr:uid="{00000000-0005-0000-0000-0000639C0000}"/>
    <cellStyle name="Output 2 11 2 2 2" xfId="21105" xr:uid="{00000000-0005-0000-0000-0000649C0000}"/>
    <cellStyle name="Output 2 11 2 2 2 2" xfId="30832" xr:uid="{00000000-0005-0000-0000-0000659C0000}"/>
    <cellStyle name="Output 2 11 2 2 2 3" xfId="35106" xr:uid="{00000000-0005-0000-0000-0000669C0000}"/>
    <cellStyle name="Output 2 11 2 2 3" xfId="22847" xr:uid="{00000000-0005-0000-0000-0000679C0000}"/>
    <cellStyle name="Output 2 11 2 2 3 2" xfId="43439" xr:uid="{00000000-0005-0000-0000-0000689C0000}"/>
    <cellStyle name="Output 2 11 2 2 4" xfId="33042" xr:uid="{00000000-0005-0000-0000-0000699C0000}"/>
    <cellStyle name="Output 2 11 2 3" xfId="18677" xr:uid="{00000000-0005-0000-0000-00006A9C0000}"/>
    <cellStyle name="Output 2 11 2 3 2" xfId="21106" xr:uid="{00000000-0005-0000-0000-00006B9C0000}"/>
    <cellStyle name="Output 2 11 2 3 2 2" xfId="30833" xr:uid="{00000000-0005-0000-0000-00006C9C0000}"/>
    <cellStyle name="Output 2 11 2 3 2 3" xfId="35105" xr:uid="{00000000-0005-0000-0000-00006D9C0000}"/>
    <cellStyle name="Output 2 11 2 3 3" xfId="22846" xr:uid="{00000000-0005-0000-0000-00006E9C0000}"/>
    <cellStyle name="Output 2 11 2 3 3 2" xfId="43440" xr:uid="{00000000-0005-0000-0000-00006F9C0000}"/>
    <cellStyle name="Output 2 11 2 3 4" xfId="33043" xr:uid="{00000000-0005-0000-0000-0000709C0000}"/>
    <cellStyle name="Output 2 11 2 4" xfId="18678" xr:uid="{00000000-0005-0000-0000-0000719C0000}"/>
    <cellStyle name="Output 2 11 2 4 2" xfId="21107" xr:uid="{00000000-0005-0000-0000-0000729C0000}"/>
    <cellStyle name="Output 2 11 2 4 2 2" xfId="30834" xr:uid="{00000000-0005-0000-0000-0000739C0000}"/>
    <cellStyle name="Output 2 11 2 4 2 3" xfId="35104" xr:uid="{00000000-0005-0000-0000-0000749C0000}"/>
    <cellStyle name="Output 2 11 2 4 3" xfId="22845" xr:uid="{00000000-0005-0000-0000-0000759C0000}"/>
    <cellStyle name="Output 2 11 2 4 3 2" xfId="43441" xr:uid="{00000000-0005-0000-0000-0000769C0000}"/>
    <cellStyle name="Output 2 11 2 4 4" xfId="33044" xr:uid="{00000000-0005-0000-0000-0000779C0000}"/>
    <cellStyle name="Output 2 11 2 5" xfId="21104" xr:uid="{00000000-0005-0000-0000-0000789C0000}"/>
    <cellStyle name="Output 2 11 2 5 2" xfId="30831" xr:uid="{00000000-0005-0000-0000-0000799C0000}"/>
    <cellStyle name="Output 2 11 2 5 3" xfId="35107" xr:uid="{00000000-0005-0000-0000-00007A9C0000}"/>
    <cellStyle name="Output 2 11 2 6" xfId="22848" xr:uid="{00000000-0005-0000-0000-00007B9C0000}"/>
    <cellStyle name="Output 2 11 2 6 2" xfId="43438" xr:uid="{00000000-0005-0000-0000-00007C9C0000}"/>
    <cellStyle name="Output 2 11 2 7" xfId="33041" xr:uid="{00000000-0005-0000-0000-00007D9C0000}"/>
    <cellStyle name="Output 2 11 3" xfId="18679" xr:uid="{00000000-0005-0000-0000-00007E9C0000}"/>
    <cellStyle name="Output 2 11 3 2" xfId="18680" xr:uid="{00000000-0005-0000-0000-00007F9C0000}"/>
    <cellStyle name="Output 2 11 3 2 2" xfId="21109" xr:uid="{00000000-0005-0000-0000-0000809C0000}"/>
    <cellStyle name="Output 2 11 3 2 2 2" xfId="30836" xr:uid="{00000000-0005-0000-0000-0000819C0000}"/>
    <cellStyle name="Output 2 11 3 2 2 3" xfId="35102" xr:uid="{00000000-0005-0000-0000-0000829C0000}"/>
    <cellStyle name="Output 2 11 3 2 3" xfId="22843" xr:uid="{00000000-0005-0000-0000-0000839C0000}"/>
    <cellStyle name="Output 2 11 3 2 3 2" xfId="43443" xr:uid="{00000000-0005-0000-0000-0000849C0000}"/>
    <cellStyle name="Output 2 11 3 2 4" xfId="33046" xr:uid="{00000000-0005-0000-0000-0000859C0000}"/>
    <cellStyle name="Output 2 11 3 3" xfId="18681" xr:uid="{00000000-0005-0000-0000-0000869C0000}"/>
    <cellStyle name="Output 2 11 3 3 2" xfId="21110" xr:uid="{00000000-0005-0000-0000-0000879C0000}"/>
    <cellStyle name="Output 2 11 3 3 2 2" xfId="30837" xr:uid="{00000000-0005-0000-0000-0000889C0000}"/>
    <cellStyle name="Output 2 11 3 3 2 3" xfId="35101" xr:uid="{00000000-0005-0000-0000-0000899C0000}"/>
    <cellStyle name="Output 2 11 3 3 3" xfId="22842" xr:uid="{00000000-0005-0000-0000-00008A9C0000}"/>
    <cellStyle name="Output 2 11 3 3 3 2" xfId="43444" xr:uid="{00000000-0005-0000-0000-00008B9C0000}"/>
    <cellStyle name="Output 2 11 3 3 4" xfId="33047" xr:uid="{00000000-0005-0000-0000-00008C9C0000}"/>
    <cellStyle name="Output 2 11 3 4" xfId="18682" xr:uid="{00000000-0005-0000-0000-00008D9C0000}"/>
    <cellStyle name="Output 2 11 3 4 2" xfId="21111" xr:uid="{00000000-0005-0000-0000-00008E9C0000}"/>
    <cellStyle name="Output 2 11 3 4 2 2" xfId="30838" xr:uid="{00000000-0005-0000-0000-00008F9C0000}"/>
    <cellStyle name="Output 2 11 3 4 2 3" xfId="35100" xr:uid="{00000000-0005-0000-0000-0000909C0000}"/>
    <cellStyle name="Output 2 11 3 4 3" xfId="22841" xr:uid="{00000000-0005-0000-0000-0000919C0000}"/>
    <cellStyle name="Output 2 11 3 4 3 2" xfId="43445" xr:uid="{00000000-0005-0000-0000-0000929C0000}"/>
    <cellStyle name="Output 2 11 3 4 4" xfId="33048" xr:uid="{00000000-0005-0000-0000-0000939C0000}"/>
    <cellStyle name="Output 2 11 3 5" xfId="21108" xr:uid="{00000000-0005-0000-0000-0000949C0000}"/>
    <cellStyle name="Output 2 11 3 5 2" xfId="30835" xr:uid="{00000000-0005-0000-0000-0000959C0000}"/>
    <cellStyle name="Output 2 11 3 5 3" xfId="35103" xr:uid="{00000000-0005-0000-0000-0000969C0000}"/>
    <cellStyle name="Output 2 11 3 6" xfId="22844" xr:uid="{00000000-0005-0000-0000-0000979C0000}"/>
    <cellStyle name="Output 2 11 3 6 2" xfId="43442" xr:uid="{00000000-0005-0000-0000-0000989C0000}"/>
    <cellStyle name="Output 2 11 3 7" xfId="33045" xr:uid="{00000000-0005-0000-0000-0000999C0000}"/>
    <cellStyle name="Output 2 11 4" xfId="18683" xr:uid="{00000000-0005-0000-0000-00009A9C0000}"/>
    <cellStyle name="Output 2 11 4 2" xfId="18684" xr:uid="{00000000-0005-0000-0000-00009B9C0000}"/>
    <cellStyle name="Output 2 11 4 2 2" xfId="21113" xr:uid="{00000000-0005-0000-0000-00009C9C0000}"/>
    <cellStyle name="Output 2 11 4 2 2 2" xfId="30840" xr:uid="{00000000-0005-0000-0000-00009D9C0000}"/>
    <cellStyle name="Output 2 11 4 2 2 3" xfId="35098" xr:uid="{00000000-0005-0000-0000-00009E9C0000}"/>
    <cellStyle name="Output 2 11 4 2 3" xfId="22839" xr:uid="{00000000-0005-0000-0000-00009F9C0000}"/>
    <cellStyle name="Output 2 11 4 2 3 2" xfId="43447" xr:uid="{00000000-0005-0000-0000-0000A09C0000}"/>
    <cellStyle name="Output 2 11 4 2 4" xfId="33050" xr:uid="{00000000-0005-0000-0000-0000A19C0000}"/>
    <cellStyle name="Output 2 11 4 3" xfId="21112" xr:uid="{00000000-0005-0000-0000-0000A29C0000}"/>
    <cellStyle name="Output 2 11 4 3 2" xfId="30839" xr:uid="{00000000-0005-0000-0000-0000A39C0000}"/>
    <cellStyle name="Output 2 11 4 3 3" xfId="35099" xr:uid="{00000000-0005-0000-0000-0000A49C0000}"/>
    <cellStyle name="Output 2 11 4 4" xfId="22840" xr:uid="{00000000-0005-0000-0000-0000A59C0000}"/>
    <cellStyle name="Output 2 11 4 4 2" xfId="43446" xr:uid="{00000000-0005-0000-0000-0000A69C0000}"/>
    <cellStyle name="Output 2 11 4 5" xfId="33049" xr:uid="{00000000-0005-0000-0000-0000A79C0000}"/>
    <cellStyle name="Output 2 11 5" xfId="18685" xr:uid="{00000000-0005-0000-0000-0000A89C0000}"/>
    <cellStyle name="Output 2 11 5 2" xfId="21114" xr:uid="{00000000-0005-0000-0000-0000A99C0000}"/>
    <cellStyle name="Output 2 11 5 2 2" xfId="30841" xr:uid="{00000000-0005-0000-0000-0000AA9C0000}"/>
    <cellStyle name="Output 2 11 5 2 3" xfId="35097" xr:uid="{00000000-0005-0000-0000-0000AB9C0000}"/>
    <cellStyle name="Output 2 11 5 3" xfId="22838" xr:uid="{00000000-0005-0000-0000-0000AC9C0000}"/>
    <cellStyle name="Output 2 11 5 3 2" xfId="43448" xr:uid="{00000000-0005-0000-0000-0000AD9C0000}"/>
    <cellStyle name="Output 2 11 5 4" xfId="33051" xr:uid="{00000000-0005-0000-0000-0000AE9C0000}"/>
    <cellStyle name="Output 2 11 6" xfId="21103" xr:uid="{00000000-0005-0000-0000-0000AF9C0000}"/>
    <cellStyle name="Output 2 11 6 2" xfId="30830" xr:uid="{00000000-0005-0000-0000-0000B09C0000}"/>
    <cellStyle name="Output 2 11 6 3" xfId="35108" xr:uid="{00000000-0005-0000-0000-0000B19C0000}"/>
    <cellStyle name="Output 2 11 7" xfId="22849" xr:uid="{00000000-0005-0000-0000-0000B29C0000}"/>
    <cellStyle name="Output 2 11 7 2" xfId="43437" xr:uid="{00000000-0005-0000-0000-0000B39C0000}"/>
    <cellStyle name="Output 2 11 8" xfId="33040" xr:uid="{00000000-0005-0000-0000-0000B49C0000}"/>
    <cellStyle name="Output 2 12" xfId="18686" xr:uid="{00000000-0005-0000-0000-0000B59C0000}"/>
    <cellStyle name="Output 2 12 2" xfId="18687" xr:uid="{00000000-0005-0000-0000-0000B69C0000}"/>
    <cellStyle name="Output 2 12 2 2" xfId="18688" xr:uid="{00000000-0005-0000-0000-0000B79C0000}"/>
    <cellStyle name="Output 2 12 2 2 2" xfId="21117" xr:uid="{00000000-0005-0000-0000-0000B89C0000}"/>
    <cellStyle name="Output 2 12 2 2 2 2" xfId="30844" xr:uid="{00000000-0005-0000-0000-0000B99C0000}"/>
    <cellStyle name="Output 2 12 2 2 2 3" xfId="35094" xr:uid="{00000000-0005-0000-0000-0000BA9C0000}"/>
    <cellStyle name="Output 2 12 2 2 3" xfId="22835" xr:uid="{00000000-0005-0000-0000-0000BB9C0000}"/>
    <cellStyle name="Output 2 12 2 2 3 2" xfId="43451" xr:uid="{00000000-0005-0000-0000-0000BC9C0000}"/>
    <cellStyle name="Output 2 12 2 2 4" xfId="33054" xr:uid="{00000000-0005-0000-0000-0000BD9C0000}"/>
    <cellStyle name="Output 2 12 2 3" xfId="21116" xr:uid="{00000000-0005-0000-0000-0000BE9C0000}"/>
    <cellStyle name="Output 2 12 2 3 2" xfId="30843" xr:uid="{00000000-0005-0000-0000-0000BF9C0000}"/>
    <cellStyle name="Output 2 12 2 3 3" xfId="35095" xr:uid="{00000000-0005-0000-0000-0000C09C0000}"/>
    <cellStyle name="Output 2 12 2 4" xfId="22836" xr:uid="{00000000-0005-0000-0000-0000C19C0000}"/>
    <cellStyle name="Output 2 12 2 4 2" xfId="43450" xr:uid="{00000000-0005-0000-0000-0000C29C0000}"/>
    <cellStyle name="Output 2 12 2 5" xfId="33053" xr:uid="{00000000-0005-0000-0000-0000C39C0000}"/>
    <cellStyle name="Output 2 12 3" xfId="18689" xr:uid="{00000000-0005-0000-0000-0000C49C0000}"/>
    <cellStyle name="Output 2 12 3 2" xfId="18690" xr:uid="{00000000-0005-0000-0000-0000C59C0000}"/>
    <cellStyle name="Output 2 12 3 2 2" xfId="21119" xr:uid="{00000000-0005-0000-0000-0000C69C0000}"/>
    <cellStyle name="Output 2 12 3 2 2 2" xfId="30846" xr:uid="{00000000-0005-0000-0000-0000C79C0000}"/>
    <cellStyle name="Output 2 12 3 2 2 3" xfId="35092" xr:uid="{00000000-0005-0000-0000-0000C89C0000}"/>
    <cellStyle name="Output 2 12 3 2 3" xfId="22833" xr:uid="{00000000-0005-0000-0000-0000C99C0000}"/>
    <cellStyle name="Output 2 12 3 2 3 2" xfId="43453" xr:uid="{00000000-0005-0000-0000-0000CA9C0000}"/>
    <cellStyle name="Output 2 12 3 2 4" xfId="33056" xr:uid="{00000000-0005-0000-0000-0000CB9C0000}"/>
    <cellStyle name="Output 2 12 3 3" xfId="21118" xr:uid="{00000000-0005-0000-0000-0000CC9C0000}"/>
    <cellStyle name="Output 2 12 3 3 2" xfId="30845" xr:uid="{00000000-0005-0000-0000-0000CD9C0000}"/>
    <cellStyle name="Output 2 12 3 3 3" xfId="35093" xr:uid="{00000000-0005-0000-0000-0000CE9C0000}"/>
    <cellStyle name="Output 2 12 3 4" xfId="22834" xr:uid="{00000000-0005-0000-0000-0000CF9C0000}"/>
    <cellStyle name="Output 2 12 3 4 2" xfId="43452" xr:uid="{00000000-0005-0000-0000-0000D09C0000}"/>
    <cellStyle name="Output 2 12 3 5" xfId="33055" xr:uid="{00000000-0005-0000-0000-0000D19C0000}"/>
    <cellStyle name="Output 2 12 4" xfId="18691" xr:uid="{00000000-0005-0000-0000-0000D29C0000}"/>
    <cellStyle name="Output 2 12 4 2" xfId="21120" xr:uid="{00000000-0005-0000-0000-0000D39C0000}"/>
    <cellStyle name="Output 2 12 4 2 2" xfId="30847" xr:uid="{00000000-0005-0000-0000-0000D49C0000}"/>
    <cellStyle name="Output 2 12 4 2 3" xfId="35091" xr:uid="{00000000-0005-0000-0000-0000D59C0000}"/>
    <cellStyle name="Output 2 12 4 3" xfId="22832" xr:uid="{00000000-0005-0000-0000-0000D69C0000}"/>
    <cellStyle name="Output 2 12 4 3 2" xfId="43454" xr:uid="{00000000-0005-0000-0000-0000D79C0000}"/>
    <cellStyle name="Output 2 12 4 4" xfId="33057" xr:uid="{00000000-0005-0000-0000-0000D89C0000}"/>
    <cellStyle name="Output 2 12 5" xfId="21115" xr:uid="{00000000-0005-0000-0000-0000D99C0000}"/>
    <cellStyle name="Output 2 12 5 2" xfId="30842" xr:uid="{00000000-0005-0000-0000-0000DA9C0000}"/>
    <cellStyle name="Output 2 12 5 3" xfId="35096" xr:uid="{00000000-0005-0000-0000-0000DB9C0000}"/>
    <cellStyle name="Output 2 12 6" xfId="22837" xr:uid="{00000000-0005-0000-0000-0000DC9C0000}"/>
    <cellStyle name="Output 2 12 6 2" xfId="43449" xr:uid="{00000000-0005-0000-0000-0000DD9C0000}"/>
    <cellStyle name="Output 2 12 7" xfId="33052" xr:uid="{00000000-0005-0000-0000-0000DE9C0000}"/>
    <cellStyle name="Output 2 13" xfId="18692" xr:uid="{00000000-0005-0000-0000-0000DF9C0000}"/>
    <cellStyle name="Output 2 13 2" xfId="18693" xr:uid="{00000000-0005-0000-0000-0000E09C0000}"/>
    <cellStyle name="Output 2 13 2 2" xfId="21122" xr:uid="{00000000-0005-0000-0000-0000E19C0000}"/>
    <cellStyle name="Output 2 13 2 2 2" xfId="30849" xr:uid="{00000000-0005-0000-0000-0000E29C0000}"/>
    <cellStyle name="Output 2 13 2 2 3" xfId="35089" xr:uid="{00000000-0005-0000-0000-0000E39C0000}"/>
    <cellStyle name="Output 2 13 2 3" xfId="22830" xr:uid="{00000000-0005-0000-0000-0000E49C0000}"/>
    <cellStyle name="Output 2 13 2 3 2" xfId="43456" xr:uid="{00000000-0005-0000-0000-0000E59C0000}"/>
    <cellStyle name="Output 2 13 2 4" xfId="33059" xr:uid="{00000000-0005-0000-0000-0000E69C0000}"/>
    <cellStyle name="Output 2 13 3" xfId="18694" xr:uid="{00000000-0005-0000-0000-0000E79C0000}"/>
    <cellStyle name="Output 2 13 3 2" xfId="21123" xr:uid="{00000000-0005-0000-0000-0000E89C0000}"/>
    <cellStyle name="Output 2 13 3 2 2" xfId="30850" xr:uid="{00000000-0005-0000-0000-0000E99C0000}"/>
    <cellStyle name="Output 2 13 3 2 3" xfId="35088" xr:uid="{00000000-0005-0000-0000-0000EA9C0000}"/>
    <cellStyle name="Output 2 13 3 3" xfId="22829" xr:uid="{00000000-0005-0000-0000-0000EB9C0000}"/>
    <cellStyle name="Output 2 13 3 3 2" xfId="43457" xr:uid="{00000000-0005-0000-0000-0000EC9C0000}"/>
    <cellStyle name="Output 2 13 3 4" xfId="33060" xr:uid="{00000000-0005-0000-0000-0000ED9C0000}"/>
    <cellStyle name="Output 2 13 4" xfId="18695" xr:uid="{00000000-0005-0000-0000-0000EE9C0000}"/>
    <cellStyle name="Output 2 13 4 2" xfId="21124" xr:uid="{00000000-0005-0000-0000-0000EF9C0000}"/>
    <cellStyle name="Output 2 13 4 2 2" xfId="30851" xr:uid="{00000000-0005-0000-0000-0000F09C0000}"/>
    <cellStyle name="Output 2 13 4 2 3" xfId="35087" xr:uid="{00000000-0005-0000-0000-0000F19C0000}"/>
    <cellStyle name="Output 2 13 4 3" xfId="22828" xr:uid="{00000000-0005-0000-0000-0000F29C0000}"/>
    <cellStyle name="Output 2 13 4 3 2" xfId="43458" xr:uid="{00000000-0005-0000-0000-0000F39C0000}"/>
    <cellStyle name="Output 2 13 4 4" xfId="33061" xr:uid="{00000000-0005-0000-0000-0000F49C0000}"/>
    <cellStyle name="Output 2 13 5" xfId="21121" xr:uid="{00000000-0005-0000-0000-0000F59C0000}"/>
    <cellStyle name="Output 2 13 5 2" xfId="30848" xr:uid="{00000000-0005-0000-0000-0000F69C0000}"/>
    <cellStyle name="Output 2 13 5 3" xfId="35090" xr:uid="{00000000-0005-0000-0000-0000F79C0000}"/>
    <cellStyle name="Output 2 13 6" xfId="22831" xr:uid="{00000000-0005-0000-0000-0000F89C0000}"/>
    <cellStyle name="Output 2 13 6 2" xfId="43455" xr:uid="{00000000-0005-0000-0000-0000F99C0000}"/>
    <cellStyle name="Output 2 13 7" xfId="33058" xr:uid="{00000000-0005-0000-0000-0000FA9C0000}"/>
    <cellStyle name="Output 2 14" xfId="18696" xr:uid="{00000000-0005-0000-0000-0000FB9C0000}"/>
    <cellStyle name="Output 2 14 2" xfId="18697" xr:uid="{00000000-0005-0000-0000-0000FC9C0000}"/>
    <cellStyle name="Output 2 14 2 2" xfId="21126" xr:uid="{00000000-0005-0000-0000-0000FD9C0000}"/>
    <cellStyle name="Output 2 14 2 2 2" xfId="30853" xr:uid="{00000000-0005-0000-0000-0000FE9C0000}"/>
    <cellStyle name="Output 2 14 2 2 3" xfId="35085" xr:uid="{00000000-0005-0000-0000-0000FF9C0000}"/>
    <cellStyle name="Output 2 14 2 3" xfId="22826" xr:uid="{00000000-0005-0000-0000-0000009D0000}"/>
    <cellStyle name="Output 2 14 2 3 2" xfId="43460" xr:uid="{00000000-0005-0000-0000-0000019D0000}"/>
    <cellStyle name="Output 2 14 2 4" xfId="33063" xr:uid="{00000000-0005-0000-0000-0000029D0000}"/>
    <cellStyle name="Output 2 14 3" xfId="18698" xr:uid="{00000000-0005-0000-0000-0000039D0000}"/>
    <cellStyle name="Output 2 14 3 2" xfId="21127" xr:uid="{00000000-0005-0000-0000-0000049D0000}"/>
    <cellStyle name="Output 2 14 3 2 2" xfId="30854" xr:uid="{00000000-0005-0000-0000-0000059D0000}"/>
    <cellStyle name="Output 2 14 3 2 3" xfId="35084" xr:uid="{00000000-0005-0000-0000-0000069D0000}"/>
    <cellStyle name="Output 2 14 3 3" xfId="22825" xr:uid="{00000000-0005-0000-0000-0000079D0000}"/>
    <cellStyle name="Output 2 14 3 3 2" xfId="43461" xr:uid="{00000000-0005-0000-0000-0000089D0000}"/>
    <cellStyle name="Output 2 14 3 4" xfId="33064" xr:uid="{00000000-0005-0000-0000-0000099D0000}"/>
    <cellStyle name="Output 2 14 4" xfId="21125" xr:uid="{00000000-0005-0000-0000-00000A9D0000}"/>
    <cellStyle name="Output 2 14 4 2" xfId="30852" xr:uid="{00000000-0005-0000-0000-00000B9D0000}"/>
    <cellStyle name="Output 2 14 4 3" xfId="35086" xr:uid="{00000000-0005-0000-0000-00000C9D0000}"/>
    <cellStyle name="Output 2 14 5" xfId="22827" xr:uid="{00000000-0005-0000-0000-00000D9D0000}"/>
    <cellStyle name="Output 2 14 5 2" xfId="43459" xr:uid="{00000000-0005-0000-0000-00000E9D0000}"/>
    <cellStyle name="Output 2 14 6" xfId="33062" xr:uid="{00000000-0005-0000-0000-00000F9D0000}"/>
    <cellStyle name="Output 2 15" xfId="18699" xr:uid="{00000000-0005-0000-0000-0000109D0000}"/>
    <cellStyle name="Output 2 15 2" xfId="21128" xr:uid="{00000000-0005-0000-0000-0000119D0000}"/>
    <cellStyle name="Output 2 15 2 2" xfId="30855" xr:uid="{00000000-0005-0000-0000-0000129D0000}"/>
    <cellStyle name="Output 2 15 2 3" xfId="35083" xr:uid="{00000000-0005-0000-0000-0000139D0000}"/>
    <cellStyle name="Output 2 15 3" xfId="22824" xr:uid="{00000000-0005-0000-0000-0000149D0000}"/>
    <cellStyle name="Output 2 15 3 2" xfId="43462" xr:uid="{00000000-0005-0000-0000-0000159D0000}"/>
    <cellStyle name="Output 2 15 4" xfId="33065" xr:uid="{00000000-0005-0000-0000-0000169D0000}"/>
    <cellStyle name="Output 2 16" xfId="18700" xr:uid="{00000000-0005-0000-0000-0000179D0000}"/>
    <cellStyle name="Output 2 16 2" xfId="21129" xr:uid="{00000000-0005-0000-0000-0000189D0000}"/>
    <cellStyle name="Output 2 16 2 2" xfId="30856" xr:uid="{00000000-0005-0000-0000-0000199D0000}"/>
    <cellStyle name="Output 2 16 2 3" xfId="35082" xr:uid="{00000000-0005-0000-0000-00001A9D0000}"/>
    <cellStyle name="Output 2 16 3" xfId="22823" xr:uid="{00000000-0005-0000-0000-00001B9D0000}"/>
    <cellStyle name="Output 2 16 3 2" xfId="43463" xr:uid="{00000000-0005-0000-0000-00001C9D0000}"/>
    <cellStyle name="Output 2 16 4" xfId="33066" xr:uid="{00000000-0005-0000-0000-00001D9D0000}"/>
    <cellStyle name="Output 2 17" xfId="18661" xr:uid="{00000000-0005-0000-0000-00001E9D0000}"/>
    <cellStyle name="Output 2 17 2" xfId="22862" xr:uid="{00000000-0005-0000-0000-00001F9D0000}"/>
    <cellStyle name="Output 2 17 2 2" xfId="43424" xr:uid="{00000000-0005-0000-0000-0000209D0000}"/>
    <cellStyle name="Output 2 17 3" xfId="33027" xr:uid="{00000000-0005-0000-0000-0000219D0000}"/>
    <cellStyle name="Output 2 18" xfId="21090" xr:uid="{00000000-0005-0000-0000-0000229D0000}"/>
    <cellStyle name="Output 2 18 2" xfId="30817" xr:uid="{00000000-0005-0000-0000-0000239D0000}"/>
    <cellStyle name="Output 2 18 2 2" xfId="44170" xr:uid="{00000000-0005-0000-0000-0000249D0000}"/>
    <cellStyle name="Output 2 18 3" xfId="34133" xr:uid="{00000000-0005-0000-0000-0000259D0000}"/>
    <cellStyle name="Output 2 19" xfId="29368" xr:uid="{00000000-0005-0000-0000-0000269D0000}"/>
    <cellStyle name="Output 2 19 2" xfId="44460" xr:uid="{00000000-0005-0000-0000-0000279D0000}"/>
    <cellStyle name="Output 2 19 3" xfId="34413" xr:uid="{00000000-0005-0000-0000-0000289D0000}"/>
    <cellStyle name="Output 2 2" xfId="1159" xr:uid="{00000000-0005-0000-0000-0000299D0000}"/>
    <cellStyle name="Output 2 2 10" xfId="34442" xr:uid="{00000000-0005-0000-0000-00002A9D0000}"/>
    <cellStyle name="Output 2 2 10 2" xfId="44489" xr:uid="{00000000-0005-0000-0000-00002B9D0000}"/>
    <cellStyle name="Output 2 2 11" xfId="34373" xr:uid="{00000000-0005-0000-0000-00002C9D0000}"/>
    <cellStyle name="Output 2 2 11 2" xfId="44421" xr:uid="{00000000-0005-0000-0000-00002D9D0000}"/>
    <cellStyle name="Output 2 2 12" xfId="34401" xr:uid="{00000000-0005-0000-0000-00002E9D0000}"/>
    <cellStyle name="Output 2 2 12 2" xfId="44451" xr:uid="{00000000-0005-0000-0000-00002F9D0000}"/>
    <cellStyle name="Output 2 2 13" xfId="34363" xr:uid="{00000000-0005-0000-0000-0000309D0000}"/>
    <cellStyle name="Output 2 2 13 2" xfId="44412" xr:uid="{00000000-0005-0000-0000-0000319D0000}"/>
    <cellStyle name="Output 2 2 14" xfId="34374" xr:uid="{00000000-0005-0000-0000-0000329D0000}"/>
    <cellStyle name="Output 2 2 14 2" xfId="44422" xr:uid="{00000000-0005-0000-0000-0000339D0000}"/>
    <cellStyle name="Output 2 2 15" xfId="35081" xr:uid="{00000000-0005-0000-0000-0000349D0000}"/>
    <cellStyle name="Output 2 2 15 2" xfId="44592" xr:uid="{00000000-0005-0000-0000-0000359D0000}"/>
    <cellStyle name="Output 2 2 16" xfId="36849" xr:uid="{00000000-0005-0000-0000-0000369D0000}"/>
    <cellStyle name="Output 2 2 17" xfId="23867" xr:uid="{00000000-0005-0000-0000-0000379D0000}"/>
    <cellStyle name="Output 2 2 18" xfId="23348" xr:uid="{00000000-0005-0000-0000-0000389D0000}"/>
    <cellStyle name="Output 2 2 2" xfId="18702" xr:uid="{00000000-0005-0000-0000-0000399D0000}"/>
    <cellStyle name="Output 2 2 2 2" xfId="18703" xr:uid="{00000000-0005-0000-0000-00003A9D0000}"/>
    <cellStyle name="Output 2 2 2 2 2" xfId="21132" xr:uid="{00000000-0005-0000-0000-00003B9D0000}"/>
    <cellStyle name="Output 2 2 2 2 2 2" xfId="30859" xr:uid="{00000000-0005-0000-0000-00003C9D0000}"/>
    <cellStyle name="Output 2 2 2 2 2 3" xfId="35079" xr:uid="{00000000-0005-0000-0000-00003D9D0000}"/>
    <cellStyle name="Output 2 2 2 2 3" xfId="22820" xr:uid="{00000000-0005-0000-0000-00003E9D0000}"/>
    <cellStyle name="Output 2 2 2 2 3 2" xfId="43466" xr:uid="{00000000-0005-0000-0000-00003F9D0000}"/>
    <cellStyle name="Output 2 2 2 2 4" xfId="33069" xr:uid="{00000000-0005-0000-0000-0000409D0000}"/>
    <cellStyle name="Output 2 2 2 3" xfId="18704" xr:uid="{00000000-0005-0000-0000-0000419D0000}"/>
    <cellStyle name="Output 2 2 2 3 2" xfId="21133" xr:uid="{00000000-0005-0000-0000-0000429D0000}"/>
    <cellStyle name="Output 2 2 2 3 2 2" xfId="30860" xr:uid="{00000000-0005-0000-0000-0000439D0000}"/>
    <cellStyle name="Output 2 2 2 3 2 3" xfId="35078" xr:uid="{00000000-0005-0000-0000-0000449D0000}"/>
    <cellStyle name="Output 2 2 2 3 3" xfId="22819" xr:uid="{00000000-0005-0000-0000-0000459D0000}"/>
    <cellStyle name="Output 2 2 2 3 3 2" xfId="43467" xr:uid="{00000000-0005-0000-0000-0000469D0000}"/>
    <cellStyle name="Output 2 2 2 3 4" xfId="33070" xr:uid="{00000000-0005-0000-0000-0000479D0000}"/>
    <cellStyle name="Output 2 2 2 4" xfId="18705" xr:uid="{00000000-0005-0000-0000-0000489D0000}"/>
    <cellStyle name="Output 2 2 2 4 2" xfId="21134" xr:uid="{00000000-0005-0000-0000-0000499D0000}"/>
    <cellStyle name="Output 2 2 2 4 2 2" xfId="30861" xr:uid="{00000000-0005-0000-0000-00004A9D0000}"/>
    <cellStyle name="Output 2 2 2 4 2 3" xfId="35077" xr:uid="{00000000-0005-0000-0000-00004B9D0000}"/>
    <cellStyle name="Output 2 2 2 4 3" xfId="22818" xr:uid="{00000000-0005-0000-0000-00004C9D0000}"/>
    <cellStyle name="Output 2 2 2 4 3 2" xfId="43468" xr:uid="{00000000-0005-0000-0000-00004D9D0000}"/>
    <cellStyle name="Output 2 2 2 4 4" xfId="33071" xr:uid="{00000000-0005-0000-0000-00004E9D0000}"/>
    <cellStyle name="Output 2 2 2 5" xfId="21131" xr:uid="{00000000-0005-0000-0000-00004F9D0000}"/>
    <cellStyle name="Output 2 2 2 5 2" xfId="30858" xr:uid="{00000000-0005-0000-0000-0000509D0000}"/>
    <cellStyle name="Output 2 2 2 5 3" xfId="35080" xr:uid="{00000000-0005-0000-0000-0000519D0000}"/>
    <cellStyle name="Output 2 2 2 6" xfId="22821" xr:uid="{00000000-0005-0000-0000-0000529D0000}"/>
    <cellStyle name="Output 2 2 2 6 2" xfId="43465" xr:uid="{00000000-0005-0000-0000-0000539D0000}"/>
    <cellStyle name="Output 2 2 2 7" xfId="33068" xr:uid="{00000000-0005-0000-0000-0000549D0000}"/>
    <cellStyle name="Output 2 2 3" xfId="18706" xr:uid="{00000000-0005-0000-0000-0000559D0000}"/>
    <cellStyle name="Output 2 2 3 2" xfId="18707" xr:uid="{00000000-0005-0000-0000-0000569D0000}"/>
    <cellStyle name="Output 2 2 3 2 2" xfId="21136" xr:uid="{00000000-0005-0000-0000-0000579D0000}"/>
    <cellStyle name="Output 2 2 3 2 2 2" xfId="30863" xr:uid="{00000000-0005-0000-0000-0000589D0000}"/>
    <cellStyle name="Output 2 2 3 2 2 3" xfId="35075" xr:uid="{00000000-0005-0000-0000-0000599D0000}"/>
    <cellStyle name="Output 2 2 3 2 3" xfId="22816" xr:uid="{00000000-0005-0000-0000-00005A9D0000}"/>
    <cellStyle name="Output 2 2 3 2 3 2" xfId="43470" xr:uid="{00000000-0005-0000-0000-00005B9D0000}"/>
    <cellStyle name="Output 2 2 3 2 4" xfId="33073" xr:uid="{00000000-0005-0000-0000-00005C9D0000}"/>
    <cellStyle name="Output 2 2 3 3" xfId="18708" xr:uid="{00000000-0005-0000-0000-00005D9D0000}"/>
    <cellStyle name="Output 2 2 3 3 2" xfId="21137" xr:uid="{00000000-0005-0000-0000-00005E9D0000}"/>
    <cellStyle name="Output 2 2 3 3 2 2" xfId="30864" xr:uid="{00000000-0005-0000-0000-00005F9D0000}"/>
    <cellStyle name="Output 2 2 3 3 2 3" xfId="35074" xr:uid="{00000000-0005-0000-0000-0000609D0000}"/>
    <cellStyle name="Output 2 2 3 3 3" xfId="22815" xr:uid="{00000000-0005-0000-0000-0000619D0000}"/>
    <cellStyle name="Output 2 2 3 3 3 2" xfId="43471" xr:uid="{00000000-0005-0000-0000-0000629D0000}"/>
    <cellStyle name="Output 2 2 3 3 4" xfId="33074" xr:uid="{00000000-0005-0000-0000-0000639D0000}"/>
    <cellStyle name="Output 2 2 3 4" xfId="18709" xr:uid="{00000000-0005-0000-0000-0000649D0000}"/>
    <cellStyle name="Output 2 2 3 4 2" xfId="21138" xr:uid="{00000000-0005-0000-0000-0000659D0000}"/>
    <cellStyle name="Output 2 2 3 4 2 2" xfId="30865" xr:uid="{00000000-0005-0000-0000-0000669D0000}"/>
    <cellStyle name="Output 2 2 3 4 2 3" xfId="35073" xr:uid="{00000000-0005-0000-0000-0000679D0000}"/>
    <cellStyle name="Output 2 2 3 4 3" xfId="22814" xr:uid="{00000000-0005-0000-0000-0000689D0000}"/>
    <cellStyle name="Output 2 2 3 4 3 2" xfId="43472" xr:uid="{00000000-0005-0000-0000-0000699D0000}"/>
    <cellStyle name="Output 2 2 3 4 4" xfId="33075" xr:uid="{00000000-0005-0000-0000-00006A9D0000}"/>
    <cellStyle name="Output 2 2 3 5" xfId="21135" xr:uid="{00000000-0005-0000-0000-00006B9D0000}"/>
    <cellStyle name="Output 2 2 3 5 2" xfId="30862" xr:uid="{00000000-0005-0000-0000-00006C9D0000}"/>
    <cellStyle name="Output 2 2 3 5 3" xfId="35076" xr:uid="{00000000-0005-0000-0000-00006D9D0000}"/>
    <cellStyle name="Output 2 2 3 6" xfId="22817" xr:uid="{00000000-0005-0000-0000-00006E9D0000}"/>
    <cellStyle name="Output 2 2 3 6 2" xfId="43469" xr:uid="{00000000-0005-0000-0000-00006F9D0000}"/>
    <cellStyle name="Output 2 2 3 7" xfId="33072" xr:uid="{00000000-0005-0000-0000-0000709D0000}"/>
    <cellStyle name="Output 2 2 4" xfId="18710" xr:uid="{00000000-0005-0000-0000-0000719D0000}"/>
    <cellStyle name="Output 2 2 4 2" xfId="18711" xr:uid="{00000000-0005-0000-0000-0000729D0000}"/>
    <cellStyle name="Output 2 2 4 2 2" xfId="21140" xr:uid="{00000000-0005-0000-0000-0000739D0000}"/>
    <cellStyle name="Output 2 2 4 2 2 2" xfId="30867" xr:uid="{00000000-0005-0000-0000-0000749D0000}"/>
    <cellStyle name="Output 2 2 4 2 2 3" xfId="35071" xr:uid="{00000000-0005-0000-0000-0000759D0000}"/>
    <cellStyle name="Output 2 2 4 2 3" xfId="22812" xr:uid="{00000000-0005-0000-0000-0000769D0000}"/>
    <cellStyle name="Output 2 2 4 2 3 2" xfId="43474" xr:uid="{00000000-0005-0000-0000-0000779D0000}"/>
    <cellStyle name="Output 2 2 4 2 4" xfId="33077" xr:uid="{00000000-0005-0000-0000-0000789D0000}"/>
    <cellStyle name="Output 2 2 4 3" xfId="21139" xr:uid="{00000000-0005-0000-0000-0000799D0000}"/>
    <cellStyle name="Output 2 2 4 3 2" xfId="30866" xr:uid="{00000000-0005-0000-0000-00007A9D0000}"/>
    <cellStyle name="Output 2 2 4 3 3" xfId="35072" xr:uid="{00000000-0005-0000-0000-00007B9D0000}"/>
    <cellStyle name="Output 2 2 4 4" xfId="22813" xr:uid="{00000000-0005-0000-0000-00007C9D0000}"/>
    <cellStyle name="Output 2 2 4 4 2" xfId="43473" xr:uid="{00000000-0005-0000-0000-00007D9D0000}"/>
    <cellStyle name="Output 2 2 4 5" xfId="33076" xr:uid="{00000000-0005-0000-0000-00007E9D0000}"/>
    <cellStyle name="Output 2 2 5" xfId="18712" xr:uid="{00000000-0005-0000-0000-00007F9D0000}"/>
    <cellStyle name="Output 2 2 5 2" xfId="21141" xr:uid="{00000000-0005-0000-0000-0000809D0000}"/>
    <cellStyle name="Output 2 2 5 2 2" xfId="30868" xr:uid="{00000000-0005-0000-0000-0000819D0000}"/>
    <cellStyle name="Output 2 2 5 2 3" xfId="35070" xr:uid="{00000000-0005-0000-0000-0000829D0000}"/>
    <cellStyle name="Output 2 2 5 3" xfId="22811" xr:uid="{00000000-0005-0000-0000-0000839D0000}"/>
    <cellStyle name="Output 2 2 5 3 2" xfId="43475" xr:uid="{00000000-0005-0000-0000-0000849D0000}"/>
    <cellStyle name="Output 2 2 5 4" xfId="33078" xr:uid="{00000000-0005-0000-0000-0000859D0000}"/>
    <cellStyle name="Output 2 2 6" xfId="18701" xr:uid="{00000000-0005-0000-0000-0000869D0000}"/>
    <cellStyle name="Output 2 2 6 2" xfId="22822" xr:uid="{00000000-0005-0000-0000-0000879D0000}"/>
    <cellStyle name="Output 2 2 6 2 2" xfId="43464" xr:uid="{00000000-0005-0000-0000-0000889D0000}"/>
    <cellStyle name="Output 2 2 6 3" xfId="33067" xr:uid="{00000000-0005-0000-0000-0000899D0000}"/>
    <cellStyle name="Output 2 2 7" xfId="21130" xr:uid="{00000000-0005-0000-0000-00008A9D0000}"/>
    <cellStyle name="Output 2 2 7 2" xfId="30857" xr:uid="{00000000-0005-0000-0000-00008B9D0000}"/>
    <cellStyle name="Output 2 2 7 2 2" xfId="44171" xr:uid="{00000000-0005-0000-0000-00008C9D0000}"/>
    <cellStyle name="Output 2 2 7 3" xfId="34134" xr:uid="{00000000-0005-0000-0000-00008D9D0000}"/>
    <cellStyle name="Output 2 2 8" xfId="29367" xr:uid="{00000000-0005-0000-0000-00008E9D0000}"/>
    <cellStyle name="Output 2 2 8 2" xfId="44461" xr:uid="{00000000-0005-0000-0000-00008F9D0000}"/>
    <cellStyle name="Output 2 2 8 3" xfId="34414" xr:uid="{00000000-0005-0000-0000-0000909D0000}"/>
    <cellStyle name="Output 2 2 9" xfId="34250" xr:uid="{00000000-0005-0000-0000-0000919D0000}"/>
    <cellStyle name="Output 2 2 9 2" xfId="44288" xr:uid="{00000000-0005-0000-0000-0000929D0000}"/>
    <cellStyle name="Output 2 20" xfId="34458" xr:uid="{00000000-0005-0000-0000-0000939D0000}"/>
    <cellStyle name="Output 2 20 2" xfId="44504" xr:uid="{00000000-0005-0000-0000-0000949D0000}"/>
    <cellStyle name="Output 2 21" xfId="34119" xr:uid="{00000000-0005-0000-0000-0000959D0000}"/>
    <cellStyle name="Output 2 21 2" xfId="44157" xr:uid="{00000000-0005-0000-0000-0000969D0000}"/>
    <cellStyle name="Output 2 22" xfId="34399" xr:uid="{00000000-0005-0000-0000-0000979D0000}"/>
    <cellStyle name="Output 2 22 2" xfId="44450" xr:uid="{00000000-0005-0000-0000-0000989D0000}"/>
    <cellStyle name="Output 2 23" xfId="33777" xr:uid="{00000000-0005-0000-0000-0000999D0000}"/>
    <cellStyle name="Output 2 23 2" xfId="43748" xr:uid="{00000000-0005-0000-0000-00009A9D0000}"/>
    <cellStyle name="Output 2 24" xfId="33784" xr:uid="{00000000-0005-0000-0000-00009B9D0000}"/>
    <cellStyle name="Output 2 24 2" xfId="43755" xr:uid="{00000000-0005-0000-0000-00009C9D0000}"/>
    <cellStyle name="Output 2 25" xfId="34463" xr:uid="{00000000-0005-0000-0000-00009D9D0000}"/>
    <cellStyle name="Output 2 25 2" xfId="44508" xr:uid="{00000000-0005-0000-0000-00009E9D0000}"/>
    <cellStyle name="Output 2 26" xfId="35121" xr:uid="{00000000-0005-0000-0000-00009F9D0000}"/>
    <cellStyle name="Output 2 26 2" xfId="44593" xr:uid="{00000000-0005-0000-0000-0000A09D0000}"/>
    <cellStyle name="Output 2 27" xfId="36848" xr:uid="{00000000-0005-0000-0000-0000A19D0000}"/>
    <cellStyle name="Output 2 28" xfId="23866" xr:uid="{00000000-0005-0000-0000-0000A29D0000}"/>
    <cellStyle name="Output 2 29" xfId="23347" xr:uid="{00000000-0005-0000-0000-0000A39D0000}"/>
    <cellStyle name="Output 2 3" xfId="1160" xr:uid="{00000000-0005-0000-0000-0000A49D0000}"/>
    <cellStyle name="Output 2 3 10" xfId="34117" xr:uid="{00000000-0005-0000-0000-0000A59D0000}"/>
    <cellStyle name="Output 2 3 10 2" xfId="44155" xr:uid="{00000000-0005-0000-0000-0000A69D0000}"/>
    <cellStyle name="Output 2 3 11" xfId="34371" xr:uid="{00000000-0005-0000-0000-0000A79D0000}"/>
    <cellStyle name="Output 2 3 11 2" xfId="44419" xr:uid="{00000000-0005-0000-0000-0000A89D0000}"/>
    <cellStyle name="Output 2 3 12" xfId="33709" xr:uid="{00000000-0005-0000-0000-0000A99D0000}"/>
    <cellStyle name="Output 2 3 12 2" xfId="43669" xr:uid="{00000000-0005-0000-0000-0000AA9D0000}"/>
    <cellStyle name="Output 2 3 13" xfId="34461" xr:uid="{00000000-0005-0000-0000-0000AB9D0000}"/>
    <cellStyle name="Output 2 3 13 2" xfId="44507" xr:uid="{00000000-0005-0000-0000-0000AC9D0000}"/>
    <cellStyle name="Output 2 3 14" xfId="34142" xr:uid="{00000000-0005-0000-0000-0000AD9D0000}"/>
    <cellStyle name="Output 2 3 14 2" xfId="44179" xr:uid="{00000000-0005-0000-0000-0000AE9D0000}"/>
    <cellStyle name="Output 2 3 15" xfId="35069" xr:uid="{00000000-0005-0000-0000-0000AF9D0000}"/>
    <cellStyle name="Output 2 3 15 2" xfId="44591" xr:uid="{00000000-0005-0000-0000-0000B09D0000}"/>
    <cellStyle name="Output 2 3 16" xfId="36850" xr:uid="{00000000-0005-0000-0000-0000B19D0000}"/>
    <cellStyle name="Output 2 3 17" xfId="23868" xr:uid="{00000000-0005-0000-0000-0000B29D0000}"/>
    <cellStyle name="Output 2 3 18" xfId="23349" xr:uid="{00000000-0005-0000-0000-0000B39D0000}"/>
    <cellStyle name="Output 2 3 2" xfId="18714" xr:uid="{00000000-0005-0000-0000-0000B49D0000}"/>
    <cellStyle name="Output 2 3 2 2" xfId="18715" xr:uid="{00000000-0005-0000-0000-0000B59D0000}"/>
    <cellStyle name="Output 2 3 2 2 2" xfId="21144" xr:uid="{00000000-0005-0000-0000-0000B69D0000}"/>
    <cellStyle name="Output 2 3 2 2 2 2" xfId="30871" xr:uid="{00000000-0005-0000-0000-0000B79D0000}"/>
    <cellStyle name="Output 2 3 2 2 2 3" xfId="35067" xr:uid="{00000000-0005-0000-0000-0000B89D0000}"/>
    <cellStyle name="Output 2 3 2 2 3" xfId="22808" xr:uid="{00000000-0005-0000-0000-0000B99D0000}"/>
    <cellStyle name="Output 2 3 2 2 3 2" xfId="43478" xr:uid="{00000000-0005-0000-0000-0000BA9D0000}"/>
    <cellStyle name="Output 2 3 2 2 4" xfId="33081" xr:uid="{00000000-0005-0000-0000-0000BB9D0000}"/>
    <cellStyle name="Output 2 3 2 3" xfId="18716" xr:uid="{00000000-0005-0000-0000-0000BC9D0000}"/>
    <cellStyle name="Output 2 3 2 3 2" xfId="21145" xr:uid="{00000000-0005-0000-0000-0000BD9D0000}"/>
    <cellStyle name="Output 2 3 2 3 2 2" xfId="30872" xr:uid="{00000000-0005-0000-0000-0000BE9D0000}"/>
    <cellStyle name="Output 2 3 2 3 2 3" xfId="35066" xr:uid="{00000000-0005-0000-0000-0000BF9D0000}"/>
    <cellStyle name="Output 2 3 2 3 3" xfId="22807" xr:uid="{00000000-0005-0000-0000-0000C09D0000}"/>
    <cellStyle name="Output 2 3 2 3 3 2" xfId="43479" xr:uid="{00000000-0005-0000-0000-0000C19D0000}"/>
    <cellStyle name="Output 2 3 2 3 4" xfId="33082" xr:uid="{00000000-0005-0000-0000-0000C29D0000}"/>
    <cellStyle name="Output 2 3 2 4" xfId="18717" xr:uid="{00000000-0005-0000-0000-0000C39D0000}"/>
    <cellStyle name="Output 2 3 2 4 2" xfId="21146" xr:uid="{00000000-0005-0000-0000-0000C49D0000}"/>
    <cellStyle name="Output 2 3 2 4 2 2" xfId="30873" xr:uid="{00000000-0005-0000-0000-0000C59D0000}"/>
    <cellStyle name="Output 2 3 2 4 2 3" xfId="35065" xr:uid="{00000000-0005-0000-0000-0000C69D0000}"/>
    <cellStyle name="Output 2 3 2 4 3" xfId="22806" xr:uid="{00000000-0005-0000-0000-0000C79D0000}"/>
    <cellStyle name="Output 2 3 2 4 3 2" xfId="43480" xr:uid="{00000000-0005-0000-0000-0000C89D0000}"/>
    <cellStyle name="Output 2 3 2 4 4" xfId="33083" xr:uid="{00000000-0005-0000-0000-0000C99D0000}"/>
    <cellStyle name="Output 2 3 2 5" xfId="21143" xr:uid="{00000000-0005-0000-0000-0000CA9D0000}"/>
    <cellStyle name="Output 2 3 2 5 2" xfId="30870" xr:uid="{00000000-0005-0000-0000-0000CB9D0000}"/>
    <cellStyle name="Output 2 3 2 5 3" xfId="35068" xr:uid="{00000000-0005-0000-0000-0000CC9D0000}"/>
    <cellStyle name="Output 2 3 2 6" xfId="22809" xr:uid="{00000000-0005-0000-0000-0000CD9D0000}"/>
    <cellStyle name="Output 2 3 2 6 2" xfId="43477" xr:uid="{00000000-0005-0000-0000-0000CE9D0000}"/>
    <cellStyle name="Output 2 3 2 7" xfId="33080" xr:uid="{00000000-0005-0000-0000-0000CF9D0000}"/>
    <cellStyle name="Output 2 3 3" xfId="18718" xr:uid="{00000000-0005-0000-0000-0000D09D0000}"/>
    <cellStyle name="Output 2 3 3 2" xfId="18719" xr:uid="{00000000-0005-0000-0000-0000D19D0000}"/>
    <cellStyle name="Output 2 3 3 2 2" xfId="21148" xr:uid="{00000000-0005-0000-0000-0000D29D0000}"/>
    <cellStyle name="Output 2 3 3 2 2 2" xfId="30875" xr:uid="{00000000-0005-0000-0000-0000D39D0000}"/>
    <cellStyle name="Output 2 3 3 2 2 3" xfId="35063" xr:uid="{00000000-0005-0000-0000-0000D49D0000}"/>
    <cellStyle name="Output 2 3 3 2 3" xfId="22804" xr:uid="{00000000-0005-0000-0000-0000D59D0000}"/>
    <cellStyle name="Output 2 3 3 2 3 2" xfId="43482" xr:uid="{00000000-0005-0000-0000-0000D69D0000}"/>
    <cellStyle name="Output 2 3 3 2 4" xfId="33085" xr:uid="{00000000-0005-0000-0000-0000D79D0000}"/>
    <cellStyle name="Output 2 3 3 3" xfId="18720" xr:uid="{00000000-0005-0000-0000-0000D89D0000}"/>
    <cellStyle name="Output 2 3 3 3 2" xfId="21149" xr:uid="{00000000-0005-0000-0000-0000D99D0000}"/>
    <cellStyle name="Output 2 3 3 3 2 2" xfId="30876" xr:uid="{00000000-0005-0000-0000-0000DA9D0000}"/>
    <cellStyle name="Output 2 3 3 3 2 3" xfId="35062" xr:uid="{00000000-0005-0000-0000-0000DB9D0000}"/>
    <cellStyle name="Output 2 3 3 3 3" xfId="22803" xr:uid="{00000000-0005-0000-0000-0000DC9D0000}"/>
    <cellStyle name="Output 2 3 3 3 3 2" xfId="43483" xr:uid="{00000000-0005-0000-0000-0000DD9D0000}"/>
    <cellStyle name="Output 2 3 3 3 4" xfId="33086" xr:uid="{00000000-0005-0000-0000-0000DE9D0000}"/>
    <cellStyle name="Output 2 3 3 4" xfId="18721" xr:uid="{00000000-0005-0000-0000-0000DF9D0000}"/>
    <cellStyle name="Output 2 3 3 4 2" xfId="21150" xr:uid="{00000000-0005-0000-0000-0000E09D0000}"/>
    <cellStyle name="Output 2 3 3 4 2 2" xfId="30877" xr:uid="{00000000-0005-0000-0000-0000E19D0000}"/>
    <cellStyle name="Output 2 3 3 4 2 3" xfId="35061" xr:uid="{00000000-0005-0000-0000-0000E29D0000}"/>
    <cellStyle name="Output 2 3 3 4 3" xfId="22802" xr:uid="{00000000-0005-0000-0000-0000E39D0000}"/>
    <cellStyle name="Output 2 3 3 4 3 2" xfId="43484" xr:uid="{00000000-0005-0000-0000-0000E49D0000}"/>
    <cellStyle name="Output 2 3 3 4 4" xfId="33087" xr:uid="{00000000-0005-0000-0000-0000E59D0000}"/>
    <cellStyle name="Output 2 3 3 5" xfId="21147" xr:uid="{00000000-0005-0000-0000-0000E69D0000}"/>
    <cellStyle name="Output 2 3 3 5 2" xfId="30874" xr:uid="{00000000-0005-0000-0000-0000E79D0000}"/>
    <cellStyle name="Output 2 3 3 5 3" xfId="35064" xr:uid="{00000000-0005-0000-0000-0000E89D0000}"/>
    <cellStyle name="Output 2 3 3 6" xfId="22805" xr:uid="{00000000-0005-0000-0000-0000E99D0000}"/>
    <cellStyle name="Output 2 3 3 6 2" xfId="43481" xr:uid="{00000000-0005-0000-0000-0000EA9D0000}"/>
    <cellStyle name="Output 2 3 3 7" xfId="33084" xr:uid="{00000000-0005-0000-0000-0000EB9D0000}"/>
    <cellStyle name="Output 2 3 4" xfId="18722" xr:uid="{00000000-0005-0000-0000-0000EC9D0000}"/>
    <cellStyle name="Output 2 3 4 2" xfId="18723" xr:uid="{00000000-0005-0000-0000-0000ED9D0000}"/>
    <cellStyle name="Output 2 3 4 2 2" xfId="21152" xr:uid="{00000000-0005-0000-0000-0000EE9D0000}"/>
    <cellStyle name="Output 2 3 4 2 2 2" xfId="30879" xr:uid="{00000000-0005-0000-0000-0000EF9D0000}"/>
    <cellStyle name="Output 2 3 4 2 2 3" xfId="35059" xr:uid="{00000000-0005-0000-0000-0000F09D0000}"/>
    <cellStyle name="Output 2 3 4 2 3" xfId="22800" xr:uid="{00000000-0005-0000-0000-0000F19D0000}"/>
    <cellStyle name="Output 2 3 4 2 3 2" xfId="43486" xr:uid="{00000000-0005-0000-0000-0000F29D0000}"/>
    <cellStyle name="Output 2 3 4 2 4" xfId="33089" xr:uid="{00000000-0005-0000-0000-0000F39D0000}"/>
    <cellStyle name="Output 2 3 4 3" xfId="21151" xr:uid="{00000000-0005-0000-0000-0000F49D0000}"/>
    <cellStyle name="Output 2 3 4 3 2" xfId="30878" xr:uid="{00000000-0005-0000-0000-0000F59D0000}"/>
    <cellStyle name="Output 2 3 4 3 3" xfId="35060" xr:uid="{00000000-0005-0000-0000-0000F69D0000}"/>
    <cellStyle name="Output 2 3 4 4" xfId="22801" xr:uid="{00000000-0005-0000-0000-0000F79D0000}"/>
    <cellStyle name="Output 2 3 4 4 2" xfId="43485" xr:uid="{00000000-0005-0000-0000-0000F89D0000}"/>
    <cellStyle name="Output 2 3 4 5" xfId="33088" xr:uid="{00000000-0005-0000-0000-0000F99D0000}"/>
    <cellStyle name="Output 2 3 5" xfId="18724" xr:uid="{00000000-0005-0000-0000-0000FA9D0000}"/>
    <cellStyle name="Output 2 3 5 2" xfId="21153" xr:uid="{00000000-0005-0000-0000-0000FB9D0000}"/>
    <cellStyle name="Output 2 3 5 2 2" xfId="30880" xr:uid="{00000000-0005-0000-0000-0000FC9D0000}"/>
    <cellStyle name="Output 2 3 5 2 3" xfId="35058" xr:uid="{00000000-0005-0000-0000-0000FD9D0000}"/>
    <cellStyle name="Output 2 3 5 3" xfId="22799" xr:uid="{00000000-0005-0000-0000-0000FE9D0000}"/>
    <cellStyle name="Output 2 3 5 3 2" xfId="43487" xr:uid="{00000000-0005-0000-0000-0000FF9D0000}"/>
    <cellStyle name="Output 2 3 5 4" xfId="33090" xr:uid="{00000000-0005-0000-0000-0000009E0000}"/>
    <cellStyle name="Output 2 3 6" xfId="18713" xr:uid="{00000000-0005-0000-0000-0000019E0000}"/>
    <cellStyle name="Output 2 3 6 2" xfId="22810" xr:uid="{00000000-0005-0000-0000-0000029E0000}"/>
    <cellStyle name="Output 2 3 6 2 2" xfId="43476" xr:uid="{00000000-0005-0000-0000-0000039E0000}"/>
    <cellStyle name="Output 2 3 6 3" xfId="33079" xr:uid="{00000000-0005-0000-0000-0000049E0000}"/>
    <cellStyle name="Output 2 3 7" xfId="21142" xr:uid="{00000000-0005-0000-0000-0000059E0000}"/>
    <cellStyle name="Output 2 3 7 2" xfId="30869" xr:uid="{00000000-0005-0000-0000-0000069E0000}"/>
    <cellStyle name="Output 2 3 7 2 2" xfId="44172" xr:uid="{00000000-0005-0000-0000-0000079E0000}"/>
    <cellStyle name="Output 2 3 7 3" xfId="34135" xr:uid="{00000000-0005-0000-0000-0000089E0000}"/>
    <cellStyle name="Output 2 3 8" xfId="29366" xr:uid="{00000000-0005-0000-0000-0000099E0000}"/>
    <cellStyle name="Output 2 3 8 2" xfId="44462" xr:uid="{00000000-0005-0000-0000-00000A9E0000}"/>
    <cellStyle name="Output 2 3 8 3" xfId="34415" xr:uid="{00000000-0005-0000-0000-00000B9E0000}"/>
    <cellStyle name="Output 2 3 9" xfId="34303" xr:uid="{00000000-0005-0000-0000-00000C9E0000}"/>
    <cellStyle name="Output 2 3 9 2" xfId="44342" xr:uid="{00000000-0005-0000-0000-00000D9E0000}"/>
    <cellStyle name="Output 2 4" xfId="18725" xr:uid="{00000000-0005-0000-0000-00000E9E0000}"/>
    <cellStyle name="Output 2 4 2" xfId="18726" xr:uid="{00000000-0005-0000-0000-00000F9E0000}"/>
    <cellStyle name="Output 2 4 2 2" xfId="18727" xr:uid="{00000000-0005-0000-0000-0000109E0000}"/>
    <cellStyle name="Output 2 4 2 2 2" xfId="21156" xr:uid="{00000000-0005-0000-0000-0000119E0000}"/>
    <cellStyle name="Output 2 4 2 2 2 2" xfId="30883" xr:uid="{00000000-0005-0000-0000-0000129E0000}"/>
    <cellStyle name="Output 2 4 2 2 2 3" xfId="35055" xr:uid="{00000000-0005-0000-0000-0000139E0000}"/>
    <cellStyle name="Output 2 4 2 2 3" xfId="22796" xr:uid="{00000000-0005-0000-0000-0000149E0000}"/>
    <cellStyle name="Output 2 4 2 2 3 2" xfId="43490" xr:uid="{00000000-0005-0000-0000-0000159E0000}"/>
    <cellStyle name="Output 2 4 2 2 4" xfId="33093" xr:uid="{00000000-0005-0000-0000-0000169E0000}"/>
    <cellStyle name="Output 2 4 2 3" xfId="18728" xr:uid="{00000000-0005-0000-0000-0000179E0000}"/>
    <cellStyle name="Output 2 4 2 3 2" xfId="21157" xr:uid="{00000000-0005-0000-0000-0000189E0000}"/>
    <cellStyle name="Output 2 4 2 3 2 2" xfId="30884" xr:uid="{00000000-0005-0000-0000-0000199E0000}"/>
    <cellStyle name="Output 2 4 2 3 2 3" xfId="35054" xr:uid="{00000000-0005-0000-0000-00001A9E0000}"/>
    <cellStyle name="Output 2 4 2 3 3" xfId="22795" xr:uid="{00000000-0005-0000-0000-00001B9E0000}"/>
    <cellStyle name="Output 2 4 2 3 3 2" xfId="43491" xr:uid="{00000000-0005-0000-0000-00001C9E0000}"/>
    <cellStyle name="Output 2 4 2 3 4" xfId="33094" xr:uid="{00000000-0005-0000-0000-00001D9E0000}"/>
    <cellStyle name="Output 2 4 2 4" xfId="18729" xr:uid="{00000000-0005-0000-0000-00001E9E0000}"/>
    <cellStyle name="Output 2 4 2 4 2" xfId="21158" xr:uid="{00000000-0005-0000-0000-00001F9E0000}"/>
    <cellStyle name="Output 2 4 2 4 2 2" xfId="30885" xr:uid="{00000000-0005-0000-0000-0000209E0000}"/>
    <cellStyle name="Output 2 4 2 4 2 3" xfId="35053" xr:uid="{00000000-0005-0000-0000-0000219E0000}"/>
    <cellStyle name="Output 2 4 2 4 3" xfId="22794" xr:uid="{00000000-0005-0000-0000-0000229E0000}"/>
    <cellStyle name="Output 2 4 2 4 3 2" xfId="43492" xr:uid="{00000000-0005-0000-0000-0000239E0000}"/>
    <cellStyle name="Output 2 4 2 4 4" xfId="33095" xr:uid="{00000000-0005-0000-0000-0000249E0000}"/>
    <cellStyle name="Output 2 4 2 5" xfId="21155" xr:uid="{00000000-0005-0000-0000-0000259E0000}"/>
    <cellStyle name="Output 2 4 2 5 2" xfId="30882" xr:uid="{00000000-0005-0000-0000-0000269E0000}"/>
    <cellStyle name="Output 2 4 2 5 3" xfId="35056" xr:uid="{00000000-0005-0000-0000-0000279E0000}"/>
    <cellStyle name="Output 2 4 2 6" xfId="22797" xr:uid="{00000000-0005-0000-0000-0000289E0000}"/>
    <cellStyle name="Output 2 4 2 6 2" xfId="43489" xr:uid="{00000000-0005-0000-0000-0000299E0000}"/>
    <cellStyle name="Output 2 4 2 7" xfId="33092" xr:uid="{00000000-0005-0000-0000-00002A9E0000}"/>
    <cellStyle name="Output 2 4 3" xfId="18730" xr:uid="{00000000-0005-0000-0000-00002B9E0000}"/>
    <cellStyle name="Output 2 4 3 2" xfId="18731" xr:uid="{00000000-0005-0000-0000-00002C9E0000}"/>
    <cellStyle name="Output 2 4 3 2 2" xfId="21160" xr:uid="{00000000-0005-0000-0000-00002D9E0000}"/>
    <cellStyle name="Output 2 4 3 2 2 2" xfId="30887" xr:uid="{00000000-0005-0000-0000-00002E9E0000}"/>
    <cellStyle name="Output 2 4 3 2 2 3" xfId="35051" xr:uid="{00000000-0005-0000-0000-00002F9E0000}"/>
    <cellStyle name="Output 2 4 3 2 3" xfId="22792" xr:uid="{00000000-0005-0000-0000-0000309E0000}"/>
    <cellStyle name="Output 2 4 3 2 3 2" xfId="43494" xr:uid="{00000000-0005-0000-0000-0000319E0000}"/>
    <cellStyle name="Output 2 4 3 2 4" xfId="33097" xr:uid="{00000000-0005-0000-0000-0000329E0000}"/>
    <cellStyle name="Output 2 4 3 3" xfId="18732" xr:uid="{00000000-0005-0000-0000-0000339E0000}"/>
    <cellStyle name="Output 2 4 3 3 2" xfId="21161" xr:uid="{00000000-0005-0000-0000-0000349E0000}"/>
    <cellStyle name="Output 2 4 3 3 2 2" xfId="30888" xr:uid="{00000000-0005-0000-0000-0000359E0000}"/>
    <cellStyle name="Output 2 4 3 3 2 3" xfId="35050" xr:uid="{00000000-0005-0000-0000-0000369E0000}"/>
    <cellStyle name="Output 2 4 3 3 3" xfId="22791" xr:uid="{00000000-0005-0000-0000-0000379E0000}"/>
    <cellStyle name="Output 2 4 3 3 3 2" xfId="43495" xr:uid="{00000000-0005-0000-0000-0000389E0000}"/>
    <cellStyle name="Output 2 4 3 3 4" xfId="33098" xr:uid="{00000000-0005-0000-0000-0000399E0000}"/>
    <cellStyle name="Output 2 4 3 4" xfId="18733" xr:uid="{00000000-0005-0000-0000-00003A9E0000}"/>
    <cellStyle name="Output 2 4 3 4 2" xfId="21162" xr:uid="{00000000-0005-0000-0000-00003B9E0000}"/>
    <cellStyle name="Output 2 4 3 4 2 2" xfId="30889" xr:uid="{00000000-0005-0000-0000-00003C9E0000}"/>
    <cellStyle name="Output 2 4 3 4 2 3" xfId="35049" xr:uid="{00000000-0005-0000-0000-00003D9E0000}"/>
    <cellStyle name="Output 2 4 3 4 3" xfId="22790" xr:uid="{00000000-0005-0000-0000-00003E9E0000}"/>
    <cellStyle name="Output 2 4 3 4 3 2" xfId="43496" xr:uid="{00000000-0005-0000-0000-00003F9E0000}"/>
    <cellStyle name="Output 2 4 3 4 4" xfId="33099" xr:uid="{00000000-0005-0000-0000-0000409E0000}"/>
    <cellStyle name="Output 2 4 3 5" xfId="21159" xr:uid="{00000000-0005-0000-0000-0000419E0000}"/>
    <cellStyle name="Output 2 4 3 5 2" xfId="30886" xr:uid="{00000000-0005-0000-0000-0000429E0000}"/>
    <cellStyle name="Output 2 4 3 5 3" xfId="35052" xr:uid="{00000000-0005-0000-0000-0000439E0000}"/>
    <cellStyle name="Output 2 4 3 6" xfId="22793" xr:uid="{00000000-0005-0000-0000-0000449E0000}"/>
    <cellStyle name="Output 2 4 3 6 2" xfId="43493" xr:uid="{00000000-0005-0000-0000-0000459E0000}"/>
    <cellStyle name="Output 2 4 3 7" xfId="33096" xr:uid="{00000000-0005-0000-0000-0000469E0000}"/>
    <cellStyle name="Output 2 4 4" xfId="18734" xr:uid="{00000000-0005-0000-0000-0000479E0000}"/>
    <cellStyle name="Output 2 4 4 2" xfId="18735" xr:uid="{00000000-0005-0000-0000-0000489E0000}"/>
    <cellStyle name="Output 2 4 4 2 2" xfId="21164" xr:uid="{00000000-0005-0000-0000-0000499E0000}"/>
    <cellStyle name="Output 2 4 4 2 2 2" xfId="30891" xr:uid="{00000000-0005-0000-0000-00004A9E0000}"/>
    <cellStyle name="Output 2 4 4 2 2 3" xfId="35047" xr:uid="{00000000-0005-0000-0000-00004B9E0000}"/>
    <cellStyle name="Output 2 4 4 2 3" xfId="22788" xr:uid="{00000000-0005-0000-0000-00004C9E0000}"/>
    <cellStyle name="Output 2 4 4 2 3 2" xfId="43498" xr:uid="{00000000-0005-0000-0000-00004D9E0000}"/>
    <cellStyle name="Output 2 4 4 2 4" xfId="33101" xr:uid="{00000000-0005-0000-0000-00004E9E0000}"/>
    <cellStyle name="Output 2 4 4 3" xfId="21163" xr:uid="{00000000-0005-0000-0000-00004F9E0000}"/>
    <cellStyle name="Output 2 4 4 3 2" xfId="30890" xr:uid="{00000000-0005-0000-0000-0000509E0000}"/>
    <cellStyle name="Output 2 4 4 3 3" xfId="35048" xr:uid="{00000000-0005-0000-0000-0000519E0000}"/>
    <cellStyle name="Output 2 4 4 4" xfId="22789" xr:uid="{00000000-0005-0000-0000-0000529E0000}"/>
    <cellStyle name="Output 2 4 4 4 2" xfId="43497" xr:uid="{00000000-0005-0000-0000-0000539E0000}"/>
    <cellStyle name="Output 2 4 4 5" xfId="33100" xr:uid="{00000000-0005-0000-0000-0000549E0000}"/>
    <cellStyle name="Output 2 4 5" xfId="18736" xr:uid="{00000000-0005-0000-0000-0000559E0000}"/>
    <cellStyle name="Output 2 4 5 2" xfId="21165" xr:uid="{00000000-0005-0000-0000-0000569E0000}"/>
    <cellStyle name="Output 2 4 5 2 2" xfId="30892" xr:uid="{00000000-0005-0000-0000-0000579E0000}"/>
    <cellStyle name="Output 2 4 5 2 3" xfId="35046" xr:uid="{00000000-0005-0000-0000-0000589E0000}"/>
    <cellStyle name="Output 2 4 5 3" xfId="22787" xr:uid="{00000000-0005-0000-0000-0000599E0000}"/>
    <cellStyle name="Output 2 4 5 3 2" xfId="43499" xr:uid="{00000000-0005-0000-0000-00005A9E0000}"/>
    <cellStyle name="Output 2 4 5 4" xfId="33102" xr:uid="{00000000-0005-0000-0000-00005B9E0000}"/>
    <cellStyle name="Output 2 4 6" xfId="21154" xr:uid="{00000000-0005-0000-0000-00005C9E0000}"/>
    <cellStyle name="Output 2 4 6 2" xfId="30881" xr:uid="{00000000-0005-0000-0000-00005D9E0000}"/>
    <cellStyle name="Output 2 4 6 3" xfId="35057" xr:uid="{00000000-0005-0000-0000-00005E9E0000}"/>
    <cellStyle name="Output 2 4 7" xfId="22798" xr:uid="{00000000-0005-0000-0000-00005F9E0000}"/>
    <cellStyle name="Output 2 4 7 2" xfId="43488" xr:uid="{00000000-0005-0000-0000-0000609E0000}"/>
    <cellStyle name="Output 2 4 8" xfId="33091" xr:uid="{00000000-0005-0000-0000-0000619E0000}"/>
    <cellStyle name="Output 2 4 9" xfId="23350" xr:uid="{00000000-0005-0000-0000-0000629E0000}"/>
    <cellStyle name="Output 2 5" xfId="18737" xr:uid="{00000000-0005-0000-0000-0000639E0000}"/>
    <cellStyle name="Output 2 5 2" xfId="18738" xr:uid="{00000000-0005-0000-0000-0000649E0000}"/>
    <cellStyle name="Output 2 5 2 2" xfId="18739" xr:uid="{00000000-0005-0000-0000-0000659E0000}"/>
    <cellStyle name="Output 2 5 2 2 2" xfId="21168" xr:uid="{00000000-0005-0000-0000-0000669E0000}"/>
    <cellStyle name="Output 2 5 2 2 2 2" xfId="30895" xr:uid="{00000000-0005-0000-0000-0000679E0000}"/>
    <cellStyle name="Output 2 5 2 2 2 3" xfId="35043" xr:uid="{00000000-0005-0000-0000-0000689E0000}"/>
    <cellStyle name="Output 2 5 2 2 3" xfId="22784" xr:uid="{00000000-0005-0000-0000-0000699E0000}"/>
    <cellStyle name="Output 2 5 2 2 3 2" xfId="43502" xr:uid="{00000000-0005-0000-0000-00006A9E0000}"/>
    <cellStyle name="Output 2 5 2 2 4" xfId="33105" xr:uid="{00000000-0005-0000-0000-00006B9E0000}"/>
    <cellStyle name="Output 2 5 2 3" xfId="18740" xr:uid="{00000000-0005-0000-0000-00006C9E0000}"/>
    <cellStyle name="Output 2 5 2 3 2" xfId="21169" xr:uid="{00000000-0005-0000-0000-00006D9E0000}"/>
    <cellStyle name="Output 2 5 2 3 2 2" xfId="30896" xr:uid="{00000000-0005-0000-0000-00006E9E0000}"/>
    <cellStyle name="Output 2 5 2 3 2 3" xfId="35042" xr:uid="{00000000-0005-0000-0000-00006F9E0000}"/>
    <cellStyle name="Output 2 5 2 3 3" xfId="22783" xr:uid="{00000000-0005-0000-0000-0000709E0000}"/>
    <cellStyle name="Output 2 5 2 3 3 2" xfId="43503" xr:uid="{00000000-0005-0000-0000-0000719E0000}"/>
    <cellStyle name="Output 2 5 2 3 4" xfId="33106" xr:uid="{00000000-0005-0000-0000-0000729E0000}"/>
    <cellStyle name="Output 2 5 2 4" xfId="18741" xr:uid="{00000000-0005-0000-0000-0000739E0000}"/>
    <cellStyle name="Output 2 5 2 4 2" xfId="21170" xr:uid="{00000000-0005-0000-0000-0000749E0000}"/>
    <cellStyle name="Output 2 5 2 4 2 2" xfId="30897" xr:uid="{00000000-0005-0000-0000-0000759E0000}"/>
    <cellStyle name="Output 2 5 2 4 2 3" xfId="35041" xr:uid="{00000000-0005-0000-0000-0000769E0000}"/>
    <cellStyle name="Output 2 5 2 4 3" xfId="22782" xr:uid="{00000000-0005-0000-0000-0000779E0000}"/>
    <cellStyle name="Output 2 5 2 4 3 2" xfId="43504" xr:uid="{00000000-0005-0000-0000-0000789E0000}"/>
    <cellStyle name="Output 2 5 2 4 4" xfId="33107" xr:uid="{00000000-0005-0000-0000-0000799E0000}"/>
    <cellStyle name="Output 2 5 2 5" xfId="21167" xr:uid="{00000000-0005-0000-0000-00007A9E0000}"/>
    <cellStyle name="Output 2 5 2 5 2" xfId="30894" xr:uid="{00000000-0005-0000-0000-00007B9E0000}"/>
    <cellStyle name="Output 2 5 2 5 3" xfId="35044" xr:uid="{00000000-0005-0000-0000-00007C9E0000}"/>
    <cellStyle name="Output 2 5 2 6" xfId="22785" xr:uid="{00000000-0005-0000-0000-00007D9E0000}"/>
    <cellStyle name="Output 2 5 2 6 2" xfId="43501" xr:uid="{00000000-0005-0000-0000-00007E9E0000}"/>
    <cellStyle name="Output 2 5 2 7" xfId="33104" xr:uid="{00000000-0005-0000-0000-00007F9E0000}"/>
    <cellStyle name="Output 2 5 3" xfId="18742" xr:uid="{00000000-0005-0000-0000-0000809E0000}"/>
    <cellStyle name="Output 2 5 3 2" xfId="18743" xr:uid="{00000000-0005-0000-0000-0000819E0000}"/>
    <cellStyle name="Output 2 5 3 2 2" xfId="21172" xr:uid="{00000000-0005-0000-0000-0000829E0000}"/>
    <cellStyle name="Output 2 5 3 2 2 2" xfId="30899" xr:uid="{00000000-0005-0000-0000-0000839E0000}"/>
    <cellStyle name="Output 2 5 3 2 2 3" xfId="35039" xr:uid="{00000000-0005-0000-0000-0000849E0000}"/>
    <cellStyle name="Output 2 5 3 2 3" xfId="22781" xr:uid="{00000000-0005-0000-0000-0000859E0000}"/>
    <cellStyle name="Output 2 5 3 2 3 2" xfId="43506" xr:uid="{00000000-0005-0000-0000-0000869E0000}"/>
    <cellStyle name="Output 2 5 3 2 4" xfId="33109" xr:uid="{00000000-0005-0000-0000-0000879E0000}"/>
    <cellStyle name="Output 2 5 3 3" xfId="18744" xr:uid="{00000000-0005-0000-0000-0000889E0000}"/>
    <cellStyle name="Output 2 5 3 3 2" xfId="21173" xr:uid="{00000000-0005-0000-0000-0000899E0000}"/>
    <cellStyle name="Output 2 5 3 3 2 2" xfId="30900" xr:uid="{00000000-0005-0000-0000-00008A9E0000}"/>
    <cellStyle name="Output 2 5 3 3 2 3" xfId="35038" xr:uid="{00000000-0005-0000-0000-00008B9E0000}"/>
    <cellStyle name="Output 2 5 3 3 3" xfId="22780" xr:uid="{00000000-0005-0000-0000-00008C9E0000}"/>
    <cellStyle name="Output 2 5 3 3 3 2" xfId="43507" xr:uid="{00000000-0005-0000-0000-00008D9E0000}"/>
    <cellStyle name="Output 2 5 3 3 4" xfId="33110" xr:uid="{00000000-0005-0000-0000-00008E9E0000}"/>
    <cellStyle name="Output 2 5 3 4" xfId="18745" xr:uid="{00000000-0005-0000-0000-00008F9E0000}"/>
    <cellStyle name="Output 2 5 3 4 2" xfId="21174" xr:uid="{00000000-0005-0000-0000-0000909E0000}"/>
    <cellStyle name="Output 2 5 3 4 2 2" xfId="30901" xr:uid="{00000000-0005-0000-0000-0000919E0000}"/>
    <cellStyle name="Output 2 5 3 4 2 3" xfId="35037" xr:uid="{00000000-0005-0000-0000-0000929E0000}"/>
    <cellStyle name="Output 2 5 3 4 3" xfId="22779" xr:uid="{00000000-0005-0000-0000-0000939E0000}"/>
    <cellStyle name="Output 2 5 3 4 3 2" xfId="43508" xr:uid="{00000000-0005-0000-0000-0000949E0000}"/>
    <cellStyle name="Output 2 5 3 4 4" xfId="33111" xr:uid="{00000000-0005-0000-0000-0000959E0000}"/>
    <cellStyle name="Output 2 5 3 5" xfId="21171" xr:uid="{00000000-0005-0000-0000-0000969E0000}"/>
    <cellStyle name="Output 2 5 3 5 2" xfId="30898" xr:uid="{00000000-0005-0000-0000-0000979E0000}"/>
    <cellStyle name="Output 2 5 3 5 3" xfId="35040" xr:uid="{00000000-0005-0000-0000-0000989E0000}"/>
    <cellStyle name="Output 2 5 3 6" xfId="21724" xr:uid="{00000000-0005-0000-0000-0000999E0000}"/>
    <cellStyle name="Output 2 5 3 6 2" xfId="43505" xr:uid="{00000000-0005-0000-0000-00009A9E0000}"/>
    <cellStyle name="Output 2 5 3 7" xfId="33108" xr:uid="{00000000-0005-0000-0000-00009B9E0000}"/>
    <cellStyle name="Output 2 5 4" xfId="18746" xr:uid="{00000000-0005-0000-0000-00009C9E0000}"/>
    <cellStyle name="Output 2 5 4 2" xfId="18747" xr:uid="{00000000-0005-0000-0000-00009D9E0000}"/>
    <cellStyle name="Output 2 5 4 2 2" xfId="21176" xr:uid="{00000000-0005-0000-0000-00009E9E0000}"/>
    <cellStyle name="Output 2 5 4 2 2 2" xfId="30903" xr:uid="{00000000-0005-0000-0000-00009F9E0000}"/>
    <cellStyle name="Output 2 5 4 2 2 3" xfId="35035" xr:uid="{00000000-0005-0000-0000-0000A09E0000}"/>
    <cellStyle name="Output 2 5 4 2 3" xfId="22777" xr:uid="{00000000-0005-0000-0000-0000A19E0000}"/>
    <cellStyle name="Output 2 5 4 2 3 2" xfId="43510" xr:uid="{00000000-0005-0000-0000-0000A29E0000}"/>
    <cellStyle name="Output 2 5 4 2 4" xfId="33113" xr:uid="{00000000-0005-0000-0000-0000A39E0000}"/>
    <cellStyle name="Output 2 5 4 3" xfId="21175" xr:uid="{00000000-0005-0000-0000-0000A49E0000}"/>
    <cellStyle name="Output 2 5 4 3 2" xfId="30902" xr:uid="{00000000-0005-0000-0000-0000A59E0000}"/>
    <cellStyle name="Output 2 5 4 3 3" xfId="35036" xr:uid="{00000000-0005-0000-0000-0000A69E0000}"/>
    <cellStyle name="Output 2 5 4 4" xfId="22778" xr:uid="{00000000-0005-0000-0000-0000A79E0000}"/>
    <cellStyle name="Output 2 5 4 4 2" xfId="43509" xr:uid="{00000000-0005-0000-0000-0000A89E0000}"/>
    <cellStyle name="Output 2 5 4 5" xfId="33112" xr:uid="{00000000-0005-0000-0000-0000A99E0000}"/>
    <cellStyle name="Output 2 5 5" xfId="18748" xr:uid="{00000000-0005-0000-0000-0000AA9E0000}"/>
    <cellStyle name="Output 2 5 5 2" xfId="21177" xr:uid="{00000000-0005-0000-0000-0000AB9E0000}"/>
    <cellStyle name="Output 2 5 5 2 2" xfId="30904" xr:uid="{00000000-0005-0000-0000-0000AC9E0000}"/>
    <cellStyle name="Output 2 5 5 2 3" xfId="35034" xr:uid="{00000000-0005-0000-0000-0000AD9E0000}"/>
    <cellStyle name="Output 2 5 5 3" xfId="22776" xr:uid="{00000000-0005-0000-0000-0000AE9E0000}"/>
    <cellStyle name="Output 2 5 5 3 2" xfId="43511" xr:uid="{00000000-0005-0000-0000-0000AF9E0000}"/>
    <cellStyle name="Output 2 5 5 4" xfId="33114" xr:uid="{00000000-0005-0000-0000-0000B09E0000}"/>
    <cellStyle name="Output 2 5 6" xfId="21166" xr:uid="{00000000-0005-0000-0000-0000B19E0000}"/>
    <cellStyle name="Output 2 5 6 2" xfId="30893" xr:uid="{00000000-0005-0000-0000-0000B29E0000}"/>
    <cellStyle name="Output 2 5 6 3" xfId="35045" xr:uid="{00000000-0005-0000-0000-0000B39E0000}"/>
    <cellStyle name="Output 2 5 7" xfId="22786" xr:uid="{00000000-0005-0000-0000-0000B49E0000}"/>
    <cellStyle name="Output 2 5 7 2" xfId="43500" xr:uid="{00000000-0005-0000-0000-0000B59E0000}"/>
    <cellStyle name="Output 2 5 8" xfId="33103" xr:uid="{00000000-0005-0000-0000-0000B69E0000}"/>
    <cellStyle name="Output 2 6" xfId="18749" xr:uid="{00000000-0005-0000-0000-0000B79E0000}"/>
    <cellStyle name="Output 2 6 2" xfId="18750" xr:uid="{00000000-0005-0000-0000-0000B89E0000}"/>
    <cellStyle name="Output 2 6 2 2" xfId="18751" xr:uid="{00000000-0005-0000-0000-0000B99E0000}"/>
    <cellStyle name="Output 2 6 2 2 2" xfId="21180" xr:uid="{00000000-0005-0000-0000-0000BA9E0000}"/>
    <cellStyle name="Output 2 6 2 2 2 2" xfId="30907" xr:uid="{00000000-0005-0000-0000-0000BB9E0000}"/>
    <cellStyle name="Output 2 6 2 2 2 3" xfId="35031" xr:uid="{00000000-0005-0000-0000-0000BC9E0000}"/>
    <cellStyle name="Output 2 6 2 2 3" xfId="22773" xr:uid="{00000000-0005-0000-0000-0000BD9E0000}"/>
    <cellStyle name="Output 2 6 2 2 3 2" xfId="43514" xr:uid="{00000000-0005-0000-0000-0000BE9E0000}"/>
    <cellStyle name="Output 2 6 2 2 4" xfId="33117" xr:uid="{00000000-0005-0000-0000-0000BF9E0000}"/>
    <cellStyle name="Output 2 6 2 3" xfId="18752" xr:uid="{00000000-0005-0000-0000-0000C09E0000}"/>
    <cellStyle name="Output 2 6 2 3 2" xfId="21181" xr:uid="{00000000-0005-0000-0000-0000C19E0000}"/>
    <cellStyle name="Output 2 6 2 3 2 2" xfId="30908" xr:uid="{00000000-0005-0000-0000-0000C29E0000}"/>
    <cellStyle name="Output 2 6 2 3 2 3" xfId="35030" xr:uid="{00000000-0005-0000-0000-0000C39E0000}"/>
    <cellStyle name="Output 2 6 2 3 3" xfId="22772" xr:uid="{00000000-0005-0000-0000-0000C49E0000}"/>
    <cellStyle name="Output 2 6 2 3 3 2" xfId="43515" xr:uid="{00000000-0005-0000-0000-0000C59E0000}"/>
    <cellStyle name="Output 2 6 2 3 4" xfId="33118" xr:uid="{00000000-0005-0000-0000-0000C69E0000}"/>
    <cellStyle name="Output 2 6 2 4" xfId="18753" xr:uid="{00000000-0005-0000-0000-0000C79E0000}"/>
    <cellStyle name="Output 2 6 2 4 2" xfId="21182" xr:uid="{00000000-0005-0000-0000-0000C89E0000}"/>
    <cellStyle name="Output 2 6 2 4 2 2" xfId="30909" xr:uid="{00000000-0005-0000-0000-0000C99E0000}"/>
    <cellStyle name="Output 2 6 2 4 2 3" xfId="35029" xr:uid="{00000000-0005-0000-0000-0000CA9E0000}"/>
    <cellStyle name="Output 2 6 2 4 3" xfId="22771" xr:uid="{00000000-0005-0000-0000-0000CB9E0000}"/>
    <cellStyle name="Output 2 6 2 4 3 2" xfId="43516" xr:uid="{00000000-0005-0000-0000-0000CC9E0000}"/>
    <cellStyle name="Output 2 6 2 4 4" xfId="33119" xr:uid="{00000000-0005-0000-0000-0000CD9E0000}"/>
    <cellStyle name="Output 2 6 2 5" xfId="21179" xr:uid="{00000000-0005-0000-0000-0000CE9E0000}"/>
    <cellStyle name="Output 2 6 2 5 2" xfId="30906" xr:uid="{00000000-0005-0000-0000-0000CF9E0000}"/>
    <cellStyle name="Output 2 6 2 5 3" xfId="35032" xr:uid="{00000000-0005-0000-0000-0000D09E0000}"/>
    <cellStyle name="Output 2 6 2 6" xfId="22774" xr:uid="{00000000-0005-0000-0000-0000D19E0000}"/>
    <cellStyle name="Output 2 6 2 6 2" xfId="43513" xr:uid="{00000000-0005-0000-0000-0000D29E0000}"/>
    <cellStyle name="Output 2 6 2 7" xfId="33116" xr:uid="{00000000-0005-0000-0000-0000D39E0000}"/>
    <cellStyle name="Output 2 6 3" xfId="18754" xr:uid="{00000000-0005-0000-0000-0000D49E0000}"/>
    <cellStyle name="Output 2 6 3 2" xfId="18755" xr:uid="{00000000-0005-0000-0000-0000D59E0000}"/>
    <cellStyle name="Output 2 6 3 2 2" xfId="21184" xr:uid="{00000000-0005-0000-0000-0000D69E0000}"/>
    <cellStyle name="Output 2 6 3 2 2 2" xfId="30911" xr:uid="{00000000-0005-0000-0000-0000D79E0000}"/>
    <cellStyle name="Output 2 6 3 2 2 3" xfId="35027" xr:uid="{00000000-0005-0000-0000-0000D89E0000}"/>
    <cellStyle name="Output 2 6 3 2 3" xfId="22769" xr:uid="{00000000-0005-0000-0000-0000D99E0000}"/>
    <cellStyle name="Output 2 6 3 2 3 2" xfId="43518" xr:uid="{00000000-0005-0000-0000-0000DA9E0000}"/>
    <cellStyle name="Output 2 6 3 2 4" xfId="33121" xr:uid="{00000000-0005-0000-0000-0000DB9E0000}"/>
    <cellStyle name="Output 2 6 3 3" xfId="18756" xr:uid="{00000000-0005-0000-0000-0000DC9E0000}"/>
    <cellStyle name="Output 2 6 3 3 2" xfId="21185" xr:uid="{00000000-0005-0000-0000-0000DD9E0000}"/>
    <cellStyle name="Output 2 6 3 3 2 2" xfId="30912" xr:uid="{00000000-0005-0000-0000-0000DE9E0000}"/>
    <cellStyle name="Output 2 6 3 3 2 3" xfId="35026" xr:uid="{00000000-0005-0000-0000-0000DF9E0000}"/>
    <cellStyle name="Output 2 6 3 3 3" xfId="22768" xr:uid="{00000000-0005-0000-0000-0000E09E0000}"/>
    <cellStyle name="Output 2 6 3 3 3 2" xfId="43519" xr:uid="{00000000-0005-0000-0000-0000E19E0000}"/>
    <cellStyle name="Output 2 6 3 3 4" xfId="33122" xr:uid="{00000000-0005-0000-0000-0000E29E0000}"/>
    <cellStyle name="Output 2 6 3 4" xfId="18757" xr:uid="{00000000-0005-0000-0000-0000E39E0000}"/>
    <cellStyle name="Output 2 6 3 4 2" xfId="21186" xr:uid="{00000000-0005-0000-0000-0000E49E0000}"/>
    <cellStyle name="Output 2 6 3 4 2 2" xfId="30913" xr:uid="{00000000-0005-0000-0000-0000E59E0000}"/>
    <cellStyle name="Output 2 6 3 4 2 3" xfId="35025" xr:uid="{00000000-0005-0000-0000-0000E69E0000}"/>
    <cellStyle name="Output 2 6 3 4 3" xfId="22767" xr:uid="{00000000-0005-0000-0000-0000E79E0000}"/>
    <cellStyle name="Output 2 6 3 4 3 2" xfId="43520" xr:uid="{00000000-0005-0000-0000-0000E89E0000}"/>
    <cellStyle name="Output 2 6 3 4 4" xfId="33123" xr:uid="{00000000-0005-0000-0000-0000E99E0000}"/>
    <cellStyle name="Output 2 6 3 5" xfId="21183" xr:uid="{00000000-0005-0000-0000-0000EA9E0000}"/>
    <cellStyle name="Output 2 6 3 5 2" xfId="30910" xr:uid="{00000000-0005-0000-0000-0000EB9E0000}"/>
    <cellStyle name="Output 2 6 3 5 3" xfId="35028" xr:uid="{00000000-0005-0000-0000-0000EC9E0000}"/>
    <cellStyle name="Output 2 6 3 6" xfId="22770" xr:uid="{00000000-0005-0000-0000-0000ED9E0000}"/>
    <cellStyle name="Output 2 6 3 6 2" xfId="43517" xr:uid="{00000000-0005-0000-0000-0000EE9E0000}"/>
    <cellStyle name="Output 2 6 3 7" xfId="33120" xr:uid="{00000000-0005-0000-0000-0000EF9E0000}"/>
    <cellStyle name="Output 2 6 4" xfId="18758" xr:uid="{00000000-0005-0000-0000-0000F09E0000}"/>
    <cellStyle name="Output 2 6 4 2" xfId="18759" xr:uid="{00000000-0005-0000-0000-0000F19E0000}"/>
    <cellStyle name="Output 2 6 4 2 2" xfId="21188" xr:uid="{00000000-0005-0000-0000-0000F29E0000}"/>
    <cellStyle name="Output 2 6 4 2 2 2" xfId="30915" xr:uid="{00000000-0005-0000-0000-0000F39E0000}"/>
    <cellStyle name="Output 2 6 4 2 2 3" xfId="35023" xr:uid="{00000000-0005-0000-0000-0000F49E0000}"/>
    <cellStyle name="Output 2 6 4 2 3" xfId="22765" xr:uid="{00000000-0005-0000-0000-0000F59E0000}"/>
    <cellStyle name="Output 2 6 4 2 3 2" xfId="43522" xr:uid="{00000000-0005-0000-0000-0000F69E0000}"/>
    <cellStyle name="Output 2 6 4 2 4" xfId="33125" xr:uid="{00000000-0005-0000-0000-0000F79E0000}"/>
    <cellStyle name="Output 2 6 4 3" xfId="21187" xr:uid="{00000000-0005-0000-0000-0000F89E0000}"/>
    <cellStyle name="Output 2 6 4 3 2" xfId="30914" xr:uid="{00000000-0005-0000-0000-0000F99E0000}"/>
    <cellStyle name="Output 2 6 4 3 3" xfId="35024" xr:uid="{00000000-0005-0000-0000-0000FA9E0000}"/>
    <cellStyle name="Output 2 6 4 4" xfId="22766" xr:uid="{00000000-0005-0000-0000-0000FB9E0000}"/>
    <cellStyle name="Output 2 6 4 4 2" xfId="43521" xr:uid="{00000000-0005-0000-0000-0000FC9E0000}"/>
    <cellStyle name="Output 2 6 4 5" xfId="33124" xr:uid="{00000000-0005-0000-0000-0000FD9E0000}"/>
    <cellStyle name="Output 2 6 5" xfId="18760" xr:uid="{00000000-0005-0000-0000-0000FE9E0000}"/>
    <cellStyle name="Output 2 6 5 2" xfId="21189" xr:uid="{00000000-0005-0000-0000-0000FF9E0000}"/>
    <cellStyle name="Output 2 6 5 2 2" xfId="30916" xr:uid="{00000000-0005-0000-0000-0000009F0000}"/>
    <cellStyle name="Output 2 6 5 2 3" xfId="35022" xr:uid="{00000000-0005-0000-0000-0000019F0000}"/>
    <cellStyle name="Output 2 6 5 3" xfId="22764" xr:uid="{00000000-0005-0000-0000-0000029F0000}"/>
    <cellStyle name="Output 2 6 5 3 2" xfId="43523" xr:uid="{00000000-0005-0000-0000-0000039F0000}"/>
    <cellStyle name="Output 2 6 5 4" xfId="33126" xr:uid="{00000000-0005-0000-0000-0000049F0000}"/>
    <cellStyle name="Output 2 6 6" xfId="21178" xr:uid="{00000000-0005-0000-0000-0000059F0000}"/>
    <cellStyle name="Output 2 6 6 2" xfId="30905" xr:uid="{00000000-0005-0000-0000-0000069F0000}"/>
    <cellStyle name="Output 2 6 6 3" xfId="35033" xr:uid="{00000000-0005-0000-0000-0000079F0000}"/>
    <cellStyle name="Output 2 6 7" xfId="22775" xr:uid="{00000000-0005-0000-0000-0000089F0000}"/>
    <cellStyle name="Output 2 6 7 2" xfId="43512" xr:uid="{00000000-0005-0000-0000-0000099F0000}"/>
    <cellStyle name="Output 2 6 8" xfId="33115" xr:uid="{00000000-0005-0000-0000-00000A9F0000}"/>
    <cellStyle name="Output 2 7" xfId="18761" xr:uid="{00000000-0005-0000-0000-00000B9F0000}"/>
    <cellStyle name="Output 2 7 2" xfId="18762" xr:uid="{00000000-0005-0000-0000-00000C9F0000}"/>
    <cellStyle name="Output 2 7 2 2" xfId="18763" xr:uid="{00000000-0005-0000-0000-00000D9F0000}"/>
    <cellStyle name="Output 2 7 2 2 2" xfId="21192" xr:uid="{00000000-0005-0000-0000-00000E9F0000}"/>
    <cellStyle name="Output 2 7 2 2 2 2" xfId="30919" xr:uid="{00000000-0005-0000-0000-00000F9F0000}"/>
    <cellStyle name="Output 2 7 2 2 2 3" xfId="35019" xr:uid="{00000000-0005-0000-0000-0000109F0000}"/>
    <cellStyle name="Output 2 7 2 2 3" xfId="22761" xr:uid="{00000000-0005-0000-0000-0000119F0000}"/>
    <cellStyle name="Output 2 7 2 2 3 2" xfId="43526" xr:uid="{00000000-0005-0000-0000-0000129F0000}"/>
    <cellStyle name="Output 2 7 2 2 4" xfId="33129" xr:uid="{00000000-0005-0000-0000-0000139F0000}"/>
    <cellStyle name="Output 2 7 2 3" xfId="18764" xr:uid="{00000000-0005-0000-0000-0000149F0000}"/>
    <cellStyle name="Output 2 7 2 3 2" xfId="21193" xr:uid="{00000000-0005-0000-0000-0000159F0000}"/>
    <cellStyle name="Output 2 7 2 3 2 2" xfId="30920" xr:uid="{00000000-0005-0000-0000-0000169F0000}"/>
    <cellStyle name="Output 2 7 2 3 2 3" xfId="35018" xr:uid="{00000000-0005-0000-0000-0000179F0000}"/>
    <cellStyle name="Output 2 7 2 3 3" xfId="22760" xr:uid="{00000000-0005-0000-0000-0000189F0000}"/>
    <cellStyle name="Output 2 7 2 3 3 2" xfId="43527" xr:uid="{00000000-0005-0000-0000-0000199F0000}"/>
    <cellStyle name="Output 2 7 2 3 4" xfId="33130" xr:uid="{00000000-0005-0000-0000-00001A9F0000}"/>
    <cellStyle name="Output 2 7 2 4" xfId="18765" xr:uid="{00000000-0005-0000-0000-00001B9F0000}"/>
    <cellStyle name="Output 2 7 2 4 2" xfId="21194" xr:uid="{00000000-0005-0000-0000-00001C9F0000}"/>
    <cellStyle name="Output 2 7 2 4 2 2" xfId="30921" xr:uid="{00000000-0005-0000-0000-00001D9F0000}"/>
    <cellStyle name="Output 2 7 2 4 2 3" xfId="35017" xr:uid="{00000000-0005-0000-0000-00001E9F0000}"/>
    <cellStyle name="Output 2 7 2 4 3" xfId="22759" xr:uid="{00000000-0005-0000-0000-00001F9F0000}"/>
    <cellStyle name="Output 2 7 2 4 3 2" xfId="43528" xr:uid="{00000000-0005-0000-0000-0000209F0000}"/>
    <cellStyle name="Output 2 7 2 4 4" xfId="33131" xr:uid="{00000000-0005-0000-0000-0000219F0000}"/>
    <cellStyle name="Output 2 7 2 5" xfId="21191" xr:uid="{00000000-0005-0000-0000-0000229F0000}"/>
    <cellStyle name="Output 2 7 2 5 2" xfId="30918" xr:uid="{00000000-0005-0000-0000-0000239F0000}"/>
    <cellStyle name="Output 2 7 2 5 3" xfId="35020" xr:uid="{00000000-0005-0000-0000-0000249F0000}"/>
    <cellStyle name="Output 2 7 2 6" xfId="22762" xr:uid="{00000000-0005-0000-0000-0000259F0000}"/>
    <cellStyle name="Output 2 7 2 6 2" xfId="43525" xr:uid="{00000000-0005-0000-0000-0000269F0000}"/>
    <cellStyle name="Output 2 7 2 7" xfId="33128" xr:uid="{00000000-0005-0000-0000-0000279F0000}"/>
    <cellStyle name="Output 2 7 3" xfId="18766" xr:uid="{00000000-0005-0000-0000-0000289F0000}"/>
    <cellStyle name="Output 2 7 3 2" xfId="18767" xr:uid="{00000000-0005-0000-0000-0000299F0000}"/>
    <cellStyle name="Output 2 7 3 2 2" xfId="21196" xr:uid="{00000000-0005-0000-0000-00002A9F0000}"/>
    <cellStyle name="Output 2 7 3 2 2 2" xfId="30923" xr:uid="{00000000-0005-0000-0000-00002B9F0000}"/>
    <cellStyle name="Output 2 7 3 2 2 3" xfId="35015" xr:uid="{00000000-0005-0000-0000-00002C9F0000}"/>
    <cellStyle name="Output 2 7 3 2 3" xfId="22757" xr:uid="{00000000-0005-0000-0000-00002D9F0000}"/>
    <cellStyle name="Output 2 7 3 2 3 2" xfId="43530" xr:uid="{00000000-0005-0000-0000-00002E9F0000}"/>
    <cellStyle name="Output 2 7 3 2 4" xfId="33133" xr:uid="{00000000-0005-0000-0000-00002F9F0000}"/>
    <cellStyle name="Output 2 7 3 3" xfId="18768" xr:uid="{00000000-0005-0000-0000-0000309F0000}"/>
    <cellStyle name="Output 2 7 3 3 2" xfId="21197" xr:uid="{00000000-0005-0000-0000-0000319F0000}"/>
    <cellStyle name="Output 2 7 3 3 2 2" xfId="30924" xr:uid="{00000000-0005-0000-0000-0000329F0000}"/>
    <cellStyle name="Output 2 7 3 3 2 3" xfId="35014" xr:uid="{00000000-0005-0000-0000-0000339F0000}"/>
    <cellStyle name="Output 2 7 3 3 3" xfId="22756" xr:uid="{00000000-0005-0000-0000-0000349F0000}"/>
    <cellStyle name="Output 2 7 3 3 3 2" xfId="43531" xr:uid="{00000000-0005-0000-0000-0000359F0000}"/>
    <cellStyle name="Output 2 7 3 3 4" xfId="33134" xr:uid="{00000000-0005-0000-0000-0000369F0000}"/>
    <cellStyle name="Output 2 7 3 4" xfId="18769" xr:uid="{00000000-0005-0000-0000-0000379F0000}"/>
    <cellStyle name="Output 2 7 3 4 2" xfId="21198" xr:uid="{00000000-0005-0000-0000-0000389F0000}"/>
    <cellStyle name="Output 2 7 3 4 2 2" xfId="30925" xr:uid="{00000000-0005-0000-0000-0000399F0000}"/>
    <cellStyle name="Output 2 7 3 4 2 3" xfId="35013" xr:uid="{00000000-0005-0000-0000-00003A9F0000}"/>
    <cellStyle name="Output 2 7 3 4 3" xfId="21723" xr:uid="{00000000-0005-0000-0000-00003B9F0000}"/>
    <cellStyle name="Output 2 7 3 4 3 2" xfId="43532" xr:uid="{00000000-0005-0000-0000-00003C9F0000}"/>
    <cellStyle name="Output 2 7 3 4 4" xfId="33135" xr:uid="{00000000-0005-0000-0000-00003D9F0000}"/>
    <cellStyle name="Output 2 7 3 5" xfId="21195" xr:uid="{00000000-0005-0000-0000-00003E9F0000}"/>
    <cellStyle name="Output 2 7 3 5 2" xfId="30922" xr:uid="{00000000-0005-0000-0000-00003F9F0000}"/>
    <cellStyle name="Output 2 7 3 5 3" xfId="35016" xr:uid="{00000000-0005-0000-0000-0000409F0000}"/>
    <cellStyle name="Output 2 7 3 6" xfId="22758" xr:uid="{00000000-0005-0000-0000-0000419F0000}"/>
    <cellStyle name="Output 2 7 3 6 2" xfId="43529" xr:uid="{00000000-0005-0000-0000-0000429F0000}"/>
    <cellStyle name="Output 2 7 3 7" xfId="33132" xr:uid="{00000000-0005-0000-0000-0000439F0000}"/>
    <cellStyle name="Output 2 7 4" xfId="18770" xr:uid="{00000000-0005-0000-0000-0000449F0000}"/>
    <cellStyle name="Output 2 7 4 2" xfId="18771" xr:uid="{00000000-0005-0000-0000-0000459F0000}"/>
    <cellStyle name="Output 2 7 4 2 2" xfId="21200" xr:uid="{00000000-0005-0000-0000-0000469F0000}"/>
    <cellStyle name="Output 2 7 4 2 2 2" xfId="30927" xr:uid="{00000000-0005-0000-0000-0000479F0000}"/>
    <cellStyle name="Output 2 7 4 2 2 3" xfId="35011" xr:uid="{00000000-0005-0000-0000-0000489F0000}"/>
    <cellStyle name="Output 2 7 4 2 3" xfId="22754" xr:uid="{00000000-0005-0000-0000-0000499F0000}"/>
    <cellStyle name="Output 2 7 4 2 3 2" xfId="43534" xr:uid="{00000000-0005-0000-0000-00004A9F0000}"/>
    <cellStyle name="Output 2 7 4 2 4" xfId="33137" xr:uid="{00000000-0005-0000-0000-00004B9F0000}"/>
    <cellStyle name="Output 2 7 4 3" xfId="21199" xr:uid="{00000000-0005-0000-0000-00004C9F0000}"/>
    <cellStyle name="Output 2 7 4 3 2" xfId="30926" xr:uid="{00000000-0005-0000-0000-00004D9F0000}"/>
    <cellStyle name="Output 2 7 4 3 3" xfId="35012" xr:uid="{00000000-0005-0000-0000-00004E9F0000}"/>
    <cellStyle name="Output 2 7 4 4" xfId="22755" xr:uid="{00000000-0005-0000-0000-00004F9F0000}"/>
    <cellStyle name="Output 2 7 4 4 2" xfId="43533" xr:uid="{00000000-0005-0000-0000-0000509F0000}"/>
    <cellStyle name="Output 2 7 4 5" xfId="33136" xr:uid="{00000000-0005-0000-0000-0000519F0000}"/>
    <cellStyle name="Output 2 7 5" xfId="18772" xr:uid="{00000000-0005-0000-0000-0000529F0000}"/>
    <cellStyle name="Output 2 7 5 2" xfId="21201" xr:uid="{00000000-0005-0000-0000-0000539F0000}"/>
    <cellStyle name="Output 2 7 5 2 2" xfId="30928" xr:uid="{00000000-0005-0000-0000-0000549F0000}"/>
    <cellStyle name="Output 2 7 5 2 3" xfId="35010" xr:uid="{00000000-0005-0000-0000-0000559F0000}"/>
    <cellStyle name="Output 2 7 5 3" xfId="22753" xr:uid="{00000000-0005-0000-0000-0000569F0000}"/>
    <cellStyle name="Output 2 7 5 3 2" xfId="43535" xr:uid="{00000000-0005-0000-0000-0000579F0000}"/>
    <cellStyle name="Output 2 7 5 4" xfId="33138" xr:uid="{00000000-0005-0000-0000-0000589F0000}"/>
    <cellStyle name="Output 2 7 6" xfId="21190" xr:uid="{00000000-0005-0000-0000-0000599F0000}"/>
    <cellStyle name="Output 2 7 6 2" xfId="30917" xr:uid="{00000000-0005-0000-0000-00005A9F0000}"/>
    <cellStyle name="Output 2 7 6 3" xfId="35021" xr:uid="{00000000-0005-0000-0000-00005B9F0000}"/>
    <cellStyle name="Output 2 7 7" xfId="22763" xr:uid="{00000000-0005-0000-0000-00005C9F0000}"/>
    <cellStyle name="Output 2 7 7 2" xfId="43524" xr:uid="{00000000-0005-0000-0000-00005D9F0000}"/>
    <cellStyle name="Output 2 7 8" xfId="33127" xr:uid="{00000000-0005-0000-0000-00005E9F0000}"/>
    <cellStyle name="Output 2 8" xfId="18773" xr:uid="{00000000-0005-0000-0000-00005F9F0000}"/>
    <cellStyle name="Output 2 8 2" xfId="18774" xr:uid="{00000000-0005-0000-0000-0000609F0000}"/>
    <cellStyle name="Output 2 8 2 2" xfId="18775" xr:uid="{00000000-0005-0000-0000-0000619F0000}"/>
    <cellStyle name="Output 2 8 2 2 2" xfId="21204" xr:uid="{00000000-0005-0000-0000-0000629F0000}"/>
    <cellStyle name="Output 2 8 2 2 2 2" xfId="30931" xr:uid="{00000000-0005-0000-0000-0000639F0000}"/>
    <cellStyle name="Output 2 8 2 2 2 3" xfId="35007" xr:uid="{00000000-0005-0000-0000-0000649F0000}"/>
    <cellStyle name="Output 2 8 2 2 3" xfId="22750" xr:uid="{00000000-0005-0000-0000-0000659F0000}"/>
    <cellStyle name="Output 2 8 2 2 3 2" xfId="43538" xr:uid="{00000000-0005-0000-0000-0000669F0000}"/>
    <cellStyle name="Output 2 8 2 2 4" xfId="33141" xr:uid="{00000000-0005-0000-0000-0000679F0000}"/>
    <cellStyle name="Output 2 8 2 3" xfId="18776" xr:uid="{00000000-0005-0000-0000-0000689F0000}"/>
    <cellStyle name="Output 2 8 2 3 2" xfId="21205" xr:uid="{00000000-0005-0000-0000-0000699F0000}"/>
    <cellStyle name="Output 2 8 2 3 2 2" xfId="30932" xr:uid="{00000000-0005-0000-0000-00006A9F0000}"/>
    <cellStyle name="Output 2 8 2 3 2 3" xfId="35006" xr:uid="{00000000-0005-0000-0000-00006B9F0000}"/>
    <cellStyle name="Output 2 8 2 3 3" xfId="22749" xr:uid="{00000000-0005-0000-0000-00006C9F0000}"/>
    <cellStyle name="Output 2 8 2 3 3 2" xfId="43539" xr:uid="{00000000-0005-0000-0000-00006D9F0000}"/>
    <cellStyle name="Output 2 8 2 3 4" xfId="33142" xr:uid="{00000000-0005-0000-0000-00006E9F0000}"/>
    <cellStyle name="Output 2 8 2 4" xfId="18777" xr:uid="{00000000-0005-0000-0000-00006F9F0000}"/>
    <cellStyle name="Output 2 8 2 4 2" xfId="21206" xr:uid="{00000000-0005-0000-0000-0000709F0000}"/>
    <cellStyle name="Output 2 8 2 4 2 2" xfId="30933" xr:uid="{00000000-0005-0000-0000-0000719F0000}"/>
    <cellStyle name="Output 2 8 2 4 2 3" xfId="35005" xr:uid="{00000000-0005-0000-0000-0000729F0000}"/>
    <cellStyle name="Output 2 8 2 4 3" xfId="22748" xr:uid="{00000000-0005-0000-0000-0000739F0000}"/>
    <cellStyle name="Output 2 8 2 4 3 2" xfId="43540" xr:uid="{00000000-0005-0000-0000-0000749F0000}"/>
    <cellStyle name="Output 2 8 2 4 4" xfId="33143" xr:uid="{00000000-0005-0000-0000-0000759F0000}"/>
    <cellStyle name="Output 2 8 2 5" xfId="21203" xr:uid="{00000000-0005-0000-0000-0000769F0000}"/>
    <cellStyle name="Output 2 8 2 5 2" xfId="30930" xr:uid="{00000000-0005-0000-0000-0000779F0000}"/>
    <cellStyle name="Output 2 8 2 5 3" xfId="35008" xr:uid="{00000000-0005-0000-0000-0000789F0000}"/>
    <cellStyle name="Output 2 8 2 6" xfId="22751" xr:uid="{00000000-0005-0000-0000-0000799F0000}"/>
    <cellStyle name="Output 2 8 2 6 2" xfId="43537" xr:uid="{00000000-0005-0000-0000-00007A9F0000}"/>
    <cellStyle name="Output 2 8 2 7" xfId="33140" xr:uid="{00000000-0005-0000-0000-00007B9F0000}"/>
    <cellStyle name="Output 2 8 3" xfId="18778" xr:uid="{00000000-0005-0000-0000-00007C9F0000}"/>
    <cellStyle name="Output 2 8 3 2" xfId="18779" xr:uid="{00000000-0005-0000-0000-00007D9F0000}"/>
    <cellStyle name="Output 2 8 3 2 2" xfId="21208" xr:uid="{00000000-0005-0000-0000-00007E9F0000}"/>
    <cellStyle name="Output 2 8 3 2 2 2" xfId="30935" xr:uid="{00000000-0005-0000-0000-00007F9F0000}"/>
    <cellStyle name="Output 2 8 3 2 2 3" xfId="35003" xr:uid="{00000000-0005-0000-0000-0000809F0000}"/>
    <cellStyle name="Output 2 8 3 2 3" xfId="22746" xr:uid="{00000000-0005-0000-0000-0000819F0000}"/>
    <cellStyle name="Output 2 8 3 2 3 2" xfId="43542" xr:uid="{00000000-0005-0000-0000-0000829F0000}"/>
    <cellStyle name="Output 2 8 3 2 4" xfId="33145" xr:uid="{00000000-0005-0000-0000-0000839F0000}"/>
    <cellStyle name="Output 2 8 3 3" xfId="18780" xr:uid="{00000000-0005-0000-0000-0000849F0000}"/>
    <cellStyle name="Output 2 8 3 3 2" xfId="21209" xr:uid="{00000000-0005-0000-0000-0000859F0000}"/>
    <cellStyle name="Output 2 8 3 3 2 2" xfId="30936" xr:uid="{00000000-0005-0000-0000-0000869F0000}"/>
    <cellStyle name="Output 2 8 3 3 2 3" xfId="35002" xr:uid="{00000000-0005-0000-0000-0000879F0000}"/>
    <cellStyle name="Output 2 8 3 3 3" xfId="22745" xr:uid="{00000000-0005-0000-0000-0000889F0000}"/>
    <cellStyle name="Output 2 8 3 3 3 2" xfId="43543" xr:uid="{00000000-0005-0000-0000-0000899F0000}"/>
    <cellStyle name="Output 2 8 3 3 4" xfId="33146" xr:uid="{00000000-0005-0000-0000-00008A9F0000}"/>
    <cellStyle name="Output 2 8 3 4" xfId="18781" xr:uid="{00000000-0005-0000-0000-00008B9F0000}"/>
    <cellStyle name="Output 2 8 3 4 2" xfId="21210" xr:uid="{00000000-0005-0000-0000-00008C9F0000}"/>
    <cellStyle name="Output 2 8 3 4 2 2" xfId="30937" xr:uid="{00000000-0005-0000-0000-00008D9F0000}"/>
    <cellStyle name="Output 2 8 3 4 2 3" xfId="35001" xr:uid="{00000000-0005-0000-0000-00008E9F0000}"/>
    <cellStyle name="Output 2 8 3 4 3" xfId="22744" xr:uid="{00000000-0005-0000-0000-00008F9F0000}"/>
    <cellStyle name="Output 2 8 3 4 3 2" xfId="43544" xr:uid="{00000000-0005-0000-0000-0000909F0000}"/>
    <cellStyle name="Output 2 8 3 4 4" xfId="33147" xr:uid="{00000000-0005-0000-0000-0000919F0000}"/>
    <cellStyle name="Output 2 8 3 5" xfId="21207" xr:uid="{00000000-0005-0000-0000-0000929F0000}"/>
    <cellStyle name="Output 2 8 3 5 2" xfId="30934" xr:uid="{00000000-0005-0000-0000-0000939F0000}"/>
    <cellStyle name="Output 2 8 3 5 3" xfId="35004" xr:uid="{00000000-0005-0000-0000-0000949F0000}"/>
    <cellStyle name="Output 2 8 3 6" xfId="22747" xr:uid="{00000000-0005-0000-0000-0000959F0000}"/>
    <cellStyle name="Output 2 8 3 6 2" xfId="43541" xr:uid="{00000000-0005-0000-0000-0000969F0000}"/>
    <cellStyle name="Output 2 8 3 7" xfId="33144" xr:uid="{00000000-0005-0000-0000-0000979F0000}"/>
    <cellStyle name="Output 2 8 4" xfId="18782" xr:uid="{00000000-0005-0000-0000-0000989F0000}"/>
    <cellStyle name="Output 2 8 4 2" xfId="18783" xr:uid="{00000000-0005-0000-0000-0000999F0000}"/>
    <cellStyle name="Output 2 8 4 2 2" xfId="21212" xr:uid="{00000000-0005-0000-0000-00009A9F0000}"/>
    <cellStyle name="Output 2 8 4 2 2 2" xfId="30939" xr:uid="{00000000-0005-0000-0000-00009B9F0000}"/>
    <cellStyle name="Output 2 8 4 2 2 3" xfId="34999" xr:uid="{00000000-0005-0000-0000-00009C9F0000}"/>
    <cellStyle name="Output 2 8 4 2 3" xfId="22742" xr:uid="{00000000-0005-0000-0000-00009D9F0000}"/>
    <cellStyle name="Output 2 8 4 2 3 2" xfId="43546" xr:uid="{00000000-0005-0000-0000-00009E9F0000}"/>
    <cellStyle name="Output 2 8 4 2 4" xfId="33149" xr:uid="{00000000-0005-0000-0000-00009F9F0000}"/>
    <cellStyle name="Output 2 8 4 3" xfId="21211" xr:uid="{00000000-0005-0000-0000-0000A09F0000}"/>
    <cellStyle name="Output 2 8 4 3 2" xfId="30938" xr:uid="{00000000-0005-0000-0000-0000A19F0000}"/>
    <cellStyle name="Output 2 8 4 3 3" xfId="35000" xr:uid="{00000000-0005-0000-0000-0000A29F0000}"/>
    <cellStyle name="Output 2 8 4 4" xfId="22743" xr:uid="{00000000-0005-0000-0000-0000A39F0000}"/>
    <cellStyle name="Output 2 8 4 4 2" xfId="43545" xr:uid="{00000000-0005-0000-0000-0000A49F0000}"/>
    <cellStyle name="Output 2 8 4 5" xfId="33148" xr:uid="{00000000-0005-0000-0000-0000A59F0000}"/>
    <cellStyle name="Output 2 8 5" xfId="18784" xr:uid="{00000000-0005-0000-0000-0000A69F0000}"/>
    <cellStyle name="Output 2 8 5 2" xfId="21213" xr:uid="{00000000-0005-0000-0000-0000A79F0000}"/>
    <cellStyle name="Output 2 8 5 2 2" xfId="30940" xr:uid="{00000000-0005-0000-0000-0000A89F0000}"/>
    <cellStyle name="Output 2 8 5 2 3" xfId="34998" xr:uid="{00000000-0005-0000-0000-0000A99F0000}"/>
    <cellStyle name="Output 2 8 5 3" xfId="22741" xr:uid="{00000000-0005-0000-0000-0000AA9F0000}"/>
    <cellStyle name="Output 2 8 5 3 2" xfId="43547" xr:uid="{00000000-0005-0000-0000-0000AB9F0000}"/>
    <cellStyle name="Output 2 8 5 4" xfId="33150" xr:uid="{00000000-0005-0000-0000-0000AC9F0000}"/>
    <cellStyle name="Output 2 8 6" xfId="21202" xr:uid="{00000000-0005-0000-0000-0000AD9F0000}"/>
    <cellStyle name="Output 2 8 6 2" xfId="30929" xr:uid="{00000000-0005-0000-0000-0000AE9F0000}"/>
    <cellStyle name="Output 2 8 6 3" xfId="35009" xr:uid="{00000000-0005-0000-0000-0000AF9F0000}"/>
    <cellStyle name="Output 2 8 7" xfId="22752" xr:uid="{00000000-0005-0000-0000-0000B09F0000}"/>
    <cellStyle name="Output 2 8 7 2" xfId="43536" xr:uid="{00000000-0005-0000-0000-0000B19F0000}"/>
    <cellStyle name="Output 2 8 8" xfId="33139" xr:uid="{00000000-0005-0000-0000-0000B29F0000}"/>
    <cellStyle name="Output 2 9" xfId="18785" xr:uid="{00000000-0005-0000-0000-0000B39F0000}"/>
    <cellStyle name="Output 2 9 2" xfId="18786" xr:uid="{00000000-0005-0000-0000-0000B49F0000}"/>
    <cellStyle name="Output 2 9 2 2" xfId="18787" xr:uid="{00000000-0005-0000-0000-0000B59F0000}"/>
    <cellStyle name="Output 2 9 2 2 2" xfId="21216" xr:uid="{00000000-0005-0000-0000-0000B69F0000}"/>
    <cellStyle name="Output 2 9 2 2 2 2" xfId="30943" xr:uid="{00000000-0005-0000-0000-0000B79F0000}"/>
    <cellStyle name="Output 2 9 2 2 2 3" xfId="34995" xr:uid="{00000000-0005-0000-0000-0000B89F0000}"/>
    <cellStyle name="Output 2 9 2 2 3" xfId="22738" xr:uid="{00000000-0005-0000-0000-0000B99F0000}"/>
    <cellStyle name="Output 2 9 2 2 3 2" xfId="43550" xr:uid="{00000000-0005-0000-0000-0000BA9F0000}"/>
    <cellStyle name="Output 2 9 2 2 4" xfId="33153" xr:uid="{00000000-0005-0000-0000-0000BB9F0000}"/>
    <cellStyle name="Output 2 9 2 3" xfId="18788" xr:uid="{00000000-0005-0000-0000-0000BC9F0000}"/>
    <cellStyle name="Output 2 9 2 3 2" xfId="21217" xr:uid="{00000000-0005-0000-0000-0000BD9F0000}"/>
    <cellStyle name="Output 2 9 2 3 2 2" xfId="30944" xr:uid="{00000000-0005-0000-0000-0000BE9F0000}"/>
    <cellStyle name="Output 2 9 2 3 2 3" xfId="34994" xr:uid="{00000000-0005-0000-0000-0000BF9F0000}"/>
    <cellStyle name="Output 2 9 2 3 3" xfId="22737" xr:uid="{00000000-0005-0000-0000-0000C09F0000}"/>
    <cellStyle name="Output 2 9 2 3 3 2" xfId="43551" xr:uid="{00000000-0005-0000-0000-0000C19F0000}"/>
    <cellStyle name="Output 2 9 2 3 4" xfId="33154" xr:uid="{00000000-0005-0000-0000-0000C29F0000}"/>
    <cellStyle name="Output 2 9 2 4" xfId="18789" xr:uid="{00000000-0005-0000-0000-0000C39F0000}"/>
    <cellStyle name="Output 2 9 2 4 2" xfId="21218" xr:uid="{00000000-0005-0000-0000-0000C49F0000}"/>
    <cellStyle name="Output 2 9 2 4 2 2" xfId="30945" xr:uid="{00000000-0005-0000-0000-0000C59F0000}"/>
    <cellStyle name="Output 2 9 2 4 2 3" xfId="34993" xr:uid="{00000000-0005-0000-0000-0000C69F0000}"/>
    <cellStyle name="Output 2 9 2 4 3" xfId="22736" xr:uid="{00000000-0005-0000-0000-0000C79F0000}"/>
    <cellStyle name="Output 2 9 2 4 3 2" xfId="43552" xr:uid="{00000000-0005-0000-0000-0000C89F0000}"/>
    <cellStyle name="Output 2 9 2 4 4" xfId="33155" xr:uid="{00000000-0005-0000-0000-0000C99F0000}"/>
    <cellStyle name="Output 2 9 2 5" xfId="21215" xr:uid="{00000000-0005-0000-0000-0000CA9F0000}"/>
    <cellStyle name="Output 2 9 2 5 2" xfId="30942" xr:uid="{00000000-0005-0000-0000-0000CB9F0000}"/>
    <cellStyle name="Output 2 9 2 5 3" xfId="34996" xr:uid="{00000000-0005-0000-0000-0000CC9F0000}"/>
    <cellStyle name="Output 2 9 2 6" xfId="22739" xr:uid="{00000000-0005-0000-0000-0000CD9F0000}"/>
    <cellStyle name="Output 2 9 2 6 2" xfId="43549" xr:uid="{00000000-0005-0000-0000-0000CE9F0000}"/>
    <cellStyle name="Output 2 9 2 7" xfId="33152" xr:uid="{00000000-0005-0000-0000-0000CF9F0000}"/>
    <cellStyle name="Output 2 9 3" xfId="18790" xr:uid="{00000000-0005-0000-0000-0000D09F0000}"/>
    <cellStyle name="Output 2 9 3 2" xfId="18791" xr:uid="{00000000-0005-0000-0000-0000D19F0000}"/>
    <cellStyle name="Output 2 9 3 2 2" xfId="21220" xr:uid="{00000000-0005-0000-0000-0000D29F0000}"/>
    <cellStyle name="Output 2 9 3 2 2 2" xfId="30947" xr:uid="{00000000-0005-0000-0000-0000D39F0000}"/>
    <cellStyle name="Output 2 9 3 2 2 3" xfId="34991" xr:uid="{00000000-0005-0000-0000-0000D49F0000}"/>
    <cellStyle name="Output 2 9 3 2 3" xfId="22734" xr:uid="{00000000-0005-0000-0000-0000D59F0000}"/>
    <cellStyle name="Output 2 9 3 2 3 2" xfId="43554" xr:uid="{00000000-0005-0000-0000-0000D69F0000}"/>
    <cellStyle name="Output 2 9 3 2 4" xfId="33157" xr:uid="{00000000-0005-0000-0000-0000D79F0000}"/>
    <cellStyle name="Output 2 9 3 3" xfId="18792" xr:uid="{00000000-0005-0000-0000-0000D89F0000}"/>
    <cellStyle name="Output 2 9 3 3 2" xfId="21221" xr:uid="{00000000-0005-0000-0000-0000D99F0000}"/>
    <cellStyle name="Output 2 9 3 3 2 2" xfId="30948" xr:uid="{00000000-0005-0000-0000-0000DA9F0000}"/>
    <cellStyle name="Output 2 9 3 3 2 3" xfId="34990" xr:uid="{00000000-0005-0000-0000-0000DB9F0000}"/>
    <cellStyle name="Output 2 9 3 3 3" xfId="22733" xr:uid="{00000000-0005-0000-0000-0000DC9F0000}"/>
    <cellStyle name="Output 2 9 3 3 3 2" xfId="43555" xr:uid="{00000000-0005-0000-0000-0000DD9F0000}"/>
    <cellStyle name="Output 2 9 3 3 4" xfId="33158" xr:uid="{00000000-0005-0000-0000-0000DE9F0000}"/>
    <cellStyle name="Output 2 9 3 4" xfId="18793" xr:uid="{00000000-0005-0000-0000-0000DF9F0000}"/>
    <cellStyle name="Output 2 9 3 4 2" xfId="21222" xr:uid="{00000000-0005-0000-0000-0000E09F0000}"/>
    <cellStyle name="Output 2 9 3 4 2 2" xfId="30949" xr:uid="{00000000-0005-0000-0000-0000E19F0000}"/>
    <cellStyle name="Output 2 9 3 4 2 3" xfId="34989" xr:uid="{00000000-0005-0000-0000-0000E29F0000}"/>
    <cellStyle name="Output 2 9 3 4 3" xfId="22732" xr:uid="{00000000-0005-0000-0000-0000E39F0000}"/>
    <cellStyle name="Output 2 9 3 4 3 2" xfId="43556" xr:uid="{00000000-0005-0000-0000-0000E49F0000}"/>
    <cellStyle name="Output 2 9 3 4 4" xfId="33159" xr:uid="{00000000-0005-0000-0000-0000E59F0000}"/>
    <cellStyle name="Output 2 9 3 5" xfId="21219" xr:uid="{00000000-0005-0000-0000-0000E69F0000}"/>
    <cellStyle name="Output 2 9 3 5 2" xfId="30946" xr:uid="{00000000-0005-0000-0000-0000E79F0000}"/>
    <cellStyle name="Output 2 9 3 5 3" xfId="34992" xr:uid="{00000000-0005-0000-0000-0000E89F0000}"/>
    <cellStyle name="Output 2 9 3 6" xfId="22735" xr:uid="{00000000-0005-0000-0000-0000E99F0000}"/>
    <cellStyle name="Output 2 9 3 6 2" xfId="43553" xr:uid="{00000000-0005-0000-0000-0000EA9F0000}"/>
    <cellStyle name="Output 2 9 3 7" xfId="33156" xr:uid="{00000000-0005-0000-0000-0000EB9F0000}"/>
    <cellStyle name="Output 2 9 4" xfId="18794" xr:uid="{00000000-0005-0000-0000-0000EC9F0000}"/>
    <cellStyle name="Output 2 9 4 2" xfId="18795" xr:uid="{00000000-0005-0000-0000-0000ED9F0000}"/>
    <cellStyle name="Output 2 9 4 2 2" xfId="21224" xr:uid="{00000000-0005-0000-0000-0000EE9F0000}"/>
    <cellStyle name="Output 2 9 4 2 2 2" xfId="30951" xr:uid="{00000000-0005-0000-0000-0000EF9F0000}"/>
    <cellStyle name="Output 2 9 4 2 2 3" xfId="34987" xr:uid="{00000000-0005-0000-0000-0000F09F0000}"/>
    <cellStyle name="Output 2 9 4 2 3" xfId="22730" xr:uid="{00000000-0005-0000-0000-0000F19F0000}"/>
    <cellStyle name="Output 2 9 4 2 3 2" xfId="43558" xr:uid="{00000000-0005-0000-0000-0000F29F0000}"/>
    <cellStyle name="Output 2 9 4 2 4" xfId="33161" xr:uid="{00000000-0005-0000-0000-0000F39F0000}"/>
    <cellStyle name="Output 2 9 4 3" xfId="21223" xr:uid="{00000000-0005-0000-0000-0000F49F0000}"/>
    <cellStyle name="Output 2 9 4 3 2" xfId="30950" xr:uid="{00000000-0005-0000-0000-0000F59F0000}"/>
    <cellStyle name="Output 2 9 4 3 3" xfId="34988" xr:uid="{00000000-0005-0000-0000-0000F69F0000}"/>
    <cellStyle name="Output 2 9 4 4" xfId="22731" xr:uid="{00000000-0005-0000-0000-0000F79F0000}"/>
    <cellStyle name="Output 2 9 4 4 2" xfId="43557" xr:uid="{00000000-0005-0000-0000-0000F89F0000}"/>
    <cellStyle name="Output 2 9 4 5" xfId="33160" xr:uid="{00000000-0005-0000-0000-0000F99F0000}"/>
    <cellStyle name="Output 2 9 5" xfId="18796" xr:uid="{00000000-0005-0000-0000-0000FA9F0000}"/>
    <cellStyle name="Output 2 9 5 2" xfId="21225" xr:uid="{00000000-0005-0000-0000-0000FB9F0000}"/>
    <cellStyle name="Output 2 9 5 2 2" xfId="30952" xr:uid="{00000000-0005-0000-0000-0000FC9F0000}"/>
    <cellStyle name="Output 2 9 5 2 3" xfId="34986" xr:uid="{00000000-0005-0000-0000-0000FD9F0000}"/>
    <cellStyle name="Output 2 9 5 3" xfId="22729" xr:uid="{00000000-0005-0000-0000-0000FE9F0000}"/>
    <cellStyle name="Output 2 9 5 3 2" xfId="43559" xr:uid="{00000000-0005-0000-0000-0000FF9F0000}"/>
    <cellStyle name="Output 2 9 5 4" xfId="33162" xr:uid="{00000000-0005-0000-0000-000000A00000}"/>
    <cellStyle name="Output 2 9 6" xfId="21214" xr:uid="{00000000-0005-0000-0000-000001A00000}"/>
    <cellStyle name="Output 2 9 6 2" xfId="30941" xr:uid="{00000000-0005-0000-0000-000002A00000}"/>
    <cellStyle name="Output 2 9 6 3" xfId="34997" xr:uid="{00000000-0005-0000-0000-000003A00000}"/>
    <cellStyle name="Output 2 9 7" xfId="22740" xr:uid="{00000000-0005-0000-0000-000004A00000}"/>
    <cellStyle name="Output 2 9 7 2" xfId="43548" xr:uid="{00000000-0005-0000-0000-000005A00000}"/>
    <cellStyle name="Output 2 9 8" xfId="33151" xr:uid="{00000000-0005-0000-0000-000006A00000}"/>
    <cellStyle name="Output 3" xfId="1161" xr:uid="{00000000-0005-0000-0000-000007A00000}"/>
    <cellStyle name="Output 3 10" xfId="34382" xr:uid="{00000000-0005-0000-0000-000008A00000}"/>
    <cellStyle name="Output 3 10 2" xfId="44430" xr:uid="{00000000-0005-0000-0000-000009A00000}"/>
    <cellStyle name="Output 3 11" xfId="33704" xr:uid="{00000000-0005-0000-0000-00000AA00000}"/>
    <cellStyle name="Output 3 11 2" xfId="43665" xr:uid="{00000000-0005-0000-0000-00000BA00000}"/>
    <cellStyle name="Output 3 12" xfId="34411" xr:uid="{00000000-0005-0000-0000-00000CA00000}"/>
    <cellStyle name="Output 3 12 2" xfId="44459" xr:uid="{00000000-0005-0000-0000-00000DA00000}"/>
    <cellStyle name="Output 3 13" xfId="34474" xr:uid="{00000000-0005-0000-0000-00000EA00000}"/>
    <cellStyle name="Output 3 13 2" xfId="44518" xr:uid="{00000000-0005-0000-0000-00000FA00000}"/>
    <cellStyle name="Output 3 14" xfId="34421" xr:uid="{00000000-0005-0000-0000-000010A00000}"/>
    <cellStyle name="Output 3 14 2" xfId="44468" xr:uid="{00000000-0005-0000-0000-000011A00000}"/>
    <cellStyle name="Output 3 15" xfId="34406" xr:uid="{00000000-0005-0000-0000-000012A00000}"/>
    <cellStyle name="Output 3 15 2" xfId="44455" xr:uid="{00000000-0005-0000-0000-000013A00000}"/>
    <cellStyle name="Output 3 16" xfId="34985" xr:uid="{00000000-0005-0000-0000-000014A00000}"/>
    <cellStyle name="Output 3 16 2" xfId="44590" xr:uid="{00000000-0005-0000-0000-000015A00000}"/>
    <cellStyle name="Output 3 17" xfId="36851" xr:uid="{00000000-0005-0000-0000-000016A00000}"/>
    <cellStyle name="Output 3 18" xfId="23351" xr:uid="{00000000-0005-0000-0000-000017A00000}"/>
    <cellStyle name="Output 3 2" xfId="1162" xr:uid="{00000000-0005-0000-0000-000018A00000}"/>
    <cellStyle name="Output 3 2 10" xfId="34372" xr:uid="{00000000-0005-0000-0000-000019A00000}"/>
    <cellStyle name="Output 3 2 10 2" xfId="44420" xr:uid="{00000000-0005-0000-0000-00001AA00000}"/>
    <cellStyle name="Output 3 2 11" xfId="33724" xr:uid="{00000000-0005-0000-0000-00001BA00000}"/>
    <cellStyle name="Output 3 2 11 2" xfId="43684" xr:uid="{00000000-0005-0000-0000-00001CA00000}"/>
    <cellStyle name="Output 3 2 12" xfId="34125" xr:uid="{00000000-0005-0000-0000-00001DA00000}"/>
    <cellStyle name="Output 3 2 12 2" xfId="44162" xr:uid="{00000000-0005-0000-0000-00001EA00000}"/>
    <cellStyle name="Output 3 2 13" xfId="34419" xr:uid="{00000000-0005-0000-0000-00001FA00000}"/>
    <cellStyle name="Output 3 2 13 2" xfId="44466" xr:uid="{00000000-0005-0000-0000-000020A00000}"/>
    <cellStyle name="Output 3 2 14" xfId="34984" xr:uid="{00000000-0005-0000-0000-000021A00000}"/>
    <cellStyle name="Output 3 2 14 2" xfId="44589" xr:uid="{00000000-0005-0000-0000-000022A00000}"/>
    <cellStyle name="Output 3 2 15" xfId="36852" xr:uid="{00000000-0005-0000-0000-000023A00000}"/>
    <cellStyle name="Output 3 2 16" xfId="23869" xr:uid="{00000000-0005-0000-0000-000024A00000}"/>
    <cellStyle name="Output 3 2 17" xfId="23352" xr:uid="{00000000-0005-0000-0000-000025A00000}"/>
    <cellStyle name="Output 3 2 2" xfId="18799" xr:uid="{00000000-0005-0000-0000-000026A00000}"/>
    <cellStyle name="Output 3 2 2 2" xfId="21228" xr:uid="{00000000-0005-0000-0000-000027A00000}"/>
    <cellStyle name="Output 3 2 2 2 2" xfId="30955" xr:uid="{00000000-0005-0000-0000-000028A00000}"/>
    <cellStyle name="Output 3 2 2 2 3" xfId="34983" xr:uid="{00000000-0005-0000-0000-000029A00000}"/>
    <cellStyle name="Output 3 2 2 3" xfId="22726" xr:uid="{00000000-0005-0000-0000-00002AA00000}"/>
    <cellStyle name="Output 3 2 2 3 2" xfId="43562" xr:uid="{00000000-0005-0000-0000-00002BA00000}"/>
    <cellStyle name="Output 3 2 2 4" xfId="33165" xr:uid="{00000000-0005-0000-0000-00002CA00000}"/>
    <cellStyle name="Output 3 2 3" xfId="18800" xr:uid="{00000000-0005-0000-0000-00002DA00000}"/>
    <cellStyle name="Output 3 2 3 2" xfId="21229" xr:uid="{00000000-0005-0000-0000-00002EA00000}"/>
    <cellStyle name="Output 3 2 3 2 2" xfId="30956" xr:uid="{00000000-0005-0000-0000-00002FA00000}"/>
    <cellStyle name="Output 3 2 3 2 3" xfId="34982" xr:uid="{00000000-0005-0000-0000-000030A00000}"/>
    <cellStyle name="Output 3 2 3 3" xfId="22725" xr:uid="{00000000-0005-0000-0000-000031A00000}"/>
    <cellStyle name="Output 3 2 3 3 2" xfId="43563" xr:uid="{00000000-0005-0000-0000-000032A00000}"/>
    <cellStyle name="Output 3 2 3 4" xfId="33166" xr:uid="{00000000-0005-0000-0000-000033A00000}"/>
    <cellStyle name="Output 3 2 4" xfId="18801" xr:uid="{00000000-0005-0000-0000-000034A00000}"/>
    <cellStyle name="Output 3 2 4 2" xfId="21230" xr:uid="{00000000-0005-0000-0000-000035A00000}"/>
    <cellStyle name="Output 3 2 4 2 2" xfId="30957" xr:uid="{00000000-0005-0000-0000-000036A00000}"/>
    <cellStyle name="Output 3 2 4 2 3" xfId="34981" xr:uid="{00000000-0005-0000-0000-000037A00000}"/>
    <cellStyle name="Output 3 2 4 3" xfId="22724" xr:uid="{00000000-0005-0000-0000-000038A00000}"/>
    <cellStyle name="Output 3 2 4 3 2" xfId="43564" xr:uid="{00000000-0005-0000-0000-000039A00000}"/>
    <cellStyle name="Output 3 2 4 4" xfId="33167" xr:uid="{00000000-0005-0000-0000-00003AA00000}"/>
    <cellStyle name="Output 3 2 5" xfId="18798" xr:uid="{00000000-0005-0000-0000-00003BA00000}"/>
    <cellStyle name="Output 3 2 5 2" xfId="22727" xr:uid="{00000000-0005-0000-0000-00003CA00000}"/>
    <cellStyle name="Output 3 2 5 2 2" xfId="43561" xr:uid="{00000000-0005-0000-0000-00003DA00000}"/>
    <cellStyle name="Output 3 2 5 3" xfId="33164" xr:uid="{00000000-0005-0000-0000-00003EA00000}"/>
    <cellStyle name="Output 3 2 6" xfId="21227" xr:uid="{00000000-0005-0000-0000-00003FA00000}"/>
    <cellStyle name="Output 3 2 6 2" xfId="30954" xr:uid="{00000000-0005-0000-0000-000040A00000}"/>
    <cellStyle name="Output 3 2 6 2 2" xfId="44174" xr:uid="{00000000-0005-0000-0000-000041A00000}"/>
    <cellStyle name="Output 3 2 6 3" xfId="34137" xr:uid="{00000000-0005-0000-0000-000042A00000}"/>
    <cellStyle name="Output 3 2 7" xfId="29364" xr:uid="{00000000-0005-0000-0000-000043A00000}"/>
    <cellStyle name="Output 3 2 7 2" xfId="44464" xr:uid="{00000000-0005-0000-0000-000044A00000}"/>
    <cellStyle name="Output 3 2 7 3" xfId="34417" xr:uid="{00000000-0005-0000-0000-000045A00000}"/>
    <cellStyle name="Output 3 2 8" xfId="34148" xr:uid="{00000000-0005-0000-0000-000046A00000}"/>
    <cellStyle name="Output 3 2 8 2" xfId="44184" xr:uid="{00000000-0005-0000-0000-000047A00000}"/>
    <cellStyle name="Output 3 2 9" xfId="34468" xr:uid="{00000000-0005-0000-0000-000048A00000}"/>
    <cellStyle name="Output 3 2 9 2" xfId="44512" xr:uid="{00000000-0005-0000-0000-000049A00000}"/>
    <cellStyle name="Output 3 3" xfId="1163" xr:uid="{00000000-0005-0000-0000-00004AA00000}"/>
    <cellStyle name="Output 3 3 10" xfId="34380" xr:uid="{00000000-0005-0000-0000-00004BA00000}"/>
    <cellStyle name="Output 3 3 10 2" xfId="44428" xr:uid="{00000000-0005-0000-0000-00004CA00000}"/>
    <cellStyle name="Output 3 3 11" xfId="34451" xr:uid="{00000000-0005-0000-0000-00004DA00000}"/>
    <cellStyle name="Output 3 3 11 2" xfId="44497" xr:uid="{00000000-0005-0000-0000-00004EA00000}"/>
    <cellStyle name="Output 3 3 12" xfId="34364" xr:uid="{00000000-0005-0000-0000-00004FA00000}"/>
    <cellStyle name="Output 3 3 12 2" xfId="44413" xr:uid="{00000000-0005-0000-0000-000050A00000}"/>
    <cellStyle name="Output 3 3 13" xfId="33813" xr:uid="{00000000-0005-0000-0000-000051A00000}"/>
    <cellStyle name="Output 3 3 13 2" xfId="43796" xr:uid="{00000000-0005-0000-0000-000052A00000}"/>
    <cellStyle name="Output 3 3 14" xfId="34980" xr:uid="{00000000-0005-0000-0000-000053A00000}"/>
    <cellStyle name="Output 3 3 14 2" xfId="44588" xr:uid="{00000000-0005-0000-0000-000054A00000}"/>
    <cellStyle name="Output 3 3 15" xfId="36853" xr:uid="{00000000-0005-0000-0000-000055A00000}"/>
    <cellStyle name="Output 3 3 16" xfId="23870" xr:uid="{00000000-0005-0000-0000-000056A00000}"/>
    <cellStyle name="Output 3 3 2" xfId="18803" xr:uid="{00000000-0005-0000-0000-000057A00000}"/>
    <cellStyle name="Output 3 3 2 2" xfId="21232" xr:uid="{00000000-0005-0000-0000-000058A00000}"/>
    <cellStyle name="Output 3 3 2 2 2" xfId="30959" xr:uid="{00000000-0005-0000-0000-000059A00000}"/>
    <cellStyle name="Output 3 3 2 2 3" xfId="34979" xr:uid="{00000000-0005-0000-0000-00005AA00000}"/>
    <cellStyle name="Output 3 3 2 3" xfId="22722" xr:uid="{00000000-0005-0000-0000-00005BA00000}"/>
    <cellStyle name="Output 3 3 2 3 2" xfId="43566" xr:uid="{00000000-0005-0000-0000-00005CA00000}"/>
    <cellStyle name="Output 3 3 2 4" xfId="33169" xr:uid="{00000000-0005-0000-0000-00005DA00000}"/>
    <cellStyle name="Output 3 3 3" xfId="18804" xr:uid="{00000000-0005-0000-0000-00005EA00000}"/>
    <cellStyle name="Output 3 3 3 2" xfId="21233" xr:uid="{00000000-0005-0000-0000-00005FA00000}"/>
    <cellStyle name="Output 3 3 3 2 2" xfId="30960" xr:uid="{00000000-0005-0000-0000-000060A00000}"/>
    <cellStyle name="Output 3 3 3 2 3" xfId="34978" xr:uid="{00000000-0005-0000-0000-000061A00000}"/>
    <cellStyle name="Output 3 3 3 3" xfId="22721" xr:uid="{00000000-0005-0000-0000-000062A00000}"/>
    <cellStyle name="Output 3 3 3 3 2" xfId="43567" xr:uid="{00000000-0005-0000-0000-000063A00000}"/>
    <cellStyle name="Output 3 3 3 4" xfId="33170" xr:uid="{00000000-0005-0000-0000-000064A00000}"/>
    <cellStyle name="Output 3 3 4" xfId="18805" xr:uid="{00000000-0005-0000-0000-000065A00000}"/>
    <cellStyle name="Output 3 3 4 2" xfId="21234" xr:uid="{00000000-0005-0000-0000-000066A00000}"/>
    <cellStyle name="Output 3 3 4 2 2" xfId="30961" xr:uid="{00000000-0005-0000-0000-000067A00000}"/>
    <cellStyle name="Output 3 3 4 2 3" xfId="34977" xr:uid="{00000000-0005-0000-0000-000068A00000}"/>
    <cellStyle name="Output 3 3 4 3" xfId="22720" xr:uid="{00000000-0005-0000-0000-000069A00000}"/>
    <cellStyle name="Output 3 3 4 3 2" xfId="43568" xr:uid="{00000000-0005-0000-0000-00006AA00000}"/>
    <cellStyle name="Output 3 3 4 4" xfId="33171" xr:uid="{00000000-0005-0000-0000-00006BA00000}"/>
    <cellStyle name="Output 3 3 5" xfId="18802" xr:uid="{00000000-0005-0000-0000-00006CA00000}"/>
    <cellStyle name="Output 3 3 5 2" xfId="22723" xr:uid="{00000000-0005-0000-0000-00006DA00000}"/>
    <cellStyle name="Output 3 3 5 2 2" xfId="43565" xr:uid="{00000000-0005-0000-0000-00006EA00000}"/>
    <cellStyle name="Output 3 3 5 3" xfId="33168" xr:uid="{00000000-0005-0000-0000-00006FA00000}"/>
    <cellStyle name="Output 3 3 6" xfId="21231" xr:uid="{00000000-0005-0000-0000-000070A00000}"/>
    <cellStyle name="Output 3 3 6 2" xfId="30958" xr:uid="{00000000-0005-0000-0000-000071A00000}"/>
    <cellStyle name="Output 3 3 6 2 2" xfId="44175" xr:uid="{00000000-0005-0000-0000-000072A00000}"/>
    <cellStyle name="Output 3 3 6 3" xfId="34138" xr:uid="{00000000-0005-0000-0000-000073A00000}"/>
    <cellStyle name="Output 3 3 7" xfId="29363" xr:uid="{00000000-0005-0000-0000-000074A00000}"/>
    <cellStyle name="Output 3 3 7 2" xfId="44465" xr:uid="{00000000-0005-0000-0000-000075A00000}"/>
    <cellStyle name="Output 3 3 7 3" xfId="34418" xr:uid="{00000000-0005-0000-0000-000076A00000}"/>
    <cellStyle name="Output 3 3 8" xfId="34381" xr:uid="{00000000-0005-0000-0000-000077A00000}"/>
    <cellStyle name="Output 3 3 8 2" xfId="44429" xr:uid="{00000000-0005-0000-0000-000078A00000}"/>
    <cellStyle name="Output 3 3 9" xfId="34149" xr:uid="{00000000-0005-0000-0000-000079A00000}"/>
    <cellStyle name="Output 3 3 9 2" xfId="44185" xr:uid="{00000000-0005-0000-0000-00007AA00000}"/>
    <cellStyle name="Output 3 4" xfId="18806" xr:uid="{00000000-0005-0000-0000-00007BA00000}"/>
    <cellStyle name="Output 3 4 2" xfId="18807" xr:uid="{00000000-0005-0000-0000-00007CA00000}"/>
    <cellStyle name="Output 3 4 2 2" xfId="21236" xr:uid="{00000000-0005-0000-0000-00007DA00000}"/>
    <cellStyle name="Output 3 4 2 2 2" xfId="30963" xr:uid="{00000000-0005-0000-0000-00007EA00000}"/>
    <cellStyle name="Output 3 4 2 2 3" xfId="34975" xr:uid="{00000000-0005-0000-0000-00007FA00000}"/>
    <cellStyle name="Output 3 4 2 3" xfId="22718" xr:uid="{00000000-0005-0000-0000-000080A00000}"/>
    <cellStyle name="Output 3 4 2 3 2" xfId="43570" xr:uid="{00000000-0005-0000-0000-000081A00000}"/>
    <cellStyle name="Output 3 4 2 4" xfId="33173" xr:uid="{00000000-0005-0000-0000-000082A00000}"/>
    <cellStyle name="Output 3 4 3" xfId="21235" xr:uid="{00000000-0005-0000-0000-000083A00000}"/>
    <cellStyle name="Output 3 4 3 2" xfId="30962" xr:uid="{00000000-0005-0000-0000-000084A00000}"/>
    <cellStyle name="Output 3 4 3 3" xfId="34976" xr:uid="{00000000-0005-0000-0000-000085A00000}"/>
    <cellStyle name="Output 3 4 4" xfId="22719" xr:uid="{00000000-0005-0000-0000-000086A00000}"/>
    <cellStyle name="Output 3 4 4 2" xfId="43569" xr:uid="{00000000-0005-0000-0000-000087A00000}"/>
    <cellStyle name="Output 3 4 5" xfId="33172" xr:uid="{00000000-0005-0000-0000-000088A00000}"/>
    <cellStyle name="Output 3 5" xfId="18808" xr:uid="{00000000-0005-0000-0000-000089A00000}"/>
    <cellStyle name="Output 3 5 2" xfId="21237" xr:uid="{00000000-0005-0000-0000-00008AA00000}"/>
    <cellStyle name="Output 3 5 2 2" xfId="30964" xr:uid="{00000000-0005-0000-0000-00008BA00000}"/>
    <cellStyle name="Output 3 5 2 3" xfId="34974" xr:uid="{00000000-0005-0000-0000-00008CA00000}"/>
    <cellStyle name="Output 3 5 3" xfId="22717" xr:uid="{00000000-0005-0000-0000-00008DA00000}"/>
    <cellStyle name="Output 3 5 3 2" xfId="43571" xr:uid="{00000000-0005-0000-0000-00008EA00000}"/>
    <cellStyle name="Output 3 5 4" xfId="33174" xr:uid="{00000000-0005-0000-0000-00008FA00000}"/>
    <cellStyle name="Output 3 6" xfId="18809" xr:uid="{00000000-0005-0000-0000-000090A00000}"/>
    <cellStyle name="Output 3 6 2" xfId="21238" xr:uid="{00000000-0005-0000-0000-000091A00000}"/>
    <cellStyle name="Output 3 6 2 2" xfId="30965" xr:uid="{00000000-0005-0000-0000-000092A00000}"/>
    <cellStyle name="Output 3 6 2 3" xfId="34973" xr:uid="{00000000-0005-0000-0000-000093A00000}"/>
    <cellStyle name="Output 3 6 3" xfId="22716" xr:uid="{00000000-0005-0000-0000-000094A00000}"/>
    <cellStyle name="Output 3 6 3 2" xfId="43572" xr:uid="{00000000-0005-0000-0000-000095A00000}"/>
    <cellStyle name="Output 3 6 4" xfId="33175" xr:uid="{00000000-0005-0000-0000-000096A00000}"/>
    <cellStyle name="Output 3 7" xfId="18797" xr:uid="{00000000-0005-0000-0000-000097A00000}"/>
    <cellStyle name="Output 3 7 2" xfId="22728" xr:uid="{00000000-0005-0000-0000-000098A00000}"/>
    <cellStyle name="Output 3 7 2 2" xfId="43560" xr:uid="{00000000-0005-0000-0000-000099A00000}"/>
    <cellStyle name="Output 3 7 3" xfId="33163" xr:uid="{00000000-0005-0000-0000-00009AA00000}"/>
    <cellStyle name="Output 3 8" xfId="21226" xr:uid="{00000000-0005-0000-0000-00009BA00000}"/>
    <cellStyle name="Output 3 8 2" xfId="30953" xr:uid="{00000000-0005-0000-0000-00009CA00000}"/>
    <cellStyle name="Output 3 8 2 2" xfId="44173" xr:uid="{00000000-0005-0000-0000-00009DA00000}"/>
    <cellStyle name="Output 3 8 3" xfId="34136" xr:uid="{00000000-0005-0000-0000-00009EA00000}"/>
    <cellStyle name="Output 3 9" xfId="29365" xr:uid="{00000000-0005-0000-0000-00009FA00000}"/>
    <cellStyle name="Output 3 9 2" xfId="44463" xr:uid="{00000000-0005-0000-0000-0000A0A00000}"/>
    <cellStyle name="Output 3 9 3" xfId="34416" xr:uid="{00000000-0005-0000-0000-0000A1A00000}"/>
    <cellStyle name="Output 4" xfId="18810" xr:uid="{00000000-0005-0000-0000-0000A2A00000}"/>
    <cellStyle name="Output 4 2" xfId="21239" xr:uid="{00000000-0005-0000-0000-0000A3A00000}"/>
    <cellStyle name="Output 4 2 2" xfId="30966" xr:uid="{00000000-0005-0000-0000-0000A4A00000}"/>
    <cellStyle name="Output 4 2 3" xfId="34972" xr:uid="{00000000-0005-0000-0000-0000A5A00000}"/>
    <cellStyle name="Output 4 2 4" xfId="23353" xr:uid="{00000000-0005-0000-0000-0000A6A00000}"/>
    <cellStyle name="Output 4 3" xfId="22715" xr:uid="{00000000-0005-0000-0000-0000A7A00000}"/>
    <cellStyle name="Output 4 3 2" xfId="43573" xr:uid="{00000000-0005-0000-0000-0000A8A00000}"/>
    <cellStyle name="Output 4 3 3" xfId="23354" xr:uid="{00000000-0005-0000-0000-0000A9A00000}"/>
    <cellStyle name="Output 4 4" xfId="33176" xr:uid="{00000000-0005-0000-0000-0000AAA00000}"/>
    <cellStyle name="Output 4 5" xfId="21938" xr:uid="{00000000-0005-0000-0000-0000ABA00000}"/>
    <cellStyle name="Output 5" xfId="18811" xr:uid="{00000000-0005-0000-0000-0000ACA00000}"/>
    <cellStyle name="Output 5 2" xfId="21240" xr:uid="{00000000-0005-0000-0000-0000ADA00000}"/>
    <cellStyle name="Output 5 2 2" xfId="30967" xr:uid="{00000000-0005-0000-0000-0000AEA00000}"/>
    <cellStyle name="Output 5 2 3" xfId="34971" xr:uid="{00000000-0005-0000-0000-0000AFA00000}"/>
    <cellStyle name="Output 5 3" xfId="22714" xr:uid="{00000000-0005-0000-0000-0000B0A00000}"/>
    <cellStyle name="Output 5 3 2" xfId="43574" xr:uid="{00000000-0005-0000-0000-0000B1A00000}"/>
    <cellStyle name="Output 5 4" xfId="33177" xr:uid="{00000000-0005-0000-0000-0000B2A00000}"/>
    <cellStyle name="Output 5 5" xfId="23355" xr:uid="{00000000-0005-0000-0000-0000B3A00000}"/>
    <cellStyle name="Override" xfId="18812" xr:uid="{00000000-0005-0000-0000-0000B4A00000}"/>
    <cellStyle name="Override 2" xfId="18813" xr:uid="{00000000-0005-0000-0000-0000B5A00000}"/>
    <cellStyle name="Override 2 2" xfId="18814" xr:uid="{00000000-0005-0000-0000-0000B6A00000}"/>
    <cellStyle name="Override 2 2 2" xfId="21243" xr:uid="{00000000-0005-0000-0000-0000B7A00000}"/>
    <cellStyle name="Override 2 2 2 2" xfId="30970" xr:uid="{00000000-0005-0000-0000-0000B8A00000}"/>
    <cellStyle name="Override 2 2 2 3" xfId="34968" xr:uid="{00000000-0005-0000-0000-0000B9A00000}"/>
    <cellStyle name="Override 2 2 3" xfId="29247" xr:uid="{00000000-0005-0000-0000-0000BAA00000}"/>
    <cellStyle name="Override 2 2 4" xfId="33180" xr:uid="{00000000-0005-0000-0000-0000BBA00000}"/>
    <cellStyle name="Override 2 3" xfId="18815" xr:uid="{00000000-0005-0000-0000-0000BCA00000}"/>
    <cellStyle name="Override 2 3 2" xfId="21244" xr:uid="{00000000-0005-0000-0000-0000BDA00000}"/>
    <cellStyle name="Override 2 3 2 2" xfId="30971" xr:uid="{00000000-0005-0000-0000-0000BEA00000}"/>
    <cellStyle name="Override 2 3 2 3" xfId="34967" xr:uid="{00000000-0005-0000-0000-0000BFA00000}"/>
    <cellStyle name="Override 2 3 3" xfId="29248" xr:uid="{00000000-0005-0000-0000-0000C0A00000}"/>
    <cellStyle name="Override 2 3 4" xfId="33181" xr:uid="{00000000-0005-0000-0000-0000C1A00000}"/>
    <cellStyle name="Override 2 4" xfId="18816" xr:uid="{00000000-0005-0000-0000-0000C2A00000}"/>
    <cellStyle name="Override 2 4 2" xfId="21245" xr:uid="{00000000-0005-0000-0000-0000C3A00000}"/>
    <cellStyle name="Override 2 4 2 2" xfId="30972" xr:uid="{00000000-0005-0000-0000-0000C4A00000}"/>
    <cellStyle name="Override 2 4 2 3" xfId="34966" xr:uid="{00000000-0005-0000-0000-0000C5A00000}"/>
    <cellStyle name="Override 2 4 3" xfId="29249" xr:uid="{00000000-0005-0000-0000-0000C6A00000}"/>
    <cellStyle name="Override 2 4 4" xfId="33182" xr:uid="{00000000-0005-0000-0000-0000C7A00000}"/>
    <cellStyle name="Override 2 5" xfId="21242" xr:uid="{00000000-0005-0000-0000-0000C8A00000}"/>
    <cellStyle name="Override 2 5 2" xfId="30969" xr:uid="{00000000-0005-0000-0000-0000C9A00000}"/>
    <cellStyle name="Override 2 5 3" xfId="34969" xr:uid="{00000000-0005-0000-0000-0000CAA00000}"/>
    <cellStyle name="Override 2 6" xfId="29246" xr:uid="{00000000-0005-0000-0000-0000CBA00000}"/>
    <cellStyle name="Override 2 7" xfId="33179" xr:uid="{00000000-0005-0000-0000-0000CCA00000}"/>
    <cellStyle name="Override 3" xfId="18817" xr:uid="{00000000-0005-0000-0000-0000CDA00000}"/>
    <cellStyle name="Override 3 2" xfId="18818" xr:uid="{00000000-0005-0000-0000-0000CEA00000}"/>
    <cellStyle name="Override 3 2 2" xfId="21247" xr:uid="{00000000-0005-0000-0000-0000CFA00000}"/>
    <cellStyle name="Override 3 2 2 2" xfId="30974" xr:uid="{00000000-0005-0000-0000-0000D0A00000}"/>
    <cellStyle name="Override 3 2 2 3" xfId="34964" xr:uid="{00000000-0005-0000-0000-0000D1A00000}"/>
    <cellStyle name="Override 3 2 3" xfId="29251" xr:uid="{00000000-0005-0000-0000-0000D2A00000}"/>
    <cellStyle name="Override 3 2 4" xfId="33184" xr:uid="{00000000-0005-0000-0000-0000D3A00000}"/>
    <cellStyle name="Override 3 3" xfId="18819" xr:uid="{00000000-0005-0000-0000-0000D4A00000}"/>
    <cellStyle name="Override 3 3 2" xfId="21248" xr:uid="{00000000-0005-0000-0000-0000D5A00000}"/>
    <cellStyle name="Override 3 3 2 2" xfId="30975" xr:uid="{00000000-0005-0000-0000-0000D6A00000}"/>
    <cellStyle name="Override 3 3 2 3" xfId="34963" xr:uid="{00000000-0005-0000-0000-0000D7A00000}"/>
    <cellStyle name="Override 3 3 3" xfId="29252" xr:uid="{00000000-0005-0000-0000-0000D8A00000}"/>
    <cellStyle name="Override 3 3 4" xfId="33185" xr:uid="{00000000-0005-0000-0000-0000D9A00000}"/>
    <cellStyle name="Override 3 4" xfId="18820" xr:uid="{00000000-0005-0000-0000-0000DAA00000}"/>
    <cellStyle name="Override 3 4 2" xfId="21249" xr:uid="{00000000-0005-0000-0000-0000DBA00000}"/>
    <cellStyle name="Override 3 4 2 2" xfId="30976" xr:uid="{00000000-0005-0000-0000-0000DCA00000}"/>
    <cellStyle name="Override 3 4 2 3" xfId="34962" xr:uid="{00000000-0005-0000-0000-0000DDA00000}"/>
    <cellStyle name="Override 3 4 3" xfId="29253" xr:uid="{00000000-0005-0000-0000-0000DEA00000}"/>
    <cellStyle name="Override 3 4 4" xfId="33186" xr:uid="{00000000-0005-0000-0000-0000DFA00000}"/>
    <cellStyle name="Override 3 5" xfId="21246" xr:uid="{00000000-0005-0000-0000-0000E0A00000}"/>
    <cellStyle name="Override 3 5 2" xfId="30973" xr:uid="{00000000-0005-0000-0000-0000E1A00000}"/>
    <cellStyle name="Override 3 5 3" xfId="34965" xr:uid="{00000000-0005-0000-0000-0000E2A00000}"/>
    <cellStyle name="Override 3 6" xfId="29250" xr:uid="{00000000-0005-0000-0000-0000E3A00000}"/>
    <cellStyle name="Override 3 7" xfId="33183" xr:uid="{00000000-0005-0000-0000-0000E4A00000}"/>
    <cellStyle name="Override 4" xfId="18821" xr:uid="{00000000-0005-0000-0000-0000E5A00000}"/>
    <cellStyle name="Override 4 2" xfId="18822" xr:uid="{00000000-0005-0000-0000-0000E6A00000}"/>
    <cellStyle name="Override 4 2 2" xfId="21251" xr:uid="{00000000-0005-0000-0000-0000E7A00000}"/>
    <cellStyle name="Override 4 2 2 2" xfId="30978" xr:uid="{00000000-0005-0000-0000-0000E8A00000}"/>
    <cellStyle name="Override 4 2 2 3" xfId="34960" xr:uid="{00000000-0005-0000-0000-0000E9A00000}"/>
    <cellStyle name="Override 4 2 3" xfId="29255" xr:uid="{00000000-0005-0000-0000-0000EAA00000}"/>
    <cellStyle name="Override 4 2 4" xfId="33188" xr:uid="{00000000-0005-0000-0000-0000EBA00000}"/>
    <cellStyle name="Override 4 3" xfId="21250" xr:uid="{00000000-0005-0000-0000-0000ECA00000}"/>
    <cellStyle name="Override 4 3 2" xfId="30977" xr:uid="{00000000-0005-0000-0000-0000EDA00000}"/>
    <cellStyle name="Override 4 3 3" xfId="34961" xr:uid="{00000000-0005-0000-0000-0000EEA00000}"/>
    <cellStyle name="Override 4 4" xfId="29254" xr:uid="{00000000-0005-0000-0000-0000EFA00000}"/>
    <cellStyle name="Override 4 5" xfId="33187" xr:uid="{00000000-0005-0000-0000-0000F0A00000}"/>
    <cellStyle name="Override 5" xfId="18823" xr:uid="{00000000-0005-0000-0000-0000F1A00000}"/>
    <cellStyle name="Override 5 2" xfId="21252" xr:uid="{00000000-0005-0000-0000-0000F2A00000}"/>
    <cellStyle name="Override 5 2 2" xfId="30979" xr:uid="{00000000-0005-0000-0000-0000F3A00000}"/>
    <cellStyle name="Override 5 2 3" xfId="34959" xr:uid="{00000000-0005-0000-0000-0000F4A00000}"/>
    <cellStyle name="Override 5 3" xfId="29256" xr:uid="{00000000-0005-0000-0000-0000F5A00000}"/>
    <cellStyle name="Override 5 4" xfId="33189" xr:uid="{00000000-0005-0000-0000-0000F6A00000}"/>
    <cellStyle name="Override 6" xfId="21241" xr:uid="{00000000-0005-0000-0000-0000F7A00000}"/>
    <cellStyle name="Override 6 2" xfId="30968" xr:uid="{00000000-0005-0000-0000-0000F8A00000}"/>
    <cellStyle name="Override 6 3" xfId="34970" xr:uid="{00000000-0005-0000-0000-0000F9A00000}"/>
    <cellStyle name="Override 7" xfId="29245" xr:uid="{00000000-0005-0000-0000-0000FAA00000}"/>
    <cellStyle name="Override 8" xfId="33178" xr:uid="{00000000-0005-0000-0000-0000FBA00000}"/>
    <cellStyle name="paint" xfId="18824" xr:uid="{00000000-0005-0000-0000-0000FCA00000}"/>
    <cellStyle name="paint 2" xfId="18825" xr:uid="{00000000-0005-0000-0000-0000FDA00000}"/>
    <cellStyle name="paint 2 2" xfId="18826" xr:uid="{00000000-0005-0000-0000-0000FEA00000}"/>
    <cellStyle name="paint 2 3" xfId="18827" xr:uid="{00000000-0005-0000-0000-0000FFA00000}"/>
    <cellStyle name="paint 2 3 2" xfId="18828" xr:uid="{00000000-0005-0000-0000-000000A10000}"/>
    <cellStyle name="paint 3" xfId="18829" xr:uid="{00000000-0005-0000-0000-000001A10000}"/>
    <cellStyle name="paint 3 2" xfId="18830" xr:uid="{00000000-0005-0000-0000-000002A10000}"/>
    <cellStyle name="Per cent 2" xfId="1371" xr:uid="{00000000-0005-0000-0000-000003A10000}"/>
    <cellStyle name="per.style" xfId="18831" xr:uid="{00000000-0005-0000-0000-000004A10000}"/>
    <cellStyle name="per.style 2" xfId="18832" xr:uid="{00000000-0005-0000-0000-000005A10000}"/>
    <cellStyle name="per.style 2 2" xfId="18833" xr:uid="{00000000-0005-0000-0000-000006A10000}"/>
    <cellStyle name="per.style 3" xfId="18834" xr:uid="{00000000-0005-0000-0000-000007A10000}"/>
    <cellStyle name="Percent [0]" xfId="18835" xr:uid="{00000000-0005-0000-0000-000008A10000}"/>
    <cellStyle name="Percent [0] 2" xfId="18836" xr:uid="{00000000-0005-0000-0000-000009A10000}"/>
    <cellStyle name="Percent [0] 2 2" xfId="18837" xr:uid="{00000000-0005-0000-0000-00000AA10000}"/>
    <cellStyle name="Percent [0] 2 2 2" xfId="18838" xr:uid="{00000000-0005-0000-0000-00000BA10000}"/>
    <cellStyle name="Percent [0] 2 3" xfId="18839" xr:uid="{00000000-0005-0000-0000-00000CA10000}"/>
    <cellStyle name="Percent [0] 2 3 2" xfId="18840" xr:uid="{00000000-0005-0000-0000-00000DA10000}"/>
    <cellStyle name="Percent [0] 2 4" xfId="18841" xr:uid="{00000000-0005-0000-0000-00000EA10000}"/>
    <cellStyle name="Percent [0] 2 5" xfId="33191" xr:uid="{00000000-0005-0000-0000-00000FA10000}"/>
    <cellStyle name="Percent [0] 2 6" xfId="23357" xr:uid="{00000000-0005-0000-0000-000010A10000}"/>
    <cellStyle name="Percent [0] 3" xfId="18842" xr:uid="{00000000-0005-0000-0000-000011A10000}"/>
    <cellStyle name="Percent [0] 3 2" xfId="18843" xr:uid="{00000000-0005-0000-0000-000012A10000}"/>
    <cellStyle name="Percent [0] 3 2 2" xfId="33193" xr:uid="{00000000-0005-0000-0000-000013A10000}"/>
    <cellStyle name="Percent [0] 3 2 3" xfId="23359" xr:uid="{00000000-0005-0000-0000-000014A10000}"/>
    <cellStyle name="Percent [0] 3 3" xfId="33192" xr:uid="{00000000-0005-0000-0000-000015A10000}"/>
    <cellStyle name="Percent [0] 3 4" xfId="23358" xr:uid="{00000000-0005-0000-0000-000016A10000}"/>
    <cellStyle name="Percent [0] 4" xfId="18844" xr:uid="{00000000-0005-0000-0000-000017A10000}"/>
    <cellStyle name="Percent [0] 4 2" xfId="18845" xr:uid="{00000000-0005-0000-0000-000018A10000}"/>
    <cellStyle name="Percent [0] 5" xfId="18846" xr:uid="{00000000-0005-0000-0000-000019A10000}"/>
    <cellStyle name="Percent [0] 6" xfId="18847" xr:uid="{00000000-0005-0000-0000-00001AA10000}"/>
    <cellStyle name="Percent [0] 7" xfId="33190" xr:uid="{00000000-0005-0000-0000-00001BA10000}"/>
    <cellStyle name="Percent [0] 8" xfId="23356" xr:uid="{00000000-0005-0000-0000-00001CA10000}"/>
    <cellStyle name="Percent [00]" xfId="18848" xr:uid="{00000000-0005-0000-0000-00001DA10000}"/>
    <cellStyle name="Percent [00] 2" xfId="18849" xr:uid="{00000000-0005-0000-0000-00001EA10000}"/>
    <cellStyle name="Percent [00] 2 2" xfId="18850" xr:uid="{00000000-0005-0000-0000-00001FA10000}"/>
    <cellStyle name="Percent [00] 2 2 2" xfId="18851" xr:uid="{00000000-0005-0000-0000-000020A10000}"/>
    <cellStyle name="Percent [00] 2 3" xfId="18852" xr:uid="{00000000-0005-0000-0000-000021A10000}"/>
    <cellStyle name="Percent [00] 2 3 2" xfId="18853" xr:uid="{00000000-0005-0000-0000-000022A10000}"/>
    <cellStyle name="Percent [00] 2 4" xfId="18854" xr:uid="{00000000-0005-0000-0000-000023A10000}"/>
    <cellStyle name="Percent [00] 2 5" xfId="33195" xr:uid="{00000000-0005-0000-0000-000024A10000}"/>
    <cellStyle name="Percent [00] 2 6" xfId="23360" xr:uid="{00000000-0005-0000-0000-000025A10000}"/>
    <cellStyle name="Percent [00] 3" xfId="18855" xr:uid="{00000000-0005-0000-0000-000026A10000}"/>
    <cellStyle name="Percent [00] 3 2" xfId="18856" xr:uid="{00000000-0005-0000-0000-000027A10000}"/>
    <cellStyle name="Percent [00] 3 2 2" xfId="33197" xr:uid="{00000000-0005-0000-0000-000028A10000}"/>
    <cellStyle name="Percent [00] 3 2 3" xfId="23361" xr:uid="{00000000-0005-0000-0000-000029A10000}"/>
    <cellStyle name="Percent [00] 3 3" xfId="33196" xr:uid="{00000000-0005-0000-0000-00002AA10000}"/>
    <cellStyle name="Percent [00] 3 4" xfId="29382" xr:uid="{00000000-0005-0000-0000-00002BA10000}"/>
    <cellStyle name="Percent [00] 4" xfId="18857" xr:uid="{00000000-0005-0000-0000-00002CA10000}"/>
    <cellStyle name="Percent [00] 5" xfId="18858" xr:uid="{00000000-0005-0000-0000-00002DA10000}"/>
    <cellStyle name="Percent [00] 6" xfId="18859" xr:uid="{00000000-0005-0000-0000-00002EA10000}"/>
    <cellStyle name="Percent [00] 7" xfId="33194" xr:uid="{00000000-0005-0000-0000-00002FA10000}"/>
    <cellStyle name="Percent [00] 8" xfId="30075" xr:uid="{00000000-0005-0000-0000-000030A10000}"/>
    <cellStyle name="Percent [2]" xfId="1164" xr:uid="{00000000-0005-0000-0000-000031A10000}"/>
    <cellStyle name="Percent [2] 2" xfId="18860" xr:uid="{00000000-0005-0000-0000-000032A10000}"/>
    <cellStyle name="Percent [2] 2 2" xfId="18861" xr:uid="{00000000-0005-0000-0000-000033A10000}"/>
    <cellStyle name="Percent [2] 2 2 2" xfId="18862" xr:uid="{00000000-0005-0000-0000-000034A10000}"/>
    <cellStyle name="Percent [2] 2 2 3" xfId="33199" xr:uid="{00000000-0005-0000-0000-000035A10000}"/>
    <cellStyle name="Percent [2] 2 2 4" xfId="23364" xr:uid="{00000000-0005-0000-0000-000036A10000}"/>
    <cellStyle name="Percent [2] 2 3" xfId="18863" xr:uid="{00000000-0005-0000-0000-000037A10000}"/>
    <cellStyle name="Percent [2] 2 3 2" xfId="18864" xr:uid="{00000000-0005-0000-0000-000038A10000}"/>
    <cellStyle name="Percent [2] 2 3 2 2" xfId="33201" xr:uid="{00000000-0005-0000-0000-000039A10000}"/>
    <cellStyle name="Percent [2] 2 3 2 3" xfId="23366" xr:uid="{00000000-0005-0000-0000-00003AA10000}"/>
    <cellStyle name="Percent [2] 2 3 3" xfId="33200" xr:uid="{00000000-0005-0000-0000-00003BA10000}"/>
    <cellStyle name="Percent [2] 2 3 4" xfId="23365" xr:uid="{00000000-0005-0000-0000-00003CA10000}"/>
    <cellStyle name="Percent [2] 2 4" xfId="18865" xr:uid="{00000000-0005-0000-0000-00003DA10000}"/>
    <cellStyle name="Percent [2] 2 5" xfId="33198" xr:uid="{00000000-0005-0000-0000-00003EA10000}"/>
    <cellStyle name="Percent [2] 2 6" xfId="23363" xr:uid="{00000000-0005-0000-0000-00003FA10000}"/>
    <cellStyle name="Percent [2] 3" xfId="18866" xr:uid="{00000000-0005-0000-0000-000040A10000}"/>
    <cellStyle name="Percent [2] 3 2" xfId="18867" xr:uid="{00000000-0005-0000-0000-000041A10000}"/>
    <cellStyle name="Percent [2] 3 2 2" xfId="33203" xr:uid="{00000000-0005-0000-0000-000042A10000}"/>
    <cellStyle name="Percent [2] 3 2 3" xfId="23368" xr:uid="{00000000-0005-0000-0000-000043A10000}"/>
    <cellStyle name="Percent [2] 3 3" xfId="33202" xr:uid="{00000000-0005-0000-0000-000044A10000}"/>
    <cellStyle name="Percent [2] 3 4" xfId="23367" xr:uid="{00000000-0005-0000-0000-000045A10000}"/>
    <cellStyle name="Percent [2] 4" xfId="18868" xr:uid="{00000000-0005-0000-0000-000046A10000}"/>
    <cellStyle name="Percent [2] 4 2" xfId="33204" xr:uid="{00000000-0005-0000-0000-000047A10000}"/>
    <cellStyle name="Percent [2] 4 3" xfId="23369" xr:uid="{00000000-0005-0000-0000-000048A10000}"/>
    <cellStyle name="Percent [2] 5" xfId="18869" xr:uid="{00000000-0005-0000-0000-000049A10000}"/>
    <cellStyle name="Percent [2] 6" xfId="18870" xr:uid="{00000000-0005-0000-0000-00004AA10000}"/>
    <cellStyle name="Percent [2] 7" xfId="23871" xr:uid="{00000000-0005-0000-0000-00004BA10000}"/>
    <cellStyle name="Percent [2] 8" xfId="23362" xr:uid="{00000000-0005-0000-0000-00004CA10000}"/>
    <cellStyle name="Percent 10" xfId="22" xr:uid="{00000000-0005-0000-0000-00004DA10000}"/>
    <cellStyle name="Percent 10 2" xfId="1165" xr:uid="{00000000-0005-0000-0000-00004EA10000}"/>
    <cellStyle name="Percent 10 2 2" xfId="18871" xr:uid="{00000000-0005-0000-0000-00004FA10000}"/>
    <cellStyle name="Percent 10 2 2 2" xfId="18872" xr:uid="{00000000-0005-0000-0000-000050A10000}"/>
    <cellStyle name="Percent 10 3" xfId="18873" xr:uid="{00000000-0005-0000-0000-000051A10000}"/>
    <cellStyle name="Percent 10 3 2" xfId="18874" xr:uid="{00000000-0005-0000-0000-000052A10000}"/>
    <cellStyle name="Percent 10 4" xfId="18875" xr:uid="{00000000-0005-0000-0000-000053A10000}"/>
    <cellStyle name="Percent 10 4 2" xfId="18876" xr:uid="{00000000-0005-0000-0000-000054A10000}"/>
    <cellStyle name="Percent 10 5" xfId="18877" xr:uid="{00000000-0005-0000-0000-000055A10000}"/>
    <cellStyle name="Percent 10 6" xfId="18878" xr:uid="{00000000-0005-0000-0000-000056A10000}"/>
    <cellStyle name="Percent 11" xfId="1166" xr:uid="{00000000-0005-0000-0000-000057A10000}"/>
    <cellStyle name="Percent 11 2" xfId="18879" xr:uid="{00000000-0005-0000-0000-000058A10000}"/>
    <cellStyle name="Percent 11 2 2" xfId="18880" xr:uid="{00000000-0005-0000-0000-000059A10000}"/>
    <cellStyle name="Percent 11 3" xfId="18881" xr:uid="{00000000-0005-0000-0000-00005AA10000}"/>
    <cellStyle name="Percent 12" xfId="1167" xr:uid="{00000000-0005-0000-0000-00005BA10000}"/>
    <cellStyle name="Percent 12 2" xfId="18882" xr:uid="{00000000-0005-0000-0000-00005CA10000}"/>
    <cellStyle name="Percent 13" xfId="1168" xr:uid="{00000000-0005-0000-0000-00005DA10000}"/>
    <cellStyle name="Percent 14" xfId="1169" xr:uid="{00000000-0005-0000-0000-00005EA10000}"/>
    <cellStyle name="Percent 15" xfId="1170" xr:uid="{00000000-0005-0000-0000-00005FA10000}"/>
    <cellStyle name="Percent 16" xfId="1171" xr:uid="{00000000-0005-0000-0000-000060A10000}"/>
    <cellStyle name="Percent 17" xfId="1172" xr:uid="{00000000-0005-0000-0000-000061A10000}"/>
    <cellStyle name="Percent 18" xfId="1173" xr:uid="{00000000-0005-0000-0000-000062A10000}"/>
    <cellStyle name="Percent 19" xfId="1174" xr:uid="{00000000-0005-0000-0000-000063A10000}"/>
    <cellStyle name="Percent 2" xfId="131" xr:uid="{00000000-0005-0000-0000-000064A10000}"/>
    <cellStyle name="Percent 2 10" xfId="18883" xr:uid="{00000000-0005-0000-0000-000065A10000}"/>
    <cellStyle name="Percent 2 11" xfId="18884" xr:uid="{00000000-0005-0000-0000-000066A10000}"/>
    <cellStyle name="Percent 2 12" xfId="18885" xr:uid="{00000000-0005-0000-0000-000067A10000}"/>
    <cellStyle name="Percent 2 13" xfId="18886" xr:uid="{00000000-0005-0000-0000-000068A10000}"/>
    <cellStyle name="Percent 2 2" xfId="93" xr:uid="{00000000-0005-0000-0000-000069A10000}"/>
    <cellStyle name="Percent 2 2 10" xfId="18887" xr:uid="{00000000-0005-0000-0000-00006AA10000}"/>
    <cellStyle name="Percent 2 2 11" xfId="18888" xr:uid="{00000000-0005-0000-0000-00006BA10000}"/>
    <cellStyle name="Percent 2 2 12" xfId="18889" xr:uid="{00000000-0005-0000-0000-00006CA10000}"/>
    <cellStyle name="Percent 2 2 2" xfId="1175" xr:uid="{00000000-0005-0000-0000-00006DA10000}"/>
    <cellStyle name="Percent 2 2 2 2" xfId="1176" xr:uid="{00000000-0005-0000-0000-00006EA10000}"/>
    <cellStyle name="Percent 2 2 2 2 2" xfId="1177" xr:uid="{00000000-0005-0000-0000-00006FA10000}"/>
    <cellStyle name="Percent 2 2 2 2 2 2" xfId="1178" xr:uid="{00000000-0005-0000-0000-000070A10000}"/>
    <cellStyle name="Percent 2 2 2 2 2 2 2" xfId="1179" xr:uid="{00000000-0005-0000-0000-000071A10000}"/>
    <cellStyle name="Percent 2 2 2 2 2 2 3" xfId="1180" xr:uid="{00000000-0005-0000-0000-000072A10000}"/>
    <cellStyle name="Percent 2 2 2 2 2 2 3 2" xfId="1181" xr:uid="{00000000-0005-0000-0000-000073A10000}"/>
    <cellStyle name="Percent 2 2 2 2 2 2 3 2 2" xfId="1182" xr:uid="{00000000-0005-0000-0000-000074A10000}"/>
    <cellStyle name="Percent 2 2 2 2 2 2 3 2 2 2" xfId="1183" xr:uid="{00000000-0005-0000-0000-000075A10000}"/>
    <cellStyle name="Percent 2 2 2 2 2 2 3 2 2 2 2" xfId="1184" xr:uid="{00000000-0005-0000-0000-000076A10000}"/>
    <cellStyle name="Percent 2 2 2 2 2 2 3 2 2 2 2 2" xfId="1185" xr:uid="{00000000-0005-0000-0000-000077A10000}"/>
    <cellStyle name="Percent 2 2 2 2 2 2 3 2 2 3" xfId="1186" xr:uid="{00000000-0005-0000-0000-000078A10000}"/>
    <cellStyle name="Percent 2 2 2 2 2 2 3 2 2 3 2" xfId="1187" xr:uid="{00000000-0005-0000-0000-000079A10000}"/>
    <cellStyle name="Percent 2 2 2 2 2 2 3 2 2 3 2 2" xfId="1188" xr:uid="{00000000-0005-0000-0000-00007AA10000}"/>
    <cellStyle name="Percent 2 2 2 2 2 2 3 2 2 3 2 3" xfId="1189" xr:uid="{00000000-0005-0000-0000-00007BA10000}"/>
    <cellStyle name="Percent 2 2 2 2 2 2 3 3" xfId="1190" xr:uid="{00000000-0005-0000-0000-00007CA10000}"/>
    <cellStyle name="Percent 2 2 2 2 2 2 3 3 2" xfId="1191" xr:uid="{00000000-0005-0000-0000-00007DA10000}"/>
    <cellStyle name="Percent 2 2 2 2 2 2 3 3 2 2" xfId="1192" xr:uid="{00000000-0005-0000-0000-00007EA10000}"/>
    <cellStyle name="Percent 2 2 2 2 2 2 3 3 2 2 2" xfId="1193" xr:uid="{00000000-0005-0000-0000-00007FA10000}"/>
    <cellStyle name="Percent 2 2 2 2 2 2 4" xfId="1194" xr:uid="{00000000-0005-0000-0000-000080A10000}"/>
    <cellStyle name="Percent 2 2 2 2 2 2 4 2" xfId="1195" xr:uid="{00000000-0005-0000-0000-000081A10000}"/>
    <cellStyle name="Percent 2 2 2 2 2 2 5" xfId="1196" xr:uid="{00000000-0005-0000-0000-000082A10000}"/>
    <cellStyle name="Percent 2 2 2 2 2 2 5 2" xfId="1197" xr:uid="{00000000-0005-0000-0000-000083A10000}"/>
    <cellStyle name="Percent 2 2 2 2 2 2 5 2 2" xfId="1198" xr:uid="{00000000-0005-0000-0000-000084A10000}"/>
    <cellStyle name="Percent 2 2 2 2 2 2 5 2 2 2" xfId="1199" xr:uid="{00000000-0005-0000-0000-000085A10000}"/>
    <cellStyle name="Percent 2 2 2 2 2 2 5 2 2 2 2" xfId="1200" xr:uid="{00000000-0005-0000-0000-000086A10000}"/>
    <cellStyle name="Percent 2 2 2 2 2 2 5 2 2 2 3" xfId="1201" xr:uid="{00000000-0005-0000-0000-000087A10000}"/>
    <cellStyle name="Percent 2 2 2 2 2 2 5 2 3" xfId="1202" xr:uid="{00000000-0005-0000-0000-000088A10000}"/>
    <cellStyle name="Percent 2 2 2 2 2 2 5 2 3 2" xfId="1203" xr:uid="{00000000-0005-0000-0000-000089A10000}"/>
    <cellStyle name="Percent 2 2 2 2 2 2 5 2 4" xfId="1204" xr:uid="{00000000-0005-0000-0000-00008AA10000}"/>
    <cellStyle name="Percent 2 2 2 2 2 2 5 2 4 2" xfId="1205" xr:uid="{00000000-0005-0000-0000-00008BA10000}"/>
    <cellStyle name="Percent 2 2 2 3" xfId="18890" xr:uid="{00000000-0005-0000-0000-00008CA10000}"/>
    <cellStyle name="Percent 2 2 2 3 2" xfId="18891" xr:uid="{00000000-0005-0000-0000-00008DA10000}"/>
    <cellStyle name="Percent 2 2 2 4" xfId="18892" xr:uid="{00000000-0005-0000-0000-00008EA10000}"/>
    <cellStyle name="Percent 2 2 2 5" xfId="23872" xr:uid="{00000000-0005-0000-0000-00008FA10000}"/>
    <cellStyle name="Percent 2 2 2 6" xfId="29383" xr:uid="{00000000-0005-0000-0000-000090A10000}"/>
    <cellStyle name="Percent 2 2 3" xfId="1206" xr:uid="{00000000-0005-0000-0000-000091A10000}"/>
    <cellStyle name="Percent 2 2 3 2" xfId="18893" xr:uid="{00000000-0005-0000-0000-000092A10000}"/>
    <cellStyle name="Percent 2 2 4" xfId="1207" xr:uid="{00000000-0005-0000-0000-000093A10000}"/>
    <cellStyle name="Percent 2 2 4 10" xfId="23873" xr:uid="{00000000-0005-0000-0000-000094A10000}"/>
    <cellStyle name="Percent 2 2 4 11" xfId="23371" xr:uid="{00000000-0005-0000-0000-000095A10000}"/>
    <cellStyle name="Percent 2 2 4 2" xfId="18895" xr:uid="{00000000-0005-0000-0000-000096A10000}"/>
    <cellStyle name="Percent 2 2 4 3" xfId="18896" xr:uid="{00000000-0005-0000-0000-000097A10000}"/>
    <cellStyle name="Percent 2 2 4 4" xfId="18897" xr:uid="{00000000-0005-0000-0000-000098A10000}"/>
    <cellStyle name="Percent 2 2 4 5" xfId="18898" xr:uid="{00000000-0005-0000-0000-000099A10000}"/>
    <cellStyle name="Percent 2 2 4 6" xfId="18899" xr:uid="{00000000-0005-0000-0000-00009AA10000}"/>
    <cellStyle name="Percent 2 2 4 7" xfId="18900" xr:uid="{00000000-0005-0000-0000-00009BA10000}"/>
    <cellStyle name="Percent 2 2 4 8" xfId="18901" xr:uid="{00000000-0005-0000-0000-00009CA10000}"/>
    <cellStyle name="Percent 2 2 4 9" xfId="18894" xr:uid="{00000000-0005-0000-0000-00009DA10000}"/>
    <cellStyle name="Percent 2 2 5" xfId="18902" xr:uid="{00000000-0005-0000-0000-00009EA10000}"/>
    <cellStyle name="Percent 2 2 6" xfId="18903" xr:uid="{00000000-0005-0000-0000-00009FA10000}"/>
    <cellStyle name="Percent 2 2 7" xfId="18904" xr:uid="{00000000-0005-0000-0000-0000A0A10000}"/>
    <cellStyle name="Percent 2 2 8" xfId="18905" xr:uid="{00000000-0005-0000-0000-0000A1A10000}"/>
    <cellStyle name="Percent 2 2 9" xfId="18906" xr:uid="{00000000-0005-0000-0000-0000A2A10000}"/>
    <cellStyle name="Percent 2 3" xfId="1208" xr:uid="{00000000-0005-0000-0000-0000A3A10000}"/>
    <cellStyle name="Percent 2 3 2" xfId="1209" xr:uid="{00000000-0005-0000-0000-0000A4A10000}"/>
    <cellStyle name="Percent 2 3 2 2" xfId="18907" xr:uid="{00000000-0005-0000-0000-0000A5A10000}"/>
    <cellStyle name="Percent 2 3 3" xfId="1210" xr:uid="{00000000-0005-0000-0000-0000A6A10000}"/>
    <cellStyle name="Percent 2 3 4" xfId="18908" xr:uid="{00000000-0005-0000-0000-0000A7A10000}"/>
    <cellStyle name="Percent 2 3 5" xfId="18909" xr:uid="{00000000-0005-0000-0000-0000A8A10000}"/>
    <cellStyle name="Percent 2 3 6" xfId="23874" xr:uid="{00000000-0005-0000-0000-0000A9A10000}"/>
    <cellStyle name="Percent 2 3 7" xfId="23372" xr:uid="{00000000-0005-0000-0000-0000AAA10000}"/>
    <cellStyle name="Percent 2 4" xfId="1211" xr:uid="{00000000-0005-0000-0000-0000ABA10000}"/>
    <cellStyle name="Percent 2 4 2" xfId="18910" xr:uid="{00000000-0005-0000-0000-0000ACA10000}"/>
    <cellStyle name="Percent 2 4 2 2" xfId="18911" xr:uid="{00000000-0005-0000-0000-0000ADA10000}"/>
    <cellStyle name="Percent 2 4 3" xfId="18912" xr:uid="{00000000-0005-0000-0000-0000AEA10000}"/>
    <cellStyle name="Percent 2 4 4" xfId="18913" xr:uid="{00000000-0005-0000-0000-0000AFA10000}"/>
    <cellStyle name="Percent 2 4 5" xfId="23875" xr:uid="{00000000-0005-0000-0000-0000B0A10000}"/>
    <cellStyle name="Percent 2 5" xfId="1212" xr:uid="{00000000-0005-0000-0000-0000B1A10000}"/>
    <cellStyle name="Percent 2 5 2" xfId="18914" xr:uid="{00000000-0005-0000-0000-0000B2A10000}"/>
    <cellStyle name="Percent 2 5 3" xfId="23876" xr:uid="{00000000-0005-0000-0000-0000B3A10000}"/>
    <cellStyle name="Percent 2 5 4" xfId="23370" xr:uid="{00000000-0005-0000-0000-0000B4A10000}"/>
    <cellStyle name="Percent 2 6" xfId="18915" xr:uid="{00000000-0005-0000-0000-0000B5A10000}"/>
    <cellStyle name="Percent 2 6 2" xfId="33205" xr:uid="{00000000-0005-0000-0000-0000B6A10000}"/>
    <cellStyle name="Percent 2 6 3" xfId="31937" xr:uid="{00000000-0005-0000-0000-0000B7A10000}"/>
    <cellStyle name="Percent 2 7" xfId="18916" xr:uid="{00000000-0005-0000-0000-0000B8A10000}"/>
    <cellStyle name="Percent 2 8" xfId="18917" xr:uid="{00000000-0005-0000-0000-0000B9A10000}"/>
    <cellStyle name="Percent 2 9" xfId="18918" xr:uid="{00000000-0005-0000-0000-0000BAA10000}"/>
    <cellStyle name="Percent 2_BOQ &amp; Quote - 2A &amp; 2B - BOA HYD - Interior Modification R1 260510" xfId="1213" xr:uid="{00000000-0005-0000-0000-0000BBA10000}"/>
    <cellStyle name="Percent 20" xfId="1214" xr:uid="{00000000-0005-0000-0000-0000BCA10000}"/>
    <cellStyle name="Percent 21" xfId="1215" xr:uid="{00000000-0005-0000-0000-0000BDA10000}"/>
    <cellStyle name="Percent 22" xfId="1216" xr:uid="{00000000-0005-0000-0000-0000BEA10000}"/>
    <cellStyle name="Percent 23" xfId="1217" xr:uid="{00000000-0005-0000-0000-0000BFA10000}"/>
    <cellStyle name="Percent 24" xfId="1218" xr:uid="{00000000-0005-0000-0000-0000C0A10000}"/>
    <cellStyle name="Percent 25" xfId="1219" xr:uid="{00000000-0005-0000-0000-0000C1A10000}"/>
    <cellStyle name="Percent 26" xfId="1220" xr:uid="{00000000-0005-0000-0000-0000C2A10000}"/>
    <cellStyle name="Percent 27" xfId="1221" xr:uid="{00000000-0005-0000-0000-0000C3A10000}"/>
    <cellStyle name="Percent 28" xfId="1222" xr:uid="{00000000-0005-0000-0000-0000C4A10000}"/>
    <cellStyle name="Percent 29" xfId="1223" xr:uid="{00000000-0005-0000-0000-0000C5A10000}"/>
    <cellStyle name="Percent 3" xfId="94" xr:uid="{00000000-0005-0000-0000-0000C6A10000}"/>
    <cellStyle name="Percent 3 2" xfId="18919" xr:uid="{00000000-0005-0000-0000-0000C7A10000}"/>
    <cellStyle name="Percent 3 2 2" xfId="18920" xr:uid="{00000000-0005-0000-0000-0000C8A10000}"/>
    <cellStyle name="Percent 3 2 2 2" xfId="18921" xr:uid="{00000000-0005-0000-0000-0000C9A10000}"/>
    <cellStyle name="Percent 3 2 2 3" xfId="33206" xr:uid="{00000000-0005-0000-0000-0000CAA10000}"/>
    <cellStyle name="Percent 3 2 2 4" xfId="23374" xr:uid="{00000000-0005-0000-0000-0000CBA10000}"/>
    <cellStyle name="Percent 3 2 3" xfId="18922" xr:uid="{00000000-0005-0000-0000-0000CCA10000}"/>
    <cellStyle name="Percent 3 2 3 2" xfId="18923" xr:uid="{00000000-0005-0000-0000-0000CDA10000}"/>
    <cellStyle name="Percent 3 2 4" xfId="18924" xr:uid="{00000000-0005-0000-0000-0000CEA10000}"/>
    <cellStyle name="Percent 3 2 5" xfId="23373" xr:uid="{00000000-0005-0000-0000-0000CFA10000}"/>
    <cellStyle name="Percent 3 3" xfId="18925" xr:uid="{00000000-0005-0000-0000-0000D0A10000}"/>
    <cellStyle name="Percent 3 3 2" xfId="18926" xr:uid="{00000000-0005-0000-0000-0000D1A10000}"/>
    <cellStyle name="Percent 3 3 3" xfId="33207" xr:uid="{00000000-0005-0000-0000-0000D2A10000}"/>
    <cellStyle name="Percent 3 3 4" xfId="23375" xr:uid="{00000000-0005-0000-0000-0000D3A10000}"/>
    <cellStyle name="Percent 3 4" xfId="18927" xr:uid="{00000000-0005-0000-0000-0000D4A10000}"/>
    <cellStyle name="Percent 3 4 2" xfId="18928" xr:uid="{00000000-0005-0000-0000-0000D5A10000}"/>
    <cellStyle name="Percent 3 4 3" xfId="18929" xr:uid="{00000000-0005-0000-0000-0000D6A10000}"/>
    <cellStyle name="Percent 3 4 4" xfId="33208" xr:uid="{00000000-0005-0000-0000-0000D7A10000}"/>
    <cellStyle name="Percent 3 4 5" xfId="23376" xr:uid="{00000000-0005-0000-0000-0000D8A10000}"/>
    <cellStyle name="Percent 3 5" xfId="18930" xr:uid="{00000000-0005-0000-0000-0000D9A10000}"/>
    <cellStyle name="Percent 3 6" xfId="18931" xr:uid="{00000000-0005-0000-0000-0000DAA10000}"/>
    <cellStyle name="Percent 3 8" xfId="18932" xr:uid="{00000000-0005-0000-0000-0000DBA10000}"/>
    <cellStyle name="Percent 30" xfId="1224" xr:uid="{00000000-0005-0000-0000-0000DCA10000}"/>
    <cellStyle name="Percent 31" xfId="1225" xr:uid="{00000000-0005-0000-0000-0000DDA10000}"/>
    <cellStyle name="Percent 32" xfId="1226" xr:uid="{00000000-0005-0000-0000-0000DEA10000}"/>
    <cellStyle name="Percent 33" xfId="1227" xr:uid="{00000000-0005-0000-0000-0000DFA10000}"/>
    <cellStyle name="Percent 34" xfId="1228" xr:uid="{00000000-0005-0000-0000-0000E0A10000}"/>
    <cellStyle name="Percent 35" xfId="1229" xr:uid="{00000000-0005-0000-0000-0000E1A10000}"/>
    <cellStyle name="Percent 36" xfId="1230" xr:uid="{00000000-0005-0000-0000-0000E2A10000}"/>
    <cellStyle name="Percent 37" xfId="1231" xr:uid="{00000000-0005-0000-0000-0000E3A10000}"/>
    <cellStyle name="Percent 38" xfId="1232" xr:uid="{00000000-0005-0000-0000-0000E4A10000}"/>
    <cellStyle name="Percent 39" xfId="1233" xr:uid="{00000000-0005-0000-0000-0000E5A10000}"/>
    <cellStyle name="Percent 4" xfId="95" xr:uid="{00000000-0005-0000-0000-0000E6A10000}"/>
    <cellStyle name="Percent 4 10" xfId="18933" xr:uid="{00000000-0005-0000-0000-0000E7A10000}"/>
    <cellStyle name="Percent 4 10 2" xfId="18934" xr:uid="{00000000-0005-0000-0000-0000E8A10000}"/>
    <cellStyle name="Percent 4 11" xfId="18935" xr:uid="{00000000-0005-0000-0000-0000E9A10000}"/>
    <cellStyle name="Percent 4 2" xfId="18936" xr:uid="{00000000-0005-0000-0000-0000EAA10000}"/>
    <cellStyle name="Percent 4 2 2" xfId="18937" xr:uid="{00000000-0005-0000-0000-0000EBA10000}"/>
    <cellStyle name="Percent 4 2 2 2" xfId="18938" xr:uid="{00000000-0005-0000-0000-0000ECA10000}"/>
    <cellStyle name="Percent 4 2 2 2 2" xfId="18939" xr:uid="{00000000-0005-0000-0000-0000EDA10000}"/>
    <cellStyle name="Percent 4 2 2 3" xfId="18940" xr:uid="{00000000-0005-0000-0000-0000EEA10000}"/>
    <cellStyle name="Percent 4 2 2 3 2" xfId="18941" xr:uid="{00000000-0005-0000-0000-0000EFA10000}"/>
    <cellStyle name="Percent 4 2 2 4" xfId="18942" xr:uid="{00000000-0005-0000-0000-0000F0A10000}"/>
    <cellStyle name="Percent 4 2 2 5" xfId="33210" xr:uid="{00000000-0005-0000-0000-0000F1A10000}"/>
    <cellStyle name="Percent 4 2 3" xfId="18943" xr:uid="{00000000-0005-0000-0000-0000F2A10000}"/>
    <cellStyle name="Percent 4 2 3 2" xfId="18944" xr:uid="{00000000-0005-0000-0000-0000F3A10000}"/>
    <cellStyle name="Percent 4 2 4" xfId="18945" xr:uid="{00000000-0005-0000-0000-0000F4A10000}"/>
    <cellStyle name="Percent 4 2 5" xfId="18946" xr:uid="{00000000-0005-0000-0000-0000F5A10000}"/>
    <cellStyle name="Percent 4 2 6" xfId="18947" xr:uid="{00000000-0005-0000-0000-0000F6A10000}"/>
    <cellStyle name="Percent 4 2 7" xfId="18948" xr:uid="{00000000-0005-0000-0000-0000F7A10000}"/>
    <cellStyle name="Percent 4 2 8" xfId="18949" xr:uid="{00000000-0005-0000-0000-0000F8A10000}"/>
    <cellStyle name="Percent 4 2 9" xfId="33209" xr:uid="{00000000-0005-0000-0000-0000F9A10000}"/>
    <cellStyle name="Percent 4 3" xfId="18950" xr:uid="{00000000-0005-0000-0000-0000FAA10000}"/>
    <cellStyle name="Percent 4 3 2" xfId="18951" xr:uid="{00000000-0005-0000-0000-0000FBA10000}"/>
    <cellStyle name="Percent 4 3 2 2" xfId="18952" xr:uid="{00000000-0005-0000-0000-0000FCA10000}"/>
    <cellStyle name="Percent 4 3 2 3" xfId="33212" xr:uid="{00000000-0005-0000-0000-0000FDA10000}"/>
    <cellStyle name="Percent 4 3 2 4" xfId="23378" xr:uid="{00000000-0005-0000-0000-0000FEA10000}"/>
    <cellStyle name="Percent 4 3 3" xfId="18953" xr:uid="{00000000-0005-0000-0000-0000FFA10000}"/>
    <cellStyle name="Percent 4 3 3 2" xfId="18954" xr:uid="{00000000-0005-0000-0000-000000A20000}"/>
    <cellStyle name="Percent 4 3 4" xfId="18955" xr:uid="{00000000-0005-0000-0000-000001A20000}"/>
    <cellStyle name="Percent 4 3 5" xfId="33211" xr:uid="{00000000-0005-0000-0000-000002A20000}"/>
    <cellStyle name="Percent 4 4" xfId="18956" xr:uid="{00000000-0005-0000-0000-000003A20000}"/>
    <cellStyle name="Percent 4 4 2" xfId="18957" xr:uid="{00000000-0005-0000-0000-000004A20000}"/>
    <cellStyle name="Percent 4 4 3" xfId="33213" xr:uid="{00000000-0005-0000-0000-000005A20000}"/>
    <cellStyle name="Percent 4 4 4" xfId="23377" xr:uid="{00000000-0005-0000-0000-000006A20000}"/>
    <cellStyle name="Percent 4 5" xfId="18958" xr:uid="{00000000-0005-0000-0000-000007A20000}"/>
    <cellStyle name="Percent 4 6" xfId="18959" xr:uid="{00000000-0005-0000-0000-000008A20000}"/>
    <cellStyle name="Percent 4 7" xfId="18960" xr:uid="{00000000-0005-0000-0000-000009A20000}"/>
    <cellStyle name="Percent 4 8" xfId="18961" xr:uid="{00000000-0005-0000-0000-00000AA20000}"/>
    <cellStyle name="Percent 4 9" xfId="18962" xr:uid="{00000000-0005-0000-0000-00000BA20000}"/>
    <cellStyle name="Percent 40" xfId="1234" xr:uid="{00000000-0005-0000-0000-00000CA20000}"/>
    <cellStyle name="Percent 41" xfId="1235" xr:uid="{00000000-0005-0000-0000-00000DA20000}"/>
    <cellStyle name="Percent 42" xfId="1236" xr:uid="{00000000-0005-0000-0000-00000EA20000}"/>
    <cellStyle name="Percent 5" xfId="96" xr:uid="{00000000-0005-0000-0000-00000FA20000}"/>
    <cellStyle name="Percent 5 10" xfId="18963" xr:uid="{00000000-0005-0000-0000-000010A20000}"/>
    <cellStyle name="Percent 5 2" xfId="97" xr:uid="{00000000-0005-0000-0000-000011A20000}"/>
    <cellStyle name="Percent 5 2 2" xfId="18964" xr:uid="{00000000-0005-0000-0000-000012A20000}"/>
    <cellStyle name="Percent 5 2 2 2" xfId="18965" xr:uid="{00000000-0005-0000-0000-000013A20000}"/>
    <cellStyle name="Percent 5 2 2 2 2" xfId="18966" xr:uid="{00000000-0005-0000-0000-000014A20000}"/>
    <cellStyle name="Percent 5 2 2 3" xfId="18967" xr:uid="{00000000-0005-0000-0000-000015A20000}"/>
    <cellStyle name="Percent 5 2 3" xfId="18968" xr:uid="{00000000-0005-0000-0000-000016A20000}"/>
    <cellStyle name="Percent 5 2 4" xfId="18969" xr:uid="{00000000-0005-0000-0000-000017A20000}"/>
    <cellStyle name="Percent 5 3" xfId="18970" xr:uid="{00000000-0005-0000-0000-000018A20000}"/>
    <cellStyle name="Percent 5 3 2" xfId="18971" xr:uid="{00000000-0005-0000-0000-000019A20000}"/>
    <cellStyle name="Percent 5 3 2 2" xfId="18972" xr:uid="{00000000-0005-0000-0000-00001AA20000}"/>
    <cellStyle name="Percent 5 3 3" xfId="18973" xr:uid="{00000000-0005-0000-0000-00001BA20000}"/>
    <cellStyle name="Percent 5 3 4" xfId="18974" xr:uid="{00000000-0005-0000-0000-00001CA20000}"/>
    <cellStyle name="Percent 5 3 5" xfId="18975" xr:uid="{00000000-0005-0000-0000-00001DA20000}"/>
    <cellStyle name="Percent 5 3 6" xfId="18976" xr:uid="{00000000-0005-0000-0000-00001EA20000}"/>
    <cellStyle name="Percent 5 3 7" xfId="18977" xr:uid="{00000000-0005-0000-0000-00001FA20000}"/>
    <cellStyle name="Percent 5 3 8" xfId="18978" xr:uid="{00000000-0005-0000-0000-000020A20000}"/>
    <cellStyle name="Percent 5 4" xfId="18979" xr:uid="{00000000-0005-0000-0000-000021A20000}"/>
    <cellStyle name="Percent 5 4 2" xfId="18980" xr:uid="{00000000-0005-0000-0000-000022A20000}"/>
    <cellStyle name="Percent 5 5" xfId="18981" xr:uid="{00000000-0005-0000-0000-000023A20000}"/>
    <cellStyle name="Percent 5 5 2" xfId="18982" xr:uid="{00000000-0005-0000-0000-000024A20000}"/>
    <cellStyle name="Percent 5 6" xfId="18983" xr:uid="{00000000-0005-0000-0000-000025A20000}"/>
    <cellStyle name="Percent 5 7" xfId="18984" xr:uid="{00000000-0005-0000-0000-000026A20000}"/>
    <cellStyle name="Percent 5 8" xfId="18985" xr:uid="{00000000-0005-0000-0000-000027A20000}"/>
    <cellStyle name="Percent 5 9" xfId="18986" xr:uid="{00000000-0005-0000-0000-000028A20000}"/>
    <cellStyle name="Percent 6" xfId="98" xr:uid="{00000000-0005-0000-0000-000029A20000}"/>
    <cellStyle name="Percent 6 2" xfId="1237" xr:uid="{00000000-0005-0000-0000-00002AA20000}"/>
    <cellStyle name="Percent 6 2 2" xfId="18988" xr:uid="{00000000-0005-0000-0000-00002BA20000}"/>
    <cellStyle name="Percent 6 2 2 2" xfId="18989" xr:uid="{00000000-0005-0000-0000-00002CA20000}"/>
    <cellStyle name="Percent 6 2 2 3" xfId="18990" xr:uid="{00000000-0005-0000-0000-00002DA20000}"/>
    <cellStyle name="Percent 6 2 3" xfId="18991" xr:uid="{00000000-0005-0000-0000-00002EA20000}"/>
    <cellStyle name="Percent 6 2 3 2" xfId="18992" xr:uid="{00000000-0005-0000-0000-00002FA20000}"/>
    <cellStyle name="Percent 6 2 4" xfId="18993" xr:uid="{00000000-0005-0000-0000-000030A20000}"/>
    <cellStyle name="Percent 6 2 5" xfId="18987" xr:uid="{00000000-0005-0000-0000-000031A20000}"/>
    <cellStyle name="Percent 6 3" xfId="1238" xr:uid="{00000000-0005-0000-0000-000032A20000}"/>
    <cellStyle name="Percent 6 3 2" xfId="18995" xr:uid="{00000000-0005-0000-0000-000033A20000}"/>
    <cellStyle name="Percent 6 3 2 2" xfId="18996" xr:uid="{00000000-0005-0000-0000-000034A20000}"/>
    <cellStyle name="Percent 6 3 3" xfId="18997" xr:uid="{00000000-0005-0000-0000-000035A20000}"/>
    <cellStyle name="Percent 6 3 4" xfId="18998" xr:uid="{00000000-0005-0000-0000-000036A20000}"/>
    <cellStyle name="Percent 6 3 5" xfId="18994" xr:uid="{00000000-0005-0000-0000-000037A20000}"/>
    <cellStyle name="Percent 6 4" xfId="18999" xr:uid="{00000000-0005-0000-0000-000038A20000}"/>
    <cellStyle name="Percent 6 4 2" xfId="19000" xr:uid="{00000000-0005-0000-0000-000039A20000}"/>
    <cellStyle name="Percent 6 5" xfId="19001" xr:uid="{00000000-0005-0000-0000-00003AA20000}"/>
    <cellStyle name="Percent 6 6" xfId="19002" xr:uid="{00000000-0005-0000-0000-00003BA20000}"/>
    <cellStyle name="Percent 7" xfId="1239" xr:uid="{00000000-0005-0000-0000-00003CA20000}"/>
    <cellStyle name="Percent 7 2" xfId="19003" xr:uid="{00000000-0005-0000-0000-00003DA20000}"/>
    <cellStyle name="Percent 7 2 2" xfId="19004" xr:uid="{00000000-0005-0000-0000-00003EA20000}"/>
    <cellStyle name="Percent 7 2 2 2" xfId="19005" xr:uid="{00000000-0005-0000-0000-00003FA20000}"/>
    <cellStyle name="Percent 7 2 3" xfId="19006" xr:uid="{00000000-0005-0000-0000-000040A20000}"/>
    <cellStyle name="Percent 7 2 3 2" xfId="19007" xr:uid="{00000000-0005-0000-0000-000041A20000}"/>
    <cellStyle name="Percent 7 2 4" xfId="19008" xr:uid="{00000000-0005-0000-0000-000042A20000}"/>
    <cellStyle name="Percent 7 3" xfId="19009" xr:uid="{00000000-0005-0000-0000-000043A20000}"/>
    <cellStyle name="Percent 7 3 2" xfId="19010" xr:uid="{00000000-0005-0000-0000-000044A20000}"/>
    <cellStyle name="Percent 7 4" xfId="19011" xr:uid="{00000000-0005-0000-0000-000045A20000}"/>
    <cellStyle name="Percent 7 5" xfId="19012" xr:uid="{00000000-0005-0000-0000-000046A20000}"/>
    <cellStyle name="Percent 7 6" xfId="19013" xr:uid="{00000000-0005-0000-0000-000047A20000}"/>
    <cellStyle name="Percent 7 7" xfId="23877" xr:uid="{00000000-0005-0000-0000-000048A20000}"/>
    <cellStyle name="Percent 7 8" xfId="30043" xr:uid="{00000000-0005-0000-0000-000049A20000}"/>
    <cellStyle name="Percent 8" xfId="1240" xr:uid="{00000000-0005-0000-0000-00004AA20000}"/>
    <cellStyle name="Percent 8 2" xfId="19014" xr:uid="{00000000-0005-0000-0000-00004BA20000}"/>
    <cellStyle name="Percent 8 2 2" xfId="19015" xr:uid="{00000000-0005-0000-0000-00004CA20000}"/>
    <cellStyle name="Percent 8 2 2 2" xfId="19016" xr:uid="{00000000-0005-0000-0000-00004DA20000}"/>
    <cellStyle name="Percent 8 2 3" xfId="19017" xr:uid="{00000000-0005-0000-0000-00004EA20000}"/>
    <cellStyle name="Percent 8 2 4" xfId="19018" xr:uid="{00000000-0005-0000-0000-00004FA20000}"/>
    <cellStyle name="Percent 8 3" xfId="19019" xr:uid="{00000000-0005-0000-0000-000050A20000}"/>
    <cellStyle name="Percent 8 3 2" xfId="19020" xr:uid="{00000000-0005-0000-0000-000051A20000}"/>
    <cellStyle name="Percent 8 3 2 2" xfId="19021" xr:uid="{00000000-0005-0000-0000-000052A20000}"/>
    <cellStyle name="Percent 8 3 3" xfId="19022" xr:uid="{00000000-0005-0000-0000-000053A20000}"/>
    <cellStyle name="Percent 8 4" xfId="19023" xr:uid="{00000000-0005-0000-0000-000054A20000}"/>
    <cellStyle name="Percent 8 4 2" xfId="19024" xr:uid="{00000000-0005-0000-0000-000055A20000}"/>
    <cellStyle name="Percent 8 5" xfId="19025" xr:uid="{00000000-0005-0000-0000-000056A20000}"/>
    <cellStyle name="Percent 9" xfId="1241" xr:uid="{00000000-0005-0000-0000-000057A20000}"/>
    <cellStyle name="Percent 9 2" xfId="19026" xr:uid="{00000000-0005-0000-0000-000058A20000}"/>
    <cellStyle name="Percent 9 2 2" xfId="19027" xr:uid="{00000000-0005-0000-0000-000059A20000}"/>
    <cellStyle name="Percent 9 3" xfId="19028" xr:uid="{00000000-0005-0000-0000-00005AA20000}"/>
    <cellStyle name="Percent 9 3 2" xfId="19029" xr:uid="{00000000-0005-0000-0000-00005BA20000}"/>
    <cellStyle name="Percent 9 4" xfId="19030" xr:uid="{00000000-0005-0000-0000-00005CA20000}"/>
    <cellStyle name="Percent 9 4 2" xfId="19031" xr:uid="{00000000-0005-0000-0000-00005DA20000}"/>
    <cellStyle name="Percent 9 5" xfId="19032" xr:uid="{00000000-0005-0000-0000-00005EA20000}"/>
    <cellStyle name="Percent 9 6" xfId="19033" xr:uid="{00000000-0005-0000-0000-00005FA20000}"/>
    <cellStyle name="Percent 9 6 2" xfId="19034" xr:uid="{00000000-0005-0000-0000-000060A20000}"/>
    <cellStyle name="Percent 9 6 3" xfId="19035" xr:uid="{00000000-0005-0000-0000-000061A20000}"/>
    <cellStyle name="Popis" xfId="1242" xr:uid="{00000000-0005-0000-0000-000062A20000}"/>
    <cellStyle name="Popis 2" xfId="19036" xr:uid="{00000000-0005-0000-0000-000063A20000}"/>
    <cellStyle name="Popis 2 2" xfId="19037" xr:uid="{00000000-0005-0000-0000-000064A20000}"/>
    <cellStyle name="Popis 2 2 2" xfId="19038" xr:uid="{00000000-0005-0000-0000-000065A20000}"/>
    <cellStyle name="Popis 2 3" xfId="19039" xr:uid="{00000000-0005-0000-0000-000066A20000}"/>
    <cellStyle name="Popis 2 3 2" xfId="19040" xr:uid="{00000000-0005-0000-0000-000067A20000}"/>
    <cellStyle name="Popis 2 4" xfId="19041" xr:uid="{00000000-0005-0000-0000-000068A20000}"/>
    <cellStyle name="Popis 3" xfId="19042" xr:uid="{00000000-0005-0000-0000-000069A20000}"/>
    <cellStyle name="Popis 3 2" xfId="19043" xr:uid="{00000000-0005-0000-0000-00006AA20000}"/>
    <cellStyle name="Popis 3 3" xfId="19044" xr:uid="{00000000-0005-0000-0000-00006BA20000}"/>
    <cellStyle name="Popis 4" xfId="19045" xr:uid="{00000000-0005-0000-0000-00006CA20000}"/>
    <cellStyle name="Popis 4 2" xfId="19046" xr:uid="{00000000-0005-0000-0000-00006DA20000}"/>
    <cellStyle name="Popis 5" xfId="19047" xr:uid="{00000000-0005-0000-0000-00006EA20000}"/>
    <cellStyle name="Popis 6" xfId="19048" xr:uid="{00000000-0005-0000-0000-00006FA20000}"/>
    <cellStyle name="Pound" xfId="1243" xr:uid="{00000000-0005-0000-0000-000070A20000}"/>
    <cellStyle name="Pound 2" xfId="19049" xr:uid="{00000000-0005-0000-0000-000071A20000}"/>
    <cellStyle name="Pound 2 2" xfId="19050" xr:uid="{00000000-0005-0000-0000-000072A20000}"/>
    <cellStyle name="Pound 2 3" xfId="19051" xr:uid="{00000000-0005-0000-0000-000073A20000}"/>
    <cellStyle name="Pound 2 3 2" xfId="19052" xr:uid="{00000000-0005-0000-0000-000074A20000}"/>
    <cellStyle name="Pound 3" xfId="19053" xr:uid="{00000000-0005-0000-0000-000075A20000}"/>
    <cellStyle name="Pound 3 2" xfId="19054" xr:uid="{00000000-0005-0000-0000-000076A20000}"/>
    <cellStyle name="Pound 3 3" xfId="19055" xr:uid="{00000000-0005-0000-0000-000077A20000}"/>
    <cellStyle name="Pound 4" xfId="19056" xr:uid="{00000000-0005-0000-0000-000078A20000}"/>
    <cellStyle name="Pound 4 2" xfId="19057" xr:uid="{00000000-0005-0000-0000-000079A20000}"/>
    <cellStyle name="Pound 5" xfId="19058" xr:uid="{00000000-0005-0000-0000-00007AA20000}"/>
    <cellStyle name="Pound 6" xfId="23878" xr:uid="{00000000-0005-0000-0000-00007BA20000}"/>
    <cellStyle name="Pounds" xfId="19059" xr:uid="{00000000-0005-0000-0000-00007CA20000}"/>
    <cellStyle name="Pounds 2" xfId="19060" xr:uid="{00000000-0005-0000-0000-00007DA20000}"/>
    <cellStyle name="Pounds 2 2" xfId="19061" xr:uid="{00000000-0005-0000-0000-00007EA20000}"/>
    <cellStyle name="Pounds 2 3" xfId="33214" xr:uid="{00000000-0005-0000-0000-00007FA20000}"/>
    <cellStyle name="Pounds 2 4" xfId="23380" xr:uid="{00000000-0005-0000-0000-000080A20000}"/>
    <cellStyle name="Pounds 3" xfId="19062" xr:uid="{00000000-0005-0000-0000-000081A20000}"/>
    <cellStyle name="Pounds 3 2" xfId="33215" xr:uid="{00000000-0005-0000-0000-000082A20000}"/>
    <cellStyle name="Pounds 3 3" xfId="23381" xr:uid="{00000000-0005-0000-0000-000083A20000}"/>
    <cellStyle name="Pounds 4" xfId="23379" xr:uid="{00000000-0005-0000-0000-000084A20000}"/>
    <cellStyle name="Pounds.00" xfId="19063" xr:uid="{00000000-0005-0000-0000-000085A20000}"/>
    <cellStyle name="Pounds.00 2" xfId="19064" xr:uid="{00000000-0005-0000-0000-000086A20000}"/>
    <cellStyle name="Pounds.00 2 2" xfId="19065" xr:uid="{00000000-0005-0000-0000-000087A20000}"/>
    <cellStyle name="Pounds.00 3" xfId="19066" xr:uid="{00000000-0005-0000-0000-000088A20000}"/>
    <cellStyle name="Pounds.00 4" xfId="23382" xr:uid="{00000000-0005-0000-0000-000089A20000}"/>
    <cellStyle name="Pourcentage_pldt" xfId="19067" xr:uid="{00000000-0005-0000-0000-00008AA20000}"/>
    <cellStyle name="PrePop Currency (0)" xfId="19068" xr:uid="{00000000-0005-0000-0000-00008BA20000}"/>
    <cellStyle name="PrePop Currency (0) 2" xfId="19069" xr:uid="{00000000-0005-0000-0000-00008CA20000}"/>
    <cellStyle name="PrePop Currency (0) 2 2" xfId="19070" xr:uid="{00000000-0005-0000-0000-00008DA20000}"/>
    <cellStyle name="PrePop Currency (0) 2 3" xfId="19071" xr:uid="{00000000-0005-0000-0000-00008EA20000}"/>
    <cellStyle name="PrePop Currency (0) 2 3 2" xfId="19072" xr:uid="{00000000-0005-0000-0000-00008FA20000}"/>
    <cellStyle name="PrePop Currency (0) 3" xfId="19073" xr:uid="{00000000-0005-0000-0000-000090A20000}"/>
    <cellStyle name="PrePop Currency (0) 3 2" xfId="19074" xr:uid="{00000000-0005-0000-0000-000091A20000}"/>
    <cellStyle name="PrePop Currency (0) 4" xfId="33216" xr:uid="{00000000-0005-0000-0000-000092A20000}"/>
    <cellStyle name="PrePop Currency (2)" xfId="19075" xr:uid="{00000000-0005-0000-0000-000093A20000}"/>
    <cellStyle name="PrePop Currency (2) 2" xfId="19076" xr:uid="{00000000-0005-0000-0000-000094A20000}"/>
    <cellStyle name="PrePop Currency (2) 2 2" xfId="19077" xr:uid="{00000000-0005-0000-0000-000095A20000}"/>
    <cellStyle name="PrePop Currency (2) 2 3" xfId="19078" xr:uid="{00000000-0005-0000-0000-000096A20000}"/>
    <cellStyle name="PrePop Currency (2) 2 3 2" xfId="19079" xr:uid="{00000000-0005-0000-0000-000097A20000}"/>
    <cellStyle name="PrePop Currency (2) 3" xfId="19080" xr:uid="{00000000-0005-0000-0000-000098A20000}"/>
    <cellStyle name="PrePop Currency (2) 3 2" xfId="19081" xr:uid="{00000000-0005-0000-0000-000099A20000}"/>
    <cellStyle name="PrePop Currency (2) 4" xfId="33217" xr:uid="{00000000-0005-0000-0000-00009AA20000}"/>
    <cellStyle name="PrePop Units (0)" xfId="19082" xr:uid="{00000000-0005-0000-0000-00009BA20000}"/>
    <cellStyle name="PrePop Units (0) 2" xfId="19083" xr:uid="{00000000-0005-0000-0000-00009CA20000}"/>
    <cellStyle name="PrePop Units (0) 2 2" xfId="19084" xr:uid="{00000000-0005-0000-0000-00009DA20000}"/>
    <cellStyle name="PrePop Units (0) 2 3" xfId="19085" xr:uid="{00000000-0005-0000-0000-00009EA20000}"/>
    <cellStyle name="PrePop Units (0) 2 3 2" xfId="19086" xr:uid="{00000000-0005-0000-0000-00009FA20000}"/>
    <cellStyle name="PrePop Units (0) 3" xfId="19087" xr:uid="{00000000-0005-0000-0000-0000A0A20000}"/>
    <cellStyle name="PrePop Units (0) 3 2" xfId="19088" xr:uid="{00000000-0005-0000-0000-0000A1A20000}"/>
    <cellStyle name="PrePop Units (0) 4" xfId="33218" xr:uid="{00000000-0005-0000-0000-0000A2A20000}"/>
    <cellStyle name="PrePop Units (1)" xfId="19089" xr:uid="{00000000-0005-0000-0000-0000A3A20000}"/>
    <cellStyle name="PrePop Units (1) 2" xfId="19090" xr:uid="{00000000-0005-0000-0000-0000A4A20000}"/>
    <cellStyle name="PrePop Units (1) 2 2" xfId="19091" xr:uid="{00000000-0005-0000-0000-0000A5A20000}"/>
    <cellStyle name="PrePop Units (1) 2 3" xfId="19092" xr:uid="{00000000-0005-0000-0000-0000A6A20000}"/>
    <cellStyle name="PrePop Units (1) 2 3 2" xfId="19093" xr:uid="{00000000-0005-0000-0000-0000A7A20000}"/>
    <cellStyle name="PrePop Units (1) 3" xfId="19094" xr:uid="{00000000-0005-0000-0000-0000A8A20000}"/>
    <cellStyle name="PrePop Units (1) 3 2" xfId="19095" xr:uid="{00000000-0005-0000-0000-0000A9A20000}"/>
    <cellStyle name="PrePop Units (1) 4" xfId="33219" xr:uid="{00000000-0005-0000-0000-0000AAA20000}"/>
    <cellStyle name="PrePop Units (2)" xfId="19096" xr:uid="{00000000-0005-0000-0000-0000ABA20000}"/>
    <cellStyle name="PrePop Units (2) 2" xfId="19097" xr:uid="{00000000-0005-0000-0000-0000ACA20000}"/>
    <cellStyle name="PrePop Units (2) 2 2" xfId="19098" xr:uid="{00000000-0005-0000-0000-0000ADA20000}"/>
    <cellStyle name="PrePop Units (2) 2 3" xfId="19099" xr:uid="{00000000-0005-0000-0000-0000AEA20000}"/>
    <cellStyle name="PrePop Units (2) 2 3 2" xfId="19100" xr:uid="{00000000-0005-0000-0000-0000AFA20000}"/>
    <cellStyle name="PrePop Units (2) 3" xfId="19101" xr:uid="{00000000-0005-0000-0000-0000B0A20000}"/>
    <cellStyle name="PrePop Units (2) 3 2" xfId="19102" xr:uid="{00000000-0005-0000-0000-0000B1A20000}"/>
    <cellStyle name="PrePop Units (2) 4" xfId="33220" xr:uid="{00000000-0005-0000-0000-0000B2A20000}"/>
    <cellStyle name="Price List Descr" xfId="19103" xr:uid="{00000000-0005-0000-0000-0000B3A20000}"/>
    <cellStyle name="Price List Descr 2" xfId="19104" xr:uid="{00000000-0005-0000-0000-0000B4A20000}"/>
    <cellStyle name="Price List Descr 2 2" xfId="19105" xr:uid="{00000000-0005-0000-0000-0000B5A20000}"/>
    <cellStyle name="Price List Descr 2 3" xfId="19106" xr:uid="{00000000-0005-0000-0000-0000B6A20000}"/>
    <cellStyle name="Price List Descr 3" xfId="19107" xr:uid="{00000000-0005-0000-0000-0000B7A20000}"/>
    <cellStyle name="Price List Descr 3 2" xfId="19108" xr:uid="{00000000-0005-0000-0000-0000B8A20000}"/>
    <cellStyle name="Price List Descr Bold/Ital" xfId="19109" xr:uid="{00000000-0005-0000-0000-0000B9A20000}"/>
    <cellStyle name="Price List Descr Bold/Ital 2" xfId="19110" xr:uid="{00000000-0005-0000-0000-0000BAA20000}"/>
    <cellStyle name="Price List Descr Bold/Ital 2 2" xfId="19111" xr:uid="{00000000-0005-0000-0000-0000BBA20000}"/>
    <cellStyle name="Price List Descr Bold/Ital 2 3" xfId="19112" xr:uid="{00000000-0005-0000-0000-0000BCA20000}"/>
    <cellStyle name="Price List Descr Bold/Ital 3" xfId="19113" xr:uid="{00000000-0005-0000-0000-0000BDA20000}"/>
    <cellStyle name="Price List Descr Bold/Ital 3 2" xfId="19114" xr:uid="{00000000-0005-0000-0000-0000BEA20000}"/>
    <cellStyle name="Price List Descr Italic" xfId="19115" xr:uid="{00000000-0005-0000-0000-0000BFA20000}"/>
    <cellStyle name="Price List Descr Italic 2" xfId="19116" xr:uid="{00000000-0005-0000-0000-0000C0A20000}"/>
    <cellStyle name="Price List Descr Italic 2 2" xfId="19117" xr:uid="{00000000-0005-0000-0000-0000C1A20000}"/>
    <cellStyle name="Price List Descr Italic 2 3" xfId="19118" xr:uid="{00000000-0005-0000-0000-0000C2A20000}"/>
    <cellStyle name="Price List Descr Italic 3" xfId="19119" xr:uid="{00000000-0005-0000-0000-0000C3A20000}"/>
    <cellStyle name="Price List Descr Italic 3 2" xfId="19120" xr:uid="{00000000-0005-0000-0000-0000C4A20000}"/>
    <cellStyle name="Price List Disco Header" xfId="19121" xr:uid="{00000000-0005-0000-0000-0000C5A20000}"/>
    <cellStyle name="Price List Disco Header 2" xfId="19122" xr:uid="{00000000-0005-0000-0000-0000C6A20000}"/>
    <cellStyle name="Price List Disco Header 2 2" xfId="19123" xr:uid="{00000000-0005-0000-0000-0000C7A20000}"/>
    <cellStyle name="Price List Disco Header 2 2 2" xfId="19124" xr:uid="{00000000-0005-0000-0000-0000C8A20000}"/>
    <cellStyle name="Price List Disco Header 2 2 2 2" xfId="21673" xr:uid="{00000000-0005-0000-0000-0000C9A20000}"/>
    <cellStyle name="Price List Disco Header 2 2 2 2 2" xfId="31399" xr:uid="{00000000-0005-0000-0000-0000CAA20000}"/>
    <cellStyle name="Price List Disco Header 2 2 2 3" xfId="22445" xr:uid="{00000000-0005-0000-0000-0000CBA20000}"/>
    <cellStyle name="Price List Disco Header 2 2 3" xfId="19125" xr:uid="{00000000-0005-0000-0000-0000CCA20000}"/>
    <cellStyle name="Price List Disco Header 2 2 3 2" xfId="21674" xr:uid="{00000000-0005-0000-0000-0000CDA20000}"/>
    <cellStyle name="Price List Disco Header 2 2 3 2 2" xfId="31400" xr:uid="{00000000-0005-0000-0000-0000CEA20000}"/>
    <cellStyle name="Price List Disco Header 2 2 3 3" xfId="22444" xr:uid="{00000000-0005-0000-0000-0000CFA20000}"/>
    <cellStyle name="Price List Disco Header 2 2 4" xfId="19126" xr:uid="{00000000-0005-0000-0000-0000D0A20000}"/>
    <cellStyle name="Price List Disco Header 2 2 4 2" xfId="21675" xr:uid="{00000000-0005-0000-0000-0000D1A20000}"/>
    <cellStyle name="Price List Disco Header 2 2 4 2 2" xfId="31401" xr:uid="{00000000-0005-0000-0000-0000D2A20000}"/>
    <cellStyle name="Price List Disco Header 2 2 4 3" xfId="22443" xr:uid="{00000000-0005-0000-0000-0000D3A20000}"/>
    <cellStyle name="Price List Disco Header 2 2 5" xfId="21672" xr:uid="{00000000-0005-0000-0000-0000D4A20000}"/>
    <cellStyle name="Price List Disco Header 2 2 5 2" xfId="31398" xr:uid="{00000000-0005-0000-0000-0000D5A20000}"/>
    <cellStyle name="Price List Disco Header 2 2 6" xfId="22446" xr:uid="{00000000-0005-0000-0000-0000D6A20000}"/>
    <cellStyle name="Price List Disco Header 2 3" xfId="19127" xr:uid="{00000000-0005-0000-0000-0000D7A20000}"/>
    <cellStyle name="Price List Disco Header 2 3 2" xfId="19128" xr:uid="{00000000-0005-0000-0000-0000D8A20000}"/>
    <cellStyle name="Price List Disco Header 2 3 2 2" xfId="21677" xr:uid="{00000000-0005-0000-0000-0000D9A20000}"/>
    <cellStyle name="Price List Disco Header 2 3 2 2 2" xfId="31403" xr:uid="{00000000-0005-0000-0000-0000DAA20000}"/>
    <cellStyle name="Price List Disco Header 2 3 2 3" xfId="22441" xr:uid="{00000000-0005-0000-0000-0000DBA20000}"/>
    <cellStyle name="Price List Disco Header 2 3 3" xfId="21676" xr:uid="{00000000-0005-0000-0000-0000DCA20000}"/>
    <cellStyle name="Price List Disco Header 2 3 3 2" xfId="31402" xr:uid="{00000000-0005-0000-0000-0000DDA20000}"/>
    <cellStyle name="Price List Disco Header 2 3 4" xfId="22442" xr:uid="{00000000-0005-0000-0000-0000DEA20000}"/>
    <cellStyle name="Price List Disco Header 2 4" xfId="19129" xr:uid="{00000000-0005-0000-0000-0000DFA20000}"/>
    <cellStyle name="Price List Disco Header 2 4 2" xfId="19130" xr:uid="{00000000-0005-0000-0000-0000E0A20000}"/>
    <cellStyle name="Price List Disco Header 2 4 2 2" xfId="21679" xr:uid="{00000000-0005-0000-0000-0000E1A20000}"/>
    <cellStyle name="Price List Disco Header 2 4 2 2 2" xfId="31405" xr:uid="{00000000-0005-0000-0000-0000E2A20000}"/>
    <cellStyle name="Price List Disco Header 2 4 2 3" xfId="22439" xr:uid="{00000000-0005-0000-0000-0000E3A20000}"/>
    <cellStyle name="Price List Disco Header 2 4 3" xfId="21678" xr:uid="{00000000-0005-0000-0000-0000E4A20000}"/>
    <cellStyle name="Price List Disco Header 2 4 3 2" xfId="31404" xr:uid="{00000000-0005-0000-0000-0000E5A20000}"/>
    <cellStyle name="Price List Disco Header 2 4 4" xfId="22440" xr:uid="{00000000-0005-0000-0000-0000E6A20000}"/>
    <cellStyle name="Price List Disco Header 2 5" xfId="19131" xr:uid="{00000000-0005-0000-0000-0000E7A20000}"/>
    <cellStyle name="Price List Disco Header 2 5 2" xfId="21680" xr:uid="{00000000-0005-0000-0000-0000E8A20000}"/>
    <cellStyle name="Price List Disco Header 2 5 2 2" xfId="31406" xr:uid="{00000000-0005-0000-0000-0000E9A20000}"/>
    <cellStyle name="Price List Disco Header 2 5 3" xfId="22438" xr:uid="{00000000-0005-0000-0000-0000EAA20000}"/>
    <cellStyle name="Price List Disco Header 2 6" xfId="21671" xr:uid="{00000000-0005-0000-0000-0000EBA20000}"/>
    <cellStyle name="Price List Disco Header 2 6 2" xfId="31397" xr:uid="{00000000-0005-0000-0000-0000ECA20000}"/>
    <cellStyle name="Price List Disco Header 2 7" xfId="22447" xr:uid="{00000000-0005-0000-0000-0000EDA20000}"/>
    <cellStyle name="Price List Disco Header 2 7 2" xfId="33221" xr:uid="{00000000-0005-0000-0000-0000EEA20000}"/>
    <cellStyle name="Price List Disco Header 3" xfId="19132" xr:uid="{00000000-0005-0000-0000-0000EFA20000}"/>
    <cellStyle name="Price List Disco Header 3 2" xfId="19133" xr:uid="{00000000-0005-0000-0000-0000F0A20000}"/>
    <cellStyle name="Price List Disco Header 3 2 2" xfId="21682" xr:uid="{00000000-0005-0000-0000-0000F1A20000}"/>
    <cellStyle name="Price List Disco Header 3 2 2 2" xfId="31408" xr:uid="{00000000-0005-0000-0000-0000F2A20000}"/>
    <cellStyle name="Price List Disco Header 3 2 3" xfId="22436" xr:uid="{00000000-0005-0000-0000-0000F3A20000}"/>
    <cellStyle name="Price List Disco Header 3 3" xfId="19134" xr:uid="{00000000-0005-0000-0000-0000F4A20000}"/>
    <cellStyle name="Price List Disco Header 3 3 2" xfId="21683" xr:uid="{00000000-0005-0000-0000-0000F5A20000}"/>
    <cellStyle name="Price List Disco Header 3 3 2 2" xfId="31409" xr:uid="{00000000-0005-0000-0000-0000F6A20000}"/>
    <cellStyle name="Price List Disco Header 3 3 3" xfId="22435" xr:uid="{00000000-0005-0000-0000-0000F7A20000}"/>
    <cellStyle name="Price List Disco Header 3 4" xfId="19135" xr:uid="{00000000-0005-0000-0000-0000F8A20000}"/>
    <cellStyle name="Price List Disco Header 3 4 2" xfId="21684" xr:uid="{00000000-0005-0000-0000-0000F9A20000}"/>
    <cellStyle name="Price List Disco Header 3 4 2 2" xfId="31410" xr:uid="{00000000-0005-0000-0000-0000FAA20000}"/>
    <cellStyle name="Price List Disco Header 3 4 3" xfId="22434" xr:uid="{00000000-0005-0000-0000-0000FBA20000}"/>
    <cellStyle name="Price List Disco Header 3 5" xfId="21681" xr:uid="{00000000-0005-0000-0000-0000FCA20000}"/>
    <cellStyle name="Price List Disco Header 3 5 2" xfId="31407" xr:uid="{00000000-0005-0000-0000-0000FDA20000}"/>
    <cellStyle name="Price List Disco Header 3 6" xfId="22437" xr:uid="{00000000-0005-0000-0000-0000FEA20000}"/>
    <cellStyle name="Price List Disco Header 4" xfId="19136" xr:uid="{00000000-0005-0000-0000-0000FFA20000}"/>
    <cellStyle name="Price List Disco Header 4 2" xfId="19137" xr:uid="{00000000-0005-0000-0000-000000A30000}"/>
    <cellStyle name="Price List Disco Header 4 2 2" xfId="21686" xr:uid="{00000000-0005-0000-0000-000001A30000}"/>
    <cellStyle name="Price List Disco Header 4 2 2 2" xfId="31412" xr:uid="{00000000-0005-0000-0000-000002A30000}"/>
    <cellStyle name="Price List Disco Header 4 2 3" xfId="22432" xr:uid="{00000000-0005-0000-0000-000003A30000}"/>
    <cellStyle name="Price List Disco Header 4 3" xfId="21685" xr:uid="{00000000-0005-0000-0000-000004A30000}"/>
    <cellStyle name="Price List Disco Header 4 3 2" xfId="31411" xr:uid="{00000000-0005-0000-0000-000005A30000}"/>
    <cellStyle name="Price List Disco Header 4 4" xfId="22433" xr:uid="{00000000-0005-0000-0000-000006A30000}"/>
    <cellStyle name="Price List Disco Header 5" xfId="19138" xr:uid="{00000000-0005-0000-0000-000007A30000}"/>
    <cellStyle name="Price List Disco Header 5 2" xfId="21687" xr:uid="{00000000-0005-0000-0000-000008A30000}"/>
    <cellStyle name="Price List Disco Header 5 2 2" xfId="31413" xr:uid="{00000000-0005-0000-0000-000009A30000}"/>
    <cellStyle name="Price List Disco Header 5 3" xfId="22431" xr:uid="{00000000-0005-0000-0000-00000AA30000}"/>
    <cellStyle name="Price List Disco Header 6" xfId="21670" xr:uid="{00000000-0005-0000-0000-00000BA30000}"/>
    <cellStyle name="Price List Disco Header 6 2" xfId="31396" xr:uid="{00000000-0005-0000-0000-00000CA30000}"/>
    <cellStyle name="Price List Disco Header 7" xfId="22448" xr:uid="{00000000-0005-0000-0000-00000DA30000}"/>
    <cellStyle name="Price List Disco Header 8" xfId="23383" xr:uid="{00000000-0005-0000-0000-00000EA30000}"/>
    <cellStyle name="Price List Heading 1" xfId="19139" xr:uid="{00000000-0005-0000-0000-00000FA30000}"/>
    <cellStyle name="Price List Heading 1 2" xfId="19140" xr:uid="{00000000-0005-0000-0000-000010A30000}"/>
    <cellStyle name="Price List Heading 1 2 2" xfId="19141" xr:uid="{00000000-0005-0000-0000-000011A30000}"/>
    <cellStyle name="Price List Heading 1 2 3" xfId="19142" xr:uid="{00000000-0005-0000-0000-000012A30000}"/>
    <cellStyle name="Price List Heading 1 3" xfId="19143" xr:uid="{00000000-0005-0000-0000-000013A30000}"/>
    <cellStyle name="Price List Heading 1 3 2" xfId="19144" xr:uid="{00000000-0005-0000-0000-000014A30000}"/>
    <cellStyle name="Price List Heading 1 4" xfId="23384" xr:uid="{00000000-0005-0000-0000-000015A30000}"/>
    <cellStyle name="Price List Heading-Main" xfId="19145" xr:uid="{00000000-0005-0000-0000-000016A30000}"/>
    <cellStyle name="Price List Heading-Main 2" xfId="19146" xr:uid="{00000000-0005-0000-0000-000017A30000}"/>
    <cellStyle name="Price List Heading-Main 2 2" xfId="19147" xr:uid="{00000000-0005-0000-0000-000018A30000}"/>
    <cellStyle name="Price List Heading-Main 2 3" xfId="19148" xr:uid="{00000000-0005-0000-0000-000019A30000}"/>
    <cellStyle name="Price List Heading-Main 2 3 2" xfId="19149" xr:uid="{00000000-0005-0000-0000-00001AA30000}"/>
    <cellStyle name="Price List Heading-Main 3" xfId="19150" xr:uid="{00000000-0005-0000-0000-00001BA30000}"/>
    <cellStyle name="Price List Heading-Main 3 2" xfId="19151" xr:uid="{00000000-0005-0000-0000-00001CA30000}"/>
    <cellStyle name="Price List Heading-Main 4" xfId="19152" xr:uid="{00000000-0005-0000-0000-00001DA30000}"/>
    <cellStyle name="Price List Heading-Main 4 2" xfId="19153" xr:uid="{00000000-0005-0000-0000-00001EA30000}"/>
    <cellStyle name="Price List Heading-Main 5" xfId="19154" xr:uid="{00000000-0005-0000-0000-00001FA30000}"/>
    <cellStyle name="Price List Heading-Main 6" xfId="23385" xr:uid="{00000000-0005-0000-0000-000020A30000}"/>
    <cellStyle name="Price List Heading-P/L" xfId="19155" xr:uid="{00000000-0005-0000-0000-000021A30000}"/>
    <cellStyle name="Price List Heading-P/L 2" xfId="19156" xr:uid="{00000000-0005-0000-0000-000022A30000}"/>
    <cellStyle name="Price List Heading-P/L 2 2" xfId="19157" xr:uid="{00000000-0005-0000-0000-000023A30000}"/>
    <cellStyle name="Price List Heading-P/L 2 2 2" xfId="19158" xr:uid="{00000000-0005-0000-0000-000024A30000}"/>
    <cellStyle name="Price List Heading-P/L 2 2 2 2" xfId="21691" xr:uid="{00000000-0005-0000-0000-000025A30000}"/>
    <cellStyle name="Price List Heading-P/L 2 2 2 2 2" xfId="31417" xr:uid="{00000000-0005-0000-0000-000026A30000}"/>
    <cellStyle name="Price List Heading-P/L 2 2 2 3" xfId="22412" xr:uid="{00000000-0005-0000-0000-000027A30000}"/>
    <cellStyle name="Price List Heading-P/L 2 2 3" xfId="19159" xr:uid="{00000000-0005-0000-0000-000028A30000}"/>
    <cellStyle name="Price List Heading-P/L 2 2 3 2" xfId="21692" xr:uid="{00000000-0005-0000-0000-000029A30000}"/>
    <cellStyle name="Price List Heading-P/L 2 2 3 2 2" xfId="31418" xr:uid="{00000000-0005-0000-0000-00002AA30000}"/>
    <cellStyle name="Price List Heading-P/L 2 2 3 3" xfId="22411" xr:uid="{00000000-0005-0000-0000-00002BA30000}"/>
    <cellStyle name="Price List Heading-P/L 2 2 4" xfId="21690" xr:uid="{00000000-0005-0000-0000-00002CA30000}"/>
    <cellStyle name="Price List Heading-P/L 2 2 4 2" xfId="31416" xr:uid="{00000000-0005-0000-0000-00002DA30000}"/>
    <cellStyle name="Price List Heading-P/L 2 2 5" xfId="22413" xr:uid="{00000000-0005-0000-0000-00002EA30000}"/>
    <cellStyle name="Price List Heading-P/L 2 3" xfId="19160" xr:uid="{00000000-0005-0000-0000-00002FA30000}"/>
    <cellStyle name="Price List Heading-P/L 2 3 2" xfId="19161" xr:uid="{00000000-0005-0000-0000-000030A30000}"/>
    <cellStyle name="Price List Heading-P/L 2 3 2 2" xfId="21694" xr:uid="{00000000-0005-0000-0000-000031A30000}"/>
    <cellStyle name="Price List Heading-P/L 2 3 2 2 2" xfId="31420" xr:uid="{00000000-0005-0000-0000-000032A30000}"/>
    <cellStyle name="Price List Heading-P/L 2 3 2 3" xfId="22409" xr:uid="{00000000-0005-0000-0000-000033A30000}"/>
    <cellStyle name="Price List Heading-P/L 2 3 3" xfId="21693" xr:uid="{00000000-0005-0000-0000-000034A30000}"/>
    <cellStyle name="Price List Heading-P/L 2 3 3 2" xfId="31419" xr:uid="{00000000-0005-0000-0000-000035A30000}"/>
    <cellStyle name="Price List Heading-P/L 2 3 4" xfId="22410" xr:uid="{00000000-0005-0000-0000-000036A30000}"/>
    <cellStyle name="Price List Heading-P/L 2 4" xfId="19162" xr:uid="{00000000-0005-0000-0000-000037A30000}"/>
    <cellStyle name="Price List Heading-P/L 2 4 2" xfId="19163" xr:uid="{00000000-0005-0000-0000-000038A30000}"/>
    <cellStyle name="Price List Heading-P/L 2 4 2 2" xfId="21696" xr:uid="{00000000-0005-0000-0000-000039A30000}"/>
    <cellStyle name="Price List Heading-P/L 2 4 2 2 2" xfId="31422" xr:uid="{00000000-0005-0000-0000-00003AA30000}"/>
    <cellStyle name="Price List Heading-P/L 2 4 2 3" xfId="22407" xr:uid="{00000000-0005-0000-0000-00003BA30000}"/>
    <cellStyle name="Price List Heading-P/L 2 4 3" xfId="21695" xr:uid="{00000000-0005-0000-0000-00003CA30000}"/>
    <cellStyle name="Price List Heading-P/L 2 4 3 2" xfId="31421" xr:uid="{00000000-0005-0000-0000-00003DA30000}"/>
    <cellStyle name="Price List Heading-P/L 2 4 4" xfId="22408" xr:uid="{00000000-0005-0000-0000-00003EA30000}"/>
    <cellStyle name="Price List Heading-P/L 2 5" xfId="19164" xr:uid="{00000000-0005-0000-0000-00003FA30000}"/>
    <cellStyle name="Price List Heading-P/L 2 5 2" xfId="21697" xr:uid="{00000000-0005-0000-0000-000040A30000}"/>
    <cellStyle name="Price List Heading-P/L 2 5 2 2" xfId="31423" xr:uid="{00000000-0005-0000-0000-000041A30000}"/>
    <cellStyle name="Price List Heading-P/L 2 5 3" xfId="22406" xr:uid="{00000000-0005-0000-0000-000042A30000}"/>
    <cellStyle name="Price List Heading-P/L 2 6" xfId="21689" xr:uid="{00000000-0005-0000-0000-000043A30000}"/>
    <cellStyle name="Price List Heading-P/L 2 6 2" xfId="31415" xr:uid="{00000000-0005-0000-0000-000044A30000}"/>
    <cellStyle name="Price List Heading-P/L 2 7" xfId="22414" xr:uid="{00000000-0005-0000-0000-000045A30000}"/>
    <cellStyle name="Price List Heading-P/L 3" xfId="19165" xr:uid="{00000000-0005-0000-0000-000046A30000}"/>
    <cellStyle name="Price List Heading-P/L 3 2" xfId="19166" xr:uid="{00000000-0005-0000-0000-000047A30000}"/>
    <cellStyle name="Price List Heading-P/L 3 2 2" xfId="21699" xr:uid="{00000000-0005-0000-0000-000048A30000}"/>
    <cellStyle name="Price List Heading-P/L 3 2 2 2" xfId="31425" xr:uid="{00000000-0005-0000-0000-000049A30000}"/>
    <cellStyle name="Price List Heading-P/L 3 2 3" xfId="22404" xr:uid="{00000000-0005-0000-0000-00004AA30000}"/>
    <cellStyle name="Price List Heading-P/L 3 3" xfId="19167" xr:uid="{00000000-0005-0000-0000-00004BA30000}"/>
    <cellStyle name="Price List Heading-P/L 3 3 2" xfId="21700" xr:uid="{00000000-0005-0000-0000-00004CA30000}"/>
    <cellStyle name="Price List Heading-P/L 3 3 2 2" xfId="31426" xr:uid="{00000000-0005-0000-0000-00004DA30000}"/>
    <cellStyle name="Price List Heading-P/L 3 3 3" xfId="22403" xr:uid="{00000000-0005-0000-0000-00004EA30000}"/>
    <cellStyle name="Price List Heading-P/L 3 4" xfId="21698" xr:uid="{00000000-0005-0000-0000-00004FA30000}"/>
    <cellStyle name="Price List Heading-P/L 3 4 2" xfId="31424" xr:uid="{00000000-0005-0000-0000-000050A30000}"/>
    <cellStyle name="Price List Heading-P/L 3 5" xfId="22405" xr:uid="{00000000-0005-0000-0000-000051A30000}"/>
    <cellStyle name="Price List Heading-P/L 4" xfId="19168" xr:uid="{00000000-0005-0000-0000-000052A30000}"/>
    <cellStyle name="Price List Heading-P/L 4 2" xfId="19169" xr:uid="{00000000-0005-0000-0000-000053A30000}"/>
    <cellStyle name="Price List Heading-P/L 4 2 2" xfId="21702" xr:uid="{00000000-0005-0000-0000-000054A30000}"/>
    <cellStyle name="Price List Heading-P/L 4 2 2 2" xfId="31428" xr:uid="{00000000-0005-0000-0000-000055A30000}"/>
    <cellStyle name="Price List Heading-P/L 4 2 3" xfId="22401" xr:uid="{00000000-0005-0000-0000-000056A30000}"/>
    <cellStyle name="Price List Heading-P/L 4 3" xfId="21701" xr:uid="{00000000-0005-0000-0000-000057A30000}"/>
    <cellStyle name="Price List Heading-P/L 4 3 2" xfId="31427" xr:uid="{00000000-0005-0000-0000-000058A30000}"/>
    <cellStyle name="Price List Heading-P/L 4 4" xfId="22402" xr:uid="{00000000-0005-0000-0000-000059A30000}"/>
    <cellStyle name="Price List Heading-P/L 5" xfId="19170" xr:uid="{00000000-0005-0000-0000-00005AA30000}"/>
    <cellStyle name="Price List Heading-P/L 5 2" xfId="21703" xr:uid="{00000000-0005-0000-0000-00005BA30000}"/>
    <cellStyle name="Price List Heading-P/L 5 2 2" xfId="31429" xr:uid="{00000000-0005-0000-0000-00005CA30000}"/>
    <cellStyle name="Price List Heading-P/L 5 3" xfId="22400" xr:uid="{00000000-0005-0000-0000-00005DA30000}"/>
    <cellStyle name="Price List Heading-P/L 6" xfId="21688" xr:uid="{00000000-0005-0000-0000-00005EA30000}"/>
    <cellStyle name="Price List Heading-P/L 6 2" xfId="31414" xr:uid="{00000000-0005-0000-0000-00005FA30000}"/>
    <cellStyle name="Price List Heading-P/L 7" xfId="22415" xr:uid="{00000000-0005-0000-0000-000060A30000}"/>
    <cellStyle name="Price List Heading-P/L 8" xfId="23386" xr:uid="{00000000-0005-0000-0000-000061A30000}"/>
    <cellStyle name="Price List P/N" xfId="19171" xr:uid="{00000000-0005-0000-0000-000062A30000}"/>
    <cellStyle name="Price List P/N 2" xfId="19172" xr:uid="{00000000-0005-0000-0000-000063A30000}"/>
    <cellStyle name="Price List P/N 2 2" xfId="19173" xr:uid="{00000000-0005-0000-0000-000064A30000}"/>
    <cellStyle name="Price List P/N 2 3" xfId="19174" xr:uid="{00000000-0005-0000-0000-000065A30000}"/>
    <cellStyle name="Price List P/N 3" xfId="19175" xr:uid="{00000000-0005-0000-0000-000066A30000}"/>
    <cellStyle name="Price List P/N 3 2" xfId="19176" xr:uid="{00000000-0005-0000-0000-000067A30000}"/>
    <cellStyle name="Price List Price" xfId="19177" xr:uid="{00000000-0005-0000-0000-000068A30000}"/>
    <cellStyle name="Price List Price 2" xfId="19178" xr:uid="{00000000-0005-0000-0000-000069A30000}"/>
    <cellStyle name="Price List Price 2 2" xfId="19179" xr:uid="{00000000-0005-0000-0000-00006AA30000}"/>
    <cellStyle name="Price List Price 2 3" xfId="19180" xr:uid="{00000000-0005-0000-0000-00006BA30000}"/>
    <cellStyle name="Price List Price 3" xfId="19181" xr:uid="{00000000-0005-0000-0000-00006CA30000}"/>
    <cellStyle name="Price List Price 3 2" xfId="19182" xr:uid="{00000000-0005-0000-0000-00006DA30000}"/>
    <cellStyle name="Price List Repl Product" xfId="19183" xr:uid="{00000000-0005-0000-0000-00006EA30000}"/>
    <cellStyle name="Price List Repl Product 2" xfId="19184" xr:uid="{00000000-0005-0000-0000-00006FA30000}"/>
    <cellStyle name="Price List Repl Product 2 2" xfId="19185" xr:uid="{00000000-0005-0000-0000-000070A30000}"/>
    <cellStyle name="Price List Repl Product 2 3" xfId="19186" xr:uid="{00000000-0005-0000-0000-000071A30000}"/>
    <cellStyle name="Price List Repl Product 3" xfId="19187" xr:uid="{00000000-0005-0000-0000-000072A30000}"/>
    <cellStyle name="Price List Repl Product 3 2" xfId="19188" xr:uid="{00000000-0005-0000-0000-000073A30000}"/>
    <cellStyle name="Price List Repl Product 4" xfId="23387" xr:uid="{00000000-0005-0000-0000-000074A30000}"/>
    <cellStyle name="pricing" xfId="19189" xr:uid="{00000000-0005-0000-0000-000075A30000}"/>
    <cellStyle name="pricing 2" xfId="19190" xr:uid="{00000000-0005-0000-0000-000076A30000}"/>
    <cellStyle name="pricing 2 2" xfId="19191" xr:uid="{00000000-0005-0000-0000-000077A30000}"/>
    <cellStyle name="pricing 3" xfId="19192" xr:uid="{00000000-0005-0000-0000-000078A30000}"/>
    <cellStyle name="ProgramVariable" xfId="19193" xr:uid="{00000000-0005-0000-0000-000079A30000}"/>
    <cellStyle name="ProgramVariable 2" xfId="19194" xr:uid="{00000000-0005-0000-0000-00007AA30000}"/>
    <cellStyle name="ProgramVariable 2 2" xfId="19195" xr:uid="{00000000-0005-0000-0000-00007BA30000}"/>
    <cellStyle name="ProgramVariable 3" xfId="19196" xr:uid="{00000000-0005-0000-0000-00007CA30000}"/>
    <cellStyle name="PropGenCurrencyFormat" xfId="19197" xr:uid="{00000000-0005-0000-0000-00007DA30000}"/>
    <cellStyle name="PropGenCurrencyFormat 2" xfId="19198" xr:uid="{00000000-0005-0000-0000-00007EA30000}"/>
    <cellStyle name="PropGenCurrencyFormat 2 2" xfId="19199" xr:uid="{00000000-0005-0000-0000-00007FA30000}"/>
    <cellStyle name="PropGenCurrencyFormat 3" xfId="19200" xr:uid="{00000000-0005-0000-0000-000080A30000}"/>
    <cellStyle name="PSChar" xfId="1244" xr:uid="{00000000-0005-0000-0000-000081A30000}"/>
    <cellStyle name="PSChar 2" xfId="19201" xr:uid="{00000000-0005-0000-0000-000082A30000}"/>
    <cellStyle name="PSChar 2 2" xfId="19202" xr:uid="{00000000-0005-0000-0000-000083A30000}"/>
    <cellStyle name="PSChar 3" xfId="19203" xr:uid="{00000000-0005-0000-0000-000084A30000}"/>
    <cellStyle name="PSChar 4" xfId="19204" xr:uid="{00000000-0005-0000-0000-000085A30000}"/>
    <cellStyle name="PSChar 5" xfId="19205" xr:uid="{00000000-0005-0000-0000-000086A30000}"/>
    <cellStyle name="PSDec" xfId="1245" xr:uid="{00000000-0005-0000-0000-000087A30000}"/>
    <cellStyle name="PSDec 2" xfId="19206" xr:uid="{00000000-0005-0000-0000-000088A30000}"/>
    <cellStyle name="PSDec 2 2" xfId="19207" xr:uid="{00000000-0005-0000-0000-000089A30000}"/>
    <cellStyle name="PSDec 3" xfId="19208" xr:uid="{00000000-0005-0000-0000-00008AA30000}"/>
    <cellStyle name="PSDec 4" xfId="19209" xr:uid="{00000000-0005-0000-0000-00008BA30000}"/>
    <cellStyle name="PSDec 5" xfId="19210" xr:uid="{00000000-0005-0000-0000-00008CA30000}"/>
    <cellStyle name="PSHeading" xfId="19211" xr:uid="{00000000-0005-0000-0000-00008DA30000}"/>
    <cellStyle name="PSHeading 2" xfId="19212" xr:uid="{00000000-0005-0000-0000-00008EA30000}"/>
    <cellStyle name="PSHeading 2 2" xfId="19213" xr:uid="{00000000-0005-0000-0000-00008FA30000}"/>
    <cellStyle name="PSHeading 3" xfId="19214" xr:uid="{00000000-0005-0000-0000-000090A30000}"/>
    <cellStyle name="PSHeading 4" xfId="19215" xr:uid="{00000000-0005-0000-0000-000091A30000}"/>
    <cellStyle name="Rate" xfId="1246" xr:uid="{00000000-0005-0000-0000-000092A30000}"/>
    <cellStyle name="Rate 2" xfId="19216" xr:uid="{00000000-0005-0000-0000-000093A30000}"/>
    <cellStyle name="Rate 2 2" xfId="19217" xr:uid="{00000000-0005-0000-0000-000094A30000}"/>
    <cellStyle name="Rate 2 3" xfId="33222" xr:uid="{00000000-0005-0000-0000-000095A30000}"/>
    <cellStyle name="Rate 2 4" xfId="23389" xr:uid="{00000000-0005-0000-0000-000096A30000}"/>
    <cellStyle name="Rate 3" xfId="19218" xr:uid="{00000000-0005-0000-0000-000097A30000}"/>
    <cellStyle name="Rate 3 2" xfId="19219" xr:uid="{00000000-0005-0000-0000-000098A30000}"/>
    <cellStyle name="Rate 4" xfId="19220" xr:uid="{00000000-0005-0000-0000-000099A30000}"/>
    <cellStyle name="Rate 5" xfId="23388" xr:uid="{00000000-0005-0000-0000-00009AA30000}"/>
    <cellStyle name="RateBold" xfId="1247" xr:uid="{00000000-0005-0000-0000-00009BA30000}"/>
    <cellStyle name="RateBold 2" xfId="19221" xr:uid="{00000000-0005-0000-0000-00009CA30000}"/>
    <cellStyle name="RateBold 2 2" xfId="19222" xr:uid="{00000000-0005-0000-0000-00009DA30000}"/>
    <cellStyle name="RateBold 2 3" xfId="33223" xr:uid="{00000000-0005-0000-0000-00009EA30000}"/>
    <cellStyle name="RateBold 2 4" xfId="23391" xr:uid="{00000000-0005-0000-0000-00009FA30000}"/>
    <cellStyle name="RateBold 3" xfId="19223" xr:uid="{00000000-0005-0000-0000-0000A0A30000}"/>
    <cellStyle name="RateBold 3 2" xfId="19224" xr:uid="{00000000-0005-0000-0000-0000A1A30000}"/>
    <cellStyle name="RateBold 4" xfId="19225" xr:uid="{00000000-0005-0000-0000-0000A2A30000}"/>
    <cellStyle name="RateBold 5" xfId="23390" xr:uid="{00000000-0005-0000-0000-0000A3A30000}"/>
    <cellStyle name="RedStrip" xfId="19226" xr:uid="{00000000-0005-0000-0000-0000A4A30000}"/>
    <cellStyle name="RedStrip 2" xfId="19227" xr:uid="{00000000-0005-0000-0000-0000A5A30000}"/>
    <cellStyle name="RedStrip 2 2" xfId="19228" xr:uid="{00000000-0005-0000-0000-0000A6A30000}"/>
    <cellStyle name="RedStrip 2 2 2" xfId="19229" xr:uid="{00000000-0005-0000-0000-0000A7A30000}"/>
    <cellStyle name="RedStrip 3" xfId="19230" xr:uid="{00000000-0005-0000-0000-0000A8A30000}"/>
    <cellStyle name="RedStrip 3 2" xfId="19231" xr:uid="{00000000-0005-0000-0000-0000A9A30000}"/>
    <cellStyle name="RedStrip 4" xfId="19232" xr:uid="{00000000-0005-0000-0000-0000AAA30000}"/>
    <cellStyle name="Reference" xfId="19233" xr:uid="{00000000-0005-0000-0000-0000ABA30000}"/>
    <cellStyle name="Reference 2" xfId="19234" xr:uid="{00000000-0005-0000-0000-0000ACA30000}"/>
    <cellStyle name="Reference 2 2" xfId="19235" xr:uid="{00000000-0005-0000-0000-0000ADA30000}"/>
    <cellStyle name="Reference 3" xfId="19236" xr:uid="{00000000-0005-0000-0000-0000AEA30000}"/>
    <cellStyle name="Report" xfId="19237" xr:uid="{00000000-0005-0000-0000-0000AFA30000}"/>
    <cellStyle name="Report 2" xfId="19238" xr:uid="{00000000-0005-0000-0000-0000B0A30000}"/>
    <cellStyle name="Report 2 2" xfId="19239" xr:uid="{00000000-0005-0000-0000-0000B1A30000}"/>
    <cellStyle name="Report 3" xfId="19240" xr:uid="{00000000-0005-0000-0000-0000B2A30000}"/>
    <cellStyle name="Reset  - Style7" xfId="19241" xr:uid="{00000000-0005-0000-0000-0000B3A30000}"/>
    <cellStyle name="Reset  - Style7 2" xfId="19242" xr:uid="{00000000-0005-0000-0000-0000B4A30000}"/>
    <cellStyle name="Result" xfId="19243" xr:uid="{00000000-0005-0000-0000-0000B5A30000}"/>
    <cellStyle name="Result2" xfId="19244" xr:uid="{00000000-0005-0000-0000-0000B6A30000}"/>
    <cellStyle name="RevList" xfId="1248" xr:uid="{00000000-0005-0000-0000-0000B7A30000}"/>
    <cellStyle name="RevList 2" xfId="19245" xr:uid="{00000000-0005-0000-0000-0000B8A30000}"/>
    <cellStyle name="RevList 2 2" xfId="19246" xr:uid="{00000000-0005-0000-0000-0000B9A30000}"/>
    <cellStyle name="RevList 2 3" xfId="19247" xr:uid="{00000000-0005-0000-0000-0000BAA30000}"/>
    <cellStyle name="RevList 3" xfId="19248" xr:uid="{00000000-0005-0000-0000-0000BBA30000}"/>
    <cellStyle name="RevList 3 2" xfId="19249" xr:uid="{00000000-0005-0000-0000-0000BCA30000}"/>
    <cellStyle name="RevList 4" xfId="19250" xr:uid="{00000000-0005-0000-0000-0000BDA30000}"/>
    <cellStyle name="RevList 5" xfId="23879" xr:uid="{00000000-0005-0000-0000-0000BEA30000}"/>
    <cellStyle name="RevList 6" xfId="23392" xr:uid="{00000000-0005-0000-0000-0000BFA30000}"/>
    <cellStyle name="RptBack" xfId="19251" xr:uid="{00000000-0005-0000-0000-0000C0A30000}"/>
    <cellStyle name="RptBack 2" xfId="19252" xr:uid="{00000000-0005-0000-0000-0000C1A30000}"/>
    <cellStyle name="RptBack 2 2" xfId="19253" xr:uid="{00000000-0005-0000-0000-0000C2A30000}"/>
    <cellStyle name="RptBack 3" xfId="19254" xr:uid="{00000000-0005-0000-0000-0000C3A30000}"/>
    <cellStyle name="Rs" xfId="19255" xr:uid="{00000000-0005-0000-0000-0000C4A30000}"/>
    <cellStyle name="Rs 2" xfId="19256" xr:uid="{00000000-0005-0000-0000-0000C5A30000}"/>
    <cellStyle name="Rs 2 2" xfId="19257" xr:uid="{00000000-0005-0000-0000-0000C6A30000}"/>
    <cellStyle name="Rs 3" xfId="19258" xr:uid="{00000000-0005-0000-0000-0000C7A30000}"/>
    <cellStyle name="Rs 4" xfId="23393" xr:uid="{00000000-0005-0000-0000-0000C8A30000}"/>
    <cellStyle name="Rs.00" xfId="19259" xr:uid="{00000000-0005-0000-0000-0000C9A30000}"/>
    <cellStyle name="Rs.00 2" xfId="19260" xr:uid="{00000000-0005-0000-0000-0000CAA30000}"/>
    <cellStyle name="Rs.00 2 2" xfId="19261" xr:uid="{00000000-0005-0000-0000-0000CBA30000}"/>
    <cellStyle name="Rs.00 3" xfId="19262" xr:uid="{00000000-0005-0000-0000-0000CCA30000}"/>
    <cellStyle name="Rs.00 4" xfId="23394" xr:uid="{00000000-0005-0000-0000-0000CDA30000}"/>
    <cellStyle name="Rs_Amnora_Sample_Proposal-2" xfId="19263" xr:uid="{00000000-0005-0000-0000-0000CEA30000}"/>
    <cellStyle name="Rupees" xfId="1249" xr:uid="{00000000-0005-0000-0000-0000CFA30000}"/>
    <cellStyle name="Rupees 2" xfId="19264" xr:uid="{00000000-0005-0000-0000-0000D0A30000}"/>
    <cellStyle name="Rupees 2 2" xfId="19265" xr:uid="{00000000-0005-0000-0000-0000D1A30000}"/>
    <cellStyle name="Rupees 2 3" xfId="33224" xr:uid="{00000000-0005-0000-0000-0000D2A30000}"/>
    <cellStyle name="Rupees 2 4" xfId="23395" xr:uid="{00000000-0005-0000-0000-0000D3A30000}"/>
    <cellStyle name="Rupees 3" xfId="19266" xr:uid="{00000000-0005-0000-0000-0000D4A30000}"/>
    <cellStyle name="Rupees 3 2" xfId="29384" xr:uid="{00000000-0005-0000-0000-0000D5A30000}"/>
    <cellStyle name="Rupees 3 3" xfId="33225" xr:uid="{00000000-0005-0000-0000-0000D6A30000}"/>
    <cellStyle name="Rupees 3 4" xfId="30055" xr:uid="{00000000-0005-0000-0000-0000D7A30000}"/>
    <cellStyle name="Rupees 4" xfId="19267" xr:uid="{00000000-0005-0000-0000-0000D8A30000}"/>
    <cellStyle name="Rupees 4 2" xfId="33226" xr:uid="{00000000-0005-0000-0000-0000D9A30000}"/>
    <cellStyle name="Rupees 4 3" xfId="23401" xr:uid="{00000000-0005-0000-0000-0000DAA30000}"/>
    <cellStyle name="Rupees 5" xfId="23396" xr:uid="{00000000-0005-0000-0000-0000DBA30000}"/>
    <cellStyle name="SAPBEXaggData" xfId="19268" xr:uid="{00000000-0005-0000-0000-0000DCA30000}"/>
    <cellStyle name="SAPBEXaggData 2" xfId="19269" xr:uid="{00000000-0005-0000-0000-0000DDA30000}"/>
    <cellStyle name="SAPBEXaggData 2 2" xfId="19270" xr:uid="{00000000-0005-0000-0000-0000DEA30000}"/>
    <cellStyle name="SAPBEXaggData 2 2 2" xfId="21255" xr:uid="{00000000-0005-0000-0000-0000DFA30000}"/>
    <cellStyle name="SAPBEXaggData 2 2 2 2" xfId="30982" xr:uid="{00000000-0005-0000-0000-0000E0A30000}"/>
    <cellStyle name="SAPBEXaggData 2 2 2 3" xfId="26098" xr:uid="{00000000-0005-0000-0000-0000E1A30000}"/>
    <cellStyle name="SAPBEXaggData 2 2 3" xfId="29491" xr:uid="{00000000-0005-0000-0000-0000E2A30000}"/>
    <cellStyle name="SAPBEXaggData 2 2 4" xfId="33229" xr:uid="{00000000-0005-0000-0000-0000E3A30000}"/>
    <cellStyle name="SAPBEXaggData 2 3" xfId="19271" xr:uid="{00000000-0005-0000-0000-0000E4A30000}"/>
    <cellStyle name="SAPBEXaggData 2 3 2" xfId="21256" xr:uid="{00000000-0005-0000-0000-0000E5A30000}"/>
    <cellStyle name="SAPBEXaggData 2 3 2 2" xfId="30983" xr:uid="{00000000-0005-0000-0000-0000E6A30000}"/>
    <cellStyle name="SAPBEXaggData 2 3 2 3" xfId="34957" xr:uid="{00000000-0005-0000-0000-0000E7A30000}"/>
    <cellStyle name="SAPBEXaggData 2 3 3" xfId="29492" xr:uid="{00000000-0005-0000-0000-0000E8A30000}"/>
    <cellStyle name="SAPBEXaggData 2 3 4" xfId="33230" xr:uid="{00000000-0005-0000-0000-0000E9A30000}"/>
    <cellStyle name="SAPBEXaggData 2 4" xfId="21254" xr:uid="{00000000-0005-0000-0000-0000EAA30000}"/>
    <cellStyle name="SAPBEXaggData 2 4 2" xfId="30981" xr:uid="{00000000-0005-0000-0000-0000EBA30000}"/>
    <cellStyle name="SAPBEXaggData 2 4 3" xfId="26097" xr:uid="{00000000-0005-0000-0000-0000ECA30000}"/>
    <cellStyle name="SAPBEXaggData 2 5" xfId="29490" xr:uid="{00000000-0005-0000-0000-0000EDA30000}"/>
    <cellStyle name="SAPBEXaggData 2 6" xfId="33228" xr:uid="{00000000-0005-0000-0000-0000EEA30000}"/>
    <cellStyle name="SAPBEXaggData 3" xfId="19272" xr:uid="{00000000-0005-0000-0000-0000EFA30000}"/>
    <cellStyle name="SAPBEXaggData 3 2" xfId="19273" xr:uid="{00000000-0005-0000-0000-0000F0A30000}"/>
    <cellStyle name="SAPBEXaggData 3 2 2" xfId="21258" xr:uid="{00000000-0005-0000-0000-0000F1A30000}"/>
    <cellStyle name="SAPBEXaggData 3 2 2 2" xfId="30985" xr:uid="{00000000-0005-0000-0000-0000F2A30000}"/>
    <cellStyle name="SAPBEXaggData 3 2 2 3" xfId="34955" xr:uid="{00000000-0005-0000-0000-0000F3A30000}"/>
    <cellStyle name="SAPBEXaggData 3 2 3" xfId="29494" xr:uid="{00000000-0005-0000-0000-0000F4A30000}"/>
    <cellStyle name="SAPBEXaggData 3 2 4" xfId="33232" xr:uid="{00000000-0005-0000-0000-0000F5A30000}"/>
    <cellStyle name="SAPBEXaggData 3 3" xfId="19274" xr:uid="{00000000-0005-0000-0000-0000F6A30000}"/>
    <cellStyle name="SAPBEXaggData 3 3 2" xfId="21259" xr:uid="{00000000-0005-0000-0000-0000F7A30000}"/>
    <cellStyle name="SAPBEXaggData 3 3 2 2" xfId="30986" xr:uid="{00000000-0005-0000-0000-0000F8A30000}"/>
    <cellStyle name="SAPBEXaggData 3 3 2 3" xfId="34954" xr:uid="{00000000-0005-0000-0000-0000F9A30000}"/>
    <cellStyle name="SAPBEXaggData 3 3 3" xfId="29495" xr:uid="{00000000-0005-0000-0000-0000FAA30000}"/>
    <cellStyle name="SAPBEXaggData 3 3 4" xfId="33233" xr:uid="{00000000-0005-0000-0000-0000FBA30000}"/>
    <cellStyle name="SAPBEXaggData 3 4" xfId="21257" xr:uid="{00000000-0005-0000-0000-0000FCA30000}"/>
    <cellStyle name="SAPBEXaggData 3 4 2" xfId="30984" xr:uid="{00000000-0005-0000-0000-0000FDA30000}"/>
    <cellStyle name="SAPBEXaggData 3 4 3" xfId="34956" xr:uid="{00000000-0005-0000-0000-0000FEA30000}"/>
    <cellStyle name="SAPBEXaggData 3 5" xfId="29493" xr:uid="{00000000-0005-0000-0000-0000FFA30000}"/>
    <cellStyle name="SAPBEXaggData 3 6" xfId="33231" xr:uid="{00000000-0005-0000-0000-000000A40000}"/>
    <cellStyle name="SAPBEXaggData 4" xfId="19275" xr:uid="{00000000-0005-0000-0000-000001A40000}"/>
    <cellStyle name="SAPBEXaggData 4 2" xfId="19276" xr:uid="{00000000-0005-0000-0000-000002A40000}"/>
    <cellStyle name="SAPBEXaggData 4 2 2" xfId="21261" xr:uid="{00000000-0005-0000-0000-000003A40000}"/>
    <cellStyle name="SAPBEXaggData 4 2 2 2" xfId="30988" xr:uid="{00000000-0005-0000-0000-000004A40000}"/>
    <cellStyle name="SAPBEXaggData 4 2 2 3" xfId="26099" xr:uid="{00000000-0005-0000-0000-000005A40000}"/>
    <cellStyle name="SAPBEXaggData 4 2 3" xfId="29497" xr:uid="{00000000-0005-0000-0000-000006A40000}"/>
    <cellStyle name="SAPBEXaggData 4 2 4" xfId="33235" xr:uid="{00000000-0005-0000-0000-000007A40000}"/>
    <cellStyle name="SAPBEXaggData 4 3" xfId="21260" xr:uid="{00000000-0005-0000-0000-000008A40000}"/>
    <cellStyle name="SAPBEXaggData 4 3 2" xfId="30987" xr:uid="{00000000-0005-0000-0000-000009A40000}"/>
    <cellStyle name="SAPBEXaggData 4 3 3" xfId="34953" xr:uid="{00000000-0005-0000-0000-00000AA40000}"/>
    <cellStyle name="SAPBEXaggData 4 4" xfId="29496" xr:uid="{00000000-0005-0000-0000-00000BA40000}"/>
    <cellStyle name="SAPBEXaggData 4 5" xfId="33234" xr:uid="{00000000-0005-0000-0000-00000CA40000}"/>
    <cellStyle name="SAPBEXaggData 5" xfId="19277" xr:uid="{00000000-0005-0000-0000-00000DA40000}"/>
    <cellStyle name="SAPBEXaggData 5 2" xfId="19278" xr:uid="{00000000-0005-0000-0000-00000EA40000}"/>
    <cellStyle name="SAPBEXaggData 5 2 2" xfId="21263" xr:uid="{00000000-0005-0000-0000-00000FA40000}"/>
    <cellStyle name="SAPBEXaggData 5 2 2 2" xfId="30990" xr:uid="{00000000-0005-0000-0000-000010A40000}"/>
    <cellStyle name="SAPBEXaggData 5 2 2 3" xfId="34951" xr:uid="{00000000-0005-0000-0000-000011A40000}"/>
    <cellStyle name="SAPBEXaggData 5 2 3" xfId="29499" xr:uid="{00000000-0005-0000-0000-000012A40000}"/>
    <cellStyle name="SAPBEXaggData 5 2 4" xfId="33237" xr:uid="{00000000-0005-0000-0000-000013A40000}"/>
    <cellStyle name="SAPBEXaggData 5 3" xfId="21262" xr:uid="{00000000-0005-0000-0000-000014A40000}"/>
    <cellStyle name="SAPBEXaggData 5 3 2" xfId="30989" xr:uid="{00000000-0005-0000-0000-000015A40000}"/>
    <cellStyle name="SAPBEXaggData 5 3 3" xfId="34952" xr:uid="{00000000-0005-0000-0000-000016A40000}"/>
    <cellStyle name="SAPBEXaggData 5 4" xfId="29498" xr:uid="{00000000-0005-0000-0000-000017A40000}"/>
    <cellStyle name="SAPBEXaggData 5 5" xfId="33236" xr:uid="{00000000-0005-0000-0000-000018A40000}"/>
    <cellStyle name="SAPBEXaggData 6" xfId="21253" xr:uid="{00000000-0005-0000-0000-000019A40000}"/>
    <cellStyle name="SAPBEXaggData 6 2" xfId="30980" xr:uid="{00000000-0005-0000-0000-00001AA40000}"/>
    <cellStyle name="SAPBEXaggData 6 3" xfId="34958" xr:uid="{00000000-0005-0000-0000-00001BA40000}"/>
    <cellStyle name="SAPBEXaggData 7" xfId="29489" xr:uid="{00000000-0005-0000-0000-00001CA40000}"/>
    <cellStyle name="SAPBEXaggData 8" xfId="33227" xr:uid="{00000000-0005-0000-0000-00001DA40000}"/>
    <cellStyle name="SAPBEXaggDataEmph" xfId="19279" xr:uid="{00000000-0005-0000-0000-00001EA40000}"/>
    <cellStyle name="SAPBEXaggDataEmph 2" xfId="19280" xr:uid="{00000000-0005-0000-0000-00001FA40000}"/>
    <cellStyle name="SAPBEXaggDataEmph 2 2" xfId="19281" xr:uid="{00000000-0005-0000-0000-000020A40000}"/>
    <cellStyle name="SAPBEXaggDataEmph 2 2 2" xfId="21266" xr:uid="{00000000-0005-0000-0000-000021A40000}"/>
    <cellStyle name="SAPBEXaggDataEmph 2 2 2 2" xfId="30993" xr:uid="{00000000-0005-0000-0000-000022A40000}"/>
    <cellStyle name="SAPBEXaggDataEmph 2 2 2 3" xfId="34948" xr:uid="{00000000-0005-0000-0000-000023A40000}"/>
    <cellStyle name="SAPBEXaggDataEmph 2 2 3" xfId="29502" xr:uid="{00000000-0005-0000-0000-000024A40000}"/>
    <cellStyle name="SAPBEXaggDataEmph 2 2 4" xfId="33240" xr:uid="{00000000-0005-0000-0000-000025A40000}"/>
    <cellStyle name="SAPBEXaggDataEmph 2 3" xfId="19282" xr:uid="{00000000-0005-0000-0000-000026A40000}"/>
    <cellStyle name="SAPBEXaggDataEmph 2 3 2" xfId="21267" xr:uid="{00000000-0005-0000-0000-000027A40000}"/>
    <cellStyle name="SAPBEXaggDataEmph 2 3 2 2" xfId="30994" xr:uid="{00000000-0005-0000-0000-000028A40000}"/>
    <cellStyle name="SAPBEXaggDataEmph 2 3 2 3" xfId="34947" xr:uid="{00000000-0005-0000-0000-000029A40000}"/>
    <cellStyle name="SAPBEXaggDataEmph 2 3 3" xfId="29503" xr:uid="{00000000-0005-0000-0000-00002AA40000}"/>
    <cellStyle name="SAPBEXaggDataEmph 2 3 4" xfId="33241" xr:uid="{00000000-0005-0000-0000-00002BA40000}"/>
    <cellStyle name="SAPBEXaggDataEmph 2 4" xfId="21265" xr:uid="{00000000-0005-0000-0000-00002CA40000}"/>
    <cellStyle name="SAPBEXaggDataEmph 2 4 2" xfId="30992" xr:uid="{00000000-0005-0000-0000-00002DA40000}"/>
    <cellStyle name="SAPBEXaggDataEmph 2 4 3" xfId="34949" xr:uid="{00000000-0005-0000-0000-00002EA40000}"/>
    <cellStyle name="SAPBEXaggDataEmph 2 5" xfId="29501" xr:uid="{00000000-0005-0000-0000-00002FA40000}"/>
    <cellStyle name="SAPBEXaggDataEmph 2 6" xfId="33239" xr:uid="{00000000-0005-0000-0000-000030A40000}"/>
    <cellStyle name="SAPBEXaggDataEmph 3" xfId="19283" xr:uid="{00000000-0005-0000-0000-000031A40000}"/>
    <cellStyle name="SAPBEXaggDataEmph 3 2" xfId="19284" xr:uid="{00000000-0005-0000-0000-000032A40000}"/>
    <cellStyle name="SAPBEXaggDataEmph 3 2 2" xfId="21269" xr:uid="{00000000-0005-0000-0000-000033A40000}"/>
    <cellStyle name="SAPBEXaggDataEmph 3 2 2 2" xfId="30996" xr:uid="{00000000-0005-0000-0000-000034A40000}"/>
    <cellStyle name="SAPBEXaggDataEmph 3 2 2 3" xfId="34945" xr:uid="{00000000-0005-0000-0000-000035A40000}"/>
    <cellStyle name="SAPBEXaggDataEmph 3 2 3" xfId="29505" xr:uid="{00000000-0005-0000-0000-000036A40000}"/>
    <cellStyle name="SAPBEXaggDataEmph 3 2 4" xfId="33243" xr:uid="{00000000-0005-0000-0000-000037A40000}"/>
    <cellStyle name="SAPBEXaggDataEmph 3 3" xfId="19285" xr:uid="{00000000-0005-0000-0000-000038A40000}"/>
    <cellStyle name="SAPBEXaggDataEmph 3 3 2" xfId="21270" xr:uid="{00000000-0005-0000-0000-000039A40000}"/>
    <cellStyle name="SAPBEXaggDataEmph 3 3 2 2" xfId="30997" xr:uid="{00000000-0005-0000-0000-00003AA40000}"/>
    <cellStyle name="SAPBEXaggDataEmph 3 3 2 3" xfId="34944" xr:uid="{00000000-0005-0000-0000-00003BA40000}"/>
    <cellStyle name="SAPBEXaggDataEmph 3 3 3" xfId="29506" xr:uid="{00000000-0005-0000-0000-00003CA40000}"/>
    <cellStyle name="SAPBEXaggDataEmph 3 3 4" xfId="33244" xr:uid="{00000000-0005-0000-0000-00003DA40000}"/>
    <cellStyle name="SAPBEXaggDataEmph 3 4" xfId="21268" xr:uid="{00000000-0005-0000-0000-00003EA40000}"/>
    <cellStyle name="SAPBEXaggDataEmph 3 4 2" xfId="30995" xr:uid="{00000000-0005-0000-0000-00003FA40000}"/>
    <cellStyle name="SAPBEXaggDataEmph 3 4 3" xfId="34946" xr:uid="{00000000-0005-0000-0000-000040A40000}"/>
    <cellStyle name="SAPBEXaggDataEmph 3 5" xfId="29504" xr:uid="{00000000-0005-0000-0000-000041A40000}"/>
    <cellStyle name="SAPBEXaggDataEmph 3 6" xfId="33242" xr:uid="{00000000-0005-0000-0000-000042A40000}"/>
    <cellStyle name="SAPBEXaggDataEmph 4" xfId="19286" xr:uid="{00000000-0005-0000-0000-000043A40000}"/>
    <cellStyle name="SAPBEXaggDataEmph 4 2" xfId="19287" xr:uid="{00000000-0005-0000-0000-000044A40000}"/>
    <cellStyle name="SAPBEXaggDataEmph 4 2 2" xfId="21272" xr:uid="{00000000-0005-0000-0000-000045A40000}"/>
    <cellStyle name="SAPBEXaggDataEmph 4 2 2 2" xfId="30999" xr:uid="{00000000-0005-0000-0000-000046A40000}"/>
    <cellStyle name="SAPBEXaggDataEmph 4 2 2 3" xfId="34942" xr:uid="{00000000-0005-0000-0000-000047A40000}"/>
    <cellStyle name="SAPBEXaggDataEmph 4 2 3" xfId="29508" xr:uid="{00000000-0005-0000-0000-000048A40000}"/>
    <cellStyle name="SAPBEXaggDataEmph 4 2 4" xfId="33246" xr:uid="{00000000-0005-0000-0000-000049A40000}"/>
    <cellStyle name="SAPBEXaggDataEmph 4 3" xfId="21271" xr:uid="{00000000-0005-0000-0000-00004AA40000}"/>
    <cellStyle name="SAPBEXaggDataEmph 4 3 2" xfId="30998" xr:uid="{00000000-0005-0000-0000-00004BA40000}"/>
    <cellStyle name="SAPBEXaggDataEmph 4 3 3" xfId="34943" xr:uid="{00000000-0005-0000-0000-00004CA40000}"/>
    <cellStyle name="SAPBEXaggDataEmph 4 4" xfId="29507" xr:uid="{00000000-0005-0000-0000-00004DA40000}"/>
    <cellStyle name="SAPBEXaggDataEmph 4 5" xfId="33245" xr:uid="{00000000-0005-0000-0000-00004EA40000}"/>
    <cellStyle name="SAPBEXaggDataEmph 5" xfId="19288" xr:uid="{00000000-0005-0000-0000-00004FA40000}"/>
    <cellStyle name="SAPBEXaggDataEmph 5 2" xfId="19289" xr:uid="{00000000-0005-0000-0000-000050A40000}"/>
    <cellStyle name="SAPBEXaggDataEmph 5 2 2" xfId="21274" xr:uid="{00000000-0005-0000-0000-000051A40000}"/>
    <cellStyle name="SAPBEXaggDataEmph 5 2 2 2" xfId="31001" xr:uid="{00000000-0005-0000-0000-000052A40000}"/>
    <cellStyle name="SAPBEXaggDataEmph 5 2 2 3" xfId="34940" xr:uid="{00000000-0005-0000-0000-000053A40000}"/>
    <cellStyle name="SAPBEXaggDataEmph 5 2 3" xfId="29510" xr:uid="{00000000-0005-0000-0000-000054A40000}"/>
    <cellStyle name="SAPBEXaggDataEmph 5 2 4" xfId="33248" xr:uid="{00000000-0005-0000-0000-000055A40000}"/>
    <cellStyle name="SAPBEXaggDataEmph 5 3" xfId="21273" xr:uid="{00000000-0005-0000-0000-000056A40000}"/>
    <cellStyle name="SAPBEXaggDataEmph 5 3 2" xfId="31000" xr:uid="{00000000-0005-0000-0000-000057A40000}"/>
    <cellStyle name="SAPBEXaggDataEmph 5 3 3" xfId="34941" xr:uid="{00000000-0005-0000-0000-000058A40000}"/>
    <cellStyle name="SAPBEXaggDataEmph 5 4" xfId="29509" xr:uid="{00000000-0005-0000-0000-000059A40000}"/>
    <cellStyle name="SAPBEXaggDataEmph 5 5" xfId="33247" xr:uid="{00000000-0005-0000-0000-00005AA40000}"/>
    <cellStyle name="SAPBEXaggDataEmph 6" xfId="21264" xr:uid="{00000000-0005-0000-0000-00005BA40000}"/>
    <cellStyle name="SAPBEXaggDataEmph 6 2" xfId="30991" xr:uid="{00000000-0005-0000-0000-00005CA40000}"/>
    <cellStyle name="SAPBEXaggDataEmph 6 3" xfId="34950" xr:uid="{00000000-0005-0000-0000-00005DA40000}"/>
    <cellStyle name="SAPBEXaggDataEmph 7" xfId="29500" xr:uid="{00000000-0005-0000-0000-00005EA40000}"/>
    <cellStyle name="SAPBEXaggDataEmph 8" xfId="33238" xr:uid="{00000000-0005-0000-0000-00005FA40000}"/>
    <cellStyle name="SAPBEXaggItem" xfId="19290" xr:uid="{00000000-0005-0000-0000-000060A40000}"/>
    <cellStyle name="SAPBEXaggItem 2" xfId="19291" xr:uid="{00000000-0005-0000-0000-000061A40000}"/>
    <cellStyle name="SAPBEXaggItem 2 2" xfId="19292" xr:uid="{00000000-0005-0000-0000-000062A40000}"/>
    <cellStyle name="SAPBEXaggItem 2 2 2" xfId="21277" xr:uid="{00000000-0005-0000-0000-000063A40000}"/>
    <cellStyle name="SAPBEXaggItem 2 2 2 2" xfId="31004" xr:uid="{00000000-0005-0000-0000-000064A40000}"/>
    <cellStyle name="SAPBEXaggItem 2 2 2 3" xfId="34937" xr:uid="{00000000-0005-0000-0000-000065A40000}"/>
    <cellStyle name="SAPBEXaggItem 2 2 3" xfId="29513" xr:uid="{00000000-0005-0000-0000-000066A40000}"/>
    <cellStyle name="SAPBEXaggItem 2 2 4" xfId="33251" xr:uid="{00000000-0005-0000-0000-000067A40000}"/>
    <cellStyle name="SAPBEXaggItem 2 3" xfId="19293" xr:uid="{00000000-0005-0000-0000-000068A40000}"/>
    <cellStyle name="SAPBEXaggItem 2 3 2" xfId="21278" xr:uid="{00000000-0005-0000-0000-000069A40000}"/>
    <cellStyle name="SAPBEXaggItem 2 3 2 2" xfId="31005" xr:uid="{00000000-0005-0000-0000-00006AA40000}"/>
    <cellStyle name="SAPBEXaggItem 2 3 2 3" xfId="34936" xr:uid="{00000000-0005-0000-0000-00006BA40000}"/>
    <cellStyle name="SAPBEXaggItem 2 3 3" xfId="29514" xr:uid="{00000000-0005-0000-0000-00006CA40000}"/>
    <cellStyle name="SAPBEXaggItem 2 3 4" xfId="33252" xr:uid="{00000000-0005-0000-0000-00006DA40000}"/>
    <cellStyle name="SAPBEXaggItem 2 4" xfId="21276" xr:uid="{00000000-0005-0000-0000-00006EA40000}"/>
    <cellStyle name="SAPBEXaggItem 2 4 2" xfId="31003" xr:uid="{00000000-0005-0000-0000-00006FA40000}"/>
    <cellStyle name="SAPBEXaggItem 2 4 3" xfId="34938" xr:uid="{00000000-0005-0000-0000-000070A40000}"/>
    <cellStyle name="SAPBEXaggItem 2 5" xfId="29512" xr:uid="{00000000-0005-0000-0000-000071A40000}"/>
    <cellStyle name="SAPBEXaggItem 2 6" xfId="33250" xr:uid="{00000000-0005-0000-0000-000072A40000}"/>
    <cellStyle name="SAPBEXaggItem 3" xfId="19294" xr:uid="{00000000-0005-0000-0000-000073A40000}"/>
    <cellStyle name="SAPBEXaggItem 3 2" xfId="19295" xr:uid="{00000000-0005-0000-0000-000074A40000}"/>
    <cellStyle name="SAPBEXaggItem 3 2 2" xfId="21280" xr:uid="{00000000-0005-0000-0000-000075A40000}"/>
    <cellStyle name="SAPBEXaggItem 3 2 2 2" xfId="31007" xr:uid="{00000000-0005-0000-0000-000076A40000}"/>
    <cellStyle name="SAPBEXaggItem 3 2 2 3" xfId="34934" xr:uid="{00000000-0005-0000-0000-000077A40000}"/>
    <cellStyle name="SAPBEXaggItem 3 2 3" xfId="29516" xr:uid="{00000000-0005-0000-0000-000078A40000}"/>
    <cellStyle name="SAPBEXaggItem 3 2 4" xfId="33254" xr:uid="{00000000-0005-0000-0000-000079A40000}"/>
    <cellStyle name="SAPBEXaggItem 3 3" xfId="19296" xr:uid="{00000000-0005-0000-0000-00007AA40000}"/>
    <cellStyle name="SAPBEXaggItem 3 3 2" xfId="21281" xr:uid="{00000000-0005-0000-0000-00007BA40000}"/>
    <cellStyle name="SAPBEXaggItem 3 3 2 2" xfId="31008" xr:uid="{00000000-0005-0000-0000-00007CA40000}"/>
    <cellStyle name="SAPBEXaggItem 3 3 2 3" xfId="34933" xr:uid="{00000000-0005-0000-0000-00007DA40000}"/>
    <cellStyle name="SAPBEXaggItem 3 3 3" xfId="29517" xr:uid="{00000000-0005-0000-0000-00007EA40000}"/>
    <cellStyle name="SAPBEXaggItem 3 3 4" xfId="33255" xr:uid="{00000000-0005-0000-0000-00007FA40000}"/>
    <cellStyle name="SAPBEXaggItem 3 4" xfId="21279" xr:uid="{00000000-0005-0000-0000-000080A40000}"/>
    <cellStyle name="SAPBEXaggItem 3 4 2" xfId="31006" xr:uid="{00000000-0005-0000-0000-000081A40000}"/>
    <cellStyle name="SAPBEXaggItem 3 4 3" xfId="34935" xr:uid="{00000000-0005-0000-0000-000082A40000}"/>
    <cellStyle name="SAPBEXaggItem 3 5" xfId="29515" xr:uid="{00000000-0005-0000-0000-000083A40000}"/>
    <cellStyle name="SAPBEXaggItem 3 6" xfId="33253" xr:uid="{00000000-0005-0000-0000-000084A40000}"/>
    <cellStyle name="SAPBEXaggItem 4" xfId="19297" xr:uid="{00000000-0005-0000-0000-000085A40000}"/>
    <cellStyle name="SAPBEXaggItem 4 2" xfId="19298" xr:uid="{00000000-0005-0000-0000-000086A40000}"/>
    <cellStyle name="SAPBEXaggItem 4 2 2" xfId="21283" xr:uid="{00000000-0005-0000-0000-000087A40000}"/>
    <cellStyle name="SAPBEXaggItem 4 2 2 2" xfId="31010" xr:uid="{00000000-0005-0000-0000-000088A40000}"/>
    <cellStyle name="SAPBEXaggItem 4 2 2 3" xfId="34931" xr:uid="{00000000-0005-0000-0000-000089A40000}"/>
    <cellStyle name="SAPBEXaggItem 4 2 3" xfId="29519" xr:uid="{00000000-0005-0000-0000-00008AA40000}"/>
    <cellStyle name="SAPBEXaggItem 4 2 4" xfId="33257" xr:uid="{00000000-0005-0000-0000-00008BA40000}"/>
    <cellStyle name="SAPBEXaggItem 4 3" xfId="21282" xr:uid="{00000000-0005-0000-0000-00008CA40000}"/>
    <cellStyle name="SAPBEXaggItem 4 3 2" xfId="31009" xr:uid="{00000000-0005-0000-0000-00008DA40000}"/>
    <cellStyle name="SAPBEXaggItem 4 3 3" xfId="34932" xr:uid="{00000000-0005-0000-0000-00008EA40000}"/>
    <cellStyle name="SAPBEXaggItem 4 4" xfId="29518" xr:uid="{00000000-0005-0000-0000-00008FA40000}"/>
    <cellStyle name="SAPBEXaggItem 4 5" xfId="33256" xr:uid="{00000000-0005-0000-0000-000090A40000}"/>
    <cellStyle name="SAPBEXaggItem 5" xfId="19299" xr:uid="{00000000-0005-0000-0000-000091A40000}"/>
    <cellStyle name="SAPBEXaggItem 5 2" xfId="19300" xr:uid="{00000000-0005-0000-0000-000092A40000}"/>
    <cellStyle name="SAPBEXaggItem 5 2 2" xfId="21285" xr:uid="{00000000-0005-0000-0000-000093A40000}"/>
    <cellStyle name="SAPBEXaggItem 5 2 2 2" xfId="31012" xr:uid="{00000000-0005-0000-0000-000094A40000}"/>
    <cellStyle name="SAPBEXaggItem 5 2 2 3" xfId="34929" xr:uid="{00000000-0005-0000-0000-000095A40000}"/>
    <cellStyle name="SAPBEXaggItem 5 2 3" xfId="29521" xr:uid="{00000000-0005-0000-0000-000096A40000}"/>
    <cellStyle name="SAPBEXaggItem 5 2 4" xfId="33259" xr:uid="{00000000-0005-0000-0000-000097A40000}"/>
    <cellStyle name="SAPBEXaggItem 5 3" xfId="21284" xr:uid="{00000000-0005-0000-0000-000098A40000}"/>
    <cellStyle name="SAPBEXaggItem 5 3 2" xfId="31011" xr:uid="{00000000-0005-0000-0000-000099A40000}"/>
    <cellStyle name="SAPBEXaggItem 5 3 3" xfId="34930" xr:uid="{00000000-0005-0000-0000-00009AA40000}"/>
    <cellStyle name="SAPBEXaggItem 5 4" xfId="29520" xr:uid="{00000000-0005-0000-0000-00009BA40000}"/>
    <cellStyle name="SAPBEXaggItem 5 5" xfId="33258" xr:uid="{00000000-0005-0000-0000-00009CA40000}"/>
    <cellStyle name="SAPBEXaggItem 6" xfId="21275" xr:uid="{00000000-0005-0000-0000-00009DA40000}"/>
    <cellStyle name="SAPBEXaggItem 6 2" xfId="31002" xr:uid="{00000000-0005-0000-0000-00009EA40000}"/>
    <cellStyle name="SAPBEXaggItem 6 3" xfId="34939" xr:uid="{00000000-0005-0000-0000-00009FA40000}"/>
    <cellStyle name="SAPBEXaggItem 7" xfId="29511" xr:uid="{00000000-0005-0000-0000-0000A0A40000}"/>
    <cellStyle name="SAPBEXaggItem 8" xfId="33249" xr:uid="{00000000-0005-0000-0000-0000A1A40000}"/>
    <cellStyle name="SAPBEXchaText" xfId="19301" xr:uid="{00000000-0005-0000-0000-0000A2A40000}"/>
    <cellStyle name="SAPBEXchaText 2" xfId="19302" xr:uid="{00000000-0005-0000-0000-0000A3A40000}"/>
    <cellStyle name="SAPBEXchaText 2 2" xfId="19303" xr:uid="{00000000-0005-0000-0000-0000A4A40000}"/>
    <cellStyle name="SAPBEXchaText 3" xfId="19304" xr:uid="{00000000-0005-0000-0000-0000A5A40000}"/>
    <cellStyle name="SAPBEXexcBad" xfId="19305" xr:uid="{00000000-0005-0000-0000-0000A6A40000}"/>
    <cellStyle name="SAPBEXexcBad 2" xfId="19306" xr:uid="{00000000-0005-0000-0000-0000A7A40000}"/>
    <cellStyle name="SAPBEXexcBad 2 2" xfId="19307" xr:uid="{00000000-0005-0000-0000-0000A8A40000}"/>
    <cellStyle name="SAPBEXexcBad 3" xfId="19308" xr:uid="{00000000-0005-0000-0000-0000A9A40000}"/>
    <cellStyle name="SAPBEXexcBad7" xfId="19309" xr:uid="{00000000-0005-0000-0000-0000AAA40000}"/>
    <cellStyle name="SAPBEXexcBad7 2" xfId="19310" xr:uid="{00000000-0005-0000-0000-0000ABA40000}"/>
    <cellStyle name="SAPBEXexcBad7 2 2" xfId="19311" xr:uid="{00000000-0005-0000-0000-0000ACA40000}"/>
    <cellStyle name="SAPBEXexcBad7 2 2 2" xfId="21288" xr:uid="{00000000-0005-0000-0000-0000ADA40000}"/>
    <cellStyle name="SAPBEXexcBad7 2 2 2 2" xfId="31015" xr:uid="{00000000-0005-0000-0000-0000AEA40000}"/>
    <cellStyle name="SAPBEXexcBad7 2 2 2 3" xfId="34926" xr:uid="{00000000-0005-0000-0000-0000AFA40000}"/>
    <cellStyle name="SAPBEXexcBad7 2 2 3" xfId="29528" xr:uid="{00000000-0005-0000-0000-0000B0A40000}"/>
    <cellStyle name="SAPBEXexcBad7 2 2 4" xfId="33262" xr:uid="{00000000-0005-0000-0000-0000B1A40000}"/>
    <cellStyle name="SAPBEXexcBad7 2 3" xfId="19312" xr:uid="{00000000-0005-0000-0000-0000B2A40000}"/>
    <cellStyle name="SAPBEXexcBad7 2 3 2" xfId="21289" xr:uid="{00000000-0005-0000-0000-0000B3A40000}"/>
    <cellStyle name="SAPBEXexcBad7 2 3 2 2" xfId="31016" xr:uid="{00000000-0005-0000-0000-0000B4A40000}"/>
    <cellStyle name="SAPBEXexcBad7 2 3 2 3" xfId="34925" xr:uid="{00000000-0005-0000-0000-0000B5A40000}"/>
    <cellStyle name="SAPBEXexcBad7 2 3 3" xfId="29529" xr:uid="{00000000-0005-0000-0000-0000B6A40000}"/>
    <cellStyle name="SAPBEXexcBad7 2 3 4" xfId="33263" xr:uid="{00000000-0005-0000-0000-0000B7A40000}"/>
    <cellStyle name="SAPBEXexcBad7 2 4" xfId="21287" xr:uid="{00000000-0005-0000-0000-0000B8A40000}"/>
    <cellStyle name="SAPBEXexcBad7 2 4 2" xfId="31014" xr:uid="{00000000-0005-0000-0000-0000B9A40000}"/>
    <cellStyle name="SAPBEXexcBad7 2 4 3" xfId="34927" xr:uid="{00000000-0005-0000-0000-0000BAA40000}"/>
    <cellStyle name="SAPBEXexcBad7 2 5" xfId="29527" xr:uid="{00000000-0005-0000-0000-0000BBA40000}"/>
    <cellStyle name="SAPBEXexcBad7 2 6" xfId="33261" xr:uid="{00000000-0005-0000-0000-0000BCA40000}"/>
    <cellStyle name="SAPBEXexcBad7 3" xfId="19313" xr:uid="{00000000-0005-0000-0000-0000BDA40000}"/>
    <cellStyle name="SAPBEXexcBad7 3 2" xfId="19314" xr:uid="{00000000-0005-0000-0000-0000BEA40000}"/>
    <cellStyle name="SAPBEXexcBad7 3 2 2" xfId="21291" xr:uid="{00000000-0005-0000-0000-0000BFA40000}"/>
    <cellStyle name="SAPBEXexcBad7 3 2 2 2" xfId="31018" xr:uid="{00000000-0005-0000-0000-0000C0A40000}"/>
    <cellStyle name="SAPBEXexcBad7 3 2 2 3" xfId="34923" xr:uid="{00000000-0005-0000-0000-0000C1A40000}"/>
    <cellStyle name="SAPBEXexcBad7 3 2 3" xfId="29531" xr:uid="{00000000-0005-0000-0000-0000C2A40000}"/>
    <cellStyle name="SAPBEXexcBad7 3 2 4" xfId="33265" xr:uid="{00000000-0005-0000-0000-0000C3A40000}"/>
    <cellStyle name="SAPBEXexcBad7 3 3" xfId="19315" xr:uid="{00000000-0005-0000-0000-0000C4A40000}"/>
    <cellStyle name="SAPBEXexcBad7 3 3 2" xfId="21292" xr:uid="{00000000-0005-0000-0000-0000C5A40000}"/>
    <cellStyle name="SAPBEXexcBad7 3 3 2 2" xfId="31019" xr:uid="{00000000-0005-0000-0000-0000C6A40000}"/>
    <cellStyle name="SAPBEXexcBad7 3 3 2 3" xfId="34922" xr:uid="{00000000-0005-0000-0000-0000C7A40000}"/>
    <cellStyle name="SAPBEXexcBad7 3 3 3" xfId="29532" xr:uid="{00000000-0005-0000-0000-0000C8A40000}"/>
    <cellStyle name="SAPBEXexcBad7 3 3 4" xfId="33266" xr:uid="{00000000-0005-0000-0000-0000C9A40000}"/>
    <cellStyle name="SAPBEXexcBad7 3 4" xfId="21290" xr:uid="{00000000-0005-0000-0000-0000CAA40000}"/>
    <cellStyle name="SAPBEXexcBad7 3 4 2" xfId="31017" xr:uid="{00000000-0005-0000-0000-0000CBA40000}"/>
    <cellStyle name="SAPBEXexcBad7 3 4 3" xfId="34924" xr:uid="{00000000-0005-0000-0000-0000CCA40000}"/>
    <cellStyle name="SAPBEXexcBad7 3 5" xfId="29530" xr:uid="{00000000-0005-0000-0000-0000CDA40000}"/>
    <cellStyle name="SAPBEXexcBad7 3 6" xfId="33264" xr:uid="{00000000-0005-0000-0000-0000CEA40000}"/>
    <cellStyle name="SAPBEXexcBad7 4" xfId="19316" xr:uid="{00000000-0005-0000-0000-0000CFA40000}"/>
    <cellStyle name="SAPBEXexcBad7 4 2" xfId="19317" xr:uid="{00000000-0005-0000-0000-0000D0A40000}"/>
    <cellStyle name="SAPBEXexcBad7 4 2 2" xfId="21294" xr:uid="{00000000-0005-0000-0000-0000D1A40000}"/>
    <cellStyle name="SAPBEXexcBad7 4 2 2 2" xfId="31021" xr:uid="{00000000-0005-0000-0000-0000D2A40000}"/>
    <cellStyle name="SAPBEXexcBad7 4 2 2 3" xfId="34920" xr:uid="{00000000-0005-0000-0000-0000D3A40000}"/>
    <cellStyle name="SAPBEXexcBad7 4 2 3" xfId="29534" xr:uid="{00000000-0005-0000-0000-0000D4A40000}"/>
    <cellStyle name="SAPBEXexcBad7 4 2 4" xfId="33268" xr:uid="{00000000-0005-0000-0000-0000D5A40000}"/>
    <cellStyle name="SAPBEXexcBad7 4 3" xfId="21293" xr:uid="{00000000-0005-0000-0000-0000D6A40000}"/>
    <cellStyle name="SAPBEXexcBad7 4 3 2" xfId="31020" xr:uid="{00000000-0005-0000-0000-0000D7A40000}"/>
    <cellStyle name="SAPBEXexcBad7 4 3 3" xfId="34921" xr:uid="{00000000-0005-0000-0000-0000D8A40000}"/>
    <cellStyle name="SAPBEXexcBad7 4 4" xfId="29533" xr:uid="{00000000-0005-0000-0000-0000D9A40000}"/>
    <cellStyle name="SAPBEXexcBad7 4 5" xfId="33267" xr:uid="{00000000-0005-0000-0000-0000DAA40000}"/>
    <cellStyle name="SAPBEXexcBad7 5" xfId="19318" xr:uid="{00000000-0005-0000-0000-0000DBA40000}"/>
    <cellStyle name="SAPBEXexcBad7 5 2" xfId="19319" xr:uid="{00000000-0005-0000-0000-0000DCA40000}"/>
    <cellStyle name="SAPBEXexcBad7 5 2 2" xfId="21296" xr:uid="{00000000-0005-0000-0000-0000DDA40000}"/>
    <cellStyle name="SAPBEXexcBad7 5 2 2 2" xfId="31023" xr:uid="{00000000-0005-0000-0000-0000DEA40000}"/>
    <cellStyle name="SAPBEXexcBad7 5 2 2 3" xfId="34918" xr:uid="{00000000-0005-0000-0000-0000DFA40000}"/>
    <cellStyle name="SAPBEXexcBad7 5 2 3" xfId="29536" xr:uid="{00000000-0005-0000-0000-0000E0A40000}"/>
    <cellStyle name="SAPBEXexcBad7 5 2 4" xfId="33270" xr:uid="{00000000-0005-0000-0000-0000E1A40000}"/>
    <cellStyle name="SAPBEXexcBad7 5 3" xfId="21295" xr:uid="{00000000-0005-0000-0000-0000E2A40000}"/>
    <cellStyle name="SAPBEXexcBad7 5 3 2" xfId="31022" xr:uid="{00000000-0005-0000-0000-0000E3A40000}"/>
    <cellStyle name="SAPBEXexcBad7 5 3 3" xfId="34919" xr:uid="{00000000-0005-0000-0000-0000E4A40000}"/>
    <cellStyle name="SAPBEXexcBad7 5 4" xfId="29535" xr:uid="{00000000-0005-0000-0000-0000E5A40000}"/>
    <cellStyle name="SAPBEXexcBad7 5 5" xfId="33269" xr:uid="{00000000-0005-0000-0000-0000E6A40000}"/>
    <cellStyle name="SAPBEXexcBad7 6" xfId="21286" xr:uid="{00000000-0005-0000-0000-0000E7A40000}"/>
    <cellStyle name="SAPBEXexcBad7 6 2" xfId="31013" xr:uid="{00000000-0005-0000-0000-0000E8A40000}"/>
    <cellStyle name="SAPBEXexcBad7 6 3" xfId="34928" xr:uid="{00000000-0005-0000-0000-0000E9A40000}"/>
    <cellStyle name="SAPBEXexcBad7 7" xfId="29526" xr:uid="{00000000-0005-0000-0000-0000EAA40000}"/>
    <cellStyle name="SAPBEXexcBad7 8" xfId="33260" xr:uid="{00000000-0005-0000-0000-0000EBA40000}"/>
    <cellStyle name="SAPBEXexcBad8" xfId="19320" xr:uid="{00000000-0005-0000-0000-0000ECA40000}"/>
    <cellStyle name="SAPBEXexcBad8 2" xfId="19321" xr:uid="{00000000-0005-0000-0000-0000EDA40000}"/>
    <cellStyle name="SAPBEXexcBad8 2 2" xfId="19322" xr:uid="{00000000-0005-0000-0000-0000EEA40000}"/>
    <cellStyle name="SAPBEXexcBad8 2 2 2" xfId="21299" xr:uid="{00000000-0005-0000-0000-0000EFA40000}"/>
    <cellStyle name="SAPBEXexcBad8 2 2 2 2" xfId="31026" xr:uid="{00000000-0005-0000-0000-0000F0A40000}"/>
    <cellStyle name="SAPBEXexcBad8 2 2 2 3" xfId="34915" xr:uid="{00000000-0005-0000-0000-0000F1A40000}"/>
    <cellStyle name="SAPBEXexcBad8 2 2 3" xfId="29539" xr:uid="{00000000-0005-0000-0000-0000F2A40000}"/>
    <cellStyle name="SAPBEXexcBad8 2 2 4" xfId="33273" xr:uid="{00000000-0005-0000-0000-0000F3A40000}"/>
    <cellStyle name="SAPBEXexcBad8 2 3" xfId="19323" xr:uid="{00000000-0005-0000-0000-0000F4A40000}"/>
    <cellStyle name="SAPBEXexcBad8 2 3 2" xfId="21300" xr:uid="{00000000-0005-0000-0000-0000F5A40000}"/>
    <cellStyle name="SAPBEXexcBad8 2 3 2 2" xfId="31027" xr:uid="{00000000-0005-0000-0000-0000F6A40000}"/>
    <cellStyle name="SAPBEXexcBad8 2 3 2 3" xfId="34914" xr:uid="{00000000-0005-0000-0000-0000F7A40000}"/>
    <cellStyle name="SAPBEXexcBad8 2 3 3" xfId="29540" xr:uid="{00000000-0005-0000-0000-0000F8A40000}"/>
    <cellStyle name="SAPBEXexcBad8 2 3 4" xfId="33274" xr:uid="{00000000-0005-0000-0000-0000F9A40000}"/>
    <cellStyle name="SAPBEXexcBad8 2 4" xfId="21298" xr:uid="{00000000-0005-0000-0000-0000FAA40000}"/>
    <cellStyle name="SAPBEXexcBad8 2 4 2" xfId="31025" xr:uid="{00000000-0005-0000-0000-0000FBA40000}"/>
    <cellStyle name="SAPBEXexcBad8 2 4 3" xfId="34916" xr:uid="{00000000-0005-0000-0000-0000FCA40000}"/>
    <cellStyle name="SAPBEXexcBad8 2 5" xfId="29538" xr:uid="{00000000-0005-0000-0000-0000FDA40000}"/>
    <cellStyle name="SAPBEXexcBad8 2 6" xfId="33272" xr:uid="{00000000-0005-0000-0000-0000FEA40000}"/>
    <cellStyle name="SAPBEXexcBad8 3" xfId="19324" xr:uid="{00000000-0005-0000-0000-0000FFA40000}"/>
    <cellStyle name="SAPBEXexcBad8 3 2" xfId="19325" xr:uid="{00000000-0005-0000-0000-000000A50000}"/>
    <cellStyle name="SAPBEXexcBad8 3 2 2" xfId="21302" xr:uid="{00000000-0005-0000-0000-000001A50000}"/>
    <cellStyle name="SAPBEXexcBad8 3 2 2 2" xfId="31029" xr:uid="{00000000-0005-0000-0000-000002A50000}"/>
    <cellStyle name="SAPBEXexcBad8 3 2 2 3" xfId="34912" xr:uid="{00000000-0005-0000-0000-000003A50000}"/>
    <cellStyle name="SAPBEXexcBad8 3 2 3" xfId="29542" xr:uid="{00000000-0005-0000-0000-000004A50000}"/>
    <cellStyle name="SAPBEXexcBad8 3 2 4" xfId="33276" xr:uid="{00000000-0005-0000-0000-000005A50000}"/>
    <cellStyle name="SAPBEXexcBad8 3 3" xfId="19326" xr:uid="{00000000-0005-0000-0000-000006A50000}"/>
    <cellStyle name="SAPBEXexcBad8 3 3 2" xfId="21303" xr:uid="{00000000-0005-0000-0000-000007A50000}"/>
    <cellStyle name="SAPBEXexcBad8 3 3 2 2" xfId="31030" xr:uid="{00000000-0005-0000-0000-000008A50000}"/>
    <cellStyle name="SAPBEXexcBad8 3 3 2 3" xfId="34911" xr:uid="{00000000-0005-0000-0000-000009A50000}"/>
    <cellStyle name="SAPBEXexcBad8 3 3 3" xfId="29543" xr:uid="{00000000-0005-0000-0000-00000AA50000}"/>
    <cellStyle name="SAPBEXexcBad8 3 3 4" xfId="33277" xr:uid="{00000000-0005-0000-0000-00000BA50000}"/>
    <cellStyle name="SAPBEXexcBad8 3 4" xfId="21301" xr:uid="{00000000-0005-0000-0000-00000CA50000}"/>
    <cellStyle name="SAPBEXexcBad8 3 4 2" xfId="31028" xr:uid="{00000000-0005-0000-0000-00000DA50000}"/>
    <cellStyle name="SAPBEXexcBad8 3 4 3" xfId="34913" xr:uid="{00000000-0005-0000-0000-00000EA50000}"/>
    <cellStyle name="SAPBEXexcBad8 3 5" xfId="29541" xr:uid="{00000000-0005-0000-0000-00000FA50000}"/>
    <cellStyle name="SAPBEXexcBad8 3 6" xfId="33275" xr:uid="{00000000-0005-0000-0000-000010A50000}"/>
    <cellStyle name="SAPBEXexcBad8 4" xfId="19327" xr:uid="{00000000-0005-0000-0000-000011A50000}"/>
    <cellStyle name="SAPBEXexcBad8 4 2" xfId="19328" xr:uid="{00000000-0005-0000-0000-000012A50000}"/>
    <cellStyle name="SAPBEXexcBad8 4 2 2" xfId="21305" xr:uid="{00000000-0005-0000-0000-000013A50000}"/>
    <cellStyle name="SAPBEXexcBad8 4 2 2 2" xfId="31032" xr:uid="{00000000-0005-0000-0000-000014A50000}"/>
    <cellStyle name="SAPBEXexcBad8 4 2 2 3" xfId="34909" xr:uid="{00000000-0005-0000-0000-000015A50000}"/>
    <cellStyle name="SAPBEXexcBad8 4 2 3" xfId="29545" xr:uid="{00000000-0005-0000-0000-000016A50000}"/>
    <cellStyle name="SAPBEXexcBad8 4 2 4" xfId="33279" xr:uid="{00000000-0005-0000-0000-000017A50000}"/>
    <cellStyle name="SAPBEXexcBad8 4 3" xfId="21304" xr:uid="{00000000-0005-0000-0000-000018A50000}"/>
    <cellStyle name="SAPBEXexcBad8 4 3 2" xfId="31031" xr:uid="{00000000-0005-0000-0000-000019A50000}"/>
    <cellStyle name="SAPBEXexcBad8 4 3 3" xfId="34910" xr:uid="{00000000-0005-0000-0000-00001AA50000}"/>
    <cellStyle name="SAPBEXexcBad8 4 4" xfId="29544" xr:uid="{00000000-0005-0000-0000-00001BA50000}"/>
    <cellStyle name="SAPBEXexcBad8 4 5" xfId="33278" xr:uid="{00000000-0005-0000-0000-00001CA50000}"/>
    <cellStyle name="SAPBEXexcBad8 5" xfId="19329" xr:uid="{00000000-0005-0000-0000-00001DA50000}"/>
    <cellStyle name="SAPBEXexcBad8 5 2" xfId="19330" xr:uid="{00000000-0005-0000-0000-00001EA50000}"/>
    <cellStyle name="SAPBEXexcBad8 5 2 2" xfId="21307" xr:uid="{00000000-0005-0000-0000-00001FA50000}"/>
    <cellStyle name="SAPBEXexcBad8 5 2 2 2" xfId="31034" xr:uid="{00000000-0005-0000-0000-000020A50000}"/>
    <cellStyle name="SAPBEXexcBad8 5 2 2 3" xfId="34907" xr:uid="{00000000-0005-0000-0000-000021A50000}"/>
    <cellStyle name="SAPBEXexcBad8 5 2 3" xfId="29547" xr:uid="{00000000-0005-0000-0000-000022A50000}"/>
    <cellStyle name="SAPBEXexcBad8 5 2 4" xfId="33281" xr:uid="{00000000-0005-0000-0000-000023A50000}"/>
    <cellStyle name="SAPBEXexcBad8 5 3" xfId="21306" xr:uid="{00000000-0005-0000-0000-000024A50000}"/>
    <cellStyle name="SAPBEXexcBad8 5 3 2" xfId="31033" xr:uid="{00000000-0005-0000-0000-000025A50000}"/>
    <cellStyle name="SAPBEXexcBad8 5 3 3" xfId="34908" xr:uid="{00000000-0005-0000-0000-000026A50000}"/>
    <cellStyle name="SAPBEXexcBad8 5 4" xfId="29546" xr:uid="{00000000-0005-0000-0000-000027A50000}"/>
    <cellStyle name="SAPBEXexcBad8 5 5" xfId="33280" xr:uid="{00000000-0005-0000-0000-000028A50000}"/>
    <cellStyle name="SAPBEXexcBad8 6" xfId="21297" xr:uid="{00000000-0005-0000-0000-000029A50000}"/>
    <cellStyle name="SAPBEXexcBad8 6 2" xfId="31024" xr:uid="{00000000-0005-0000-0000-00002AA50000}"/>
    <cellStyle name="SAPBEXexcBad8 6 3" xfId="34917" xr:uid="{00000000-0005-0000-0000-00002BA50000}"/>
    <cellStyle name="SAPBEXexcBad8 7" xfId="29537" xr:uid="{00000000-0005-0000-0000-00002CA50000}"/>
    <cellStyle name="SAPBEXexcBad8 8" xfId="33271" xr:uid="{00000000-0005-0000-0000-00002DA50000}"/>
    <cellStyle name="SAPBEXexcBad9" xfId="19331" xr:uid="{00000000-0005-0000-0000-00002EA50000}"/>
    <cellStyle name="SAPBEXexcBad9 2" xfId="19332" xr:uid="{00000000-0005-0000-0000-00002FA50000}"/>
    <cellStyle name="SAPBEXexcBad9 2 2" xfId="19333" xr:uid="{00000000-0005-0000-0000-000030A50000}"/>
    <cellStyle name="SAPBEXexcBad9 2 2 2" xfId="21310" xr:uid="{00000000-0005-0000-0000-000031A50000}"/>
    <cellStyle name="SAPBEXexcBad9 2 2 2 2" xfId="31037" xr:uid="{00000000-0005-0000-0000-000032A50000}"/>
    <cellStyle name="SAPBEXexcBad9 2 2 2 3" xfId="34904" xr:uid="{00000000-0005-0000-0000-000033A50000}"/>
    <cellStyle name="SAPBEXexcBad9 2 2 3" xfId="29550" xr:uid="{00000000-0005-0000-0000-000034A50000}"/>
    <cellStyle name="SAPBEXexcBad9 2 2 4" xfId="33284" xr:uid="{00000000-0005-0000-0000-000035A50000}"/>
    <cellStyle name="SAPBEXexcBad9 2 3" xfId="19334" xr:uid="{00000000-0005-0000-0000-000036A50000}"/>
    <cellStyle name="SAPBEXexcBad9 2 3 2" xfId="21311" xr:uid="{00000000-0005-0000-0000-000037A50000}"/>
    <cellStyle name="SAPBEXexcBad9 2 3 2 2" xfId="31038" xr:uid="{00000000-0005-0000-0000-000038A50000}"/>
    <cellStyle name="SAPBEXexcBad9 2 3 2 3" xfId="34903" xr:uid="{00000000-0005-0000-0000-000039A50000}"/>
    <cellStyle name="SAPBEXexcBad9 2 3 3" xfId="29551" xr:uid="{00000000-0005-0000-0000-00003AA50000}"/>
    <cellStyle name="SAPBEXexcBad9 2 3 4" xfId="33285" xr:uid="{00000000-0005-0000-0000-00003BA50000}"/>
    <cellStyle name="SAPBEXexcBad9 2 4" xfId="21309" xr:uid="{00000000-0005-0000-0000-00003CA50000}"/>
    <cellStyle name="SAPBEXexcBad9 2 4 2" xfId="31036" xr:uid="{00000000-0005-0000-0000-00003DA50000}"/>
    <cellStyle name="SAPBEXexcBad9 2 4 3" xfId="34905" xr:uid="{00000000-0005-0000-0000-00003EA50000}"/>
    <cellStyle name="SAPBEXexcBad9 2 5" xfId="29549" xr:uid="{00000000-0005-0000-0000-00003FA50000}"/>
    <cellStyle name="SAPBEXexcBad9 2 6" xfId="33283" xr:uid="{00000000-0005-0000-0000-000040A50000}"/>
    <cellStyle name="SAPBEXexcBad9 3" xfId="19335" xr:uid="{00000000-0005-0000-0000-000041A50000}"/>
    <cellStyle name="SAPBEXexcBad9 3 2" xfId="19336" xr:uid="{00000000-0005-0000-0000-000042A50000}"/>
    <cellStyle name="SAPBEXexcBad9 3 2 2" xfId="21313" xr:uid="{00000000-0005-0000-0000-000043A50000}"/>
    <cellStyle name="SAPBEXexcBad9 3 2 2 2" xfId="31040" xr:uid="{00000000-0005-0000-0000-000044A50000}"/>
    <cellStyle name="SAPBEXexcBad9 3 2 2 3" xfId="34901" xr:uid="{00000000-0005-0000-0000-000045A50000}"/>
    <cellStyle name="SAPBEXexcBad9 3 2 3" xfId="29553" xr:uid="{00000000-0005-0000-0000-000046A50000}"/>
    <cellStyle name="SAPBEXexcBad9 3 2 4" xfId="33287" xr:uid="{00000000-0005-0000-0000-000047A50000}"/>
    <cellStyle name="SAPBEXexcBad9 3 3" xfId="19337" xr:uid="{00000000-0005-0000-0000-000048A50000}"/>
    <cellStyle name="SAPBEXexcBad9 3 3 2" xfId="21314" xr:uid="{00000000-0005-0000-0000-000049A50000}"/>
    <cellStyle name="SAPBEXexcBad9 3 3 2 2" xfId="31041" xr:uid="{00000000-0005-0000-0000-00004AA50000}"/>
    <cellStyle name="SAPBEXexcBad9 3 3 2 3" xfId="34900" xr:uid="{00000000-0005-0000-0000-00004BA50000}"/>
    <cellStyle name="SAPBEXexcBad9 3 3 3" xfId="29554" xr:uid="{00000000-0005-0000-0000-00004CA50000}"/>
    <cellStyle name="SAPBEXexcBad9 3 3 4" xfId="33288" xr:uid="{00000000-0005-0000-0000-00004DA50000}"/>
    <cellStyle name="SAPBEXexcBad9 3 4" xfId="21312" xr:uid="{00000000-0005-0000-0000-00004EA50000}"/>
    <cellStyle name="SAPBEXexcBad9 3 4 2" xfId="31039" xr:uid="{00000000-0005-0000-0000-00004FA50000}"/>
    <cellStyle name="SAPBEXexcBad9 3 4 3" xfId="34902" xr:uid="{00000000-0005-0000-0000-000050A50000}"/>
    <cellStyle name="SAPBEXexcBad9 3 5" xfId="29552" xr:uid="{00000000-0005-0000-0000-000051A50000}"/>
    <cellStyle name="SAPBEXexcBad9 3 6" xfId="33286" xr:uid="{00000000-0005-0000-0000-000052A50000}"/>
    <cellStyle name="SAPBEXexcBad9 4" xfId="19338" xr:uid="{00000000-0005-0000-0000-000053A50000}"/>
    <cellStyle name="SAPBEXexcBad9 4 2" xfId="19339" xr:uid="{00000000-0005-0000-0000-000054A50000}"/>
    <cellStyle name="SAPBEXexcBad9 4 2 2" xfId="21316" xr:uid="{00000000-0005-0000-0000-000055A50000}"/>
    <cellStyle name="SAPBEXexcBad9 4 2 2 2" xfId="31043" xr:uid="{00000000-0005-0000-0000-000056A50000}"/>
    <cellStyle name="SAPBEXexcBad9 4 2 2 3" xfId="34898" xr:uid="{00000000-0005-0000-0000-000057A50000}"/>
    <cellStyle name="SAPBEXexcBad9 4 2 3" xfId="29556" xr:uid="{00000000-0005-0000-0000-000058A50000}"/>
    <cellStyle name="SAPBEXexcBad9 4 2 4" xfId="33290" xr:uid="{00000000-0005-0000-0000-000059A50000}"/>
    <cellStyle name="SAPBEXexcBad9 4 3" xfId="21315" xr:uid="{00000000-0005-0000-0000-00005AA50000}"/>
    <cellStyle name="SAPBEXexcBad9 4 3 2" xfId="31042" xr:uid="{00000000-0005-0000-0000-00005BA50000}"/>
    <cellStyle name="SAPBEXexcBad9 4 3 3" xfId="34899" xr:uid="{00000000-0005-0000-0000-00005CA50000}"/>
    <cellStyle name="SAPBEXexcBad9 4 4" xfId="29555" xr:uid="{00000000-0005-0000-0000-00005DA50000}"/>
    <cellStyle name="SAPBEXexcBad9 4 5" xfId="33289" xr:uid="{00000000-0005-0000-0000-00005EA50000}"/>
    <cellStyle name="SAPBEXexcBad9 5" xfId="19340" xr:uid="{00000000-0005-0000-0000-00005FA50000}"/>
    <cellStyle name="SAPBEXexcBad9 5 2" xfId="19341" xr:uid="{00000000-0005-0000-0000-000060A50000}"/>
    <cellStyle name="SAPBEXexcBad9 5 2 2" xfId="21318" xr:uid="{00000000-0005-0000-0000-000061A50000}"/>
    <cellStyle name="SAPBEXexcBad9 5 2 2 2" xfId="31045" xr:uid="{00000000-0005-0000-0000-000062A50000}"/>
    <cellStyle name="SAPBEXexcBad9 5 2 2 3" xfId="34896" xr:uid="{00000000-0005-0000-0000-000063A50000}"/>
    <cellStyle name="SAPBEXexcBad9 5 2 3" xfId="29558" xr:uid="{00000000-0005-0000-0000-000064A50000}"/>
    <cellStyle name="SAPBEXexcBad9 5 2 4" xfId="33292" xr:uid="{00000000-0005-0000-0000-000065A50000}"/>
    <cellStyle name="SAPBEXexcBad9 5 3" xfId="21317" xr:uid="{00000000-0005-0000-0000-000066A50000}"/>
    <cellStyle name="SAPBEXexcBad9 5 3 2" xfId="31044" xr:uid="{00000000-0005-0000-0000-000067A50000}"/>
    <cellStyle name="SAPBEXexcBad9 5 3 3" xfId="34897" xr:uid="{00000000-0005-0000-0000-000068A50000}"/>
    <cellStyle name="SAPBEXexcBad9 5 4" xfId="29557" xr:uid="{00000000-0005-0000-0000-000069A50000}"/>
    <cellStyle name="SAPBEXexcBad9 5 5" xfId="33291" xr:uid="{00000000-0005-0000-0000-00006AA50000}"/>
    <cellStyle name="SAPBEXexcBad9 6" xfId="21308" xr:uid="{00000000-0005-0000-0000-00006BA50000}"/>
    <cellStyle name="SAPBEXexcBad9 6 2" xfId="31035" xr:uid="{00000000-0005-0000-0000-00006CA50000}"/>
    <cellStyle name="SAPBEXexcBad9 6 3" xfId="34906" xr:uid="{00000000-0005-0000-0000-00006DA50000}"/>
    <cellStyle name="SAPBEXexcBad9 7" xfId="29548" xr:uid="{00000000-0005-0000-0000-00006EA50000}"/>
    <cellStyle name="SAPBEXexcBad9 8" xfId="33282" xr:uid="{00000000-0005-0000-0000-00006FA50000}"/>
    <cellStyle name="SAPBEXexcCritical" xfId="19342" xr:uid="{00000000-0005-0000-0000-000070A50000}"/>
    <cellStyle name="SAPBEXexcCritical 2" xfId="19343" xr:uid="{00000000-0005-0000-0000-000071A50000}"/>
    <cellStyle name="SAPBEXexcCritical 2 2" xfId="19344" xr:uid="{00000000-0005-0000-0000-000072A50000}"/>
    <cellStyle name="SAPBEXexcCritical 3" xfId="19345" xr:uid="{00000000-0005-0000-0000-000073A50000}"/>
    <cellStyle name="SAPBEXexcCritical4" xfId="19346" xr:uid="{00000000-0005-0000-0000-000074A50000}"/>
    <cellStyle name="SAPBEXexcCritical4 2" xfId="19347" xr:uid="{00000000-0005-0000-0000-000075A50000}"/>
    <cellStyle name="SAPBEXexcCritical4 2 2" xfId="19348" xr:uid="{00000000-0005-0000-0000-000076A50000}"/>
    <cellStyle name="SAPBEXexcCritical4 2 2 2" xfId="21321" xr:uid="{00000000-0005-0000-0000-000077A50000}"/>
    <cellStyle name="SAPBEXexcCritical4 2 2 2 2" xfId="31048" xr:uid="{00000000-0005-0000-0000-000078A50000}"/>
    <cellStyle name="SAPBEXexcCritical4 2 2 2 3" xfId="34893" xr:uid="{00000000-0005-0000-0000-000079A50000}"/>
    <cellStyle name="SAPBEXexcCritical4 2 2 3" xfId="29563" xr:uid="{00000000-0005-0000-0000-00007AA50000}"/>
    <cellStyle name="SAPBEXexcCritical4 2 2 4" xfId="33295" xr:uid="{00000000-0005-0000-0000-00007BA50000}"/>
    <cellStyle name="SAPBEXexcCritical4 2 3" xfId="19349" xr:uid="{00000000-0005-0000-0000-00007CA50000}"/>
    <cellStyle name="SAPBEXexcCritical4 2 3 2" xfId="21322" xr:uid="{00000000-0005-0000-0000-00007DA50000}"/>
    <cellStyle name="SAPBEXexcCritical4 2 3 2 2" xfId="31049" xr:uid="{00000000-0005-0000-0000-00007EA50000}"/>
    <cellStyle name="SAPBEXexcCritical4 2 3 2 3" xfId="34892" xr:uid="{00000000-0005-0000-0000-00007FA50000}"/>
    <cellStyle name="SAPBEXexcCritical4 2 3 3" xfId="29564" xr:uid="{00000000-0005-0000-0000-000080A50000}"/>
    <cellStyle name="SAPBEXexcCritical4 2 3 4" xfId="33296" xr:uid="{00000000-0005-0000-0000-000081A50000}"/>
    <cellStyle name="SAPBEXexcCritical4 2 4" xfId="21320" xr:uid="{00000000-0005-0000-0000-000082A50000}"/>
    <cellStyle name="SAPBEXexcCritical4 2 4 2" xfId="31047" xr:uid="{00000000-0005-0000-0000-000083A50000}"/>
    <cellStyle name="SAPBEXexcCritical4 2 4 3" xfId="34894" xr:uid="{00000000-0005-0000-0000-000084A50000}"/>
    <cellStyle name="SAPBEXexcCritical4 2 5" xfId="29562" xr:uid="{00000000-0005-0000-0000-000085A50000}"/>
    <cellStyle name="SAPBEXexcCritical4 2 6" xfId="33294" xr:uid="{00000000-0005-0000-0000-000086A50000}"/>
    <cellStyle name="SAPBEXexcCritical4 3" xfId="19350" xr:uid="{00000000-0005-0000-0000-000087A50000}"/>
    <cellStyle name="SAPBEXexcCritical4 3 2" xfId="19351" xr:uid="{00000000-0005-0000-0000-000088A50000}"/>
    <cellStyle name="SAPBEXexcCritical4 3 2 2" xfId="21324" xr:uid="{00000000-0005-0000-0000-000089A50000}"/>
    <cellStyle name="SAPBEXexcCritical4 3 2 2 2" xfId="31051" xr:uid="{00000000-0005-0000-0000-00008AA50000}"/>
    <cellStyle name="SAPBEXexcCritical4 3 2 2 3" xfId="34890" xr:uid="{00000000-0005-0000-0000-00008BA50000}"/>
    <cellStyle name="SAPBEXexcCritical4 3 2 3" xfId="29566" xr:uid="{00000000-0005-0000-0000-00008CA50000}"/>
    <cellStyle name="SAPBEXexcCritical4 3 2 4" xfId="33298" xr:uid="{00000000-0005-0000-0000-00008DA50000}"/>
    <cellStyle name="SAPBEXexcCritical4 3 3" xfId="19352" xr:uid="{00000000-0005-0000-0000-00008EA50000}"/>
    <cellStyle name="SAPBEXexcCritical4 3 3 2" xfId="21325" xr:uid="{00000000-0005-0000-0000-00008FA50000}"/>
    <cellStyle name="SAPBEXexcCritical4 3 3 2 2" xfId="31052" xr:uid="{00000000-0005-0000-0000-000090A50000}"/>
    <cellStyle name="SAPBEXexcCritical4 3 3 2 3" xfId="34889" xr:uid="{00000000-0005-0000-0000-000091A50000}"/>
    <cellStyle name="SAPBEXexcCritical4 3 3 3" xfId="29567" xr:uid="{00000000-0005-0000-0000-000092A50000}"/>
    <cellStyle name="SAPBEXexcCritical4 3 3 4" xfId="33299" xr:uid="{00000000-0005-0000-0000-000093A50000}"/>
    <cellStyle name="SAPBEXexcCritical4 3 4" xfId="21323" xr:uid="{00000000-0005-0000-0000-000094A50000}"/>
    <cellStyle name="SAPBEXexcCritical4 3 4 2" xfId="31050" xr:uid="{00000000-0005-0000-0000-000095A50000}"/>
    <cellStyle name="SAPBEXexcCritical4 3 4 3" xfId="34891" xr:uid="{00000000-0005-0000-0000-000096A50000}"/>
    <cellStyle name="SAPBEXexcCritical4 3 5" xfId="29565" xr:uid="{00000000-0005-0000-0000-000097A50000}"/>
    <cellStyle name="SAPBEXexcCritical4 3 6" xfId="33297" xr:uid="{00000000-0005-0000-0000-000098A50000}"/>
    <cellStyle name="SAPBEXexcCritical4 4" xfId="19353" xr:uid="{00000000-0005-0000-0000-000099A50000}"/>
    <cellStyle name="SAPBEXexcCritical4 4 2" xfId="19354" xr:uid="{00000000-0005-0000-0000-00009AA50000}"/>
    <cellStyle name="SAPBEXexcCritical4 4 2 2" xfId="21327" xr:uid="{00000000-0005-0000-0000-00009BA50000}"/>
    <cellStyle name="SAPBEXexcCritical4 4 2 2 2" xfId="31054" xr:uid="{00000000-0005-0000-0000-00009CA50000}"/>
    <cellStyle name="SAPBEXexcCritical4 4 2 2 3" xfId="34887" xr:uid="{00000000-0005-0000-0000-00009DA50000}"/>
    <cellStyle name="SAPBEXexcCritical4 4 2 3" xfId="29569" xr:uid="{00000000-0005-0000-0000-00009EA50000}"/>
    <cellStyle name="SAPBEXexcCritical4 4 2 4" xfId="33301" xr:uid="{00000000-0005-0000-0000-00009FA50000}"/>
    <cellStyle name="SAPBEXexcCritical4 4 3" xfId="21326" xr:uid="{00000000-0005-0000-0000-0000A0A50000}"/>
    <cellStyle name="SAPBEXexcCritical4 4 3 2" xfId="31053" xr:uid="{00000000-0005-0000-0000-0000A1A50000}"/>
    <cellStyle name="SAPBEXexcCritical4 4 3 3" xfId="34888" xr:uid="{00000000-0005-0000-0000-0000A2A50000}"/>
    <cellStyle name="SAPBEXexcCritical4 4 4" xfId="29568" xr:uid="{00000000-0005-0000-0000-0000A3A50000}"/>
    <cellStyle name="SAPBEXexcCritical4 4 5" xfId="33300" xr:uid="{00000000-0005-0000-0000-0000A4A50000}"/>
    <cellStyle name="SAPBEXexcCritical4 5" xfId="19355" xr:uid="{00000000-0005-0000-0000-0000A5A50000}"/>
    <cellStyle name="SAPBEXexcCritical4 5 2" xfId="19356" xr:uid="{00000000-0005-0000-0000-0000A6A50000}"/>
    <cellStyle name="SAPBEXexcCritical4 5 2 2" xfId="21329" xr:uid="{00000000-0005-0000-0000-0000A7A50000}"/>
    <cellStyle name="SAPBEXexcCritical4 5 2 2 2" xfId="31056" xr:uid="{00000000-0005-0000-0000-0000A8A50000}"/>
    <cellStyle name="SAPBEXexcCritical4 5 2 2 3" xfId="34885" xr:uid="{00000000-0005-0000-0000-0000A9A50000}"/>
    <cellStyle name="SAPBEXexcCritical4 5 2 3" xfId="29571" xr:uid="{00000000-0005-0000-0000-0000AAA50000}"/>
    <cellStyle name="SAPBEXexcCritical4 5 2 4" xfId="33303" xr:uid="{00000000-0005-0000-0000-0000ABA50000}"/>
    <cellStyle name="SAPBEXexcCritical4 5 3" xfId="21328" xr:uid="{00000000-0005-0000-0000-0000ACA50000}"/>
    <cellStyle name="SAPBEXexcCritical4 5 3 2" xfId="31055" xr:uid="{00000000-0005-0000-0000-0000ADA50000}"/>
    <cellStyle name="SAPBEXexcCritical4 5 3 3" xfId="34886" xr:uid="{00000000-0005-0000-0000-0000AEA50000}"/>
    <cellStyle name="SAPBEXexcCritical4 5 4" xfId="29570" xr:uid="{00000000-0005-0000-0000-0000AFA50000}"/>
    <cellStyle name="SAPBEXexcCritical4 5 5" xfId="33302" xr:uid="{00000000-0005-0000-0000-0000B0A50000}"/>
    <cellStyle name="SAPBEXexcCritical4 6" xfId="21319" xr:uid="{00000000-0005-0000-0000-0000B1A50000}"/>
    <cellStyle name="SAPBEXexcCritical4 6 2" xfId="31046" xr:uid="{00000000-0005-0000-0000-0000B2A50000}"/>
    <cellStyle name="SAPBEXexcCritical4 6 3" xfId="34895" xr:uid="{00000000-0005-0000-0000-0000B3A50000}"/>
    <cellStyle name="SAPBEXexcCritical4 7" xfId="29561" xr:uid="{00000000-0005-0000-0000-0000B4A50000}"/>
    <cellStyle name="SAPBEXexcCritical4 8" xfId="33293" xr:uid="{00000000-0005-0000-0000-0000B5A50000}"/>
    <cellStyle name="SAPBEXexcCritical5" xfId="19357" xr:uid="{00000000-0005-0000-0000-0000B6A50000}"/>
    <cellStyle name="SAPBEXexcCritical5 2" xfId="19358" xr:uid="{00000000-0005-0000-0000-0000B7A50000}"/>
    <cellStyle name="SAPBEXexcCritical5 2 2" xfId="19359" xr:uid="{00000000-0005-0000-0000-0000B8A50000}"/>
    <cellStyle name="SAPBEXexcCritical5 2 2 2" xfId="21332" xr:uid="{00000000-0005-0000-0000-0000B9A50000}"/>
    <cellStyle name="SAPBEXexcCritical5 2 2 2 2" xfId="31059" xr:uid="{00000000-0005-0000-0000-0000BAA50000}"/>
    <cellStyle name="SAPBEXexcCritical5 2 2 2 3" xfId="34882" xr:uid="{00000000-0005-0000-0000-0000BBA50000}"/>
    <cellStyle name="SAPBEXexcCritical5 2 2 3" xfId="29574" xr:uid="{00000000-0005-0000-0000-0000BCA50000}"/>
    <cellStyle name="SAPBEXexcCritical5 2 2 4" xfId="33306" xr:uid="{00000000-0005-0000-0000-0000BDA50000}"/>
    <cellStyle name="SAPBEXexcCritical5 2 3" xfId="19360" xr:uid="{00000000-0005-0000-0000-0000BEA50000}"/>
    <cellStyle name="SAPBEXexcCritical5 2 3 2" xfId="21333" xr:uid="{00000000-0005-0000-0000-0000BFA50000}"/>
    <cellStyle name="SAPBEXexcCritical5 2 3 2 2" xfId="31060" xr:uid="{00000000-0005-0000-0000-0000C0A50000}"/>
    <cellStyle name="SAPBEXexcCritical5 2 3 2 3" xfId="34881" xr:uid="{00000000-0005-0000-0000-0000C1A50000}"/>
    <cellStyle name="SAPBEXexcCritical5 2 3 3" xfId="29575" xr:uid="{00000000-0005-0000-0000-0000C2A50000}"/>
    <cellStyle name="SAPBEXexcCritical5 2 3 4" xfId="33307" xr:uid="{00000000-0005-0000-0000-0000C3A50000}"/>
    <cellStyle name="SAPBEXexcCritical5 2 4" xfId="21331" xr:uid="{00000000-0005-0000-0000-0000C4A50000}"/>
    <cellStyle name="SAPBEXexcCritical5 2 4 2" xfId="31058" xr:uid="{00000000-0005-0000-0000-0000C5A50000}"/>
    <cellStyle name="SAPBEXexcCritical5 2 4 3" xfId="34883" xr:uid="{00000000-0005-0000-0000-0000C6A50000}"/>
    <cellStyle name="SAPBEXexcCritical5 2 5" xfId="29573" xr:uid="{00000000-0005-0000-0000-0000C7A50000}"/>
    <cellStyle name="SAPBEXexcCritical5 2 6" xfId="33305" xr:uid="{00000000-0005-0000-0000-0000C8A50000}"/>
    <cellStyle name="SAPBEXexcCritical5 3" xfId="19361" xr:uid="{00000000-0005-0000-0000-0000C9A50000}"/>
    <cellStyle name="SAPBEXexcCritical5 3 2" xfId="19362" xr:uid="{00000000-0005-0000-0000-0000CAA50000}"/>
    <cellStyle name="SAPBEXexcCritical5 3 2 2" xfId="21335" xr:uid="{00000000-0005-0000-0000-0000CBA50000}"/>
    <cellStyle name="SAPBEXexcCritical5 3 2 2 2" xfId="31062" xr:uid="{00000000-0005-0000-0000-0000CCA50000}"/>
    <cellStyle name="SAPBEXexcCritical5 3 2 2 3" xfId="34879" xr:uid="{00000000-0005-0000-0000-0000CDA50000}"/>
    <cellStyle name="SAPBEXexcCritical5 3 2 3" xfId="29577" xr:uid="{00000000-0005-0000-0000-0000CEA50000}"/>
    <cellStyle name="SAPBEXexcCritical5 3 2 4" xfId="33309" xr:uid="{00000000-0005-0000-0000-0000CFA50000}"/>
    <cellStyle name="SAPBEXexcCritical5 3 3" xfId="19363" xr:uid="{00000000-0005-0000-0000-0000D0A50000}"/>
    <cellStyle name="SAPBEXexcCritical5 3 3 2" xfId="21336" xr:uid="{00000000-0005-0000-0000-0000D1A50000}"/>
    <cellStyle name="SAPBEXexcCritical5 3 3 2 2" xfId="31063" xr:uid="{00000000-0005-0000-0000-0000D2A50000}"/>
    <cellStyle name="SAPBEXexcCritical5 3 3 2 3" xfId="34878" xr:uid="{00000000-0005-0000-0000-0000D3A50000}"/>
    <cellStyle name="SAPBEXexcCritical5 3 3 3" xfId="29578" xr:uid="{00000000-0005-0000-0000-0000D4A50000}"/>
    <cellStyle name="SAPBEXexcCritical5 3 3 4" xfId="33310" xr:uid="{00000000-0005-0000-0000-0000D5A50000}"/>
    <cellStyle name="SAPBEXexcCritical5 3 4" xfId="21334" xr:uid="{00000000-0005-0000-0000-0000D6A50000}"/>
    <cellStyle name="SAPBEXexcCritical5 3 4 2" xfId="31061" xr:uid="{00000000-0005-0000-0000-0000D7A50000}"/>
    <cellStyle name="SAPBEXexcCritical5 3 4 3" xfId="34880" xr:uid="{00000000-0005-0000-0000-0000D8A50000}"/>
    <cellStyle name="SAPBEXexcCritical5 3 5" xfId="29576" xr:uid="{00000000-0005-0000-0000-0000D9A50000}"/>
    <cellStyle name="SAPBEXexcCritical5 3 6" xfId="33308" xr:uid="{00000000-0005-0000-0000-0000DAA50000}"/>
    <cellStyle name="SAPBEXexcCritical5 4" xfId="19364" xr:uid="{00000000-0005-0000-0000-0000DBA50000}"/>
    <cellStyle name="SAPBEXexcCritical5 4 2" xfId="19365" xr:uid="{00000000-0005-0000-0000-0000DCA50000}"/>
    <cellStyle name="SAPBEXexcCritical5 4 2 2" xfId="21338" xr:uid="{00000000-0005-0000-0000-0000DDA50000}"/>
    <cellStyle name="SAPBEXexcCritical5 4 2 2 2" xfId="31065" xr:uid="{00000000-0005-0000-0000-0000DEA50000}"/>
    <cellStyle name="SAPBEXexcCritical5 4 2 2 3" xfId="34876" xr:uid="{00000000-0005-0000-0000-0000DFA50000}"/>
    <cellStyle name="SAPBEXexcCritical5 4 2 3" xfId="29580" xr:uid="{00000000-0005-0000-0000-0000E0A50000}"/>
    <cellStyle name="SAPBEXexcCritical5 4 2 4" xfId="33312" xr:uid="{00000000-0005-0000-0000-0000E1A50000}"/>
    <cellStyle name="SAPBEXexcCritical5 4 3" xfId="21337" xr:uid="{00000000-0005-0000-0000-0000E2A50000}"/>
    <cellStyle name="SAPBEXexcCritical5 4 3 2" xfId="31064" xr:uid="{00000000-0005-0000-0000-0000E3A50000}"/>
    <cellStyle name="SAPBEXexcCritical5 4 3 3" xfId="34877" xr:uid="{00000000-0005-0000-0000-0000E4A50000}"/>
    <cellStyle name="SAPBEXexcCritical5 4 4" xfId="29579" xr:uid="{00000000-0005-0000-0000-0000E5A50000}"/>
    <cellStyle name="SAPBEXexcCritical5 4 5" xfId="33311" xr:uid="{00000000-0005-0000-0000-0000E6A50000}"/>
    <cellStyle name="SAPBEXexcCritical5 5" xfId="19366" xr:uid="{00000000-0005-0000-0000-0000E7A50000}"/>
    <cellStyle name="SAPBEXexcCritical5 5 2" xfId="19367" xr:uid="{00000000-0005-0000-0000-0000E8A50000}"/>
    <cellStyle name="SAPBEXexcCritical5 5 2 2" xfId="21340" xr:uid="{00000000-0005-0000-0000-0000E9A50000}"/>
    <cellStyle name="SAPBEXexcCritical5 5 2 2 2" xfId="31067" xr:uid="{00000000-0005-0000-0000-0000EAA50000}"/>
    <cellStyle name="SAPBEXexcCritical5 5 2 2 3" xfId="34874" xr:uid="{00000000-0005-0000-0000-0000EBA50000}"/>
    <cellStyle name="SAPBEXexcCritical5 5 2 3" xfId="29582" xr:uid="{00000000-0005-0000-0000-0000ECA50000}"/>
    <cellStyle name="SAPBEXexcCritical5 5 2 4" xfId="33314" xr:uid="{00000000-0005-0000-0000-0000EDA50000}"/>
    <cellStyle name="SAPBEXexcCritical5 5 3" xfId="21339" xr:uid="{00000000-0005-0000-0000-0000EEA50000}"/>
    <cellStyle name="SAPBEXexcCritical5 5 3 2" xfId="31066" xr:uid="{00000000-0005-0000-0000-0000EFA50000}"/>
    <cellStyle name="SAPBEXexcCritical5 5 3 3" xfId="34875" xr:uid="{00000000-0005-0000-0000-0000F0A50000}"/>
    <cellStyle name="SAPBEXexcCritical5 5 4" xfId="29581" xr:uid="{00000000-0005-0000-0000-0000F1A50000}"/>
    <cellStyle name="SAPBEXexcCritical5 5 5" xfId="33313" xr:uid="{00000000-0005-0000-0000-0000F2A50000}"/>
    <cellStyle name="SAPBEXexcCritical5 6" xfId="21330" xr:uid="{00000000-0005-0000-0000-0000F3A50000}"/>
    <cellStyle name="SAPBEXexcCritical5 6 2" xfId="31057" xr:uid="{00000000-0005-0000-0000-0000F4A50000}"/>
    <cellStyle name="SAPBEXexcCritical5 6 3" xfId="34884" xr:uid="{00000000-0005-0000-0000-0000F5A50000}"/>
    <cellStyle name="SAPBEXexcCritical5 7" xfId="29572" xr:uid="{00000000-0005-0000-0000-0000F6A50000}"/>
    <cellStyle name="SAPBEXexcCritical5 8" xfId="33304" xr:uid="{00000000-0005-0000-0000-0000F7A50000}"/>
    <cellStyle name="SAPBEXexcCritical6" xfId="19368" xr:uid="{00000000-0005-0000-0000-0000F8A50000}"/>
    <cellStyle name="SAPBEXexcCritical6 2" xfId="19369" xr:uid="{00000000-0005-0000-0000-0000F9A50000}"/>
    <cellStyle name="SAPBEXexcCritical6 2 2" xfId="19370" xr:uid="{00000000-0005-0000-0000-0000FAA50000}"/>
    <cellStyle name="SAPBEXexcCritical6 2 2 2" xfId="21343" xr:uid="{00000000-0005-0000-0000-0000FBA50000}"/>
    <cellStyle name="SAPBEXexcCritical6 2 2 2 2" xfId="31070" xr:uid="{00000000-0005-0000-0000-0000FCA50000}"/>
    <cellStyle name="SAPBEXexcCritical6 2 2 2 3" xfId="34871" xr:uid="{00000000-0005-0000-0000-0000FDA50000}"/>
    <cellStyle name="SAPBEXexcCritical6 2 2 3" xfId="29585" xr:uid="{00000000-0005-0000-0000-0000FEA50000}"/>
    <cellStyle name="SAPBEXexcCritical6 2 2 4" xfId="33317" xr:uid="{00000000-0005-0000-0000-0000FFA50000}"/>
    <cellStyle name="SAPBEXexcCritical6 2 3" xfId="19371" xr:uid="{00000000-0005-0000-0000-000000A60000}"/>
    <cellStyle name="SAPBEXexcCritical6 2 3 2" xfId="21344" xr:uid="{00000000-0005-0000-0000-000001A60000}"/>
    <cellStyle name="SAPBEXexcCritical6 2 3 2 2" xfId="31071" xr:uid="{00000000-0005-0000-0000-000002A60000}"/>
    <cellStyle name="SAPBEXexcCritical6 2 3 2 3" xfId="34870" xr:uid="{00000000-0005-0000-0000-000003A60000}"/>
    <cellStyle name="SAPBEXexcCritical6 2 3 3" xfId="29586" xr:uid="{00000000-0005-0000-0000-000004A60000}"/>
    <cellStyle name="SAPBEXexcCritical6 2 3 4" xfId="33318" xr:uid="{00000000-0005-0000-0000-000005A60000}"/>
    <cellStyle name="SAPBEXexcCritical6 2 4" xfId="21342" xr:uid="{00000000-0005-0000-0000-000006A60000}"/>
    <cellStyle name="SAPBEXexcCritical6 2 4 2" xfId="31069" xr:uid="{00000000-0005-0000-0000-000007A60000}"/>
    <cellStyle name="SAPBEXexcCritical6 2 4 3" xfId="34872" xr:uid="{00000000-0005-0000-0000-000008A60000}"/>
    <cellStyle name="SAPBEXexcCritical6 2 5" xfId="29584" xr:uid="{00000000-0005-0000-0000-000009A60000}"/>
    <cellStyle name="SAPBEXexcCritical6 2 6" xfId="33316" xr:uid="{00000000-0005-0000-0000-00000AA60000}"/>
    <cellStyle name="SAPBEXexcCritical6 3" xfId="19372" xr:uid="{00000000-0005-0000-0000-00000BA60000}"/>
    <cellStyle name="SAPBEXexcCritical6 3 2" xfId="19373" xr:uid="{00000000-0005-0000-0000-00000CA60000}"/>
    <cellStyle name="SAPBEXexcCritical6 3 2 2" xfId="21346" xr:uid="{00000000-0005-0000-0000-00000DA60000}"/>
    <cellStyle name="SAPBEXexcCritical6 3 2 2 2" xfId="31073" xr:uid="{00000000-0005-0000-0000-00000EA60000}"/>
    <cellStyle name="SAPBEXexcCritical6 3 2 2 3" xfId="34868" xr:uid="{00000000-0005-0000-0000-00000FA60000}"/>
    <cellStyle name="SAPBEXexcCritical6 3 2 3" xfId="29588" xr:uid="{00000000-0005-0000-0000-000010A60000}"/>
    <cellStyle name="SAPBEXexcCritical6 3 2 4" xfId="33320" xr:uid="{00000000-0005-0000-0000-000011A60000}"/>
    <cellStyle name="SAPBEXexcCritical6 3 3" xfId="19374" xr:uid="{00000000-0005-0000-0000-000012A60000}"/>
    <cellStyle name="SAPBEXexcCritical6 3 3 2" xfId="21347" xr:uid="{00000000-0005-0000-0000-000013A60000}"/>
    <cellStyle name="SAPBEXexcCritical6 3 3 2 2" xfId="31074" xr:uid="{00000000-0005-0000-0000-000014A60000}"/>
    <cellStyle name="SAPBEXexcCritical6 3 3 2 3" xfId="34867" xr:uid="{00000000-0005-0000-0000-000015A60000}"/>
    <cellStyle name="SAPBEXexcCritical6 3 3 3" xfId="29589" xr:uid="{00000000-0005-0000-0000-000016A60000}"/>
    <cellStyle name="SAPBEXexcCritical6 3 3 4" xfId="33321" xr:uid="{00000000-0005-0000-0000-000017A60000}"/>
    <cellStyle name="SAPBEXexcCritical6 3 4" xfId="21345" xr:uid="{00000000-0005-0000-0000-000018A60000}"/>
    <cellStyle name="SAPBEXexcCritical6 3 4 2" xfId="31072" xr:uid="{00000000-0005-0000-0000-000019A60000}"/>
    <cellStyle name="SAPBEXexcCritical6 3 4 3" xfId="34869" xr:uid="{00000000-0005-0000-0000-00001AA60000}"/>
    <cellStyle name="SAPBEXexcCritical6 3 5" xfId="29587" xr:uid="{00000000-0005-0000-0000-00001BA60000}"/>
    <cellStyle name="SAPBEXexcCritical6 3 6" xfId="33319" xr:uid="{00000000-0005-0000-0000-00001CA60000}"/>
    <cellStyle name="SAPBEXexcCritical6 4" xfId="19375" xr:uid="{00000000-0005-0000-0000-00001DA60000}"/>
    <cellStyle name="SAPBEXexcCritical6 4 2" xfId="19376" xr:uid="{00000000-0005-0000-0000-00001EA60000}"/>
    <cellStyle name="SAPBEXexcCritical6 4 2 2" xfId="21349" xr:uid="{00000000-0005-0000-0000-00001FA60000}"/>
    <cellStyle name="SAPBEXexcCritical6 4 2 2 2" xfId="31076" xr:uid="{00000000-0005-0000-0000-000020A60000}"/>
    <cellStyle name="SAPBEXexcCritical6 4 2 2 3" xfId="34865" xr:uid="{00000000-0005-0000-0000-000021A60000}"/>
    <cellStyle name="SAPBEXexcCritical6 4 2 3" xfId="29591" xr:uid="{00000000-0005-0000-0000-000022A60000}"/>
    <cellStyle name="SAPBEXexcCritical6 4 2 4" xfId="33323" xr:uid="{00000000-0005-0000-0000-000023A60000}"/>
    <cellStyle name="SAPBEXexcCritical6 4 3" xfId="21348" xr:uid="{00000000-0005-0000-0000-000024A60000}"/>
    <cellStyle name="SAPBEXexcCritical6 4 3 2" xfId="31075" xr:uid="{00000000-0005-0000-0000-000025A60000}"/>
    <cellStyle name="SAPBEXexcCritical6 4 3 3" xfId="34866" xr:uid="{00000000-0005-0000-0000-000026A60000}"/>
    <cellStyle name="SAPBEXexcCritical6 4 4" xfId="29590" xr:uid="{00000000-0005-0000-0000-000027A60000}"/>
    <cellStyle name="SAPBEXexcCritical6 4 5" xfId="33322" xr:uid="{00000000-0005-0000-0000-000028A60000}"/>
    <cellStyle name="SAPBEXexcCritical6 5" xfId="19377" xr:uid="{00000000-0005-0000-0000-000029A60000}"/>
    <cellStyle name="SAPBEXexcCritical6 5 2" xfId="19378" xr:uid="{00000000-0005-0000-0000-00002AA60000}"/>
    <cellStyle name="SAPBEXexcCritical6 5 2 2" xfId="21351" xr:uid="{00000000-0005-0000-0000-00002BA60000}"/>
    <cellStyle name="SAPBEXexcCritical6 5 2 2 2" xfId="31078" xr:uid="{00000000-0005-0000-0000-00002CA60000}"/>
    <cellStyle name="SAPBEXexcCritical6 5 2 2 3" xfId="34863" xr:uid="{00000000-0005-0000-0000-00002DA60000}"/>
    <cellStyle name="SAPBEXexcCritical6 5 2 3" xfId="29593" xr:uid="{00000000-0005-0000-0000-00002EA60000}"/>
    <cellStyle name="SAPBEXexcCritical6 5 2 4" xfId="33325" xr:uid="{00000000-0005-0000-0000-00002FA60000}"/>
    <cellStyle name="SAPBEXexcCritical6 5 3" xfId="21350" xr:uid="{00000000-0005-0000-0000-000030A60000}"/>
    <cellStyle name="SAPBEXexcCritical6 5 3 2" xfId="31077" xr:uid="{00000000-0005-0000-0000-000031A60000}"/>
    <cellStyle name="SAPBEXexcCritical6 5 3 3" xfId="34864" xr:uid="{00000000-0005-0000-0000-000032A60000}"/>
    <cellStyle name="SAPBEXexcCritical6 5 4" xfId="29592" xr:uid="{00000000-0005-0000-0000-000033A60000}"/>
    <cellStyle name="SAPBEXexcCritical6 5 5" xfId="33324" xr:uid="{00000000-0005-0000-0000-000034A60000}"/>
    <cellStyle name="SAPBEXexcCritical6 6" xfId="21341" xr:uid="{00000000-0005-0000-0000-000035A60000}"/>
    <cellStyle name="SAPBEXexcCritical6 6 2" xfId="31068" xr:uid="{00000000-0005-0000-0000-000036A60000}"/>
    <cellStyle name="SAPBEXexcCritical6 6 3" xfId="34873" xr:uid="{00000000-0005-0000-0000-000037A60000}"/>
    <cellStyle name="SAPBEXexcCritical6 7" xfId="29583" xr:uid="{00000000-0005-0000-0000-000038A60000}"/>
    <cellStyle name="SAPBEXexcCritical6 8" xfId="33315" xr:uid="{00000000-0005-0000-0000-000039A60000}"/>
    <cellStyle name="SAPBEXexcGood" xfId="19379" xr:uid="{00000000-0005-0000-0000-00003AA60000}"/>
    <cellStyle name="SAPBEXexcGood 2" xfId="19380" xr:uid="{00000000-0005-0000-0000-00003BA60000}"/>
    <cellStyle name="SAPBEXexcGood 2 2" xfId="19381" xr:uid="{00000000-0005-0000-0000-00003CA60000}"/>
    <cellStyle name="SAPBEXexcGood 3" xfId="19382" xr:uid="{00000000-0005-0000-0000-00003DA60000}"/>
    <cellStyle name="SAPBEXexcGood1" xfId="19383" xr:uid="{00000000-0005-0000-0000-00003EA60000}"/>
    <cellStyle name="SAPBEXexcGood1 2" xfId="19384" xr:uid="{00000000-0005-0000-0000-00003FA60000}"/>
    <cellStyle name="SAPBEXexcGood1 2 2" xfId="19385" xr:uid="{00000000-0005-0000-0000-000040A60000}"/>
    <cellStyle name="SAPBEXexcGood1 2 2 2" xfId="21354" xr:uid="{00000000-0005-0000-0000-000041A60000}"/>
    <cellStyle name="SAPBEXexcGood1 2 2 2 2" xfId="31081" xr:uid="{00000000-0005-0000-0000-000042A60000}"/>
    <cellStyle name="SAPBEXexcGood1 2 2 2 3" xfId="34860" xr:uid="{00000000-0005-0000-0000-000043A60000}"/>
    <cellStyle name="SAPBEXexcGood1 2 2 3" xfId="29598" xr:uid="{00000000-0005-0000-0000-000044A60000}"/>
    <cellStyle name="SAPBEXexcGood1 2 2 4" xfId="33328" xr:uid="{00000000-0005-0000-0000-000045A60000}"/>
    <cellStyle name="SAPBEXexcGood1 2 3" xfId="19386" xr:uid="{00000000-0005-0000-0000-000046A60000}"/>
    <cellStyle name="SAPBEXexcGood1 2 3 2" xfId="21355" xr:uid="{00000000-0005-0000-0000-000047A60000}"/>
    <cellStyle name="SAPBEXexcGood1 2 3 2 2" xfId="31082" xr:uid="{00000000-0005-0000-0000-000048A60000}"/>
    <cellStyle name="SAPBEXexcGood1 2 3 2 3" xfId="34859" xr:uid="{00000000-0005-0000-0000-000049A60000}"/>
    <cellStyle name="SAPBEXexcGood1 2 3 3" xfId="29599" xr:uid="{00000000-0005-0000-0000-00004AA60000}"/>
    <cellStyle name="SAPBEXexcGood1 2 3 4" xfId="33329" xr:uid="{00000000-0005-0000-0000-00004BA60000}"/>
    <cellStyle name="SAPBEXexcGood1 2 4" xfId="21353" xr:uid="{00000000-0005-0000-0000-00004CA60000}"/>
    <cellStyle name="SAPBEXexcGood1 2 4 2" xfId="31080" xr:uid="{00000000-0005-0000-0000-00004DA60000}"/>
    <cellStyle name="SAPBEXexcGood1 2 4 3" xfId="34861" xr:uid="{00000000-0005-0000-0000-00004EA60000}"/>
    <cellStyle name="SAPBEXexcGood1 2 5" xfId="29597" xr:uid="{00000000-0005-0000-0000-00004FA60000}"/>
    <cellStyle name="SAPBEXexcGood1 2 6" xfId="33327" xr:uid="{00000000-0005-0000-0000-000050A60000}"/>
    <cellStyle name="SAPBEXexcGood1 3" xfId="19387" xr:uid="{00000000-0005-0000-0000-000051A60000}"/>
    <cellStyle name="SAPBEXexcGood1 3 2" xfId="19388" xr:uid="{00000000-0005-0000-0000-000052A60000}"/>
    <cellStyle name="SAPBEXexcGood1 3 2 2" xfId="21357" xr:uid="{00000000-0005-0000-0000-000053A60000}"/>
    <cellStyle name="SAPBEXexcGood1 3 2 2 2" xfId="31084" xr:uid="{00000000-0005-0000-0000-000054A60000}"/>
    <cellStyle name="SAPBEXexcGood1 3 2 2 3" xfId="34857" xr:uid="{00000000-0005-0000-0000-000055A60000}"/>
    <cellStyle name="SAPBEXexcGood1 3 2 3" xfId="29601" xr:uid="{00000000-0005-0000-0000-000056A60000}"/>
    <cellStyle name="SAPBEXexcGood1 3 2 4" xfId="33331" xr:uid="{00000000-0005-0000-0000-000057A60000}"/>
    <cellStyle name="SAPBEXexcGood1 3 3" xfId="19389" xr:uid="{00000000-0005-0000-0000-000058A60000}"/>
    <cellStyle name="SAPBEXexcGood1 3 3 2" xfId="21358" xr:uid="{00000000-0005-0000-0000-000059A60000}"/>
    <cellStyle name="SAPBEXexcGood1 3 3 2 2" xfId="31085" xr:uid="{00000000-0005-0000-0000-00005AA60000}"/>
    <cellStyle name="SAPBEXexcGood1 3 3 2 3" xfId="34856" xr:uid="{00000000-0005-0000-0000-00005BA60000}"/>
    <cellStyle name="SAPBEXexcGood1 3 3 3" xfId="29602" xr:uid="{00000000-0005-0000-0000-00005CA60000}"/>
    <cellStyle name="SAPBEXexcGood1 3 3 4" xfId="33332" xr:uid="{00000000-0005-0000-0000-00005DA60000}"/>
    <cellStyle name="SAPBEXexcGood1 3 4" xfId="21356" xr:uid="{00000000-0005-0000-0000-00005EA60000}"/>
    <cellStyle name="SAPBEXexcGood1 3 4 2" xfId="31083" xr:uid="{00000000-0005-0000-0000-00005FA60000}"/>
    <cellStyle name="SAPBEXexcGood1 3 4 3" xfId="34858" xr:uid="{00000000-0005-0000-0000-000060A60000}"/>
    <cellStyle name="SAPBEXexcGood1 3 5" xfId="29600" xr:uid="{00000000-0005-0000-0000-000061A60000}"/>
    <cellStyle name="SAPBEXexcGood1 3 6" xfId="33330" xr:uid="{00000000-0005-0000-0000-000062A60000}"/>
    <cellStyle name="SAPBEXexcGood1 4" xfId="19390" xr:uid="{00000000-0005-0000-0000-000063A60000}"/>
    <cellStyle name="SAPBEXexcGood1 4 2" xfId="19391" xr:uid="{00000000-0005-0000-0000-000064A60000}"/>
    <cellStyle name="SAPBEXexcGood1 4 2 2" xfId="21360" xr:uid="{00000000-0005-0000-0000-000065A60000}"/>
    <cellStyle name="SAPBEXexcGood1 4 2 2 2" xfId="31087" xr:uid="{00000000-0005-0000-0000-000066A60000}"/>
    <cellStyle name="SAPBEXexcGood1 4 2 2 3" xfId="34854" xr:uid="{00000000-0005-0000-0000-000067A60000}"/>
    <cellStyle name="SAPBEXexcGood1 4 2 3" xfId="29604" xr:uid="{00000000-0005-0000-0000-000068A60000}"/>
    <cellStyle name="SAPBEXexcGood1 4 2 4" xfId="33334" xr:uid="{00000000-0005-0000-0000-000069A60000}"/>
    <cellStyle name="SAPBEXexcGood1 4 3" xfId="21359" xr:uid="{00000000-0005-0000-0000-00006AA60000}"/>
    <cellStyle name="SAPBEXexcGood1 4 3 2" xfId="31086" xr:uid="{00000000-0005-0000-0000-00006BA60000}"/>
    <cellStyle name="SAPBEXexcGood1 4 3 3" xfId="34855" xr:uid="{00000000-0005-0000-0000-00006CA60000}"/>
    <cellStyle name="SAPBEXexcGood1 4 4" xfId="29603" xr:uid="{00000000-0005-0000-0000-00006DA60000}"/>
    <cellStyle name="SAPBEXexcGood1 4 5" xfId="33333" xr:uid="{00000000-0005-0000-0000-00006EA60000}"/>
    <cellStyle name="SAPBEXexcGood1 5" xfId="19392" xr:uid="{00000000-0005-0000-0000-00006FA60000}"/>
    <cellStyle name="SAPBEXexcGood1 5 2" xfId="19393" xr:uid="{00000000-0005-0000-0000-000070A60000}"/>
    <cellStyle name="SAPBEXexcGood1 5 2 2" xfId="21362" xr:uid="{00000000-0005-0000-0000-000071A60000}"/>
    <cellStyle name="SAPBEXexcGood1 5 2 2 2" xfId="31089" xr:uid="{00000000-0005-0000-0000-000072A60000}"/>
    <cellStyle name="SAPBEXexcGood1 5 2 2 3" xfId="34852" xr:uid="{00000000-0005-0000-0000-000073A60000}"/>
    <cellStyle name="SAPBEXexcGood1 5 2 3" xfId="29606" xr:uid="{00000000-0005-0000-0000-000074A60000}"/>
    <cellStyle name="SAPBEXexcGood1 5 2 4" xfId="33336" xr:uid="{00000000-0005-0000-0000-000075A60000}"/>
    <cellStyle name="SAPBEXexcGood1 5 3" xfId="21361" xr:uid="{00000000-0005-0000-0000-000076A60000}"/>
    <cellStyle name="SAPBEXexcGood1 5 3 2" xfId="31088" xr:uid="{00000000-0005-0000-0000-000077A60000}"/>
    <cellStyle name="SAPBEXexcGood1 5 3 3" xfId="34853" xr:uid="{00000000-0005-0000-0000-000078A60000}"/>
    <cellStyle name="SAPBEXexcGood1 5 4" xfId="29605" xr:uid="{00000000-0005-0000-0000-000079A60000}"/>
    <cellStyle name="SAPBEXexcGood1 5 5" xfId="33335" xr:uid="{00000000-0005-0000-0000-00007AA60000}"/>
    <cellStyle name="SAPBEXexcGood1 6" xfId="21352" xr:uid="{00000000-0005-0000-0000-00007BA60000}"/>
    <cellStyle name="SAPBEXexcGood1 6 2" xfId="31079" xr:uid="{00000000-0005-0000-0000-00007CA60000}"/>
    <cellStyle name="SAPBEXexcGood1 6 3" xfId="34862" xr:uid="{00000000-0005-0000-0000-00007DA60000}"/>
    <cellStyle name="SAPBEXexcGood1 7" xfId="29596" xr:uid="{00000000-0005-0000-0000-00007EA60000}"/>
    <cellStyle name="SAPBEXexcGood1 8" xfId="33326" xr:uid="{00000000-0005-0000-0000-00007FA60000}"/>
    <cellStyle name="SAPBEXexcGood2" xfId="19394" xr:uid="{00000000-0005-0000-0000-000080A60000}"/>
    <cellStyle name="SAPBEXexcGood2 2" xfId="19395" xr:uid="{00000000-0005-0000-0000-000081A60000}"/>
    <cellStyle name="SAPBEXexcGood2 2 2" xfId="19396" xr:uid="{00000000-0005-0000-0000-000082A60000}"/>
    <cellStyle name="SAPBEXexcGood2 2 2 2" xfId="21365" xr:uid="{00000000-0005-0000-0000-000083A60000}"/>
    <cellStyle name="SAPBEXexcGood2 2 2 2 2" xfId="31092" xr:uid="{00000000-0005-0000-0000-000084A60000}"/>
    <cellStyle name="SAPBEXexcGood2 2 2 2 3" xfId="34849" xr:uid="{00000000-0005-0000-0000-000085A60000}"/>
    <cellStyle name="SAPBEXexcGood2 2 2 3" xfId="29609" xr:uid="{00000000-0005-0000-0000-000086A60000}"/>
    <cellStyle name="SAPBEXexcGood2 2 2 4" xfId="33339" xr:uid="{00000000-0005-0000-0000-000087A60000}"/>
    <cellStyle name="SAPBEXexcGood2 2 3" xfId="19397" xr:uid="{00000000-0005-0000-0000-000088A60000}"/>
    <cellStyle name="SAPBEXexcGood2 2 3 2" xfId="21366" xr:uid="{00000000-0005-0000-0000-000089A60000}"/>
    <cellStyle name="SAPBEXexcGood2 2 3 2 2" xfId="31093" xr:uid="{00000000-0005-0000-0000-00008AA60000}"/>
    <cellStyle name="SAPBEXexcGood2 2 3 2 3" xfId="34848" xr:uid="{00000000-0005-0000-0000-00008BA60000}"/>
    <cellStyle name="SAPBEXexcGood2 2 3 3" xfId="29610" xr:uid="{00000000-0005-0000-0000-00008CA60000}"/>
    <cellStyle name="SAPBEXexcGood2 2 3 4" xfId="33340" xr:uid="{00000000-0005-0000-0000-00008DA60000}"/>
    <cellStyle name="SAPBEXexcGood2 2 4" xfId="21364" xr:uid="{00000000-0005-0000-0000-00008EA60000}"/>
    <cellStyle name="SAPBEXexcGood2 2 4 2" xfId="31091" xr:uid="{00000000-0005-0000-0000-00008FA60000}"/>
    <cellStyle name="SAPBEXexcGood2 2 4 3" xfId="34850" xr:uid="{00000000-0005-0000-0000-000090A60000}"/>
    <cellStyle name="SAPBEXexcGood2 2 5" xfId="29608" xr:uid="{00000000-0005-0000-0000-000091A60000}"/>
    <cellStyle name="SAPBEXexcGood2 2 6" xfId="33338" xr:uid="{00000000-0005-0000-0000-000092A60000}"/>
    <cellStyle name="SAPBEXexcGood2 3" xfId="19398" xr:uid="{00000000-0005-0000-0000-000093A60000}"/>
    <cellStyle name="SAPBEXexcGood2 3 2" xfId="19399" xr:uid="{00000000-0005-0000-0000-000094A60000}"/>
    <cellStyle name="SAPBEXexcGood2 3 2 2" xfId="21368" xr:uid="{00000000-0005-0000-0000-000095A60000}"/>
    <cellStyle name="SAPBEXexcGood2 3 2 2 2" xfId="31095" xr:uid="{00000000-0005-0000-0000-000096A60000}"/>
    <cellStyle name="SAPBEXexcGood2 3 2 2 3" xfId="34846" xr:uid="{00000000-0005-0000-0000-000097A60000}"/>
    <cellStyle name="SAPBEXexcGood2 3 2 3" xfId="29612" xr:uid="{00000000-0005-0000-0000-000098A60000}"/>
    <cellStyle name="SAPBEXexcGood2 3 2 4" xfId="33342" xr:uid="{00000000-0005-0000-0000-000099A60000}"/>
    <cellStyle name="SAPBEXexcGood2 3 3" xfId="19400" xr:uid="{00000000-0005-0000-0000-00009AA60000}"/>
    <cellStyle name="SAPBEXexcGood2 3 3 2" xfId="21369" xr:uid="{00000000-0005-0000-0000-00009BA60000}"/>
    <cellStyle name="SAPBEXexcGood2 3 3 2 2" xfId="31096" xr:uid="{00000000-0005-0000-0000-00009CA60000}"/>
    <cellStyle name="SAPBEXexcGood2 3 3 2 3" xfId="34845" xr:uid="{00000000-0005-0000-0000-00009DA60000}"/>
    <cellStyle name="SAPBEXexcGood2 3 3 3" xfId="29613" xr:uid="{00000000-0005-0000-0000-00009EA60000}"/>
    <cellStyle name="SAPBEXexcGood2 3 3 4" xfId="33343" xr:uid="{00000000-0005-0000-0000-00009FA60000}"/>
    <cellStyle name="SAPBEXexcGood2 3 4" xfId="21367" xr:uid="{00000000-0005-0000-0000-0000A0A60000}"/>
    <cellStyle name="SAPBEXexcGood2 3 4 2" xfId="31094" xr:uid="{00000000-0005-0000-0000-0000A1A60000}"/>
    <cellStyle name="SAPBEXexcGood2 3 4 3" xfId="34847" xr:uid="{00000000-0005-0000-0000-0000A2A60000}"/>
    <cellStyle name="SAPBEXexcGood2 3 5" xfId="29611" xr:uid="{00000000-0005-0000-0000-0000A3A60000}"/>
    <cellStyle name="SAPBEXexcGood2 3 6" xfId="33341" xr:uid="{00000000-0005-0000-0000-0000A4A60000}"/>
    <cellStyle name="SAPBEXexcGood2 4" xfId="19401" xr:uid="{00000000-0005-0000-0000-0000A5A60000}"/>
    <cellStyle name="SAPBEXexcGood2 4 2" xfId="19402" xr:uid="{00000000-0005-0000-0000-0000A6A60000}"/>
    <cellStyle name="SAPBEXexcGood2 4 2 2" xfId="21371" xr:uid="{00000000-0005-0000-0000-0000A7A60000}"/>
    <cellStyle name="SAPBEXexcGood2 4 2 2 2" xfId="31098" xr:uid="{00000000-0005-0000-0000-0000A8A60000}"/>
    <cellStyle name="SAPBEXexcGood2 4 2 2 3" xfId="34843" xr:uid="{00000000-0005-0000-0000-0000A9A60000}"/>
    <cellStyle name="SAPBEXexcGood2 4 2 3" xfId="29615" xr:uid="{00000000-0005-0000-0000-0000AAA60000}"/>
    <cellStyle name="SAPBEXexcGood2 4 2 4" xfId="33345" xr:uid="{00000000-0005-0000-0000-0000ABA60000}"/>
    <cellStyle name="SAPBEXexcGood2 4 3" xfId="21370" xr:uid="{00000000-0005-0000-0000-0000ACA60000}"/>
    <cellStyle name="SAPBEXexcGood2 4 3 2" xfId="31097" xr:uid="{00000000-0005-0000-0000-0000ADA60000}"/>
    <cellStyle name="SAPBEXexcGood2 4 3 3" xfId="34844" xr:uid="{00000000-0005-0000-0000-0000AEA60000}"/>
    <cellStyle name="SAPBEXexcGood2 4 4" xfId="29614" xr:uid="{00000000-0005-0000-0000-0000AFA60000}"/>
    <cellStyle name="SAPBEXexcGood2 4 5" xfId="33344" xr:uid="{00000000-0005-0000-0000-0000B0A60000}"/>
    <cellStyle name="SAPBEXexcGood2 5" xfId="19403" xr:uid="{00000000-0005-0000-0000-0000B1A60000}"/>
    <cellStyle name="SAPBEXexcGood2 5 2" xfId="19404" xr:uid="{00000000-0005-0000-0000-0000B2A60000}"/>
    <cellStyle name="SAPBEXexcGood2 5 2 2" xfId="21373" xr:uid="{00000000-0005-0000-0000-0000B3A60000}"/>
    <cellStyle name="SAPBEXexcGood2 5 2 2 2" xfId="31100" xr:uid="{00000000-0005-0000-0000-0000B4A60000}"/>
    <cellStyle name="SAPBEXexcGood2 5 2 2 3" xfId="34841" xr:uid="{00000000-0005-0000-0000-0000B5A60000}"/>
    <cellStyle name="SAPBEXexcGood2 5 2 3" xfId="29617" xr:uid="{00000000-0005-0000-0000-0000B6A60000}"/>
    <cellStyle name="SAPBEXexcGood2 5 2 4" xfId="33347" xr:uid="{00000000-0005-0000-0000-0000B7A60000}"/>
    <cellStyle name="SAPBEXexcGood2 5 3" xfId="21372" xr:uid="{00000000-0005-0000-0000-0000B8A60000}"/>
    <cellStyle name="SAPBEXexcGood2 5 3 2" xfId="31099" xr:uid="{00000000-0005-0000-0000-0000B9A60000}"/>
    <cellStyle name="SAPBEXexcGood2 5 3 3" xfId="34842" xr:uid="{00000000-0005-0000-0000-0000BAA60000}"/>
    <cellStyle name="SAPBEXexcGood2 5 4" xfId="29616" xr:uid="{00000000-0005-0000-0000-0000BBA60000}"/>
    <cellStyle name="SAPBEXexcGood2 5 5" xfId="33346" xr:uid="{00000000-0005-0000-0000-0000BCA60000}"/>
    <cellStyle name="SAPBEXexcGood2 6" xfId="21363" xr:uid="{00000000-0005-0000-0000-0000BDA60000}"/>
    <cellStyle name="SAPBEXexcGood2 6 2" xfId="31090" xr:uid="{00000000-0005-0000-0000-0000BEA60000}"/>
    <cellStyle name="SAPBEXexcGood2 6 3" xfId="34851" xr:uid="{00000000-0005-0000-0000-0000BFA60000}"/>
    <cellStyle name="SAPBEXexcGood2 7" xfId="29607" xr:uid="{00000000-0005-0000-0000-0000C0A60000}"/>
    <cellStyle name="SAPBEXexcGood2 8" xfId="33337" xr:uid="{00000000-0005-0000-0000-0000C1A60000}"/>
    <cellStyle name="SAPBEXexcGood3" xfId="19405" xr:uid="{00000000-0005-0000-0000-0000C2A60000}"/>
    <cellStyle name="SAPBEXexcGood3 2" xfId="19406" xr:uid="{00000000-0005-0000-0000-0000C3A60000}"/>
    <cellStyle name="SAPBEXexcGood3 2 2" xfId="19407" xr:uid="{00000000-0005-0000-0000-0000C4A60000}"/>
    <cellStyle name="SAPBEXexcGood3 2 2 2" xfId="21376" xr:uid="{00000000-0005-0000-0000-0000C5A60000}"/>
    <cellStyle name="SAPBEXexcGood3 2 2 2 2" xfId="31103" xr:uid="{00000000-0005-0000-0000-0000C6A60000}"/>
    <cellStyle name="SAPBEXexcGood3 2 2 2 3" xfId="34838" xr:uid="{00000000-0005-0000-0000-0000C7A60000}"/>
    <cellStyle name="SAPBEXexcGood3 2 2 3" xfId="29620" xr:uid="{00000000-0005-0000-0000-0000C8A60000}"/>
    <cellStyle name="SAPBEXexcGood3 2 2 4" xfId="33350" xr:uid="{00000000-0005-0000-0000-0000C9A60000}"/>
    <cellStyle name="SAPBEXexcGood3 2 3" xfId="19408" xr:uid="{00000000-0005-0000-0000-0000CAA60000}"/>
    <cellStyle name="SAPBEXexcGood3 2 3 2" xfId="21377" xr:uid="{00000000-0005-0000-0000-0000CBA60000}"/>
    <cellStyle name="SAPBEXexcGood3 2 3 2 2" xfId="31104" xr:uid="{00000000-0005-0000-0000-0000CCA60000}"/>
    <cellStyle name="SAPBEXexcGood3 2 3 2 3" xfId="34837" xr:uid="{00000000-0005-0000-0000-0000CDA60000}"/>
    <cellStyle name="SAPBEXexcGood3 2 3 3" xfId="29621" xr:uid="{00000000-0005-0000-0000-0000CEA60000}"/>
    <cellStyle name="SAPBEXexcGood3 2 3 4" xfId="33351" xr:uid="{00000000-0005-0000-0000-0000CFA60000}"/>
    <cellStyle name="SAPBEXexcGood3 2 4" xfId="21375" xr:uid="{00000000-0005-0000-0000-0000D0A60000}"/>
    <cellStyle name="SAPBEXexcGood3 2 4 2" xfId="31102" xr:uid="{00000000-0005-0000-0000-0000D1A60000}"/>
    <cellStyle name="SAPBEXexcGood3 2 4 3" xfId="34839" xr:uid="{00000000-0005-0000-0000-0000D2A60000}"/>
    <cellStyle name="SAPBEXexcGood3 2 5" xfId="29619" xr:uid="{00000000-0005-0000-0000-0000D3A60000}"/>
    <cellStyle name="SAPBEXexcGood3 2 6" xfId="33349" xr:uid="{00000000-0005-0000-0000-0000D4A60000}"/>
    <cellStyle name="SAPBEXexcGood3 3" xfId="19409" xr:uid="{00000000-0005-0000-0000-0000D5A60000}"/>
    <cellStyle name="SAPBEXexcGood3 3 2" xfId="19410" xr:uid="{00000000-0005-0000-0000-0000D6A60000}"/>
    <cellStyle name="SAPBEXexcGood3 3 2 2" xfId="21379" xr:uid="{00000000-0005-0000-0000-0000D7A60000}"/>
    <cellStyle name="SAPBEXexcGood3 3 2 2 2" xfId="31106" xr:uid="{00000000-0005-0000-0000-0000D8A60000}"/>
    <cellStyle name="SAPBEXexcGood3 3 2 2 3" xfId="34835" xr:uid="{00000000-0005-0000-0000-0000D9A60000}"/>
    <cellStyle name="SAPBEXexcGood3 3 2 3" xfId="29623" xr:uid="{00000000-0005-0000-0000-0000DAA60000}"/>
    <cellStyle name="SAPBEXexcGood3 3 2 4" xfId="33353" xr:uid="{00000000-0005-0000-0000-0000DBA60000}"/>
    <cellStyle name="SAPBEXexcGood3 3 3" xfId="19411" xr:uid="{00000000-0005-0000-0000-0000DCA60000}"/>
    <cellStyle name="SAPBEXexcGood3 3 3 2" xfId="21380" xr:uid="{00000000-0005-0000-0000-0000DDA60000}"/>
    <cellStyle name="SAPBEXexcGood3 3 3 2 2" xfId="31107" xr:uid="{00000000-0005-0000-0000-0000DEA60000}"/>
    <cellStyle name="SAPBEXexcGood3 3 3 2 3" xfId="34834" xr:uid="{00000000-0005-0000-0000-0000DFA60000}"/>
    <cellStyle name="SAPBEXexcGood3 3 3 3" xfId="29624" xr:uid="{00000000-0005-0000-0000-0000E0A60000}"/>
    <cellStyle name="SAPBEXexcGood3 3 3 4" xfId="33354" xr:uid="{00000000-0005-0000-0000-0000E1A60000}"/>
    <cellStyle name="SAPBEXexcGood3 3 4" xfId="21378" xr:uid="{00000000-0005-0000-0000-0000E2A60000}"/>
    <cellStyle name="SAPBEXexcGood3 3 4 2" xfId="31105" xr:uid="{00000000-0005-0000-0000-0000E3A60000}"/>
    <cellStyle name="SAPBEXexcGood3 3 4 3" xfId="34836" xr:uid="{00000000-0005-0000-0000-0000E4A60000}"/>
    <cellStyle name="SAPBEXexcGood3 3 5" xfId="29622" xr:uid="{00000000-0005-0000-0000-0000E5A60000}"/>
    <cellStyle name="SAPBEXexcGood3 3 6" xfId="33352" xr:uid="{00000000-0005-0000-0000-0000E6A60000}"/>
    <cellStyle name="SAPBEXexcGood3 4" xfId="19412" xr:uid="{00000000-0005-0000-0000-0000E7A60000}"/>
    <cellStyle name="SAPBEXexcGood3 4 2" xfId="19413" xr:uid="{00000000-0005-0000-0000-0000E8A60000}"/>
    <cellStyle name="SAPBEXexcGood3 4 2 2" xfId="21382" xr:uid="{00000000-0005-0000-0000-0000E9A60000}"/>
    <cellStyle name="SAPBEXexcGood3 4 2 2 2" xfId="31109" xr:uid="{00000000-0005-0000-0000-0000EAA60000}"/>
    <cellStyle name="SAPBEXexcGood3 4 2 2 3" xfId="34832" xr:uid="{00000000-0005-0000-0000-0000EBA60000}"/>
    <cellStyle name="SAPBEXexcGood3 4 2 3" xfId="29626" xr:uid="{00000000-0005-0000-0000-0000ECA60000}"/>
    <cellStyle name="SAPBEXexcGood3 4 2 4" xfId="33356" xr:uid="{00000000-0005-0000-0000-0000EDA60000}"/>
    <cellStyle name="SAPBEXexcGood3 4 3" xfId="21381" xr:uid="{00000000-0005-0000-0000-0000EEA60000}"/>
    <cellStyle name="SAPBEXexcGood3 4 3 2" xfId="31108" xr:uid="{00000000-0005-0000-0000-0000EFA60000}"/>
    <cellStyle name="SAPBEXexcGood3 4 3 3" xfId="34833" xr:uid="{00000000-0005-0000-0000-0000F0A60000}"/>
    <cellStyle name="SAPBEXexcGood3 4 4" xfId="29625" xr:uid="{00000000-0005-0000-0000-0000F1A60000}"/>
    <cellStyle name="SAPBEXexcGood3 4 5" xfId="33355" xr:uid="{00000000-0005-0000-0000-0000F2A60000}"/>
    <cellStyle name="SAPBEXexcGood3 5" xfId="19414" xr:uid="{00000000-0005-0000-0000-0000F3A60000}"/>
    <cellStyle name="SAPBEXexcGood3 5 2" xfId="19415" xr:uid="{00000000-0005-0000-0000-0000F4A60000}"/>
    <cellStyle name="SAPBEXexcGood3 5 2 2" xfId="21384" xr:uid="{00000000-0005-0000-0000-0000F5A60000}"/>
    <cellStyle name="SAPBEXexcGood3 5 2 2 2" xfId="31111" xr:uid="{00000000-0005-0000-0000-0000F6A60000}"/>
    <cellStyle name="SAPBEXexcGood3 5 2 2 3" xfId="34830" xr:uid="{00000000-0005-0000-0000-0000F7A60000}"/>
    <cellStyle name="SAPBEXexcGood3 5 2 3" xfId="29628" xr:uid="{00000000-0005-0000-0000-0000F8A60000}"/>
    <cellStyle name="SAPBEXexcGood3 5 2 4" xfId="33358" xr:uid="{00000000-0005-0000-0000-0000F9A60000}"/>
    <cellStyle name="SAPBEXexcGood3 5 3" xfId="21383" xr:uid="{00000000-0005-0000-0000-0000FAA60000}"/>
    <cellStyle name="SAPBEXexcGood3 5 3 2" xfId="31110" xr:uid="{00000000-0005-0000-0000-0000FBA60000}"/>
    <cellStyle name="SAPBEXexcGood3 5 3 3" xfId="34831" xr:uid="{00000000-0005-0000-0000-0000FCA60000}"/>
    <cellStyle name="SAPBEXexcGood3 5 4" xfId="29627" xr:uid="{00000000-0005-0000-0000-0000FDA60000}"/>
    <cellStyle name="SAPBEXexcGood3 5 5" xfId="33357" xr:uid="{00000000-0005-0000-0000-0000FEA60000}"/>
    <cellStyle name="SAPBEXexcGood3 6" xfId="21374" xr:uid="{00000000-0005-0000-0000-0000FFA60000}"/>
    <cellStyle name="SAPBEXexcGood3 6 2" xfId="31101" xr:uid="{00000000-0005-0000-0000-000000A70000}"/>
    <cellStyle name="SAPBEXexcGood3 6 3" xfId="34840" xr:uid="{00000000-0005-0000-0000-000001A70000}"/>
    <cellStyle name="SAPBEXexcGood3 7" xfId="29618" xr:uid="{00000000-0005-0000-0000-000002A70000}"/>
    <cellStyle name="SAPBEXexcGood3 8" xfId="33348" xr:uid="{00000000-0005-0000-0000-000003A70000}"/>
    <cellStyle name="SAPBEXexcVeryBad" xfId="19416" xr:uid="{00000000-0005-0000-0000-000004A70000}"/>
    <cellStyle name="SAPBEXexcVeryBad 2" xfId="19417" xr:uid="{00000000-0005-0000-0000-000005A70000}"/>
    <cellStyle name="SAPBEXexcVeryBad 2 2" xfId="19418" xr:uid="{00000000-0005-0000-0000-000006A70000}"/>
    <cellStyle name="SAPBEXexcVeryBad 3" xfId="19419" xr:uid="{00000000-0005-0000-0000-000007A70000}"/>
    <cellStyle name="SAPBEXfilterDrill" xfId="19420" xr:uid="{00000000-0005-0000-0000-000008A70000}"/>
    <cellStyle name="SAPBEXfilterDrill 10" xfId="19421" xr:uid="{00000000-0005-0000-0000-000009A70000}"/>
    <cellStyle name="SAPBEXfilterDrill 10 2" xfId="43576" xr:uid="{00000000-0005-0000-0000-00000AA70000}"/>
    <cellStyle name="SAPBEXfilterDrill 11" xfId="19422" xr:uid="{00000000-0005-0000-0000-00000BA70000}"/>
    <cellStyle name="SAPBEXfilterDrill 11 2" xfId="43577" xr:uid="{00000000-0005-0000-0000-00000CA70000}"/>
    <cellStyle name="SAPBEXfilterDrill 12" xfId="43575" xr:uid="{00000000-0005-0000-0000-00000DA70000}"/>
    <cellStyle name="SAPBEXfilterDrill 2" xfId="19423" xr:uid="{00000000-0005-0000-0000-00000EA70000}"/>
    <cellStyle name="SAPBEXfilterDrill 2 2" xfId="19424" xr:uid="{00000000-0005-0000-0000-00000FA70000}"/>
    <cellStyle name="SAPBEXfilterDrill 2 2 2" xfId="43579" xr:uid="{00000000-0005-0000-0000-000010A70000}"/>
    <cellStyle name="SAPBEXfilterDrill 2 3" xfId="43578" xr:uid="{00000000-0005-0000-0000-000011A70000}"/>
    <cellStyle name="SAPBEXfilterDrill 3" xfId="19425" xr:uid="{00000000-0005-0000-0000-000012A70000}"/>
    <cellStyle name="SAPBEXfilterDrill 3 2" xfId="19426" xr:uid="{00000000-0005-0000-0000-000013A70000}"/>
    <cellStyle name="SAPBEXfilterDrill 3 2 2" xfId="43581" xr:uid="{00000000-0005-0000-0000-000014A70000}"/>
    <cellStyle name="SAPBEXfilterDrill 3 3" xfId="43580" xr:uid="{00000000-0005-0000-0000-000015A70000}"/>
    <cellStyle name="SAPBEXfilterDrill 4" xfId="19427" xr:uid="{00000000-0005-0000-0000-000016A70000}"/>
    <cellStyle name="SAPBEXfilterDrill 4 2" xfId="19428" xr:uid="{00000000-0005-0000-0000-000017A70000}"/>
    <cellStyle name="SAPBEXfilterDrill 4 2 2" xfId="43583" xr:uid="{00000000-0005-0000-0000-000018A70000}"/>
    <cellStyle name="SAPBEXfilterDrill 4 3" xfId="43582" xr:uid="{00000000-0005-0000-0000-000019A70000}"/>
    <cellStyle name="SAPBEXfilterDrill 5" xfId="19429" xr:uid="{00000000-0005-0000-0000-00001AA70000}"/>
    <cellStyle name="SAPBEXfilterDrill 5 2" xfId="19430" xr:uid="{00000000-0005-0000-0000-00001BA70000}"/>
    <cellStyle name="SAPBEXfilterDrill 5 2 2" xfId="43585" xr:uid="{00000000-0005-0000-0000-00001CA70000}"/>
    <cellStyle name="SAPBEXfilterDrill 5 3" xfId="43584" xr:uid="{00000000-0005-0000-0000-00001DA70000}"/>
    <cellStyle name="SAPBEXfilterDrill 6" xfId="19431" xr:uid="{00000000-0005-0000-0000-00001EA70000}"/>
    <cellStyle name="SAPBEXfilterDrill 6 2" xfId="43586" xr:uid="{00000000-0005-0000-0000-00001FA70000}"/>
    <cellStyle name="SAPBEXfilterDrill 7" xfId="19432" xr:uid="{00000000-0005-0000-0000-000020A70000}"/>
    <cellStyle name="SAPBEXfilterDrill 7 2" xfId="43587" xr:uid="{00000000-0005-0000-0000-000021A70000}"/>
    <cellStyle name="SAPBEXfilterDrill 8" xfId="19433" xr:uid="{00000000-0005-0000-0000-000022A70000}"/>
    <cellStyle name="SAPBEXfilterDrill 8 2" xfId="43588" xr:uid="{00000000-0005-0000-0000-000023A70000}"/>
    <cellStyle name="SAPBEXfilterDrill 9" xfId="19434" xr:uid="{00000000-0005-0000-0000-000024A70000}"/>
    <cellStyle name="SAPBEXfilterDrill 9 2" xfId="43589" xr:uid="{00000000-0005-0000-0000-000025A70000}"/>
    <cellStyle name="SAPBEXfilterItem" xfId="19435" xr:uid="{00000000-0005-0000-0000-000026A70000}"/>
    <cellStyle name="SAPBEXfilterItem 2" xfId="19436" xr:uid="{00000000-0005-0000-0000-000027A70000}"/>
    <cellStyle name="SAPBEXfilterItem 2 2" xfId="19437" xr:uid="{00000000-0005-0000-0000-000028A70000}"/>
    <cellStyle name="SAPBEXfilterItem 3" xfId="19438" xr:uid="{00000000-0005-0000-0000-000029A70000}"/>
    <cellStyle name="SAPBEXfilterText" xfId="19439" xr:uid="{00000000-0005-0000-0000-00002AA70000}"/>
    <cellStyle name="SAPBEXfilterText 2" xfId="19440" xr:uid="{00000000-0005-0000-0000-00002BA70000}"/>
    <cellStyle name="SAPBEXfilterText 2 2" xfId="19441" xr:uid="{00000000-0005-0000-0000-00002CA70000}"/>
    <cellStyle name="SAPBEXfilterText 3" xfId="19442" xr:uid="{00000000-0005-0000-0000-00002DA70000}"/>
    <cellStyle name="SAPBEXformats" xfId="19443" xr:uid="{00000000-0005-0000-0000-00002EA70000}"/>
    <cellStyle name="SAPBEXformats 2" xfId="19444" xr:uid="{00000000-0005-0000-0000-00002FA70000}"/>
    <cellStyle name="SAPBEXformats 2 2" xfId="19445" xr:uid="{00000000-0005-0000-0000-000030A70000}"/>
    <cellStyle name="SAPBEXformats 2 2 2" xfId="21387" xr:uid="{00000000-0005-0000-0000-000031A70000}"/>
    <cellStyle name="SAPBEXformats 2 2 2 2" xfId="31114" xr:uid="{00000000-0005-0000-0000-000032A70000}"/>
    <cellStyle name="SAPBEXformats 2 2 2 3" xfId="34827" xr:uid="{00000000-0005-0000-0000-000033A70000}"/>
    <cellStyle name="SAPBEXformats 2 2 3" xfId="29640" xr:uid="{00000000-0005-0000-0000-000034A70000}"/>
    <cellStyle name="SAPBEXformats 2 2 4" xfId="33361" xr:uid="{00000000-0005-0000-0000-000035A70000}"/>
    <cellStyle name="SAPBEXformats 2 3" xfId="19446" xr:uid="{00000000-0005-0000-0000-000036A70000}"/>
    <cellStyle name="SAPBEXformats 2 3 2" xfId="21388" xr:uid="{00000000-0005-0000-0000-000037A70000}"/>
    <cellStyle name="SAPBEXformats 2 3 2 2" xfId="31115" xr:uid="{00000000-0005-0000-0000-000038A70000}"/>
    <cellStyle name="SAPBEXformats 2 3 2 3" xfId="34826" xr:uid="{00000000-0005-0000-0000-000039A70000}"/>
    <cellStyle name="SAPBEXformats 2 3 3" xfId="29641" xr:uid="{00000000-0005-0000-0000-00003AA70000}"/>
    <cellStyle name="SAPBEXformats 2 3 4" xfId="33362" xr:uid="{00000000-0005-0000-0000-00003BA70000}"/>
    <cellStyle name="SAPBEXformats 2 4" xfId="21386" xr:uid="{00000000-0005-0000-0000-00003CA70000}"/>
    <cellStyle name="SAPBEXformats 2 4 2" xfId="31113" xr:uid="{00000000-0005-0000-0000-00003DA70000}"/>
    <cellStyle name="SAPBEXformats 2 4 3" xfId="34828" xr:uid="{00000000-0005-0000-0000-00003EA70000}"/>
    <cellStyle name="SAPBEXformats 2 5" xfId="29639" xr:uid="{00000000-0005-0000-0000-00003FA70000}"/>
    <cellStyle name="SAPBEXformats 2 6" xfId="33360" xr:uid="{00000000-0005-0000-0000-000040A70000}"/>
    <cellStyle name="SAPBEXformats 3" xfId="19447" xr:uid="{00000000-0005-0000-0000-000041A70000}"/>
    <cellStyle name="SAPBEXformats 3 2" xfId="19448" xr:uid="{00000000-0005-0000-0000-000042A70000}"/>
    <cellStyle name="SAPBEXformats 3 2 2" xfId="21390" xr:uid="{00000000-0005-0000-0000-000043A70000}"/>
    <cellStyle name="SAPBEXformats 3 2 2 2" xfId="31117" xr:uid="{00000000-0005-0000-0000-000044A70000}"/>
    <cellStyle name="SAPBEXformats 3 2 2 3" xfId="34824" xr:uid="{00000000-0005-0000-0000-000045A70000}"/>
    <cellStyle name="SAPBEXformats 3 2 3" xfId="29643" xr:uid="{00000000-0005-0000-0000-000046A70000}"/>
    <cellStyle name="SAPBEXformats 3 2 4" xfId="33364" xr:uid="{00000000-0005-0000-0000-000047A70000}"/>
    <cellStyle name="SAPBEXformats 3 3" xfId="19449" xr:uid="{00000000-0005-0000-0000-000048A70000}"/>
    <cellStyle name="SAPBEXformats 3 3 2" xfId="21391" xr:uid="{00000000-0005-0000-0000-000049A70000}"/>
    <cellStyle name="SAPBEXformats 3 3 2 2" xfId="31118" xr:uid="{00000000-0005-0000-0000-00004AA70000}"/>
    <cellStyle name="SAPBEXformats 3 3 2 3" xfId="34823" xr:uid="{00000000-0005-0000-0000-00004BA70000}"/>
    <cellStyle name="SAPBEXformats 3 3 3" xfId="29644" xr:uid="{00000000-0005-0000-0000-00004CA70000}"/>
    <cellStyle name="SAPBEXformats 3 3 4" xfId="33365" xr:uid="{00000000-0005-0000-0000-00004DA70000}"/>
    <cellStyle name="SAPBEXformats 3 4" xfId="21389" xr:uid="{00000000-0005-0000-0000-00004EA70000}"/>
    <cellStyle name="SAPBEXformats 3 4 2" xfId="31116" xr:uid="{00000000-0005-0000-0000-00004FA70000}"/>
    <cellStyle name="SAPBEXformats 3 4 3" xfId="34825" xr:uid="{00000000-0005-0000-0000-000050A70000}"/>
    <cellStyle name="SAPBEXformats 3 5" xfId="29642" xr:uid="{00000000-0005-0000-0000-000051A70000}"/>
    <cellStyle name="SAPBEXformats 3 6" xfId="33363" xr:uid="{00000000-0005-0000-0000-000052A70000}"/>
    <cellStyle name="SAPBEXformats 4" xfId="19450" xr:uid="{00000000-0005-0000-0000-000053A70000}"/>
    <cellStyle name="SAPBEXformats 4 2" xfId="19451" xr:uid="{00000000-0005-0000-0000-000054A70000}"/>
    <cellStyle name="SAPBEXformats 4 2 2" xfId="21393" xr:uid="{00000000-0005-0000-0000-000055A70000}"/>
    <cellStyle name="SAPBEXformats 4 2 2 2" xfId="31120" xr:uid="{00000000-0005-0000-0000-000056A70000}"/>
    <cellStyle name="SAPBEXformats 4 2 2 3" xfId="34821" xr:uid="{00000000-0005-0000-0000-000057A70000}"/>
    <cellStyle name="SAPBEXformats 4 2 3" xfId="29646" xr:uid="{00000000-0005-0000-0000-000058A70000}"/>
    <cellStyle name="SAPBEXformats 4 2 4" xfId="33367" xr:uid="{00000000-0005-0000-0000-000059A70000}"/>
    <cellStyle name="SAPBEXformats 4 3" xfId="21392" xr:uid="{00000000-0005-0000-0000-00005AA70000}"/>
    <cellStyle name="SAPBEXformats 4 3 2" xfId="31119" xr:uid="{00000000-0005-0000-0000-00005BA70000}"/>
    <cellStyle name="SAPBEXformats 4 3 3" xfId="34822" xr:uid="{00000000-0005-0000-0000-00005CA70000}"/>
    <cellStyle name="SAPBEXformats 4 4" xfId="29645" xr:uid="{00000000-0005-0000-0000-00005DA70000}"/>
    <cellStyle name="SAPBEXformats 4 5" xfId="33366" xr:uid="{00000000-0005-0000-0000-00005EA70000}"/>
    <cellStyle name="SAPBEXformats 5" xfId="19452" xr:uid="{00000000-0005-0000-0000-00005FA70000}"/>
    <cellStyle name="SAPBEXformats 5 2" xfId="19453" xr:uid="{00000000-0005-0000-0000-000060A70000}"/>
    <cellStyle name="SAPBEXformats 5 2 2" xfId="21395" xr:uid="{00000000-0005-0000-0000-000061A70000}"/>
    <cellStyle name="SAPBEXformats 5 2 2 2" xfId="31122" xr:uid="{00000000-0005-0000-0000-000062A70000}"/>
    <cellStyle name="SAPBEXformats 5 2 2 3" xfId="34819" xr:uid="{00000000-0005-0000-0000-000063A70000}"/>
    <cellStyle name="SAPBEXformats 5 2 3" xfId="29648" xr:uid="{00000000-0005-0000-0000-000064A70000}"/>
    <cellStyle name="SAPBEXformats 5 2 4" xfId="33369" xr:uid="{00000000-0005-0000-0000-000065A70000}"/>
    <cellStyle name="SAPBEXformats 5 3" xfId="21394" xr:uid="{00000000-0005-0000-0000-000066A70000}"/>
    <cellStyle name="SAPBEXformats 5 3 2" xfId="31121" xr:uid="{00000000-0005-0000-0000-000067A70000}"/>
    <cellStyle name="SAPBEXformats 5 3 3" xfId="34820" xr:uid="{00000000-0005-0000-0000-000068A70000}"/>
    <cellStyle name="SAPBEXformats 5 4" xfId="29647" xr:uid="{00000000-0005-0000-0000-000069A70000}"/>
    <cellStyle name="SAPBEXformats 5 5" xfId="33368" xr:uid="{00000000-0005-0000-0000-00006AA70000}"/>
    <cellStyle name="SAPBEXformats 6" xfId="21385" xr:uid="{00000000-0005-0000-0000-00006BA70000}"/>
    <cellStyle name="SAPBEXformats 6 2" xfId="31112" xr:uid="{00000000-0005-0000-0000-00006CA70000}"/>
    <cellStyle name="SAPBEXformats 6 3" xfId="34829" xr:uid="{00000000-0005-0000-0000-00006DA70000}"/>
    <cellStyle name="SAPBEXformats 7" xfId="29638" xr:uid="{00000000-0005-0000-0000-00006EA70000}"/>
    <cellStyle name="SAPBEXformats 8" xfId="33359" xr:uid="{00000000-0005-0000-0000-00006FA70000}"/>
    <cellStyle name="SAPBEXheaderData" xfId="19454" xr:uid="{00000000-0005-0000-0000-000070A70000}"/>
    <cellStyle name="SAPBEXheaderData 2" xfId="19455" xr:uid="{00000000-0005-0000-0000-000071A70000}"/>
    <cellStyle name="SAPBEXheaderData 2 2" xfId="19456" xr:uid="{00000000-0005-0000-0000-000072A70000}"/>
    <cellStyle name="SAPBEXheaderData 3" xfId="19457" xr:uid="{00000000-0005-0000-0000-000073A70000}"/>
    <cellStyle name="SAPBEXheaderItem" xfId="19458" xr:uid="{00000000-0005-0000-0000-000074A70000}"/>
    <cellStyle name="SAPBEXheaderItem 2" xfId="19459" xr:uid="{00000000-0005-0000-0000-000075A70000}"/>
    <cellStyle name="SAPBEXheaderItem 2 2" xfId="19460" xr:uid="{00000000-0005-0000-0000-000076A70000}"/>
    <cellStyle name="SAPBEXheaderItem 3" xfId="19461" xr:uid="{00000000-0005-0000-0000-000077A70000}"/>
    <cellStyle name="SAPBEXheaderText" xfId="19462" xr:uid="{00000000-0005-0000-0000-000078A70000}"/>
    <cellStyle name="SAPBEXheaderText 2" xfId="19463" xr:uid="{00000000-0005-0000-0000-000079A70000}"/>
    <cellStyle name="SAPBEXheaderText 2 2" xfId="19464" xr:uid="{00000000-0005-0000-0000-00007AA70000}"/>
    <cellStyle name="SAPBEXheaderText 3" xfId="19465" xr:uid="{00000000-0005-0000-0000-00007BA70000}"/>
    <cellStyle name="SAPBEXresData" xfId="19466" xr:uid="{00000000-0005-0000-0000-00007CA70000}"/>
    <cellStyle name="SAPBEXresData 2" xfId="19467" xr:uid="{00000000-0005-0000-0000-00007DA70000}"/>
    <cellStyle name="SAPBEXresData 2 2" xfId="19468" xr:uid="{00000000-0005-0000-0000-00007EA70000}"/>
    <cellStyle name="SAPBEXresData 2 2 2" xfId="21398" xr:uid="{00000000-0005-0000-0000-00007FA70000}"/>
    <cellStyle name="SAPBEXresData 2 2 2 2" xfId="31125" xr:uid="{00000000-0005-0000-0000-000080A70000}"/>
    <cellStyle name="SAPBEXresData 2 2 2 3" xfId="34816" xr:uid="{00000000-0005-0000-0000-000081A70000}"/>
    <cellStyle name="SAPBEXresData 2 2 3" xfId="29653" xr:uid="{00000000-0005-0000-0000-000082A70000}"/>
    <cellStyle name="SAPBEXresData 2 2 4" xfId="33372" xr:uid="{00000000-0005-0000-0000-000083A70000}"/>
    <cellStyle name="SAPBEXresData 2 3" xfId="19469" xr:uid="{00000000-0005-0000-0000-000084A70000}"/>
    <cellStyle name="SAPBEXresData 2 3 2" xfId="21399" xr:uid="{00000000-0005-0000-0000-000085A70000}"/>
    <cellStyle name="SAPBEXresData 2 3 2 2" xfId="31126" xr:uid="{00000000-0005-0000-0000-000086A70000}"/>
    <cellStyle name="SAPBEXresData 2 3 2 3" xfId="34815" xr:uid="{00000000-0005-0000-0000-000087A70000}"/>
    <cellStyle name="SAPBEXresData 2 3 3" xfId="29654" xr:uid="{00000000-0005-0000-0000-000088A70000}"/>
    <cellStyle name="SAPBEXresData 2 3 4" xfId="33373" xr:uid="{00000000-0005-0000-0000-000089A70000}"/>
    <cellStyle name="SAPBEXresData 2 4" xfId="21397" xr:uid="{00000000-0005-0000-0000-00008AA70000}"/>
    <cellStyle name="SAPBEXresData 2 4 2" xfId="31124" xr:uid="{00000000-0005-0000-0000-00008BA70000}"/>
    <cellStyle name="SAPBEXresData 2 4 3" xfId="34817" xr:uid="{00000000-0005-0000-0000-00008CA70000}"/>
    <cellStyle name="SAPBEXresData 2 5" xfId="29652" xr:uid="{00000000-0005-0000-0000-00008DA70000}"/>
    <cellStyle name="SAPBEXresData 2 6" xfId="33371" xr:uid="{00000000-0005-0000-0000-00008EA70000}"/>
    <cellStyle name="SAPBEXresData 3" xfId="19470" xr:uid="{00000000-0005-0000-0000-00008FA70000}"/>
    <cellStyle name="SAPBEXresData 3 2" xfId="19471" xr:uid="{00000000-0005-0000-0000-000090A70000}"/>
    <cellStyle name="SAPBEXresData 3 2 2" xfId="21401" xr:uid="{00000000-0005-0000-0000-000091A70000}"/>
    <cellStyle name="SAPBEXresData 3 2 2 2" xfId="31128" xr:uid="{00000000-0005-0000-0000-000092A70000}"/>
    <cellStyle name="SAPBEXresData 3 2 2 3" xfId="34813" xr:uid="{00000000-0005-0000-0000-000093A70000}"/>
    <cellStyle name="SAPBEXresData 3 2 3" xfId="29656" xr:uid="{00000000-0005-0000-0000-000094A70000}"/>
    <cellStyle name="SAPBEXresData 3 2 4" xfId="33375" xr:uid="{00000000-0005-0000-0000-000095A70000}"/>
    <cellStyle name="SAPBEXresData 3 3" xfId="19472" xr:uid="{00000000-0005-0000-0000-000096A70000}"/>
    <cellStyle name="SAPBEXresData 3 3 2" xfId="21402" xr:uid="{00000000-0005-0000-0000-000097A70000}"/>
    <cellStyle name="SAPBEXresData 3 3 2 2" xfId="31129" xr:uid="{00000000-0005-0000-0000-000098A70000}"/>
    <cellStyle name="SAPBEXresData 3 3 2 3" xfId="34812" xr:uid="{00000000-0005-0000-0000-000099A70000}"/>
    <cellStyle name="SAPBEXresData 3 3 3" xfId="29657" xr:uid="{00000000-0005-0000-0000-00009AA70000}"/>
    <cellStyle name="SAPBEXresData 3 3 4" xfId="33376" xr:uid="{00000000-0005-0000-0000-00009BA70000}"/>
    <cellStyle name="SAPBEXresData 3 4" xfId="21400" xr:uid="{00000000-0005-0000-0000-00009CA70000}"/>
    <cellStyle name="SAPBEXresData 3 4 2" xfId="31127" xr:uid="{00000000-0005-0000-0000-00009DA70000}"/>
    <cellStyle name="SAPBEXresData 3 4 3" xfId="34814" xr:uid="{00000000-0005-0000-0000-00009EA70000}"/>
    <cellStyle name="SAPBEXresData 3 5" xfId="29655" xr:uid="{00000000-0005-0000-0000-00009FA70000}"/>
    <cellStyle name="SAPBEXresData 3 6" xfId="33374" xr:uid="{00000000-0005-0000-0000-0000A0A70000}"/>
    <cellStyle name="SAPBEXresData 4" xfId="19473" xr:uid="{00000000-0005-0000-0000-0000A1A70000}"/>
    <cellStyle name="SAPBEXresData 4 2" xfId="19474" xr:uid="{00000000-0005-0000-0000-0000A2A70000}"/>
    <cellStyle name="SAPBEXresData 4 2 2" xfId="21404" xr:uid="{00000000-0005-0000-0000-0000A3A70000}"/>
    <cellStyle name="SAPBEXresData 4 2 2 2" xfId="31131" xr:uid="{00000000-0005-0000-0000-0000A4A70000}"/>
    <cellStyle name="SAPBEXresData 4 2 2 3" xfId="34810" xr:uid="{00000000-0005-0000-0000-0000A5A70000}"/>
    <cellStyle name="SAPBEXresData 4 2 3" xfId="29659" xr:uid="{00000000-0005-0000-0000-0000A6A70000}"/>
    <cellStyle name="SAPBEXresData 4 2 4" xfId="33378" xr:uid="{00000000-0005-0000-0000-0000A7A70000}"/>
    <cellStyle name="SAPBEXresData 4 3" xfId="21403" xr:uid="{00000000-0005-0000-0000-0000A8A70000}"/>
    <cellStyle name="SAPBEXresData 4 3 2" xfId="31130" xr:uid="{00000000-0005-0000-0000-0000A9A70000}"/>
    <cellStyle name="SAPBEXresData 4 3 3" xfId="34811" xr:uid="{00000000-0005-0000-0000-0000AAA70000}"/>
    <cellStyle name="SAPBEXresData 4 4" xfId="29658" xr:uid="{00000000-0005-0000-0000-0000ABA70000}"/>
    <cellStyle name="SAPBEXresData 4 5" xfId="33377" xr:uid="{00000000-0005-0000-0000-0000ACA70000}"/>
    <cellStyle name="SAPBEXresData 5" xfId="19475" xr:uid="{00000000-0005-0000-0000-0000ADA70000}"/>
    <cellStyle name="SAPBEXresData 5 2" xfId="19476" xr:uid="{00000000-0005-0000-0000-0000AEA70000}"/>
    <cellStyle name="SAPBEXresData 5 2 2" xfId="21406" xr:uid="{00000000-0005-0000-0000-0000AFA70000}"/>
    <cellStyle name="SAPBEXresData 5 2 2 2" xfId="31133" xr:uid="{00000000-0005-0000-0000-0000B0A70000}"/>
    <cellStyle name="SAPBEXresData 5 2 2 3" xfId="34808" xr:uid="{00000000-0005-0000-0000-0000B1A70000}"/>
    <cellStyle name="SAPBEXresData 5 2 3" xfId="29661" xr:uid="{00000000-0005-0000-0000-0000B2A70000}"/>
    <cellStyle name="SAPBEXresData 5 2 4" xfId="33380" xr:uid="{00000000-0005-0000-0000-0000B3A70000}"/>
    <cellStyle name="SAPBEXresData 5 3" xfId="21405" xr:uid="{00000000-0005-0000-0000-0000B4A70000}"/>
    <cellStyle name="SAPBEXresData 5 3 2" xfId="31132" xr:uid="{00000000-0005-0000-0000-0000B5A70000}"/>
    <cellStyle name="SAPBEXresData 5 3 3" xfId="34809" xr:uid="{00000000-0005-0000-0000-0000B6A70000}"/>
    <cellStyle name="SAPBEXresData 5 4" xfId="29660" xr:uid="{00000000-0005-0000-0000-0000B7A70000}"/>
    <cellStyle name="SAPBEXresData 5 5" xfId="33379" xr:uid="{00000000-0005-0000-0000-0000B8A70000}"/>
    <cellStyle name="SAPBEXresData 6" xfId="21396" xr:uid="{00000000-0005-0000-0000-0000B9A70000}"/>
    <cellStyle name="SAPBEXresData 6 2" xfId="31123" xr:uid="{00000000-0005-0000-0000-0000BAA70000}"/>
    <cellStyle name="SAPBEXresData 6 3" xfId="34818" xr:uid="{00000000-0005-0000-0000-0000BBA70000}"/>
    <cellStyle name="SAPBEXresData 7" xfId="29651" xr:uid="{00000000-0005-0000-0000-0000BCA70000}"/>
    <cellStyle name="SAPBEXresData 8" xfId="33370" xr:uid="{00000000-0005-0000-0000-0000BDA70000}"/>
    <cellStyle name="SAPBEXresDataEmph" xfId="19477" xr:uid="{00000000-0005-0000-0000-0000BEA70000}"/>
    <cellStyle name="SAPBEXresDataEmph 2" xfId="19478" xr:uid="{00000000-0005-0000-0000-0000BFA70000}"/>
    <cellStyle name="SAPBEXresDataEmph 2 2" xfId="19479" xr:uid="{00000000-0005-0000-0000-0000C0A70000}"/>
    <cellStyle name="SAPBEXresDataEmph 2 2 2" xfId="21409" xr:uid="{00000000-0005-0000-0000-0000C1A70000}"/>
    <cellStyle name="SAPBEXresDataEmph 2 2 2 2" xfId="31136" xr:uid="{00000000-0005-0000-0000-0000C2A70000}"/>
    <cellStyle name="SAPBEXresDataEmph 2 2 2 3" xfId="34805" xr:uid="{00000000-0005-0000-0000-0000C3A70000}"/>
    <cellStyle name="SAPBEXresDataEmph 2 2 3" xfId="29664" xr:uid="{00000000-0005-0000-0000-0000C4A70000}"/>
    <cellStyle name="SAPBEXresDataEmph 2 2 4" xfId="33383" xr:uid="{00000000-0005-0000-0000-0000C5A70000}"/>
    <cellStyle name="SAPBEXresDataEmph 2 3" xfId="19480" xr:uid="{00000000-0005-0000-0000-0000C6A70000}"/>
    <cellStyle name="SAPBEXresDataEmph 2 3 2" xfId="21410" xr:uid="{00000000-0005-0000-0000-0000C7A70000}"/>
    <cellStyle name="SAPBEXresDataEmph 2 3 2 2" xfId="31137" xr:uid="{00000000-0005-0000-0000-0000C8A70000}"/>
    <cellStyle name="SAPBEXresDataEmph 2 3 2 3" xfId="34804" xr:uid="{00000000-0005-0000-0000-0000C9A70000}"/>
    <cellStyle name="SAPBEXresDataEmph 2 3 3" xfId="29665" xr:uid="{00000000-0005-0000-0000-0000CAA70000}"/>
    <cellStyle name="SAPBEXresDataEmph 2 3 4" xfId="33384" xr:uid="{00000000-0005-0000-0000-0000CBA70000}"/>
    <cellStyle name="SAPBEXresDataEmph 2 4" xfId="21408" xr:uid="{00000000-0005-0000-0000-0000CCA70000}"/>
    <cellStyle name="SAPBEXresDataEmph 2 4 2" xfId="31135" xr:uid="{00000000-0005-0000-0000-0000CDA70000}"/>
    <cellStyle name="SAPBEXresDataEmph 2 4 3" xfId="34806" xr:uid="{00000000-0005-0000-0000-0000CEA70000}"/>
    <cellStyle name="SAPBEXresDataEmph 2 5" xfId="29663" xr:uid="{00000000-0005-0000-0000-0000CFA70000}"/>
    <cellStyle name="SAPBEXresDataEmph 2 6" xfId="33382" xr:uid="{00000000-0005-0000-0000-0000D0A70000}"/>
    <cellStyle name="SAPBEXresDataEmph 3" xfId="19481" xr:uid="{00000000-0005-0000-0000-0000D1A70000}"/>
    <cellStyle name="SAPBEXresDataEmph 3 2" xfId="19482" xr:uid="{00000000-0005-0000-0000-0000D2A70000}"/>
    <cellStyle name="SAPBEXresDataEmph 3 2 2" xfId="21412" xr:uid="{00000000-0005-0000-0000-0000D3A70000}"/>
    <cellStyle name="SAPBEXresDataEmph 3 2 2 2" xfId="31139" xr:uid="{00000000-0005-0000-0000-0000D4A70000}"/>
    <cellStyle name="SAPBEXresDataEmph 3 2 2 3" xfId="34802" xr:uid="{00000000-0005-0000-0000-0000D5A70000}"/>
    <cellStyle name="SAPBEXresDataEmph 3 2 3" xfId="29667" xr:uid="{00000000-0005-0000-0000-0000D6A70000}"/>
    <cellStyle name="SAPBEXresDataEmph 3 2 4" xfId="33386" xr:uid="{00000000-0005-0000-0000-0000D7A70000}"/>
    <cellStyle name="SAPBEXresDataEmph 3 3" xfId="19483" xr:uid="{00000000-0005-0000-0000-0000D8A70000}"/>
    <cellStyle name="SAPBEXresDataEmph 3 3 2" xfId="21413" xr:uid="{00000000-0005-0000-0000-0000D9A70000}"/>
    <cellStyle name="SAPBEXresDataEmph 3 3 2 2" xfId="31140" xr:uid="{00000000-0005-0000-0000-0000DAA70000}"/>
    <cellStyle name="SAPBEXresDataEmph 3 3 2 3" xfId="34801" xr:uid="{00000000-0005-0000-0000-0000DBA70000}"/>
    <cellStyle name="SAPBEXresDataEmph 3 3 3" xfId="29668" xr:uid="{00000000-0005-0000-0000-0000DCA70000}"/>
    <cellStyle name="SAPBEXresDataEmph 3 3 4" xfId="33387" xr:uid="{00000000-0005-0000-0000-0000DDA70000}"/>
    <cellStyle name="SAPBEXresDataEmph 3 4" xfId="21411" xr:uid="{00000000-0005-0000-0000-0000DEA70000}"/>
    <cellStyle name="SAPBEXresDataEmph 3 4 2" xfId="31138" xr:uid="{00000000-0005-0000-0000-0000DFA70000}"/>
    <cellStyle name="SAPBEXresDataEmph 3 4 3" xfId="34803" xr:uid="{00000000-0005-0000-0000-0000E0A70000}"/>
    <cellStyle name="SAPBEXresDataEmph 3 5" xfId="29666" xr:uid="{00000000-0005-0000-0000-0000E1A70000}"/>
    <cellStyle name="SAPBEXresDataEmph 3 6" xfId="33385" xr:uid="{00000000-0005-0000-0000-0000E2A70000}"/>
    <cellStyle name="SAPBEXresDataEmph 4" xfId="19484" xr:uid="{00000000-0005-0000-0000-0000E3A70000}"/>
    <cellStyle name="SAPBEXresDataEmph 4 2" xfId="19485" xr:uid="{00000000-0005-0000-0000-0000E4A70000}"/>
    <cellStyle name="SAPBEXresDataEmph 4 2 2" xfId="21415" xr:uid="{00000000-0005-0000-0000-0000E5A70000}"/>
    <cellStyle name="SAPBEXresDataEmph 4 2 2 2" xfId="31142" xr:uid="{00000000-0005-0000-0000-0000E6A70000}"/>
    <cellStyle name="SAPBEXresDataEmph 4 2 2 3" xfId="34799" xr:uid="{00000000-0005-0000-0000-0000E7A70000}"/>
    <cellStyle name="SAPBEXresDataEmph 4 2 3" xfId="29670" xr:uid="{00000000-0005-0000-0000-0000E8A70000}"/>
    <cellStyle name="SAPBEXresDataEmph 4 2 4" xfId="33389" xr:uid="{00000000-0005-0000-0000-0000E9A70000}"/>
    <cellStyle name="SAPBEXresDataEmph 4 3" xfId="21414" xr:uid="{00000000-0005-0000-0000-0000EAA70000}"/>
    <cellStyle name="SAPBEXresDataEmph 4 3 2" xfId="31141" xr:uid="{00000000-0005-0000-0000-0000EBA70000}"/>
    <cellStyle name="SAPBEXresDataEmph 4 3 3" xfId="34800" xr:uid="{00000000-0005-0000-0000-0000ECA70000}"/>
    <cellStyle name="SAPBEXresDataEmph 4 4" xfId="29669" xr:uid="{00000000-0005-0000-0000-0000EDA70000}"/>
    <cellStyle name="SAPBEXresDataEmph 4 5" xfId="33388" xr:uid="{00000000-0005-0000-0000-0000EEA70000}"/>
    <cellStyle name="SAPBEXresDataEmph 5" xfId="19486" xr:uid="{00000000-0005-0000-0000-0000EFA70000}"/>
    <cellStyle name="SAPBEXresDataEmph 5 2" xfId="19487" xr:uid="{00000000-0005-0000-0000-0000F0A70000}"/>
    <cellStyle name="SAPBEXresDataEmph 5 2 2" xfId="21417" xr:uid="{00000000-0005-0000-0000-0000F1A70000}"/>
    <cellStyle name="SAPBEXresDataEmph 5 2 2 2" xfId="31144" xr:uid="{00000000-0005-0000-0000-0000F2A70000}"/>
    <cellStyle name="SAPBEXresDataEmph 5 2 2 3" xfId="34797" xr:uid="{00000000-0005-0000-0000-0000F3A70000}"/>
    <cellStyle name="SAPBEXresDataEmph 5 2 3" xfId="29672" xr:uid="{00000000-0005-0000-0000-0000F4A70000}"/>
    <cellStyle name="SAPBEXresDataEmph 5 2 4" xfId="33391" xr:uid="{00000000-0005-0000-0000-0000F5A70000}"/>
    <cellStyle name="SAPBEXresDataEmph 5 3" xfId="21416" xr:uid="{00000000-0005-0000-0000-0000F6A70000}"/>
    <cellStyle name="SAPBEXresDataEmph 5 3 2" xfId="31143" xr:uid="{00000000-0005-0000-0000-0000F7A70000}"/>
    <cellStyle name="SAPBEXresDataEmph 5 3 3" xfId="34798" xr:uid="{00000000-0005-0000-0000-0000F8A70000}"/>
    <cellStyle name="SAPBEXresDataEmph 5 4" xfId="29671" xr:uid="{00000000-0005-0000-0000-0000F9A70000}"/>
    <cellStyle name="SAPBEXresDataEmph 5 5" xfId="33390" xr:uid="{00000000-0005-0000-0000-0000FAA70000}"/>
    <cellStyle name="SAPBEXresDataEmph 6" xfId="21407" xr:uid="{00000000-0005-0000-0000-0000FBA70000}"/>
    <cellStyle name="SAPBEXresDataEmph 6 2" xfId="31134" xr:uid="{00000000-0005-0000-0000-0000FCA70000}"/>
    <cellStyle name="SAPBEXresDataEmph 6 3" xfId="34807" xr:uid="{00000000-0005-0000-0000-0000FDA70000}"/>
    <cellStyle name="SAPBEXresDataEmph 7" xfId="29662" xr:uid="{00000000-0005-0000-0000-0000FEA70000}"/>
    <cellStyle name="SAPBEXresDataEmph 8" xfId="33381" xr:uid="{00000000-0005-0000-0000-0000FFA70000}"/>
    <cellStyle name="SAPBEXresItem" xfId="19488" xr:uid="{00000000-0005-0000-0000-000000A80000}"/>
    <cellStyle name="SAPBEXresItem 2" xfId="19489" xr:uid="{00000000-0005-0000-0000-000001A80000}"/>
    <cellStyle name="SAPBEXresItem 2 2" xfId="19490" xr:uid="{00000000-0005-0000-0000-000002A80000}"/>
    <cellStyle name="SAPBEXresItem 2 2 2" xfId="21420" xr:uid="{00000000-0005-0000-0000-000003A80000}"/>
    <cellStyle name="SAPBEXresItem 2 2 2 2" xfId="31147" xr:uid="{00000000-0005-0000-0000-000004A80000}"/>
    <cellStyle name="SAPBEXresItem 2 2 2 3" xfId="34794" xr:uid="{00000000-0005-0000-0000-000005A80000}"/>
    <cellStyle name="SAPBEXresItem 2 2 3" xfId="29675" xr:uid="{00000000-0005-0000-0000-000006A80000}"/>
    <cellStyle name="SAPBEXresItem 2 2 4" xfId="33394" xr:uid="{00000000-0005-0000-0000-000007A80000}"/>
    <cellStyle name="SAPBEXresItem 2 3" xfId="19491" xr:uid="{00000000-0005-0000-0000-000008A80000}"/>
    <cellStyle name="SAPBEXresItem 2 3 2" xfId="21421" xr:uid="{00000000-0005-0000-0000-000009A80000}"/>
    <cellStyle name="SAPBEXresItem 2 3 2 2" xfId="31148" xr:uid="{00000000-0005-0000-0000-00000AA80000}"/>
    <cellStyle name="SAPBEXresItem 2 3 2 3" xfId="34793" xr:uid="{00000000-0005-0000-0000-00000BA80000}"/>
    <cellStyle name="SAPBEXresItem 2 3 3" xfId="29676" xr:uid="{00000000-0005-0000-0000-00000CA80000}"/>
    <cellStyle name="SAPBEXresItem 2 3 4" xfId="33395" xr:uid="{00000000-0005-0000-0000-00000DA80000}"/>
    <cellStyle name="SAPBEXresItem 2 4" xfId="21419" xr:uid="{00000000-0005-0000-0000-00000EA80000}"/>
    <cellStyle name="SAPBEXresItem 2 4 2" xfId="31146" xr:uid="{00000000-0005-0000-0000-00000FA80000}"/>
    <cellStyle name="SAPBEXresItem 2 4 3" xfId="34795" xr:uid="{00000000-0005-0000-0000-000010A80000}"/>
    <cellStyle name="SAPBEXresItem 2 5" xfId="29674" xr:uid="{00000000-0005-0000-0000-000011A80000}"/>
    <cellStyle name="SAPBEXresItem 2 6" xfId="33393" xr:uid="{00000000-0005-0000-0000-000012A80000}"/>
    <cellStyle name="SAPBEXresItem 3" xfId="19492" xr:uid="{00000000-0005-0000-0000-000013A80000}"/>
    <cellStyle name="SAPBEXresItem 3 2" xfId="19493" xr:uid="{00000000-0005-0000-0000-000014A80000}"/>
    <cellStyle name="SAPBEXresItem 3 2 2" xfId="21423" xr:uid="{00000000-0005-0000-0000-000015A80000}"/>
    <cellStyle name="SAPBEXresItem 3 2 2 2" xfId="31150" xr:uid="{00000000-0005-0000-0000-000016A80000}"/>
    <cellStyle name="SAPBEXresItem 3 2 2 3" xfId="34791" xr:uid="{00000000-0005-0000-0000-000017A80000}"/>
    <cellStyle name="SAPBEXresItem 3 2 3" xfId="29678" xr:uid="{00000000-0005-0000-0000-000018A80000}"/>
    <cellStyle name="SAPBEXresItem 3 2 4" xfId="33397" xr:uid="{00000000-0005-0000-0000-000019A80000}"/>
    <cellStyle name="SAPBEXresItem 3 3" xfId="19494" xr:uid="{00000000-0005-0000-0000-00001AA80000}"/>
    <cellStyle name="SAPBEXresItem 3 3 2" xfId="21424" xr:uid="{00000000-0005-0000-0000-00001BA80000}"/>
    <cellStyle name="SAPBEXresItem 3 3 2 2" xfId="31151" xr:uid="{00000000-0005-0000-0000-00001CA80000}"/>
    <cellStyle name="SAPBEXresItem 3 3 2 3" xfId="34790" xr:uid="{00000000-0005-0000-0000-00001DA80000}"/>
    <cellStyle name="SAPBEXresItem 3 3 3" xfId="29679" xr:uid="{00000000-0005-0000-0000-00001EA80000}"/>
    <cellStyle name="SAPBEXresItem 3 3 4" xfId="33398" xr:uid="{00000000-0005-0000-0000-00001FA80000}"/>
    <cellStyle name="SAPBEXresItem 3 4" xfId="21422" xr:uid="{00000000-0005-0000-0000-000020A80000}"/>
    <cellStyle name="SAPBEXresItem 3 4 2" xfId="31149" xr:uid="{00000000-0005-0000-0000-000021A80000}"/>
    <cellStyle name="SAPBEXresItem 3 4 3" xfId="34792" xr:uid="{00000000-0005-0000-0000-000022A80000}"/>
    <cellStyle name="SAPBEXresItem 3 5" xfId="29677" xr:uid="{00000000-0005-0000-0000-000023A80000}"/>
    <cellStyle name="SAPBEXresItem 3 6" xfId="33396" xr:uid="{00000000-0005-0000-0000-000024A80000}"/>
    <cellStyle name="SAPBEXresItem 4" xfId="19495" xr:uid="{00000000-0005-0000-0000-000025A80000}"/>
    <cellStyle name="SAPBEXresItem 4 2" xfId="19496" xr:uid="{00000000-0005-0000-0000-000026A80000}"/>
    <cellStyle name="SAPBEXresItem 4 2 2" xfId="21426" xr:uid="{00000000-0005-0000-0000-000027A80000}"/>
    <cellStyle name="SAPBEXresItem 4 2 2 2" xfId="31153" xr:uid="{00000000-0005-0000-0000-000028A80000}"/>
    <cellStyle name="SAPBEXresItem 4 2 2 3" xfId="34788" xr:uid="{00000000-0005-0000-0000-000029A80000}"/>
    <cellStyle name="SAPBEXresItem 4 2 3" xfId="29681" xr:uid="{00000000-0005-0000-0000-00002AA80000}"/>
    <cellStyle name="SAPBEXresItem 4 2 4" xfId="33400" xr:uid="{00000000-0005-0000-0000-00002BA80000}"/>
    <cellStyle name="SAPBEXresItem 4 3" xfId="21425" xr:uid="{00000000-0005-0000-0000-00002CA80000}"/>
    <cellStyle name="SAPBEXresItem 4 3 2" xfId="31152" xr:uid="{00000000-0005-0000-0000-00002DA80000}"/>
    <cellStyle name="SAPBEXresItem 4 3 3" xfId="34789" xr:uid="{00000000-0005-0000-0000-00002EA80000}"/>
    <cellStyle name="SAPBEXresItem 4 4" xfId="29680" xr:uid="{00000000-0005-0000-0000-00002FA80000}"/>
    <cellStyle name="SAPBEXresItem 4 5" xfId="33399" xr:uid="{00000000-0005-0000-0000-000030A80000}"/>
    <cellStyle name="SAPBEXresItem 5" xfId="19497" xr:uid="{00000000-0005-0000-0000-000031A80000}"/>
    <cellStyle name="SAPBEXresItem 5 2" xfId="19498" xr:uid="{00000000-0005-0000-0000-000032A80000}"/>
    <cellStyle name="SAPBEXresItem 5 2 2" xfId="21428" xr:uid="{00000000-0005-0000-0000-000033A80000}"/>
    <cellStyle name="SAPBEXresItem 5 2 2 2" xfId="31155" xr:uid="{00000000-0005-0000-0000-000034A80000}"/>
    <cellStyle name="SAPBEXresItem 5 2 2 3" xfId="34786" xr:uid="{00000000-0005-0000-0000-000035A80000}"/>
    <cellStyle name="SAPBEXresItem 5 2 3" xfId="29683" xr:uid="{00000000-0005-0000-0000-000036A80000}"/>
    <cellStyle name="SAPBEXresItem 5 2 4" xfId="33402" xr:uid="{00000000-0005-0000-0000-000037A80000}"/>
    <cellStyle name="SAPBEXresItem 5 3" xfId="21427" xr:uid="{00000000-0005-0000-0000-000038A80000}"/>
    <cellStyle name="SAPBEXresItem 5 3 2" xfId="31154" xr:uid="{00000000-0005-0000-0000-000039A80000}"/>
    <cellStyle name="SAPBEXresItem 5 3 3" xfId="34787" xr:uid="{00000000-0005-0000-0000-00003AA80000}"/>
    <cellStyle name="SAPBEXresItem 5 4" xfId="29682" xr:uid="{00000000-0005-0000-0000-00003BA80000}"/>
    <cellStyle name="SAPBEXresItem 5 5" xfId="33401" xr:uid="{00000000-0005-0000-0000-00003CA80000}"/>
    <cellStyle name="SAPBEXresItem 6" xfId="21418" xr:uid="{00000000-0005-0000-0000-00003DA80000}"/>
    <cellStyle name="SAPBEXresItem 6 2" xfId="31145" xr:uid="{00000000-0005-0000-0000-00003EA80000}"/>
    <cellStyle name="SAPBEXresItem 6 3" xfId="34796" xr:uid="{00000000-0005-0000-0000-00003FA80000}"/>
    <cellStyle name="SAPBEXresItem 7" xfId="29673" xr:uid="{00000000-0005-0000-0000-000040A80000}"/>
    <cellStyle name="SAPBEXresItem 8" xfId="33392" xr:uid="{00000000-0005-0000-0000-000041A80000}"/>
    <cellStyle name="SAPBEXstdData" xfId="19499" xr:uid="{00000000-0005-0000-0000-000042A80000}"/>
    <cellStyle name="SAPBEXstdData 2" xfId="19500" xr:uid="{00000000-0005-0000-0000-000043A80000}"/>
    <cellStyle name="SAPBEXstdData 2 2" xfId="19501" xr:uid="{00000000-0005-0000-0000-000044A80000}"/>
    <cellStyle name="SAPBEXstdData 2 2 2" xfId="21431" xr:uid="{00000000-0005-0000-0000-000045A80000}"/>
    <cellStyle name="SAPBEXstdData 2 2 2 2" xfId="31158" xr:uid="{00000000-0005-0000-0000-000046A80000}"/>
    <cellStyle name="SAPBEXstdData 2 2 2 3" xfId="34783" xr:uid="{00000000-0005-0000-0000-000047A80000}"/>
    <cellStyle name="SAPBEXstdData 2 2 3" xfId="29686" xr:uid="{00000000-0005-0000-0000-000048A80000}"/>
    <cellStyle name="SAPBEXstdData 2 2 4" xfId="33405" xr:uid="{00000000-0005-0000-0000-000049A80000}"/>
    <cellStyle name="SAPBEXstdData 2 3" xfId="19502" xr:uid="{00000000-0005-0000-0000-00004AA80000}"/>
    <cellStyle name="SAPBEXstdData 2 3 2" xfId="21432" xr:uid="{00000000-0005-0000-0000-00004BA80000}"/>
    <cellStyle name="SAPBEXstdData 2 3 2 2" xfId="31159" xr:uid="{00000000-0005-0000-0000-00004CA80000}"/>
    <cellStyle name="SAPBEXstdData 2 3 2 3" xfId="26100" xr:uid="{00000000-0005-0000-0000-00004DA80000}"/>
    <cellStyle name="SAPBEXstdData 2 3 3" xfId="29687" xr:uid="{00000000-0005-0000-0000-00004EA80000}"/>
    <cellStyle name="SAPBEXstdData 2 3 4" xfId="33406" xr:uid="{00000000-0005-0000-0000-00004FA80000}"/>
    <cellStyle name="SAPBEXstdData 2 4" xfId="21430" xr:uid="{00000000-0005-0000-0000-000050A80000}"/>
    <cellStyle name="SAPBEXstdData 2 4 2" xfId="31157" xr:uid="{00000000-0005-0000-0000-000051A80000}"/>
    <cellStyle name="SAPBEXstdData 2 4 3" xfId="34784" xr:uid="{00000000-0005-0000-0000-000052A80000}"/>
    <cellStyle name="SAPBEXstdData 2 5" xfId="29685" xr:uid="{00000000-0005-0000-0000-000053A80000}"/>
    <cellStyle name="SAPBEXstdData 2 6" xfId="33404" xr:uid="{00000000-0005-0000-0000-000054A80000}"/>
    <cellStyle name="SAPBEXstdData 3" xfId="19503" xr:uid="{00000000-0005-0000-0000-000055A80000}"/>
    <cellStyle name="SAPBEXstdData 3 2" xfId="19504" xr:uid="{00000000-0005-0000-0000-000056A80000}"/>
    <cellStyle name="SAPBEXstdData 3 2 2" xfId="21434" xr:uid="{00000000-0005-0000-0000-000057A80000}"/>
    <cellStyle name="SAPBEXstdData 3 2 2 2" xfId="31161" xr:uid="{00000000-0005-0000-0000-000058A80000}"/>
    <cellStyle name="SAPBEXstdData 3 2 2 3" xfId="34781" xr:uid="{00000000-0005-0000-0000-000059A80000}"/>
    <cellStyle name="SAPBEXstdData 3 2 3" xfId="29689" xr:uid="{00000000-0005-0000-0000-00005AA80000}"/>
    <cellStyle name="SAPBEXstdData 3 2 4" xfId="33408" xr:uid="{00000000-0005-0000-0000-00005BA80000}"/>
    <cellStyle name="SAPBEXstdData 3 3" xfId="19505" xr:uid="{00000000-0005-0000-0000-00005CA80000}"/>
    <cellStyle name="SAPBEXstdData 3 3 2" xfId="21435" xr:uid="{00000000-0005-0000-0000-00005DA80000}"/>
    <cellStyle name="SAPBEXstdData 3 3 2 2" xfId="31162" xr:uid="{00000000-0005-0000-0000-00005EA80000}"/>
    <cellStyle name="SAPBEXstdData 3 3 2 3" xfId="34780" xr:uid="{00000000-0005-0000-0000-00005FA80000}"/>
    <cellStyle name="SAPBEXstdData 3 3 3" xfId="29690" xr:uid="{00000000-0005-0000-0000-000060A80000}"/>
    <cellStyle name="SAPBEXstdData 3 3 4" xfId="33409" xr:uid="{00000000-0005-0000-0000-000061A80000}"/>
    <cellStyle name="SAPBEXstdData 3 4" xfId="21433" xr:uid="{00000000-0005-0000-0000-000062A80000}"/>
    <cellStyle name="SAPBEXstdData 3 4 2" xfId="31160" xr:uid="{00000000-0005-0000-0000-000063A80000}"/>
    <cellStyle name="SAPBEXstdData 3 4 3" xfId="34782" xr:uid="{00000000-0005-0000-0000-000064A80000}"/>
    <cellStyle name="SAPBEXstdData 3 5" xfId="29688" xr:uid="{00000000-0005-0000-0000-000065A80000}"/>
    <cellStyle name="SAPBEXstdData 3 6" xfId="33407" xr:uid="{00000000-0005-0000-0000-000066A80000}"/>
    <cellStyle name="SAPBEXstdData 4" xfId="19506" xr:uid="{00000000-0005-0000-0000-000067A80000}"/>
    <cellStyle name="SAPBEXstdData 4 2" xfId="19507" xr:uid="{00000000-0005-0000-0000-000068A80000}"/>
    <cellStyle name="SAPBEXstdData 4 2 2" xfId="21437" xr:uid="{00000000-0005-0000-0000-000069A80000}"/>
    <cellStyle name="SAPBEXstdData 4 2 2 2" xfId="31164" xr:uid="{00000000-0005-0000-0000-00006AA80000}"/>
    <cellStyle name="SAPBEXstdData 4 2 2 3" xfId="34779" xr:uid="{00000000-0005-0000-0000-00006BA80000}"/>
    <cellStyle name="SAPBEXstdData 4 2 3" xfId="29692" xr:uid="{00000000-0005-0000-0000-00006CA80000}"/>
    <cellStyle name="SAPBEXstdData 4 2 4" xfId="33411" xr:uid="{00000000-0005-0000-0000-00006DA80000}"/>
    <cellStyle name="SAPBEXstdData 4 3" xfId="21436" xr:uid="{00000000-0005-0000-0000-00006EA80000}"/>
    <cellStyle name="SAPBEXstdData 4 3 2" xfId="31163" xr:uid="{00000000-0005-0000-0000-00006FA80000}"/>
    <cellStyle name="SAPBEXstdData 4 3 3" xfId="26101" xr:uid="{00000000-0005-0000-0000-000070A80000}"/>
    <cellStyle name="SAPBEXstdData 4 4" xfId="29691" xr:uid="{00000000-0005-0000-0000-000071A80000}"/>
    <cellStyle name="SAPBEXstdData 4 5" xfId="33410" xr:uid="{00000000-0005-0000-0000-000072A80000}"/>
    <cellStyle name="SAPBEXstdData 5" xfId="19508" xr:uid="{00000000-0005-0000-0000-000073A80000}"/>
    <cellStyle name="SAPBEXstdData 5 2" xfId="19509" xr:uid="{00000000-0005-0000-0000-000074A80000}"/>
    <cellStyle name="SAPBEXstdData 5 2 2" xfId="21439" xr:uid="{00000000-0005-0000-0000-000075A80000}"/>
    <cellStyle name="SAPBEXstdData 5 2 2 2" xfId="31166" xr:uid="{00000000-0005-0000-0000-000076A80000}"/>
    <cellStyle name="SAPBEXstdData 5 2 2 3" xfId="34777" xr:uid="{00000000-0005-0000-0000-000077A80000}"/>
    <cellStyle name="SAPBEXstdData 5 2 3" xfId="29694" xr:uid="{00000000-0005-0000-0000-000078A80000}"/>
    <cellStyle name="SAPBEXstdData 5 2 4" xfId="33413" xr:uid="{00000000-0005-0000-0000-000079A80000}"/>
    <cellStyle name="SAPBEXstdData 5 3" xfId="21438" xr:uid="{00000000-0005-0000-0000-00007AA80000}"/>
    <cellStyle name="SAPBEXstdData 5 3 2" xfId="31165" xr:uid="{00000000-0005-0000-0000-00007BA80000}"/>
    <cellStyle name="SAPBEXstdData 5 3 3" xfId="34778" xr:uid="{00000000-0005-0000-0000-00007CA80000}"/>
    <cellStyle name="SAPBEXstdData 5 4" xfId="29693" xr:uid="{00000000-0005-0000-0000-00007DA80000}"/>
    <cellStyle name="SAPBEXstdData 5 5" xfId="33412" xr:uid="{00000000-0005-0000-0000-00007EA80000}"/>
    <cellStyle name="SAPBEXstdData 6" xfId="21429" xr:uid="{00000000-0005-0000-0000-00007FA80000}"/>
    <cellStyle name="SAPBEXstdData 6 2" xfId="31156" xr:uid="{00000000-0005-0000-0000-000080A80000}"/>
    <cellStyle name="SAPBEXstdData 6 3" xfId="34785" xr:uid="{00000000-0005-0000-0000-000081A80000}"/>
    <cellStyle name="SAPBEXstdData 7" xfId="29684" xr:uid="{00000000-0005-0000-0000-000082A80000}"/>
    <cellStyle name="SAPBEXstdData 8" xfId="33403" xr:uid="{00000000-0005-0000-0000-000083A80000}"/>
    <cellStyle name="SAPBEXstdDataEmph" xfId="19510" xr:uid="{00000000-0005-0000-0000-000084A80000}"/>
    <cellStyle name="SAPBEXstdDataEmph 2" xfId="19511" xr:uid="{00000000-0005-0000-0000-000085A80000}"/>
    <cellStyle name="SAPBEXstdDataEmph 2 2" xfId="19512" xr:uid="{00000000-0005-0000-0000-000086A80000}"/>
    <cellStyle name="SAPBEXstdDataEmph 2 2 2" xfId="21442" xr:uid="{00000000-0005-0000-0000-000087A80000}"/>
    <cellStyle name="SAPBEXstdDataEmph 2 2 2 2" xfId="31169" xr:uid="{00000000-0005-0000-0000-000088A80000}"/>
    <cellStyle name="SAPBEXstdDataEmph 2 2 2 3" xfId="34774" xr:uid="{00000000-0005-0000-0000-000089A80000}"/>
    <cellStyle name="SAPBEXstdDataEmph 2 2 3" xfId="29697" xr:uid="{00000000-0005-0000-0000-00008AA80000}"/>
    <cellStyle name="SAPBEXstdDataEmph 2 2 4" xfId="33416" xr:uid="{00000000-0005-0000-0000-00008BA80000}"/>
    <cellStyle name="SAPBEXstdDataEmph 2 3" xfId="19513" xr:uid="{00000000-0005-0000-0000-00008CA80000}"/>
    <cellStyle name="SAPBEXstdDataEmph 2 3 2" xfId="21443" xr:uid="{00000000-0005-0000-0000-00008DA80000}"/>
    <cellStyle name="SAPBEXstdDataEmph 2 3 2 2" xfId="31170" xr:uid="{00000000-0005-0000-0000-00008EA80000}"/>
    <cellStyle name="SAPBEXstdDataEmph 2 3 2 3" xfId="34773" xr:uid="{00000000-0005-0000-0000-00008FA80000}"/>
    <cellStyle name="SAPBEXstdDataEmph 2 3 3" xfId="29698" xr:uid="{00000000-0005-0000-0000-000090A80000}"/>
    <cellStyle name="SAPBEXstdDataEmph 2 3 4" xfId="33417" xr:uid="{00000000-0005-0000-0000-000091A80000}"/>
    <cellStyle name="SAPBEXstdDataEmph 2 4" xfId="21441" xr:uid="{00000000-0005-0000-0000-000092A80000}"/>
    <cellStyle name="SAPBEXstdDataEmph 2 4 2" xfId="31168" xr:uid="{00000000-0005-0000-0000-000093A80000}"/>
    <cellStyle name="SAPBEXstdDataEmph 2 4 3" xfId="34775" xr:uid="{00000000-0005-0000-0000-000094A80000}"/>
    <cellStyle name="SAPBEXstdDataEmph 2 5" xfId="29696" xr:uid="{00000000-0005-0000-0000-000095A80000}"/>
    <cellStyle name="SAPBEXstdDataEmph 2 6" xfId="33415" xr:uid="{00000000-0005-0000-0000-000096A80000}"/>
    <cellStyle name="SAPBEXstdDataEmph 3" xfId="19514" xr:uid="{00000000-0005-0000-0000-000097A80000}"/>
    <cellStyle name="SAPBEXstdDataEmph 3 2" xfId="19515" xr:uid="{00000000-0005-0000-0000-000098A80000}"/>
    <cellStyle name="SAPBEXstdDataEmph 3 2 2" xfId="21445" xr:uid="{00000000-0005-0000-0000-000099A80000}"/>
    <cellStyle name="SAPBEXstdDataEmph 3 2 2 2" xfId="31172" xr:uid="{00000000-0005-0000-0000-00009AA80000}"/>
    <cellStyle name="SAPBEXstdDataEmph 3 2 2 3" xfId="34771" xr:uid="{00000000-0005-0000-0000-00009BA80000}"/>
    <cellStyle name="SAPBEXstdDataEmph 3 2 3" xfId="29700" xr:uid="{00000000-0005-0000-0000-00009CA80000}"/>
    <cellStyle name="SAPBEXstdDataEmph 3 2 4" xfId="33419" xr:uid="{00000000-0005-0000-0000-00009DA80000}"/>
    <cellStyle name="SAPBEXstdDataEmph 3 3" xfId="19516" xr:uid="{00000000-0005-0000-0000-00009EA80000}"/>
    <cellStyle name="SAPBEXstdDataEmph 3 3 2" xfId="21446" xr:uid="{00000000-0005-0000-0000-00009FA80000}"/>
    <cellStyle name="SAPBEXstdDataEmph 3 3 2 2" xfId="31173" xr:uid="{00000000-0005-0000-0000-0000A0A80000}"/>
    <cellStyle name="SAPBEXstdDataEmph 3 3 2 3" xfId="34770" xr:uid="{00000000-0005-0000-0000-0000A1A80000}"/>
    <cellStyle name="SAPBEXstdDataEmph 3 3 3" xfId="29701" xr:uid="{00000000-0005-0000-0000-0000A2A80000}"/>
    <cellStyle name="SAPBEXstdDataEmph 3 3 4" xfId="33420" xr:uid="{00000000-0005-0000-0000-0000A3A80000}"/>
    <cellStyle name="SAPBEXstdDataEmph 3 4" xfId="21444" xr:uid="{00000000-0005-0000-0000-0000A4A80000}"/>
    <cellStyle name="SAPBEXstdDataEmph 3 4 2" xfId="31171" xr:uid="{00000000-0005-0000-0000-0000A5A80000}"/>
    <cellStyle name="SAPBEXstdDataEmph 3 4 3" xfId="34772" xr:uid="{00000000-0005-0000-0000-0000A6A80000}"/>
    <cellStyle name="SAPBEXstdDataEmph 3 5" xfId="29699" xr:uid="{00000000-0005-0000-0000-0000A7A80000}"/>
    <cellStyle name="SAPBEXstdDataEmph 3 6" xfId="33418" xr:uid="{00000000-0005-0000-0000-0000A8A80000}"/>
    <cellStyle name="SAPBEXstdDataEmph 4" xfId="19517" xr:uid="{00000000-0005-0000-0000-0000A9A80000}"/>
    <cellStyle name="SAPBEXstdDataEmph 4 2" xfId="19518" xr:uid="{00000000-0005-0000-0000-0000AAA80000}"/>
    <cellStyle name="SAPBEXstdDataEmph 4 2 2" xfId="21448" xr:uid="{00000000-0005-0000-0000-0000ABA80000}"/>
    <cellStyle name="SAPBEXstdDataEmph 4 2 2 2" xfId="31175" xr:uid="{00000000-0005-0000-0000-0000ACA80000}"/>
    <cellStyle name="SAPBEXstdDataEmph 4 2 2 3" xfId="34768" xr:uid="{00000000-0005-0000-0000-0000ADA80000}"/>
    <cellStyle name="SAPBEXstdDataEmph 4 2 3" xfId="29703" xr:uid="{00000000-0005-0000-0000-0000AEA80000}"/>
    <cellStyle name="SAPBEXstdDataEmph 4 2 4" xfId="33422" xr:uid="{00000000-0005-0000-0000-0000AFA80000}"/>
    <cellStyle name="SAPBEXstdDataEmph 4 3" xfId="21447" xr:uid="{00000000-0005-0000-0000-0000B0A80000}"/>
    <cellStyle name="SAPBEXstdDataEmph 4 3 2" xfId="31174" xr:uid="{00000000-0005-0000-0000-0000B1A80000}"/>
    <cellStyle name="SAPBEXstdDataEmph 4 3 3" xfId="34769" xr:uid="{00000000-0005-0000-0000-0000B2A80000}"/>
    <cellStyle name="SAPBEXstdDataEmph 4 4" xfId="29702" xr:uid="{00000000-0005-0000-0000-0000B3A80000}"/>
    <cellStyle name="SAPBEXstdDataEmph 4 5" xfId="33421" xr:uid="{00000000-0005-0000-0000-0000B4A80000}"/>
    <cellStyle name="SAPBEXstdDataEmph 5" xfId="19519" xr:uid="{00000000-0005-0000-0000-0000B5A80000}"/>
    <cellStyle name="SAPBEXstdDataEmph 5 2" xfId="19520" xr:uid="{00000000-0005-0000-0000-0000B6A80000}"/>
    <cellStyle name="SAPBEXstdDataEmph 5 2 2" xfId="21450" xr:uid="{00000000-0005-0000-0000-0000B7A80000}"/>
    <cellStyle name="SAPBEXstdDataEmph 5 2 2 2" xfId="31177" xr:uid="{00000000-0005-0000-0000-0000B8A80000}"/>
    <cellStyle name="SAPBEXstdDataEmph 5 2 2 3" xfId="34766" xr:uid="{00000000-0005-0000-0000-0000B9A80000}"/>
    <cellStyle name="SAPBEXstdDataEmph 5 2 3" xfId="29705" xr:uid="{00000000-0005-0000-0000-0000BAA80000}"/>
    <cellStyle name="SAPBEXstdDataEmph 5 2 4" xfId="33424" xr:uid="{00000000-0005-0000-0000-0000BBA80000}"/>
    <cellStyle name="SAPBEXstdDataEmph 5 3" xfId="21449" xr:uid="{00000000-0005-0000-0000-0000BCA80000}"/>
    <cellStyle name="SAPBEXstdDataEmph 5 3 2" xfId="31176" xr:uid="{00000000-0005-0000-0000-0000BDA80000}"/>
    <cellStyle name="SAPBEXstdDataEmph 5 3 3" xfId="34767" xr:uid="{00000000-0005-0000-0000-0000BEA80000}"/>
    <cellStyle name="SAPBEXstdDataEmph 5 4" xfId="29704" xr:uid="{00000000-0005-0000-0000-0000BFA80000}"/>
    <cellStyle name="SAPBEXstdDataEmph 5 5" xfId="33423" xr:uid="{00000000-0005-0000-0000-0000C0A80000}"/>
    <cellStyle name="SAPBEXstdDataEmph 6" xfId="21440" xr:uid="{00000000-0005-0000-0000-0000C1A80000}"/>
    <cellStyle name="SAPBEXstdDataEmph 6 2" xfId="31167" xr:uid="{00000000-0005-0000-0000-0000C2A80000}"/>
    <cellStyle name="SAPBEXstdDataEmph 6 3" xfId="34776" xr:uid="{00000000-0005-0000-0000-0000C3A80000}"/>
    <cellStyle name="SAPBEXstdDataEmph 7" xfId="29695" xr:uid="{00000000-0005-0000-0000-0000C4A80000}"/>
    <cellStyle name="SAPBEXstdDataEmph 8" xfId="33414" xr:uid="{00000000-0005-0000-0000-0000C5A80000}"/>
    <cellStyle name="SAPBEXstdItem" xfId="19521" xr:uid="{00000000-0005-0000-0000-0000C6A80000}"/>
    <cellStyle name="SAPBEXstdItem 2" xfId="19522" xr:uid="{00000000-0005-0000-0000-0000C7A80000}"/>
    <cellStyle name="SAPBEXstdItem 2 2" xfId="19523" xr:uid="{00000000-0005-0000-0000-0000C8A80000}"/>
    <cellStyle name="SAPBEXstdItem 2 2 2" xfId="21453" xr:uid="{00000000-0005-0000-0000-0000C9A80000}"/>
    <cellStyle name="SAPBEXstdItem 2 2 2 2" xfId="31180" xr:uid="{00000000-0005-0000-0000-0000CAA80000}"/>
    <cellStyle name="SAPBEXstdItem 2 2 2 3" xfId="34763" xr:uid="{00000000-0005-0000-0000-0000CBA80000}"/>
    <cellStyle name="SAPBEXstdItem 2 2 3" xfId="29708" xr:uid="{00000000-0005-0000-0000-0000CCA80000}"/>
    <cellStyle name="SAPBEXstdItem 2 2 4" xfId="33427" xr:uid="{00000000-0005-0000-0000-0000CDA80000}"/>
    <cellStyle name="SAPBEXstdItem 2 3" xfId="19524" xr:uid="{00000000-0005-0000-0000-0000CEA80000}"/>
    <cellStyle name="SAPBEXstdItem 2 3 2" xfId="21454" xr:uid="{00000000-0005-0000-0000-0000CFA80000}"/>
    <cellStyle name="SAPBEXstdItem 2 3 2 2" xfId="31181" xr:uid="{00000000-0005-0000-0000-0000D0A80000}"/>
    <cellStyle name="SAPBEXstdItem 2 3 2 3" xfId="34762" xr:uid="{00000000-0005-0000-0000-0000D1A80000}"/>
    <cellStyle name="SAPBEXstdItem 2 3 3" xfId="29709" xr:uid="{00000000-0005-0000-0000-0000D2A80000}"/>
    <cellStyle name="SAPBEXstdItem 2 3 4" xfId="33428" xr:uid="{00000000-0005-0000-0000-0000D3A80000}"/>
    <cellStyle name="SAPBEXstdItem 2 4" xfId="21452" xr:uid="{00000000-0005-0000-0000-0000D4A80000}"/>
    <cellStyle name="SAPBEXstdItem 2 4 2" xfId="31179" xr:uid="{00000000-0005-0000-0000-0000D5A80000}"/>
    <cellStyle name="SAPBEXstdItem 2 4 3" xfId="34764" xr:uid="{00000000-0005-0000-0000-0000D6A80000}"/>
    <cellStyle name="SAPBEXstdItem 2 5" xfId="29707" xr:uid="{00000000-0005-0000-0000-0000D7A80000}"/>
    <cellStyle name="SAPBEXstdItem 2 6" xfId="33426" xr:uid="{00000000-0005-0000-0000-0000D8A80000}"/>
    <cellStyle name="SAPBEXstdItem 3" xfId="19525" xr:uid="{00000000-0005-0000-0000-0000D9A80000}"/>
    <cellStyle name="SAPBEXstdItem 3 2" xfId="19526" xr:uid="{00000000-0005-0000-0000-0000DAA80000}"/>
    <cellStyle name="SAPBEXstdItem 3 2 2" xfId="21456" xr:uid="{00000000-0005-0000-0000-0000DBA80000}"/>
    <cellStyle name="SAPBEXstdItem 3 2 2 2" xfId="31183" xr:uid="{00000000-0005-0000-0000-0000DCA80000}"/>
    <cellStyle name="SAPBEXstdItem 3 2 2 3" xfId="34760" xr:uid="{00000000-0005-0000-0000-0000DDA80000}"/>
    <cellStyle name="SAPBEXstdItem 3 2 3" xfId="29711" xr:uid="{00000000-0005-0000-0000-0000DEA80000}"/>
    <cellStyle name="SAPBEXstdItem 3 2 4" xfId="33430" xr:uid="{00000000-0005-0000-0000-0000DFA80000}"/>
    <cellStyle name="SAPBEXstdItem 3 3" xfId="19527" xr:uid="{00000000-0005-0000-0000-0000E0A80000}"/>
    <cellStyle name="SAPBEXstdItem 3 3 2" xfId="21457" xr:uid="{00000000-0005-0000-0000-0000E1A80000}"/>
    <cellStyle name="SAPBEXstdItem 3 3 2 2" xfId="31184" xr:uid="{00000000-0005-0000-0000-0000E2A80000}"/>
    <cellStyle name="SAPBEXstdItem 3 3 2 3" xfId="34759" xr:uid="{00000000-0005-0000-0000-0000E3A80000}"/>
    <cellStyle name="SAPBEXstdItem 3 3 3" xfId="29712" xr:uid="{00000000-0005-0000-0000-0000E4A80000}"/>
    <cellStyle name="SAPBEXstdItem 3 3 4" xfId="33431" xr:uid="{00000000-0005-0000-0000-0000E5A80000}"/>
    <cellStyle name="SAPBEXstdItem 3 4" xfId="21455" xr:uid="{00000000-0005-0000-0000-0000E6A80000}"/>
    <cellStyle name="SAPBEXstdItem 3 4 2" xfId="31182" xr:uid="{00000000-0005-0000-0000-0000E7A80000}"/>
    <cellStyle name="SAPBEXstdItem 3 4 3" xfId="34761" xr:uid="{00000000-0005-0000-0000-0000E8A80000}"/>
    <cellStyle name="SAPBEXstdItem 3 5" xfId="29710" xr:uid="{00000000-0005-0000-0000-0000E9A80000}"/>
    <cellStyle name="SAPBEXstdItem 3 6" xfId="33429" xr:uid="{00000000-0005-0000-0000-0000EAA80000}"/>
    <cellStyle name="SAPBEXstdItem 4" xfId="19528" xr:uid="{00000000-0005-0000-0000-0000EBA80000}"/>
    <cellStyle name="SAPBEXstdItem 4 2" xfId="19529" xr:uid="{00000000-0005-0000-0000-0000ECA80000}"/>
    <cellStyle name="SAPBEXstdItem 4 2 2" xfId="21459" xr:uid="{00000000-0005-0000-0000-0000EDA80000}"/>
    <cellStyle name="SAPBEXstdItem 4 2 2 2" xfId="31186" xr:uid="{00000000-0005-0000-0000-0000EEA80000}"/>
    <cellStyle name="SAPBEXstdItem 4 2 2 3" xfId="34757" xr:uid="{00000000-0005-0000-0000-0000EFA80000}"/>
    <cellStyle name="SAPBEXstdItem 4 2 3" xfId="29714" xr:uid="{00000000-0005-0000-0000-0000F0A80000}"/>
    <cellStyle name="SAPBEXstdItem 4 2 4" xfId="33433" xr:uid="{00000000-0005-0000-0000-0000F1A80000}"/>
    <cellStyle name="SAPBEXstdItem 4 3" xfId="21458" xr:uid="{00000000-0005-0000-0000-0000F2A80000}"/>
    <cellStyle name="SAPBEXstdItem 4 3 2" xfId="31185" xr:uid="{00000000-0005-0000-0000-0000F3A80000}"/>
    <cellStyle name="SAPBEXstdItem 4 3 3" xfId="34758" xr:uid="{00000000-0005-0000-0000-0000F4A80000}"/>
    <cellStyle name="SAPBEXstdItem 4 4" xfId="29713" xr:uid="{00000000-0005-0000-0000-0000F5A80000}"/>
    <cellStyle name="SAPBEXstdItem 4 5" xfId="33432" xr:uid="{00000000-0005-0000-0000-0000F6A80000}"/>
    <cellStyle name="SAPBEXstdItem 5" xfId="19530" xr:uid="{00000000-0005-0000-0000-0000F7A80000}"/>
    <cellStyle name="SAPBEXstdItem 5 2" xfId="19531" xr:uid="{00000000-0005-0000-0000-0000F8A80000}"/>
    <cellStyle name="SAPBEXstdItem 5 2 2" xfId="21461" xr:uid="{00000000-0005-0000-0000-0000F9A80000}"/>
    <cellStyle name="SAPBEXstdItem 5 2 2 2" xfId="31188" xr:uid="{00000000-0005-0000-0000-0000FAA80000}"/>
    <cellStyle name="SAPBEXstdItem 5 2 2 3" xfId="34755" xr:uid="{00000000-0005-0000-0000-0000FBA80000}"/>
    <cellStyle name="SAPBEXstdItem 5 2 3" xfId="29716" xr:uid="{00000000-0005-0000-0000-0000FCA80000}"/>
    <cellStyle name="SAPBEXstdItem 5 2 4" xfId="33435" xr:uid="{00000000-0005-0000-0000-0000FDA80000}"/>
    <cellStyle name="SAPBEXstdItem 5 3" xfId="21460" xr:uid="{00000000-0005-0000-0000-0000FEA80000}"/>
    <cellStyle name="SAPBEXstdItem 5 3 2" xfId="31187" xr:uid="{00000000-0005-0000-0000-0000FFA80000}"/>
    <cellStyle name="SAPBEXstdItem 5 3 3" xfId="34756" xr:uid="{00000000-0005-0000-0000-000000A90000}"/>
    <cellStyle name="SAPBEXstdItem 5 4" xfId="29715" xr:uid="{00000000-0005-0000-0000-000001A90000}"/>
    <cellStyle name="SAPBEXstdItem 5 5" xfId="33434" xr:uid="{00000000-0005-0000-0000-000002A90000}"/>
    <cellStyle name="SAPBEXstdItem 6" xfId="21451" xr:uid="{00000000-0005-0000-0000-000003A90000}"/>
    <cellStyle name="SAPBEXstdItem 6 2" xfId="31178" xr:uid="{00000000-0005-0000-0000-000004A90000}"/>
    <cellStyle name="SAPBEXstdItem 6 3" xfId="34765" xr:uid="{00000000-0005-0000-0000-000005A90000}"/>
    <cellStyle name="SAPBEXstdItem 7" xfId="29706" xr:uid="{00000000-0005-0000-0000-000006A90000}"/>
    <cellStyle name="SAPBEXstdItem 8" xfId="33425" xr:uid="{00000000-0005-0000-0000-000007A90000}"/>
    <cellStyle name="SAPBEXsubData" xfId="19532" xr:uid="{00000000-0005-0000-0000-000008A90000}"/>
    <cellStyle name="SAPBEXsubData 2" xfId="19533" xr:uid="{00000000-0005-0000-0000-000009A90000}"/>
    <cellStyle name="SAPBEXsubData 2 2" xfId="19534" xr:uid="{00000000-0005-0000-0000-00000AA90000}"/>
    <cellStyle name="SAPBEXsubData 3" xfId="19535" xr:uid="{00000000-0005-0000-0000-00000BA90000}"/>
    <cellStyle name="SAPBEXsubDataEmph" xfId="19536" xr:uid="{00000000-0005-0000-0000-00000CA90000}"/>
    <cellStyle name="SAPBEXsubDataEmph 2" xfId="19537" xr:uid="{00000000-0005-0000-0000-00000DA90000}"/>
    <cellStyle name="SAPBEXsubDataEmph 2 2" xfId="19538" xr:uid="{00000000-0005-0000-0000-00000EA90000}"/>
    <cellStyle name="SAPBEXsubDataEmph 3" xfId="19539" xr:uid="{00000000-0005-0000-0000-00000FA90000}"/>
    <cellStyle name="SAPBEXsubItem" xfId="19540" xr:uid="{00000000-0005-0000-0000-000010A90000}"/>
    <cellStyle name="SAPBEXsubItem 2" xfId="19541" xr:uid="{00000000-0005-0000-0000-000011A90000}"/>
    <cellStyle name="SAPBEXsubItem 2 2" xfId="19542" xr:uid="{00000000-0005-0000-0000-000012A90000}"/>
    <cellStyle name="SAPBEXsubItem 3" xfId="19543" xr:uid="{00000000-0005-0000-0000-000013A90000}"/>
    <cellStyle name="SAPBEXtitle" xfId="19544" xr:uid="{00000000-0005-0000-0000-000014A90000}"/>
    <cellStyle name="SAPBEXtitle 2" xfId="19545" xr:uid="{00000000-0005-0000-0000-000015A90000}"/>
    <cellStyle name="SAPBEXtitle 2 2" xfId="19546" xr:uid="{00000000-0005-0000-0000-000016A90000}"/>
    <cellStyle name="SAPBEXtitle 2 2 2" xfId="21464" xr:uid="{00000000-0005-0000-0000-000017A90000}"/>
    <cellStyle name="SAPBEXtitle 2 2 2 2" xfId="31191" xr:uid="{00000000-0005-0000-0000-000018A90000}"/>
    <cellStyle name="SAPBEXtitle 2 2 2 3" xfId="34752" xr:uid="{00000000-0005-0000-0000-000019A90000}"/>
    <cellStyle name="SAPBEXtitle 2 2 3" xfId="29725" xr:uid="{00000000-0005-0000-0000-00001AA90000}"/>
    <cellStyle name="SAPBEXtitle 2 2 4" xfId="33438" xr:uid="{00000000-0005-0000-0000-00001BA90000}"/>
    <cellStyle name="SAPBEXtitle 2 3" xfId="19547" xr:uid="{00000000-0005-0000-0000-00001CA90000}"/>
    <cellStyle name="SAPBEXtitle 2 3 2" xfId="21465" xr:uid="{00000000-0005-0000-0000-00001DA90000}"/>
    <cellStyle name="SAPBEXtitle 2 3 2 2" xfId="31192" xr:uid="{00000000-0005-0000-0000-00001EA90000}"/>
    <cellStyle name="SAPBEXtitle 2 3 2 3" xfId="34751" xr:uid="{00000000-0005-0000-0000-00001FA90000}"/>
    <cellStyle name="SAPBEXtitle 2 3 3" xfId="29726" xr:uid="{00000000-0005-0000-0000-000020A90000}"/>
    <cellStyle name="SAPBEXtitle 2 3 4" xfId="33439" xr:uid="{00000000-0005-0000-0000-000021A90000}"/>
    <cellStyle name="SAPBEXtitle 2 4" xfId="21463" xr:uid="{00000000-0005-0000-0000-000022A90000}"/>
    <cellStyle name="SAPBEXtitle 2 4 2" xfId="31190" xr:uid="{00000000-0005-0000-0000-000023A90000}"/>
    <cellStyle name="SAPBEXtitle 2 4 3" xfId="34753" xr:uid="{00000000-0005-0000-0000-000024A90000}"/>
    <cellStyle name="SAPBEXtitle 2 5" xfId="29724" xr:uid="{00000000-0005-0000-0000-000025A90000}"/>
    <cellStyle name="SAPBEXtitle 2 6" xfId="33437" xr:uid="{00000000-0005-0000-0000-000026A90000}"/>
    <cellStyle name="SAPBEXtitle 3" xfId="19548" xr:uid="{00000000-0005-0000-0000-000027A90000}"/>
    <cellStyle name="SAPBEXtitle 3 2" xfId="19549" xr:uid="{00000000-0005-0000-0000-000028A90000}"/>
    <cellStyle name="SAPBEXtitle 3 2 2" xfId="21467" xr:uid="{00000000-0005-0000-0000-000029A90000}"/>
    <cellStyle name="SAPBEXtitle 3 2 2 2" xfId="31194" xr:uid="{00000000-0005-0000-0000-00002AA90000}"/>
    <cellStyle name="SAPBEXtitle 3 2 2 3" xfId="34749" xr:uid="{00000000-0005-0000-0000-00002BA90000}"/>
    <cellStyle name="SAPBEXtitle 3 2 3" xfId="29728" xr:uid="{00000000-0005-0000-0000-00002CA90000}"/>
    <cellStyle name="SAPBEXtitle 3 2 4" xfId="33441" xr:uid="{00000000-0005-0000-0000-00002DA90000}"/>
    <cellStyle name="SAPBEXtitle 3 3" xfId="19550" xr:uid="{00000000-0005-0000-0000-00002EA90000}"/>
    <cellStyle name="SAPBEXtitle 3 3 2" xfId="21468" xr:uid="{00000000-0005-0000-0000-00002FA90000}"/>
    <cellStyle name="SAPBEXtitle 3 3 2 2" xfId="31195" xr:uid="{00000000-0005-0000-0000-000030A90000}"/>
    <cellStyle name="SAPBEXtitle 3 3 2 3" xfId="34748" xr:uid="{00000000-0005-0000-0000-000031A90000}"/>
    <cellStyle name="SAPBEXtitle 3 3 3" xfId="29729" xr:uid="{00000000-0005-0000-0000-000032A90000}"/>
    <cellStyle name="SAPBEXtitle 3 3 4" xfId="33442" xr:uid="{00000000-0005-0000-0000-000033A90000}"/>
    <cellStyle name="SAPBEXtitle 3 4" xfId="21466" xr:uid="{00000000-0005-0000-0000-000034A90000}"/>
    <cellStyle name="SAPBEXtitle 3 4 2" xfId="31193" xr:uid="{00000000-0005-0000-0000-000035A90000}"/>
    <cellStyle name="SAPBEXtitle 3 4 3" xfId="34750" xr:uid="{00000000-0005-0000-0000-000036A90000}"/>
    <cellStyle name="SAPBEXtitle 3 5" xfId="29727" xr:uid="{00000000-0005-0000-0000-000037A90000}"/>
    <cellStyle name="SAPBEXtitle 3 6" xfId="33440" xr:uid="{00000000-0005-0000-0000-000038A90000}"/>
    <cellStyle name="SAPBEXtitle 4" xfId="19551" xr:uid="{00000000-0005-0000-0000-000039A90000}"/>
    <cellStyle name="SAPBEXtitle 4 2" xfId="19552" xr:uid="{00000000-0005-0000-0000-00003AA90000}"/>
    <cellStyle name="SAPBEXtitle 4 2 2" xfId="21470" xr:uid="{00000000-0005-0000-0000-00003BA90000}"/>
    <cellStyle name="SAPBEXtitle 4 2 2 2" xfId="31197" xr:uid="{00000000-0005-0000-0000-00003CA90000}"/>
    <cellStyle name="SAPBEXtitle 4 2 2 3" xfId="34746" xr:uid="{00000000-0005-0000-0000-00003DA90000}"/>
    <cellStyle name="SAPBEXtitle 4 2 3" xfId="29731" xr:uid="{00000000-0005-0000-0000-00003EA90000}"/>
    <cellStyle name="SAPBEXtitle 4 2 4" xfId="33444" xr:uid="{00000000-0005-0000-0000-00003FA90000}"/>
    <cellStyle name="SAPBEXtitle 4 3" xfId="21469" xr:uid="{00000000-0005-0000-0000-000040A90000}"/>
    <cellStyle name="SAPBEXtitle 4 3 2" xfId="31196" xr:uid="{00000000-0005-0000-0000-000041A90000}"/>
    <cellStyle name="SAPBEXtitle 4 3 3" xfId="34747" xr:uid="{00000000-0005-0000-0000-000042A90000}"/>
    <cellStyle name="SAPBEXtitle 4 4" xfId="29730" xr:uid="{00000000-0005-0000-0000-000043A90000}"/>
    <cellStyle name="SAPBEXtitle 4 5" xfId="33443" xr:uid="{00000000-0005-0000-0000-000044A90000}"/>
    <cellStyle name="SAPBEXtitle 5" xfId="19553" xr:uid="{00000000-0005-0000-0000-000045A90000}"/>
    <cellStyle name="SAPBEXtitle 5 2" xfId="19554" xr:uid="{00000000-0005-0000-0000-000046A90000}"/>
    <cellStyle name="SAPBEXtitle 5 2 2" xfId="21472" xr:uid="{00000000-0005-0000-0000-000047A90000}"/>
    <cellStyle name="SAPBEXtitle 5 2 2 2" xfId="31199" xr:uid="{00000000-0005-0000-0000-000048A90000}"/>
    <cellStyle name="SAPBEXtitle 5 2 2 3" xfId="34744" xr:uid="{00000000-0005-0000-0000-000049A90000}"/>
    <cellStyle name="SAPBEXtitle 5 2 3" xfId="29733" xr:uid="{00000000-0005-0000-0000-00004AA90000}"/>
    <cellStyle name="SAPBEXtitle 5 2 4" xfId="33446" xr:uid="{00000000-0005-0000-0000-00004BA90000}"/>
    <cellStyle name="SAPBEXtitle 5 3" xfId="21471" xr:uid="{00000000-0005-0000-0000-00004CA90000}"/>
    <cellStyle name="SAPBEXtitle 5 3 2" xfId="31198" xr:uid="{00000000-0005-0000-0000-00004DA90000}"/>
    <cellStyle name="SAPBEXtitle 5 3 3" xfId="34745" xr:uid="{00000000-0005-0000-0000-00004EA90000}"/>
    <cellStyle name="SAPBEXtitle 5 4" xfId="29732" xr:uid="{00000000-0005-0000-0000-00004FA90000}"/>
    <cellStyle name="SAPBEXtitle 5 5" xfId="33445" xr:uid="{00000000-0005-0000-0000-000050A90000}"/>
    <cellStyle name="SAPBEXtitle 6" xfId="21462" xr:uid="{00000000-0005-0000-0000-000051A90000}"/>
    <cellStyle name="SAPBEXtitle 6 2" xfId="31189" xr:uid="{00000000-0005-0000-0000-000052A90000}"/>
    <cellStyle name="SAPBEXtitle 6 3" xfId="34754" xr:uid="{00000000-0005-0000-0000-000053A90000}"/>
    <cellStyle name="SAPBEXtitle 7" xfId="29723" xr:uid="{00000000-0005-0000-0000-000054A90000}"/>
    <cellStyle name="SAPBEXtitle 8" xfId="33436" xr:uid="{00000000-0005-0000-0000-000055A90000}"/>
    <cellStyle name="SAPBEXundefined" xfId="19555" xr:uid="{00000000-0005-0000-0000-000056A90000}"/>
    <cellStyle name="SAPBEXundefined 2" xfId="19556" xr:uid="{00000000-0005-0000-0000-000057A90000}"/>
    <cellStyle name="SAPBEXundefined 2 2" xfId="19557" xr:uid="{00000000-0005-0000-0000-000058A90000}"/>
    <cellStyle name="SAPBEXundefined 2 2 2" xfId="21475" xr:uid="{00000000-0005-0000-0000-000059A90000}"/>
    <cellStyle name="SAPBEXundefined 2 2 2 2" xfId="31202" xr:uid="{00000000-0005-0000-0000-00005AA90000}"/>
    <cellStyle name="SAPBEXundefined 2 2 2 3" xfId="34741" xr:uid="{00000000-0005-0000-0000-00005BA90000}"/>
    <cellStyle name="SAPBEXundefined 2 2 3" xfId="29736" xr:uid="{00000000-0005-0000-0000-00005CA90000}"/>
    <cellStyle name="SAPBEXundefined 2 2 4" xfId="33449" xr:uid="{00000000-0005-0000-0000-00005DA90000}"/>
    <cellStyle name="SAPBEXundefined 2 3" xfId="19558" xr:uid="{00000000-0005-0000-0000-00005EA90000}"/>
    <cellStyle name="SAPBEXundefined 2 3 2" xfId="21476" xr:uid="{00000000-0005-0000-0000-00005FA90000}"/>
    <cellStyle name="SAPBEXundefined 2 3 2 2" xfId="31203" xr:uid="{00000000-0005-0000-0000-000060A90000}"/>
    <cellStyle name="SAPBEXundefined 2 3 2 3" xfId="34740" xr:uid="{00000000-0005-0000-0000-000061A90000}"/>
    <cellStyle name="SAPBEXundefined 2 3 3" xfId="29737" xr:uid="{00000000-0005-0000-0000-000062A90000}"/>
    <cellStyle name="SAPBEXundefined 2 3 4" xfId="33450" xr:uid="{00000000-0005-0000-0000-000063A90000}"/>
    <cellStyle name="SAPBEXundefined 2 4" xfId="21474" xr:uid="{00000000-0005-0000-0000-000064A90000}"/>
    <cellStyle name="SAPBEXundefined 2 4 2" xfId="31201" xr:uid="{00000000-0005-0000-0000-000065A90000}"/>
    <cellStyle name="SAPBEXundefined 2 4 3" xfId="34742" xr:uid="{00000000-0005-0000-0000-000066A90000}"/>
    <cellStyle name="SAPBEXundefined 2 5" xfId="29735" xr:uid="{00000000-0005-0000-0000-000067A90000}"/>
    <cellStyle name="SAPBEXundefined 2 6" xfId="33448" xr:uid="{00000000-0005-0000-0000-000068A90000}"/>
    <cellStyle name="SAPBEXundefined 3" xfId="19559" xr:uid="{00000000-0005-0000-0000-000069A90000}"/>
    <cellStyle name="SAPBEXundefined 3 2" xfId="19560" xr:uid="{00000000-0005-0000-0000-00006AA90000}"/>
    <cellStyle name="SAPBEXundefined 3 2 2" xfId="21478" xr:uid="{00000000-0005-0000-0000-00006BA90000}"/>
    <cellStyle name="SAPBEXundefined 3 2 2 2" xfId="31205" xr:uid="{00000000-0005-0000-0000-00006CA90000}"/>
    <cellStyle name="SAPBEXundefined 3 2 2 3" xfId="34738" xr:uid="{00000000-0005-0000-0000-00006DA90000}"/>
    <cellStyle name="SAPBEXundefined 3 2 3" xfId="29739" xr:uid="{00000000-0005-0000-0000-00006EA90000}"/>
    <cellStyle name="SAPBEXundefined 3 2 4" xfId="33452" xr:uid="{00000000-0005-0000-0000-00006FA90000}"/>
    <cellStyle name="SAPBEXundefined 3 3" xfId="19561" xr:uid="{00000000-0005-0000-0000-000070A90000}"/>
    <cellStyle name="SAPBEXundefined 3 3 2" xfId="21479" xr:uid="{00000000-0005-0000-0000-000071A90000}"/>
    <cellStyle name="SAPBEXundefined 3 3 2 2" xfId="31206" xr:uid="{00000000-0005-0000-0000-000072A90000}"/>
    <cellStyle name="SAPBEXundefined 3 3 2 3" xfId="34737" xr:uid="{00000000-0005-0000-0000-000073A90000}"/>
    <cellStyle name="SAPBEXundefined 3 3 3" xfId="29740" xr:uid="{00000000-0005-0000-0000-000074A90000}"/>
    <cellStyle name="SAPBEXundefined 3 3 4" xfId="33453" xr:uid="{00000000-0005-0000-0000-000075A90000}"/>
    <cellStyle name="SAPBEXundefined 3 4" xfId="21477" xr:uid="{00000000-0005-0000-0000-000076A90000}"/>
    <cellStyle name="SAPBEXundefined 3 4 2" xfId="31204" xr:uid="{00000000-0005-0000-0000-000077A90000}"/>
    <cellStyle name="SAPBEXundefined 3 4 3" xfId="34739" xr:uid="{00000000-0005-0000-0000-000078A90000}"/>
    <cellStyle name="SAPBEXundefined 3 5" xfId="29738" xr:uid="{00000000-0005-0000-0000-000079A90000}"/>
    <cellStyle name="SAPBEXundefined 3 6" xfId="33451" xr:uid="{00000000-0005-0000-0000-00007AA90000}"/>
    <cellStyle name="SAPBEXundefined 4" xfId="19562" xr:uid="{00000000-0005-0000-0000-00007BA90000}"/>
    <cellStyle name="SAPBEXundefined 4 2" xfId="19563" xr:uid="{00000000-0005-0000-0000-00007CA90000}"/>
    <cellStyle name="SAPBEXundefined 4 2 2" xfId="21481" xr:uid="{00000000-0005-0000-0000-00007DA90000}"/>
    <cellStyle name="SAPBEXundefined 4 2 2 2" xfId="31208" xr:uid="{00000000-0005-0000-0000-00007EA90000}"/>
    <cellStyle name="SAPBEXundefined 4 2 2 3" xfId="34735" xr:uid="{00000000-0005-0000-0000-00007FA90000}"/>
    <cellStyle name="SAPBEXundefined 4 2 3" xfId="29742" xr:uid="{00000000-0005-0000-0000-000080A90000}"/>
    <cellStyle name="SAPBEXundefined 4 2 4" xfId="33455" xr:uid="{00000000-0005-0000-0000-000081A90000}"/>
    <cellStyle name="SAPBEXundefined 4 3" xfId="21480" xr:uid="{00000000-0005-0000-0000-000082A90000}"/>
    <cellStyle name="SAPBEXundefined 4 3 2" xfId="31207" xr:uid="{00000000-0005-0000-0000-000083A90000}"/>
    <cellStyle name="SAPBEXundefined 4 3 3" xfId="34736" xr:uid="{00000000-0005-0000-0000-000084A90000}"/>
    <cellStyle name="SAPBEXundefined 4 4" xfId="29741" xr:uid="{00000000-0005-0000-0000-000085A90000}"/>
    <cellStyle name="SAPBEXundefined 4 5" xfId="33454" xr:uid="{00000000-0005-0000-0000-000086A90000}"/>
    <cellStyle name="SAPBEXundefined 5" xfId="19564" xr:uid="{00000000-0005-0000-0000-000087A90000}"/>
    <cellStyle name="SAPBEXundefined 5 2" xfId="19565" xr:uid="{00000000-0005-0000-0000-000088A90000}"/>
    <cellStyle name="SAPBEXundefined 5 2 2" xfId="21483" xr:uid="{00000000-0005-0000-0000-000089A90000}"/>
    <cellStyle name="SAPBEXundefined 5 2 2 2" xfId="31210" xr:uid="{00000000-0005-0000-0000-00008AA90000}"/>
    <cellStyle name="SAPBEXundefined 5 2 2 3" xfId="34733" xr:uid="{00000000-0005-0000-0000-00008BA90000}"/>
    <cellStyle name="SAPBEXundefined 5 2 3" xfId="29744" xr:uid="{00000000-0005-0000-0000-00008CA90000}"/>
    <cellStyle name="SAPBEXundefined 5 2 4" xfId="33457" xr:uid="{00000000-0005-0000-0000-00008DA90000}"/>
    <cellStyle name="SAPBEXundefined 5 3" xfId="21482" xr:uid="{00000000-0005-0000-0000-00008EA90000}"/>
    <cellStyle name="SAPBEXundefined 5 3 2" xfId="31209" xr:uid="{00000000-0005-0000-0000-00008FA90000}"/>
    <cellStyle name="SAPBEXundefined 5 3 3" xfId="34734" xr:uid="{00000000-0005-0000-0000-000090A90000}"/>
    <cellStyle name="SAPBEXundefined 5 4" xfId="29743" xr:uid="{00000000-0005-0000-0000-000091A90000}"/>
    <cellStyle name="SAPBEXundefined 5 5" xfId="33456" xr:uid="{00000000-0005-0000-0000-000092A90000}"/>
    <cellStyle name="SAPBEXundefined 6" xfId="21473" xr:uid="{00000000-0005-0000-0000-000093A90000}"/>
    <cellStyle name="SAPBEXundefined 6 2" xfId="31200" xr:uid="{00000000-0005-0000-0000-000094A90000}"/>
    <cellStyle name="SAPBEXundefined 6 3" xfId="34743" xr:uid="{00000000-0005-0000-0000-000095A90000}"/>
    <cellStyle name="SAPBEXundefined 7" xfId="29734" xr:uid="{00000000-0005-0000-0000-000096A90000}"/>
    <cellStyle name="SAPBEXundefined 8" xfId="33447" xr:uid="{00000000-0005-0000-0000-000097A90000}"/>
    <cellStyle name="Satisfaisant" xfId="23397" xr:uid="{00000000-0005-0000-0000-000098A90000}"/>
    <cellStyle name="Scenario" xfId="19566" xr:uid="{00000000-0005-0000-0000-000099A90000}"/>
    <cellStyle name="Scenario 2" xfId="19567" xr:uid="{00000000-0005-0000-0000-00009AA90000}"/>
    <cellStyle name="Scenario 2 2" xfId="19568" xr:uid="{00000000-0005-0000-0000-00009BA90000}"/>
    <cellStyle name="Scenario 3" xfId="19569" xr:uid="{00000000-0005-0000-0000-00009CA90000}"/>
    <cellStyle name="Scenario 4" xfId="19570" xr:uid="{00000000-0005-0000-0000-00009DA90000}"/>
    <cellStyle name="Section Title" xfId="1250" xr:uid="{00000000-0005-0000-0000-00009EA90000}"/>
    <cellStyle name="Section Title 2" xfId="19571" xr:uid="{00000000-0005-0000-0000-00009FA90000}"/>
    <cellStyle name="Section Title 2 2" xfId="19572" xr:uid="{00000000-0005-0000-0000-0000A0A90000}"/>
    <cellStyle name="Section Title 2 3" xfId="33458" xr:uid="{00000000-0005-0000-0000-0000A1A90000}"/>
    <cellStyle name="Section Title 2 4" xfId="23399" xr:uid="{00000000-0005-0000-0000-0000A2A90000}"/>
    <cellStyle name="Section Title 3" xfId="19573" xr:uid="{00000000-0005-0000-0000-0000A3A90000}"/>
    <cellStyle name="Section Title 3 2" xfId="19574" xr:uid="{00000000-0005-0000-0000-0000A4A90000}"/>
    <cellStyle name="Section Title 4" xfId="19575" xr:uid="{00000000-0005-0000-0000-0000A5A90000}"/>
    <cellStyle name="Section Title 5" xfId="23398" xr:uid="{00000000-0005-0000-0000-0000A6A90000}"/>
    <cellStyle name="SFADisabledRow" xfId="19576" xr:uid="{00000000-0005-0000-0000-0000A7A90000}"/>
    <cellStyle name="SFADisabledRow 2" xfId="19577" xr:uid="{00000000-0005-0000-0000-0000A8A90000}"/>
    <cellStyle name="SFADisabledRow 2 2" xfId="19578" xr:uid="{00000000-0005-0000-0000-0000A9A90000}"/>
    <cellStyle name="SFADisabledRow 3" xfId="19579" xr:uid="{00000000-0005-0000-0000-0000AAA90000}"/>
    <cellStyle name="SFAEnabledRow" xfId="19580" xr:uid="{00000000-0005-0000-0000-0000ABA90000}"/>
    <cellStyle name="SFAEnabledRow 2" xfId="19581" xr:uid="{00000000-0005-0000-0000-0000ACA90000}"/>
    <cellStyle name="SFAEnabledRow 2 2" xfId="19582" xr:uid="{00000000-0005-0000-0000-0000ADA90000}"/>
    <cellStyle name="SFAEnabledRow 3" xfId="19583" xr:uid="{00000000-0005-0000-0000-0000AEA90000}"/>
    <cellStyle name="Sheet Title" xfId="19584" xr:uid="{00000000-0005-0000-0000-0000AFA90000}"/>
    <cellStyle name="Sheet Title 2" xfId="19585" xr:uid="{00000000-0005-0000-0000-0000B0A90000}"/>
    <cellStyle name="Sheet Title 2 2" xfId="19586" xr:uid="{00000000-0005-0000-0000-0000B1A90000}"/>
    <cellStyle name="Sheet Title 3" xfId="19587" xr:uid="{00000000-0005-0000-0000-0000B2A90000}"/>
    <cellStyle name="Sledovaný hypertextový odkaz" xfId="1251" xr:uid="{00000000-0005-0000-0000-0000B3A90000}"/>
    <cellStyle name="Sledovaný hypertextový odkaz 2" xfId="19588" xr:uid="{00000000-0005-0000-0000-0000B4A90000}"/>
    <cellStyle name="Sledovaný hypertextový odkaz 2 2" xfId="19589" xr:uid="{00000000-0005-0000-0000-0000B5A90000}"/>
    <cellStyle name="Sledovaný hypertextový odkaz 2 3" xfId="19590" xr:uid="{00000000-0005-0000-0000-0000B6A90000}"/>
    <cellStyle name="Sledovaný hypertextový odkaz 3" xfId="19591" xr:uid="{00000000-0005-0000-0000-0000B7A90000}"/>
    <cellStyle name="Sledovaný hypertextový odkaz 3 2" xfId="19592" xr:uid="{00000000-0005-0000-0000-0000B8A90000}"/>
    <cellStyle name="Sortie" xfId="23400" xr:uid="{00000000-0005-0000-0000-0000B9A90000}"/>
    <cellStyle name="SPOl" xfId="1252" xr:uid="{00000000-0005-0000-0000-0000BAA90000}"/>
    <cellStyle name="SPOl 2" xfId="19593" xr:uid="{00000000-0005-0000-0000-0000BBA90000}"/>
    <cellStyle name="SPOl 2 2" xfId="19594" xr:uid="{00000000-0005-0000-0000-0000BCA90000}"/>
    <cellStyle name="SPOl 2 3" xfId="19595" xr:uid="{00000000-0005-0000-0000-0000BDA90000}"/>
    <cellStyle name="SPOl 3" xfId="19596" xr:uid="{00000000-0005-0000-0000-0000BEA90000}"/>
    <cellStyle name="SPOl 3 2" xfId="19597" xr:uid="{00000000-0005-0000-0000-0000BFA90000}"/>
    <cellStyle name="Standard_aktuell" xfId="19598" xr:uid="{00000000-0005-0000-0000-0000C0A90000}"/>
    <cellStyle name="Style 1" xfId="11" xr:uid="{00000000-0005-0000-0000-0000C1A90000}"/>
    <cellStyle name="Style 1 2" xfId="100" xr:uid="{00000000-0005-0000-0000-0000C2A90000}"/>
    <cellStyle name="Style 1 2 2" xfId="177" xr:uid="{00000000-0005-0000-0000-0000C3A90000}"/>
    <cellStyle name="Style 1 2 2 2" xfId="19599" xr:uid="{00000000-0005-0000-0000-0000C4A90000}"/>
    <cellStyle name="Style 1 2 2 2 2" xfId="33459" xr:uid="{00000000-0005-0000-0000-0000C5A90000}"/>
    <cellStyle name="Style 1 2 2 2 2 2" xfId="43590" xr:uid="{00000000-0005-0000-0000-0000C6A90000}"/>
    <cellStyle name="Style 1 2 2 2 3" xfId="25469" xr:uid="{00000000-0005-0000-0000-0000C7A90000}"/>
    <cellStyle name="Style 1 2 2 2 4" xfId="23403" xr:uid="{00000000-0005-0000-0000-0000C8A90000}"/>
    <cellStyle name="Style 1 2 2 3" xfId="19600" xr:uid="{00000000-0005-0000-0000-0000C9A90000}"/>
    <cellStyle name="Style 1 2 2 3 2" xfId="19601" xr:uid="{00000000-0005-0000-0000-0000CAA90000}"/>
    <cellStyle name="Style 1 2 2 3 3" xfId="19602" xr:uid="{00000000-0005-0000-0000-0000CBA90000}"/>
    <cellStyle name="Style 1 2 2 3 4" xfId="43591" xr:uid="{00000000-0005-0000-0000-0000CCA90000}"/>
    <cellStyle name="Style 1 2 2 4" xfId="19603" xr:uid="{00000000-0005-0000-0000-0000CDA90000}"/>
    <cellStyle name="Style 1 2 2 4 2" xfId="43592" xr:uid="{00000000-0005-0000-0000-0000CEA90000}"/>
    <cellStyle name="Style 1 2 2 5" xfId="19604" xr:uid="{00000000-0005-0000-0000-0000CFA90000}"/>
    <cellStyle name="Style 1 2 2 5 2" xfId="43593" xr:uid="{00000000-0005-0000-0000-0000D0A90000}"/>
    <cellStyle name="Style 1 2 2 6" xfId="19605" xr:uid="{00000000-0005-0000-0000-0000D1A90000}"/>
    <cellStyle name="Style 1 2 2 6 2" xfId="43594" xr:uid="{00000000-0005-0000-0000-0000D2A90000}"/>
    <cellStyle name="Style 1 2 2 7" xfId="19606" xr:uid="{00000000-0005-0000-0000-0000D3A90000}"/>
    <cellStyle name="Style 1 2 2 7 2" xfId="43595" xr:uid="{00000000-0005-0000-0000-0000D4A90000}"/>
    <cellStyle name="Style 1 2 2 8" xfId="19607" xr:uid="{00000000-0005-0000-0000-0000D5A90000}"/>
    <cellStyle name="Style 1 2 2 8 2" xfId="43596" xr:uid="{00000000-0005-0000-0000-0000D6A90000}"/>
    <cellStyle name="Style 1 2 2 9" xfId="1253" xr:uid="{00000000-0005-0000-0000-0000D7A90000}"/>
    <cellStyle name="Style 1 2 3" xfId="164" xr:uid="{00000000-0005-0000-0000-0000D8A90000}"/>
    <cellStyle name="Style 1 2 3 2" xfId="1255" xr:uid="{00000000-0005-0000-0000-0000D9A90000}"/>
    <cellStyle name="Style 1 2 3 2 2" xfId="19609" xr:uid="{00000000-0005-0000-0000-0000DAA90000}"/>
    <cellStyle name="Style 1 2 3 2 2 2" xfId="33461" xr:uid="{00000000-0005-0000-0000-0000DBA90000}"/>
    <cellStyle name="Style 1 2 3 2 2 2 2" xfId="43597" xr:uid="{00000000-0005-0000-0000-0000DCA90000}"/>
    <cellStyle name="Style 1 2 3 2 2 3" xfId="25341" xr:uid="{00000000-0005-0000-0000-0000DDA90000}"/>
    <cellStyle name="Style 1 2 3 2 2 4" xfId="37360" xr:uid="{00000000-0005-0000-0000-0000DEA90000}"/>
    <cellStyle name="Style 1 2 3 2 3" xfId="24396" xr:uid="{00000000-0005-0000-0000-0000DFA90000}"/>
    <cellStyle name="Style 1 2 3 2 3 2" xfId="34147" xr:uid="{00000000-0005-0000-0000-0000E0A90000}"/>
    <cellStyle name="Style 1 2 3 2 3 3" xfId="44183" xr:uid="{00000000-0005-0000-0000-0000E1A90000}"/>
    <cellStyle name="Style 1 2 3 2 4" xfId="26114" xr:uid="{00000000-0005-0000-0000-0000E2A90000}"/>
    <cellStyle name="Style 1 2 3 2 4 2" xfId="38107" xr:uid="{00000000-0005-0000-0000-0000E3A90000}"/>
    <cellStyle name="Style 1 2 3 2 5" xfId="24852" xr:uid="{00000000-0005-0000-0000-0000E4A90000}"/>
    <cellStyle name="Style 1 2 3 2 6" xfId="36855" xr:uid="{00000000-0005-0000-0000-0000E5A90000}"/>
    <cellStyle name="Style 1 2 3 2 7" xfId="23881" xr:uid="{00000000-0005-0000-0000-0000E6A90000}"/>
    <cellStyle name="Style 1 2 3 2 8" xfId="23404" xr:uid="{00000000-0005-0000-0000-0000E7A90000}"/>
    <cellStyle name="Style 1 2 3 3" xfId="19610" xr:uid="{00000000-0005-0000-0000-0000E8A90000}"/>
    <cellStyle name="Style 1 2 3 3 2" xfId="33462" xr:uid="{00000000-0005-0000-0000-0000E9A90000}"/>
    <cellStyle name="Style 1 2 3 3 3" xfId="26219" xr:uid="{00000000-0005-0000-0000-0000EAA90000}"/>
    <cellStyle name="Style 1 2 3 3 4" xfId="25340" xr:uid="{00000000-0005-0000-0000-0000EBA90000}"/>
    <cellStyle name="Style 1 2 3 3 5" xfId="37359" xr:uid="{00000000-0005-0000-0000-0000ECA90000}"/>
    <cellStyle name="Style 1 2 3 3 6" xfId="24139" xr:uid="{00000000-0005-0000-0000-0000EDA90000}"/>
    <cellStyle name="Style 1 2 3 4" xfId="19608" xr:uid="{00000000-0005-0000-0000-0000EEA90000}"/>
    <cellStyle name="Style 1 2 3 4 2" xfId="33460" xr:uid="{00000000-0005-0000-0000-0000EFA90000}"/>
    <cellStyle name="Style 1 2 3 4 3" xfId="25462" xr:uid="{00000000-0005-0000-0000-0000F0A90000}"/>
    <cellStyle name="Style 1 2 3 4 4" xfId="24395" xr:uid="{00000000-0005-0000-0000-0000F1A90000}"/>
    <cellStyle name="Style 1 2 3 5" xfId="1254" xr:uid="{00000000-0005-0000-0000-0000F2A90000}"/>
    <cellStyle name="Style 1 2 3 5 2" xfId="44182" xr:uid="{00000000-0005-0000-0000-0000F3A90000}"/>
    <cellStyle name="Style 1 2 3 6" xfId="26119" xr:uid="{00000000-0005-0000-0000-0000F4A90000}"/>
    <cellStyle name="Style 1 2 3 6 2" xfId="38106" xr:uid="{00000000-0005-0000-0000-0000F5A90000}"/>
    <cellStyle name="Style 1 2 3 7" xfId="24851" xr:uid="{00000000-0005-0000-0000-0000F6A90000}"/>
    <cellStyle name="Style 1 2 3 8" xfId="36854" xr:uid="{00000000-0005-0000-0000-0000F7A90000}"/>
    <cellStyle name="Style 1 2 3 9" xfId="23880" xr:uid="{00000000-0005-0000-0000-0000F8A90000}"/>
    <cellStyle name="Style 1 2 4" xfId="1390" xr:uid="{00000000-0005-0000-0000-0000F9A90000}"/>
    <cellStyle name="Style 1 2 4 2" xfId="19611" xr:uid="{00000000-0005-0000-0000-0000FAA90000}"/>
    <cellStyle name="Style 1 2 4 2 2" xfId="33463" xr:uid="{00000000-0005-0000-0000-0000FBA90000}"/>
    <cellStyle name="Style 1 2 4 2 3" xfId="23406" xr:uid="{00000000-0005-0000-0000-0000FCA90000}"/>
    <cellStyle name="Style 1 2 4 3" xfId="25423" xr:uid="{00000000-0005-0000-0000-0000FDA90000}"/>
    <cellStyle name="Style 1 2 4 4" xfId="23405" xr:uid="{00000000-0005-0000-0000-0000FEA90000}"/>
    <cellStyle name="Style 1 2 5" xfId="173" xr:uid="{00000000-0005-0000-0000-0000FFA90000}"/>
    <cellStyle name="Style 1 2 5 2" xfId="23408" xr:uid="{00000000-0005-0000-0000-000000AA0000}"/>
    <cellStyle name="Style 1 2 5 3" xfId="23407" xr:uid="{00000000-0005-0000-0000-000001AA0000}"/>
    <cellStyle name="Style 1 2 6" xfId="19612" xr:uid="{00000000-0005-0000-0000-000002AA0000}"/>
    <cellStyle name="Style 1 2 6 2" xfId="33464" xr:uid="{00000000-0005-0000-0000-000003AA0000}"/>
    <cellStyle name="Style 1 2 6 3" xfId="23402" xr:uid="{00000000-0005-0000-0000-000004AA0000}"/>
    <cellStyle name="Style 1 2 7" xfId="19613" xr:uid="{00000000-0005-0000-0000-000005AA0000}"/>
    <cellStyle name="Style 1 2 8" xfId="19614" xr:uid="{00000000-0005-0000-0000-000006AA0000}"/>
    <cellStyle name="Style 1 2 9" xfId="19615" xr:uid="{00000000-0005-0000-0000-000007AA0000}"/>
    <cellStyle name="Style 1 2_BOQ for System Furniture - R1 (5)" xfId="19616" xr:uid="{00000000-0005-0000-0000-000008AA0000}"/>
    <cellStyle name="Style 1 3" xfId="123" xr:uid="{00000000-0005-0000-0000-000009AA0000}"/>
    <cellStyle name="Style 1 3 2" xfId="19618" xr:uid="{00000000-0005-0000-0000-00000AAA0000}"/>
    <cellStyle name="Style 1 3 2 2" xfId="19619" xr:uid="{00000000-0005-0000-0000-00000BAA0000}"/>
    <cellStyle name="Style 1 3 2 2 2" xfId="23412" xr:uid="{00000000-0005-0000-0000-00000CAA0000}"/>
    <cellStyle name="Style 1 3 2 2 3" xfId="33467" xr:uid="{00000000-0005-0000-0000-00000DAA0000}"/>
    <cellStyle name="Style 1 3 2 2 4" xfId="23411" xr:uid="{00000000-0005-0000-0000-00000EAA0000}"/>
    <cellStyle name="Style 1 3 2 3" xfId="29385" xr:uid="{00000000-0005-0000-0000-00000FAA0000}"/>
    <cellStyle name="Style 1 3 2 3 2" xfId="33466" xr:uid="{00000000-0005-0000-0000-000010AA0000}"/>
    <cellStyle name="Style 1 3 2 4" xfId="25437" xr:uid="{00000000-0005-0000-0000-000011AA0000}"/>
    <cellStyle name="Style 1 3 2 5" xfId="23410" xr:uid="{00000000-0005-0000-0000-000012AA0000}"/>
    <cellStyle name="Style 1 3 3" xfId="19620" xr:uid="{00000000-0005-0000-0000-000013AA0000}"/>
    <cellStyle name="Style 1 3 3 2" xfId="19621" xr:uid="{00000000-0005-0000-0000-000014AA0000}"/>
    <cellStyle name="Style 1 3 3 3" xfId="33468" xr:uid="{00000000-0005-0000-0000-000015AA0000}"/>
    <cellStyle name="Style 1 3 3 4" xfId="23422" xr:uid="{00000000-0005-0000-0000-000016AA0000}"/>
    <cellStyle name="Style 1 3 4" xfId="19622" xr:uid="{00000000-0005-0000-0000-000017AA0000}"/>
    <cellStyle name="Style 1 3 4 2" xfId="23415" xr:uid="{00000000-0005-0000-0000-000018AA0000}"/>
    <cellStyle name="Style 1 3 4 3" xfId="33469" xr:uid="{00000000-0005-0000-0000-000019AA0000}"/>
    <cellStyle name="Style 1 3 4 4" xfId="23414" xr:uid="{00000000-0005-0000-0000-00001AAA0000}"/>
    <cellStyle name="Style 1 3 5" xfId="19617" xr:uid="{00000000-0005-0000-0000-00001BAA0000}"/>
    <cellStyle name="Style 1 3 5 2" xfId="33465" xr:uid="{00000000-0005-0000-0000-00001CAA0000}"/>
    <cellStyle name="Style 1 3 5 3" xfId="23409" xr:uid="{00000000-0005-0000-0000-00001DAA0000}"/>
    <cellStyle name="Style 1 3 6" xfId="1256" xr:uid="{00000000-0005-0000-0000-00001EAA0000}"/>
    <cellStyle name="Style 1 4" xfId="1257" xr:uid="{00000000-0005-0000-0000-00001FAA0000}"/>
    <cellStyle name="Style 1 4 2" xfId="19624" xr:uid="{00000000-0005-0000-0000-000020AA0000}"/>
    <cellStyle name="Style 1 4 2 2" xfId="19625" xr:uid="{00000000-0005-0000-0000-000021AA0000}"/>
    <cellStyle name="Style 1 4 2 2 2" xfId="33471" xr:uid="{00000000-0005-0000-0000-000022AA0000}"/>
    <cellStyle name="Style 1 4 2 2 3" xfId="23418" xr:uid="{00000000-0005-0000-0000-000023AA0000}"/>
    <cellStyle name="Style 1 4 2 3" xfId="19626" xr:uid="{00000000-0005-0000-0000-000024AA0000}"/>
    <cellStyle name="Style 1 4 2 4" xfId="33470" xr:uid="{00000000-0005-0000-0000-000025AA0000}"/>
    <cellStyle name="Style 1 4 2 5" xfId="23417" xr:uid="{00000000-0005-0000-0000-000026AA0000}"/>
    <cellStyle name="Style 1 4 3" xfId="19627" xr:uid="{00000000-0005-0000-0000-000027AA0000}"/>
    <cellStyle name="Style 1 4 3 2" xfId="33472" xr:uid="{00000000-0005-0000-0000-000028AA0000}"/>
    <cellStyle name="Style 1 4 3 3" xfId="23419" xr:uid="{00000000-0005-0000-0000-000029AA0000}"/>
    <cellStyle name="Style 1 4 4" xfId="19623" xr:uid="{00000000-0005-0000-0000-00002AAA0000}"/>
    <cellStyle name="Style 1 4 5" xfId="23882" xr:uid="{00000000-0005-0000-0000-00002BAA0000}"/>
    <cellStyle name="Style 1 4 6" xfId="23416" xr:uid="{00000000-0005-0000-0000-00002CAA0000}"/>
    <cellStyle name="Style 1 5" xfId="19628" xr:uid="{00000000-0005-0000-0000-00002DAA0000}"/>
    <cellStyle name="Style 1 5 2" xfId="23421" xr:uid="{00000000-0005-0000-0000-00002EAA0000}"/>
    <cellStyle name="Style 1 5 3" xfId="33473" xr:uid="{00000000-0005-0000-0000-00002FAA0000}"/>
    <cellStyle name="Style 1 5 4" xfId="23420" xr:uid="{00000000-0005-0000-0000-000030AA0000}"/>
    <cellStyle name="Style 1 6" xfId="19629" xr:uid="{00000000-0005-0000-0000-000031AA0000}"/>
    <cellStyle name="Style 1 6 2" xfId="19630" xr:uid="{00000000-0005-0000-0000-000032AA0000}"/>
    <cellStyle name="Style 1 6 2 2" xfId="33475" xr:uid="{00000000-0005-0000-0000-000033AA0000}"/>
    <cellStyle name="Style 1 6 2 3" xfId="23423" xr:uid="{00000000-0005-0000-0000-000034AA0000}"/>
    <cellStyle name="Style 1 6 3" xfId="33474" xr:uid="{00000000-0005-0000-0000-000035AA0000}"/>
    <cellStyle name="Style 1 6 4" xfId="21930" xr:uid="{00000000-0005-0000-0000-000036AA0000}"/>
    <cellStyle name="Style 1 7" xfId="19631" xr:uid="{00000000-0005-0000-0000-000037AA0000}"/>
    <cellStyle name="Style 1 7 2" xfId="19632" xr:uid="{00000000-0005-0000-0000-000038AA0000}"/>
    <cellStyle name="Style 1 7 3" xfId="33476" xr:uid="{00000000-0005-0000-0000-000039AA0000}"/>
    <cellStyle name="Style 1 8" xfId="23413" xr:uid="{00000000-0005-0000-0000-00003AAA0000}"/>
    <cellStyle name="Style 1 8 2" xfId="26121" xr:uid="{00000000-0005-0000-0000-00003BAA0000}"/>
    <cellStyle name="Style 1_3.2 M&amp;P BOQ -Bosch Adugodi-17.08.2012" xfId="19633" xr:uid="{00000000-0005-0000-0000-00003CAA0000}"/>
    <cellStyle name="Style 10" xfId="19634" xr:uid="{00000000-0005-0000-0000-00003DAA0000}"/>
    <cellStyle name="Style 10 2" xfId="19635" xr:uid="{00000000-0005-0000-0000-00003EAA0000}"/>
    <cellStyle name="Style 10 2 2" xfId="19636" xr:uid="{00000000-0005-0000-0000-00003FAA0000}"/>
    <cellStyle name="Style 10 3" xfId="19637" xr:uid="{00000000-0005-0000-0000-000040AA0000}"/>
    <cellStyle name="Style 11" xfId="19638" xr:uid="{00000000-0005-0000-0000-000041AA0000}"/>
    <cellStyle name="Style 11 2" xfId="19639" xr:uid="{00000000-0005-0000-0000-000042AA0000}"/>
    <cellStyle name="Style 11 2 2" xfId="19640" xr:uid="{00000000-0005-0000-0000-000043AA0000}"/>
    <cellStyle name="Style 11 3" xfId="19641" xr:uid="{00000000-0005-0000-0000-000044AA0000}"/>
    <cellStyle name="Style 12" xfId="19642" xr:uid="{00000000-0005-0000-0000-000045AA0000}"/>
    <cellStyle name="Style 12 2" xfId="19643" xr:uid="{00000000-0005-0000-0000-000046AA0000}"/>
    <cellStyle name="Style 12 2 2" xfId="19644" xr:uid="{00000000-0005-0000-0000-000047AA0000}"/>
    <cellStyle name="Style 12 3" xfId="19645" xr:uid="{00000000-0005-0000-0000-000048AA0000}"/>
    <cellStyle name="Style 13" xfId="19646" xr:uid="{00000000-0005-0000-0000-000049AA0000}"/>
    <cellStyle name="Style 13 2" xfId="19647" xr:uid="{00000000-0005-0000-0000-00004AAA0000}"/>
    <cellStyle name="Style 13 2 2" xfId="19648" xr:uid="{00000000-0005-0000-0000-00004BAA0000}"/>
    <cellStyle name="Style 13 3" xfId="19649" xr:uid="{00000000-0005-0000-0000-00004CAA0000}"/>
    <cellStyle name="Style 14" xfId="19650" xr:uid="{00000000-0005-0000-0000-00004DAA0000}"/>
    <cellStyle name="Style 14 2" xfId="19651" xr:uid="{00000000-0005-0000-0000-00004EAA0000}"/>
    <cellStyle name="Style 14 2 2" xfId="19652" xr:uid="{00000000-0005-0000-0000-00004FAA0000}"/>
    <cellStyle name="Style 14 3" xfId="19653" xr:uid="{00000000-0005-0000-0000-000050AA0000}"/>
    <cellStyle name="Style 15" xfId="19654" xr:uid="{00000000-0005-0000-0000-000051AA0000}"/>
    <cellStyle name="Style 15 2" xfId="19655" xr:uid="{00000000-0005-0000-0000-000052AA0000}"/>
    <cellStyle name="Style 15 2 2" xfId="19656" xr:uid="{00000000-0005-0000-0000-000053AA0000}"/>
    <cellStyle name="Style 15 3" xfId="19657" xr:uid="{00000000-0005-0000-0000-000054AA0000}"/>
    <cellStyle name="Style 16" xfId="19658" xr:uid="{00000000-0005-0000-0000-000055AA0000}"/>
    <cellStyle name="Style 16 2" xfId="19659" xr:uid="{00000000-0005-0000-0000-000056AA0000}"/>
    <cellStyle name="Style 16 2 2" xfId="19660" xr:uid="{00000000-0005-0000-0000-000057AA0000}"/>
    <cellStyle name="Style 16 3" xfId="19661" xr:uid="{00000000-0005-0000-0000-000058AA0000}"/>
    <cellStyle name="Style 17" xfId="19662" xr:uid="{00000000-0005-0000-0000-000059AA0000}"/>
    <cellStyle name="Style 17 2" xfId="19663" xr:uid="{00000000-0005-0000-0000-00005AAA0000}"/>
    <cellStyle name="Style 17 2 2" xfId="19664" xr:uid="{00000000-0005-0000-0000-00005BAA0000}"/>
    <cellStyle name="Style 17 3" xfId="19665" xr:uid="{00000000-0005-0000-0000-00005CAA0000}"/>
    <cellStyle name="Style 18" xfId="19666" xr:uid="{00000000-0005-0000-0000-00005DAA0000}"/>
    <cellStyle name="Style 18 2" xfId="19667" xr:uid="{00000000-0005-0000-0000-00005EAA0000}"/>
    <cellStyle name="Style 18 2 2" xfId="19668" xr:uid="{00000000-0005-0000-0000-00005FAA0000}"/>
    <cellStyle name="Style 18 3" xfId="19669" xr:uid="{00000000-0005-0000-0000-000060AA0000}"/>
    <cellStyle name="Style 19" xfId="19670" xr:uid="{00000000-0005-0000-0000-000061AA0000}"/>
    <cellStyle name="Style 19 2" xfId="19671" xr:uid="{00000000-0005-0000-0000-000062AA0000}"/>
    <cellStyle name="Style 19 2 2" xfId="19672" xr:uid="{00000000-0005-0000-0000-000063AA0000}"/>
    <cellStyle name="Style 19 3" xfId="19673" xr:uid="{00000000-0005-0000-0000-000064AA0000}"/>
    <cellStyle name="Style 2" xfId="19674" xr:uid="{00000000-0005-0000-0000-000065AA0000}"/>
    <cellStyle name="Style 2 10" xfId="19675" xr:uid="{00000000-0005-0000-0000-000066AA0000}"/>
    <cellStyle name="Style 2 10 2" xfId="36269" xr:uid="{00000000-0005-0000-0000-000067AA0000}"/>
    <cellStyle name="Style 2 10 2 2" xfId="45506" xr:uid="{00000000-0005-0000-0000-000068AA0000}"/>
    <cellStyle name="Style 2 10 3" xfId="43598" xr:uid="{00000000-0005-0000-0000-000069AA0000}"/>
    <cellStyle name="Style 2 10 4" xfId="33478" xr:uid="{00000000-0005-0000-0000-00006AAA0000}"/>
    <cellStyle name="Style 2 11" xfId="33477" xr:uid="{00000000-0005-0000-0000-00006BAA0000}"/>
    <cellStyle name="Style 2 2" xfId="19676" xr:uid="{00000000-0005-0000-0000-00006CAA0000}"/>
    <cellStyle name="Style 2 2 2" xfId="19677" xr:uid="{00000000-0005-0000-0000-00006DAA0000}"/>
    <cellStyle name="Style 2 2 2 2" xfId="36270" xr:uid="{00000000-0005-0000-0000-00006EAA0000}"/>
    <cellStyle name="Style 2 2 2 2 2" xfId="45507" xr:uid="{00000000-0005-0000-0000-00006FAA0000}"/>
    <cellStyle name="Style 2 2 2 3" xfId="43599" xr:uid="{00000000-0005-0000-0000-000070AA0000}"/>
    <cellStyle name="Style 2 2 2 4" xfId="33479" xr:uid="{00000000-0005-0000-0000-000071AA0000}"/>
    <cellStyle name="Style 2 3" xfId="19678" xr:uid="{00000000-0005-0000-0000-000072AA0000}"/>
    <cellStyle name="Style 2 3 2" xfId="19679" xr:uid="{00000000-0005-0000-0000-000073AA0000}"/>
    <cellStyle name="Style 2 3 2 2" xfId="36271" xr:uid="{00000000-0005-0000-0000-000074AA0000}"/>
    <cellStyle name="Style 2 3 2 2 2" xfId="45508" xr:uid="{00000000-0005-0000-0000-000075AA0000}"/>
    <cellStyle name="Style 2 3 2 3" xfId="43600" xr:uid="{00000000-0005-0000-0000-000076AA0000}"/>
    <cellStyle name="Style 2 3 2 4" xfId="33480" xr:uid="{00000000-0005-0000-0000-000077AA0000}"/>
    <cellStyle name="Style 2 4" xfId="19680" xr:uid="{00000000-0005-0000-0000-000078AA0000}"/>
    <cellStyle name="Style 2 4 2" xfId="36272" xr:uid="{00000000-0005-0000-0000-000079AA0000}"/>
    <cellStyle name="Style 2 4 2 2" xfId="45509" xr:uid="{00000000-0005-0000-0000-00007AAA0000}"/>
    <cellStyle name="Style 2 4 3" xfId="43601" xr:uid="{00000000-0005-0000-0000-00007BAA0000}"/>
    <cellStyle name="Style 2 4 4" xfId="33481" xr:uid="{00000000-0005-0000-0000-00007CAA0000}"/>
    <cellStyle name="Style 2 5" xfId="19681" xr:uid="{00000000-0005-0000-0000-00007DAA0000}"/>
    <cellStyle name="Style 2 5 2" xfId="36273" xr:uid="{00000000-0005-0000-0000-00007EAA0000}"/>
    <cellStyle name="Style 2 5 2 2" xfId="45510" xr:uid="{00000000-0005-0000-0000-00007FAA0000}"/>
    <cellStyle name="Style 2 5 3" xfId="43602" xr:uid="{00000000-0005-0000-0000-000080AA0000}"/>
    <cellStyle name="Style 2 5 4" xfId="33482" xr:uid="{00000000-0005-0000-0000-000081AA0000}"/>
    <cellStyle name="Style 2 6" xfId="19682" xr:uid="{00000000-0005-0000-0000-000082AA0000}"/>
    <cellStyle name="Style 2 6 2" xfId="36274" xr:uid="{00000000-0005-0000-0000-000083AA0000}"/>
    <cellStyle name="Style 2 6 2 2" xfId="45511" xr:uid="{00000000-0005-0000-0000-000084AA0000}"/>
    <cellStyle name="Style 2 6 3" xfId="43603" xr:uid="{00000000-0005-0000-0000-000085AA0000}"/>
    <cellStyle name="Style 2 6 4" xfId="33483" xr:uid="{00000000-0005-0000-0000-000086AA0000}"/>
    <cellStyle name="Style 2 7" xfId="19683" xr:uid="{00000000-0005-0000-0000-000087AA0000}"/>
    <cellStyle name="Style 2 7 2" xfId="36275" xr:uid="{00000000-0005-0000-0000-000088AA0000}"/>
    <cellStyle name="Style 2 7 2 2" xfId="45512" xr:uid="{00000000-0005-0000-0000-000089AA0000}"/>
    <cellStyle name="Style 2 7 3" xfId="43604" xr:uid="{00000000-0005-0000-0000-00008AAA0000}"/>
    <cellStyle name="Style 2 7 4" xfId="33484" xr:uid="{00000000-0005-0000-0000-00008BAA0000}"/>
    <cellStyle name="Style 2 8" xfId="19684" xr:uid="{00000000-0005-0000-0000-00008CAA0000}"/>
    <cellStyle name="Style 2 8 2" xfId="36276" xr:uid="{00000000-0005-0000-0000-00008DAA0000}"/>
    <cellStyle name="Style 2 8 2 2" xfId="45513" xr:uid="{00000000-0005-0000-0000-00008EAA0000}"/>
    <cellStyle name="Style 2 8 3" xfId="43605" xr:uid="{00000000-0005-0000-0000-00008FAA0000}"/>
    <cellStyle name="Style 2 8 4" xfId="33485" xr:uid="{00000000-0005-0000-0000-000090AA0000}"/>
    <cellStyle name="Style 2 9" xfId="19685" xr:uid="{00000000-0005-0000-0000-000091AA0000}"/>
    <cellStyle name="Style 2 9 2" xfId="36277" xr:uid="{00000000-0005-0000-0000-000092AA0000}"/>
    <cellStyle name="Style 2 9 2 2" xfId="45514" xr:uid="{00000000-0005-0000-0000-000093AA0000}"/>
    <cellStyle name="Style 2 9 3" xfId="43606" xr:uid="{00000000-0005-0000-0000-000094AA0000}"/>
    <cellStyle name="Style 2 9 4" xfId="33486" xr:uid="{00000000-0005-0000-0000-000095AA0000}"/>
    <cellStyle name="Style 20" xfId="19686" xr:uid="{00000000-0005-0000-0000-000096AA0000}"/>
    <cellStyle name="Style 20 2" xfId="19687" xr:uid="{00000000-0005-0000-0000-000097AA0000}"/>
    <cellStyle name="Style 20 2 2" xfId="19688" xr:uid="{00000000-0005-0000-0000-000098AA0000}"/>
    <cellStyle name="Style 20 3" xfId="19689" xr:uid="{00000000-0005-0000-0000-000099AA0000}"/>
    <cellStyle name="Style 21" xfId="19690" xr:uid="{00000000-0005-0000-0000-00009AAA0000}"/>
    <cellStyle name="Style 21 2" xfId="19691" xr:uid="{00000000-0005-0000-0000-00009BAA0000}"/>
    <cellStyle name="Style 21 2 2" xfId="19692" xr:uid="{00000000-0005-0000-0000-00009CAA0000}"/>
    <cellStyle name="Style 21 3" xfId="19693" xr:uid="{00000000-0005-0000-0000-00009DAA0000}"/>
    <cellStyle name="Style 22" xfId="19694" xr:uid="{00000000-0005-0000-0000-00009EAA0000}"/>
    <cellStyle name="Style 22 2" xfId="19695" xr:uid="{00000000-0005-0000-0000-00009FAA0000}"/>
    <cellStyle name="Style 22 2 2" xfId="19696" xr:uid="{00000000-0005-0000-0000-0000A0AA0000}"/>
    <cellStyle name="Style 22 3" xfId="19697" xr:uid="{00000000-0005-0000-0000-0000A1AA0000}"/>
    <cellStyle name="Style 23" xfId="19698" xr:uid="{00000000-0005-0000-0000-0000A2AA0000}"/>
    <cellStyle name="Style 23 2" xfId="19699" xr:uid="{00000000-0005-0000-0000-0000A3AA0000}"/>
    <cellStyle name="Style 23 2 2" xfId="19700" xr:uid="{00000000-0005-0000-0000-0000A4AA0000}"/>
    <cellStyle name="Style 23 3" xfId="19701" xr:uid="{00000000-0005-0000-0000-0000A5AA0000}"/>
    <cellStyle name="Style 24" xfId="19702" xr:uid="{00000000-0005-0000-0000-0000A6AA0000}"/>
    <cellStyle name="Style 24 2" xfId="19703" xr:uid="{00000000-0005-0000-0000-0000A7AA0000}"/>
    <cellStyle name="Style 24 2 2" xfId="19704" xr:uid="{00000000-0005-0000-0000-0000A8AA0000}"/>
    <cellStyle name="Style 24 3" xfId="19705" xr:uid="{00000000-0005-0000-0000-0000A9AA0000}"/>
    <cellStyle name="Style 3" xfId="19706" xr:uid="{00000000-0005-0000-0000-0000AAAA0000}"/>
    <cellStyle name="Style 3 2" xfId="19707" xr:uid="{00000000-0005-0000-0000-0000ABAA0000}"/>
    <cellStyle name="Style 3 2 2" xfId="19708" xr:uid="{00000000-0005-0000-0000-0000ACAA0000}"/>
    <cellStyle name="Style 3 3" xfId="19709" xr:uid="{00000000-0005-0000-0000-0000ADAA0000}"/>
    <cellStyle name="Style 4" xfId="19710" xr:uid="{00000000-0005-0000-0000-0000AEAA0000}"/>
    <cellStyle name="Style 4 2" xfId="19711" xr:uid="{00000000-0005-0000-0000-0000AFAA0000}"/>
    <cellStyle name="Style 4 2 2" xfId="19712" xr:uid="{00000000-0005-0000-0000-0000B0AA0000}"/>
    <cellStyle name="Style 4 3" xfId="19713" xr:uid="{00000000-0005-0000-0000-0000B1AA0000}"/>
    <cellStyle name="Style 5" xfId="19714" xr:uid="{00000000-0005-0000-0000-0000B2AA0000}"/>
    <cellStyle name="Style 5 2" xfId="19715" xr:uid="{00000000-0005-0000-0000-0000B3AA0000}"/>
    <cellStyle name="Style 5 2 2" xfId="19716" xr:uid="{00000000-0005-0000-0000-0000B4AA0000}"/>
    <cellStyle name="Style 5 3" xfId="19717" xr:uid="{00000000-0005-0000-0000-0000B5AA0000}"/>
    <cellStyle name="Style 6" xfId="19718" xr:uid="{00000000-0005-0000-0000-0000B6AA0000}"/>
    <cellStyle name="Style 6 2" xfId="19719" xr:uid="{00000000-0005-0000-0000-0000B7AA0000}"/>
    <cellStyle name="Style 6 2 2" xfId="19720" xr:uid="{00000000-0005-0000-0000-0000B8AA0000}"/>
    <cellStyle name="Style 6 3" xfId="19721" xr:uid="{00000000-0005-0000-0000-0000B9AA0000}"/>
    <cellStyle name="Style 7" xfId="19722" xr:uid="{00000000-0005-0000-0000-0000BAAA0000}"/>
    <cellStyle name="Style 7 2" xfId="19723" xr:uid="{00000000-0005-0000-0000-0000BBAA0000}"/>
    <cellStyle name="Style 7 2 2" xfId="19724" xr:uid="{00000000-0005-0000-0000-0000BCAA0000}"/>
    <cellStyle name="Style 7 3" xfId="19725" xr:uid="{00000000-0005-0000-0000-0000BDAA0000}"/>
    <cellStyle name="Style 8" xfId="19726" xr:uid="{00000000-0005-0000-0000-0000BEAA0000}"/>
    <cellStyle name="Style 8 2" xfId="19727" xr:uid="{00000000-0005-0000-0000-0000BFAA0000}"/>
    <cellStyle name="Style 8 2 2" xfId="19728" xr:uid="{00000000-0005-0000-0000-0000C0AA0000}"/>
    <cellStyle name="Style 8 3" xfId="19729" xr:uid="{00000000-0005-0000-0000-0000C1AA0000}"/>
    <cellStyle name="Style 9" xfId="19730" xr:uid="{00000000-0005-0000-0000-0000C2AA0000}"/>
    <cellStyle name="Style 9 2" xfId="19731" xr:uid="{00000000-0005-0000-0000-0000C3AA0000}"/>
    <cellStyle name="Style 9 2 2" xfId="19732" xr:uid="{00000000-0005-0000-0000-0000C4AA0000}"/>
    <cellStyle name="Style 9 3" xfId="19733" xr:uid="{00000000-0005-0000-0000-0000C5AA0000}"/>
    <cellStyle name="subhead" xfId="19734" xr:uid="{00000000-0005-0000-0000-0000C6AA0000}"/>
    <cellStyle name="subhead 2" xfId="19735" xr:uid="{00000000-0005-0000-0000-0000C7AA0000}"/>
    <cellStyle name="Subtitle" xfId="1258" xr:uid="{00000000-0005-0000-0000-0000C8AA0000}"/>
    <cellStyle name="Subtitle 2" xfId="19736" xr:uid="{00000000-0005-0000-0000-0000C9AA0000}"/>
    <cellStyle name="Subtitle 2 2" xfId="19737" xr:uid="{00000000-0005-0000-0000-0000CAAA0000}"/>
    <cellStyle name="Subtitle 3" xfId="19738" xr:uid="{00000000-0005-0000-0000-0000CBAA0000}"/>
    <cellStyle name="Subtitle 3 2" xfId="19739" xr:uid="{00000000-0005-0000-0000-0000CCAA0000}"/>
    <cellStyle name="Subtotal" xfId="1259" xr:uid="{00000000-0005-0000-0000-0000CDAA0000}"/>
    <cellStyle name="Subtotal 10" xfId="23424" xr:uid="{00000000-0005-0000-0000-0000CEAA0000}"/>
    <cellStyle name="Subtotal 2" xfId="1260" xr:uid="{00000000-0005-0000-0000-0000CFAA0000}"/>
    <cellStyle name="Subtotal 2 2" xfId="19740" xr:uid="{00000000-0005-0000-0000-0000D0AA0000}"/>
    <cellStyle name="Subtotal 2 3" xfId="19741" xr:uid="{00000000-0005-0000-0000-0000D1AA0000}"/>
    <cellStyle name="Subtotal 3" xfId="1261" xr:uid="{00000000-0005-0000-0000-0000D2AA0000}"/>
    <cellStyle name="Subtotal 3 2" xfId="19743" xr:uid="{00000000-0005-0000-0000-0000D3AA0000}"/>
    <cellStyle name="Subtotal 3 3" xfId="19744" xr:uid="{00000000-0005-0000-0000-0000D4AA0000}"/>
    <cellStyle name="Subtotal 3 4" xfId="19745" xr:uid="{00000000-0005-0000-0000-0000D5AA0000}"/>
    <cellStyle name="Subtotal 3 5" xfId="19746" xr:uid="{00000000-0005-0000-0000-0000D6AA0000}"/>
    <cellStyle name="Subtotal 3 6" xfId="19747" xr:uid="{00000000-0005-0000-0000-0000D7AA0000}"/>
    <cellStyle name="Subtotal 3 7" xfId="19748" xr:uid="{00000000-0005-0000-0000-0000D8AA0000}"/>
    <cellStyle name="Subtotal 3 8" xfId="19749" xr:uid="{00000000-0005-0000-0000-0000D9AA0000}"/>
    <cellStyle name="Subtotal 3 9" xfId="19742" xr:uid="{00000000-0005-0000-0000-0000DAAA0000}"/>
    <cellStyle name="Subtotal 4" xfId="19750" xr:uid="{00000000-0005-0000-0000-0000DBAA0000}"/>
    <cellStyle name="Subtotal 5" xfId="19751" xr:uid="{00000000-0005-0000-0000-0000DCAA0000}"/>
    <cellStyle name="Subtotal 6" xfId="19752" xr:uid="{00000000-0005-0000-0000-0000DDAA0000}"/>
    <cellStyle name="Subtotal 7" xfId="19753" xr:uid="{00000000-0005-0000-0000-0000DEAA0000}"/>
    <cellStyle name="Subtotal 8" xfId="19754" xr:uid="{00000000-0005-0000-0000-0000DFAA0000}"/>
    <cellStyle name="Subtotal 9" xfId="19755" xr:uid="{00000000-0005-0000-0000-0000E0AA0000}"/>
    <cellStyle name="sum" xfId="1262" xr:uid="{00000000-0005-0000-0000-0000E1AA0000}"/>
    <cellStyle name="sum 2" xfId="19756" xr:uid="{00000000-0005-0000-0000-0000E2AA0000}"/>
    <cellStyle name="sum 2 2" xfId="19757" xr:uid="{00000000-0005-0000-0000-0000E3AA0000}"/>
    <cellStyle name="sum 2 3" xfId="33487" xr:uid="{00000000-0005-0000-0000-0000E4AA0000}"/>
    <cellStyle name="sum 2 4" xfId="23426" xr:uid="{00000000-0005-0000-0000-0000E5AA0000}"/>
    <cellStyle name="sum 3" xfId="19758" xr:uid="{00000000-0005-0000-0000-0000E6AA0000}"/>
    <cellStyle name="sum 3 2" xfId="19759" xr:uid="{00000000-0005-0000-0000-0000E7AA0000}"/>
    <cellStyle name="sum 4" xfId="19760" xr:uid="{00000000-0005-0000-0000-0000E8AA0000}"/>
    <cellStyle name="sum 5" xfId="23425" xr:uid="{00000000-0005-0000-0000-0000E9AA0000}"/>
    <cellStyle name="sum8" xfId="1263" xr:uid="{00000000-0005-0000-0000-0000EAAA0000}"/>
    <cellStyle name="sum8 2" xfId="19761" xr:uid="{00000000-0005-0000-0000-0000EBAA0000}"/>
    <cellStyle name="sum8 2 2" xfId="19762" xr:uid="{00000000-0005-0000-0000-0000ECAA0000}"/>
    <cellStyle name="sum8 3" xfId="19763" xr:uid="{00000000-0005-0000-0000-0000EDAA0000}"/>
    <cellStyle name="sum8 3 2" xfId="19764" xr:uid="{00000000-0005-0000-0000-0000EEAA0000}"/>
    <cellStyle name="sum8 4" xfId="23427" xr:uid="{00000000-0005-0000-0000-0000EFAA0000}"/>
    <cellStyle name="Summary_back" xfId="1264" xr:uid="{00000000-0005-0000-0000-0000F0AA0000}"/>
    <cellStyle name="SundryDescription" xfId="19765" xr:uid="{00000000-0005-0000-0000-0000F1AA0000}"/>
    <cellStyle name="SundryDescription 2" xfId="19766" xr:uid="{00000000-0005-0000-0000-0000F2AA0000}"/>
    <cellStyle name="SundryDescription 2 2" xfId="19767" xr:uid="{00000000-0005-0000-0000-0000F3AA0000}"/>
    <cellStyle name="SundryDescription 2 2 2" xfId="21486" xr:uid="{00000000-0005-0000-0000-0000F4AA0000}"/>
    <cellStyle name="SundryDescription 2 2 2 2" xfId="31213" xr:uid="{00000000-0005-0000-0000-0000F5AA0000}"/>
    <cellStyle name="SundryDescription 2 2 2 3" xfId="34730" xr:uid="{00000000-0005-0000-0000-0000F6AA0000}"/>
    <cellStyle name="SundryDescription 2 2 3" xfId="29786" xr:uid="{00000000-0005-0000-0000-0000F7AA0000}"/>
    <cellStyle name="SundryDescription 2 2 4" xfId="33490" xr:uid="{00000000-0005-0000-0000-0000F8AA0000}"/>
    <cellStyle name="SundryDescription 2 3" xfId="19768" xr:uid="{00000000-0005-0000-0000-0000F9AA0000}"/>
    <cellStyle name="SundryDescription 2 3 2" xfId="21487" xr:uid="{00000000-0005-0000-0000-0000FAAA0000}"/>
    <cellStyle name="SundryDescription 2 3 2 2" xfId="31214" xr:uid="{00000000-0005-0000-0000-0000FBAA0000}"/>
    <cellStyle name="SundryDescription 2 3 2 3" xfId="34729" xr:uid="{00000000-0005-0000-0000-0000FCAA0000}"/>
    <cellStyle name="SundryDescription 2 3 3" xfId="29787" xr:uid="{00000000-0005-0000-0000-0000FDAA0000}"/>
    <cellStyle name="SundryDescription 2 3 4" xfId="33491" xr:uid="{00000000-0005-0000-0000-0000FEAA0000}"/>
    <cellStyle name="SundryDescription 2 4" xfId="19769" xr:uid="{00000000-0005-0000-0000-0000FFAA0000}"/>
    <cellStyle name="SundryDescription 2 4 2" xfId="21488" xr:uid="{00000000-0005-0000-0000-000000AB0000}"/>
    <cellStyle name="SundryDescription 2 4 2 2" xfId="31215" xr:uid="{00000000-0005-0000-0000-000001AB0000}"/>
    <cellStyle name="SundryDescription 2 4 2 3" xfId="34728" xr:uid="{00000000-0005-0000-0000-000002AB0000}"/>
    <cellStyle name="SundryDescription 2 4 3" xfId="29788" xr:uid="{00000000-0005-0000-0000-000003AB0000}"/>
    <cellStyle name="SundryDescription 2 4 4" xfId="33492" xr:uid="{00000000-0005-0000-0000-000004AB0000}"/>
    <cellStyle name="SundryDescription 2 5" xfId="21485" xr:uid="{00000000-0005-0000-0000-000005AB0000}"/>
    <cellStyle name="SundryDescription 2 5 2" xfId="31212" xr:uid="{00000000-0005-0000-0000-000006AB0000}"/>
    <cellStyle name="SundryDescription 2 5 3" xfId="34731" xr:uid="{00000000-0005-0000-0000-000007AB0000}"/>
    <cellStyle name="SundryDescription 2 6" xfId="29785" xr:uid="{00000000-0005-0000-0000-000008AB0000}"/>
    <cellStyle name="SundryDescription 2 7" xfId="33489" xr:uid="{00000000-0005-0000-0000-000009AB0000}"/>
    <cellStyle name="SundryDescription 3" xfId="19770" xr:uid="{00000000-0005-0000-0000-00000AAB0000}"/>
    <cellStyle name="SundryDescription 3 2" xfId="19771" xr:uid="{00000000-0005-0000-0000-00000BAB0000}"/>
    <cellStyle name="SundryDescription 3 2 2" xfId="21490" xr:uid="{00000000-0005-0000-0000-00000CAB0000}"/>
    <cellStyle name="SundryDescription 3 2 2 2" xfId="31217" xr:uid="{00000000-0005-0000-0000-00000DAB0000}"/>
    <cellStyle name="SundryDescription 3 2 2 3" xfId="34726" xr:uid="{00000000-0005-0000-0000-00000EAB0000}"/>
    <cellStyle name="SundryDescription 3 2 3" xfId="29790" xr:uid="{00000000-0005-0000-0000-00000FAB0000}"/>
    <cellStyle name="SundryDescription 3 2 4" xfId="33494" xr:uid="{00000000-0005-0000-0000-000010AB0000}"/>
    <cellStyle name="SundryDescription 3 3" xfId="19772" xr:uid="{00000000-0005-0000-0000-000011AB0000}"/>
    <cellStyle name="SundryDescription 3 3 2" xfId="21491" xr:uid="{00000000-0005-0000-0000-000012AB0000}"/>
    <cellStyle name="SundryDescription 3 3 2 2" xfId="31218" xr:uid="{00000000-0005-0000-0000-000013AB0000}"/>
    <cellStyle name="SundryDescription 3 3 2 3" xfId="34725" xr:uid="{00000000-0005-0000-0000-000014AB0000}"/>
    <cellStyle name="SundryDescription 3 3 3" xfId="29791" xr:uid="{00000000-0005-0000-0000-000015AB0000}"/>
    <cellStyle name="SundryDescription 3 3 4" xfId="33495" xr:uid="{00000000-0005-0000-0000-000016AB0000}"/>
    <cellStyle name="SundryDescription 3 4" xfId="19773" xr:uid="{00000000-0005-0000-0000-000017AB0000}"/>
    <cellStyle name="SundryDescription 3 4 2" xfId="21492" xr:uid="{00000000-0005-0000-0000-000018AB0000}"/>
    <cellStyle name="SundryDescription 3 4 2 2" xfId="31219" xr:uid="{00000000-0005-0000-0000-000019AB0000}"/>
    <cellStyle name="SundryDescription 3 4 2 3" xfId="34724" xr:uid="{00000000-0005-0000-0000-00001AAB0000}"/>
    <cellStyle name="SundryDescription 3 4 3" xfId="29792" xr:uid="{00000000-0005-0000-0000-00001BAB0000}"/>
    <cellStyle name="SundryDescription 3 4 4" xfId="33496" xr:uid="{00000000-0005-0000-0000-00001CAB0000}"/>
    <cellStyle name="SundryDescription 3 5" xfId="21489" xr:uid="{00000000-0005-0000-0000-00001DAB0000}"/>
    <cellStyle name="SundryDescription 3 5 2" xfId="31216" xr:uid="{00000000-0005-0000-0000-00001EAB0000}"/>
    <cellStyle name="SundryDescription 3 5 3" xfId="34727" xr:uid="{00000000-0005-0000-0000-00001FAB0000}"/>
    <cellStyle name="SundryDescription 3 6" xfId="29789" xr:uid="{00000000-0005-0000-0000-000020AB0000}"/>
    <cellStyle name="SundryDescription 3 7" xfId="33493" xr:uid="{00000000-0005-0000-0000-000021AB0000}"/>
    <cellStyle name="SundryDescription 4" xfId="19774" xr:uid="{00000000-0005-0000-0000-000022AB0000}"/>
    <cellStyle name="SundryDescription 4 2" xfId="19775" xr:uid="{00000000-0005-0000-0000-000023AB0000}"/>
    <cellStyle name="SundryDescription 4 2 2" xfId="21494" xr:uid="{00000000-0005-0000-0000-000024AB0000}"/>
    <cellStyle name="SundryDescription 4 2 2 2" xfId="31221" xr:uid="{00000000-0005-0000-0000-000025AB0000}"/>
    <cellStyle name="SundryDescription 4 2 2 3" xfId="34722" xr:uid="{00000000-0005-0000-0000-000026AB0000}"/>
    <cellStyle name="SundryDescription 4 2 3" xfId="29794" xr:uid="{00000000-0005-0000-0000-000027AB0000}"/>
    <cellStyle name="SundryDescription 4 2 4" xfId="33498" xr:uid="{00000000-0005-0000-0000-000028AB0000}"/>
    <cellStyle name="SundryDescription 4 3" xfId="21493" xr:uid="{00000000-0005-0000-0000-000029AB0000}"/>
    <cellStyle name="SundryDescription 4 3 2" xfId="31220" xr:uid="{00000000-0005-0000-0000-00002AAB0000}"/>
    <cellStyle name="SundryDescription 4 3 3" xfId="34723" xr:uid="{00000000-0005-0000-0000-00002BAB0000}"/>
    <cellStyle name="SundryDescription 4 4" xfId="29793" xr:uid="{00000000-0005-0000-0000-00002CAB0000}"/>
    <cellStyle name="SundryDescription 4 5" xfId="33497" xr:uid="{00000000-0005-0000-0000-00002DAB0000}"/>
    <cellStyle name="SundryDescription 5" xfId="19776" xr:uid="{00000000-0005-0000-0000-00002EAB0000}"/>
    <cellStyle name="SundryDescription 5 2" xfId="21495" xr:uid="{00000000-0005-0000-0000-00002FAB0000}"/>
    <cellStyle name="SundryDescription 5 2 2" xfId="31222" xr:uid="{00000000-0005-0000-0000-000030AB0000}"/>
    <cellStyle name="SundryDescription 5 2 3" xfId="34721" xr:uid="{00000000-0005-0000-0000-000031AB0000}"/>
    <cellStyle name="SundryDescription 5 3" xfId="29795" xr:uid="{00000000-0005-0000-0000-000032AB0000}"/>
    <cellStyle name="SundryDescription 5 4" xfId="33499" xr:uid="{00000000-0005-0000-0000-000033AB0000}"/>
    <cellStyle name="SundryDescription 6" xfId="21484" xr:uid="{00000000-0005-0000-0000-000034AB0000}"/>
    <cellStyle name="SundryDescription 6 2" xfId="31211" xr:uid="{00000000-0005-0000-0000-000035AB0000}"/>
    <cellStyle name="SundryDescription 6 3" xfId="34732" xr:uid="{00000000-0005-0000-0000-000036AB0000}"/>
    <cellStyle name="SundryDescription 7" xfId="29784" xr:uid="{00000000-0005-0000-0000-000037AB0000}"/>
    <cellStyle name="SundryDescription 8" xfId="33488" xr:uid="{00000000-0005-0000-0000-000038AB0000}"/>
    <cellStyle name="SXDateStyle" xfId="19777" xr:uid="{00000000-0005-0000-0000-000039AB0000}"/>
    <cellStyle name="SXDateStyle 2" xfId="19778" xr:uid="{00000000-0005-0000-0000-00003AAB0000}"/>
    <cellStyle name="SXDateStyle 2 2" xfId="19779" xr:uid="{00000000-0005-0000-0000-00003BAB0000}"/>
    <cellStyle name="SXDateStyle 3" xfId="19780" xr:uid="{00000000-0005-0000-0000-00003CAB0000}"/>
    <cellStyle name="SXDateStyle 4" xfId="19781" xr:uid="{00000000-0005-0000-0000-00003DAB0000}"/>
    <cellStyle name="SXDateStyle 5" xfId="19782" xr:uid="{00000000-0005-0000-0000-00003EAB0000}"/>
    <cellStyle name="Table  - Style6" xfId="19783" xr:uid="{00000000-0005-0000-0000-00003FAB0000}"/>
    <cellStyle name="Table  - Style6 2" xfId="19784" xr:uid="{00000000-0005-0000-0000-000040AB0000}"/>
    <cellStyle name="Table  - Style6 2 2" xfId="21497" xr:uid="{00000000-0005-0000-0000-000041AB0000}"/>
    <cellStyle name="Table  - Style6 2 2 2" xfId="31224" xr:uid="{00000000-0005-0000-0000-000042AB0000}"/>
    <cellStyle name="Table  - Style6 2 2 3" xfId="34719" xr:uid="{00000000-0005-0000-0000-000043AB0000}"/>
    <cellStyle name="Table  - Style6 2 3" xfId="29797" xr:uid="{00000000-0005-0000-0000-000044AB0000}"/>
    <cellStyle name="Table  - Style6 2 4" xfId="33501" xr:uid="{00000000-0005-0000-0000-000045AB0000}"/>
    <cellStyle name="Table  - Style6 3" xfId="19785" xr:uid="{00000000-0005-0000-0000-000046AB0000}"/>
    <cellStyle name="Table  - Style6 3 2" xfId="21498" xr:uid="{00000000-0005-0000-0000-000047AB0000}"/>
    <cellStyle name="Table  - Style6 3 2 2" xfId="31225" xr:uid="{00000000-0005-0000-0000-000048AB0000}"/>
    <cellStyle name="Table  - Style6 3 2 3" xfId="34718" xr:uid="{00000000-0005-0000-0000-000049AB0000}"/>
    <cellStyle name="Table  - Style6 3 3" xfId="29798" xr:uid="{00000000-0005-0000-0000-00004AAB0000}"/>
    <cellStyle name="Table  - Style6 3 4" xfId="33502" xr:uid="{00000000-0005-0000-0000-00004BAB0000}"/>
    <cellStyle name="Table  - Style6 4" xfId="21496" xr:uid="{00000000-0005-0000-0000-00004CAB0000}"/>
    <cellStyle name="Table  - Style6 4 2" xfId="31223" xr:uid="{00000000-0005-0000-0000-00004DAB0000}"/>
    <cellStyle name="Table  - Style6 4 3" xfId="34720" xr:uid="{00000000-0005-0000-0000-00004EAB0000}"/>
    <cellStyle name="Table  - Style6 5" xfId="29796" xr:uid="{00000000-0005-0000-0000-00004FAB0000}"/>
    <cellStyle name="Table  - Style6 6" xfId="33500" xr:uid="{00000000-0005-0000-0000-000050AB0000}"/>
    <cellStyle name="TableStyleLight1" xfId="19786" xr:uid="{00000000-0005-0000-0000-000051AB0000}"/>
    <cellStyle name="TableStyleLight1 2" xfId="19787" xr:uid="{00000000-0005-0000-0000-000052AB0000}"/>
    <cellStyle name="TableStyleLight1 2 2" xfId="19788" xr:uid="{00000000-0005-0000-0000-000053AB0000}"/>
    <cellStyle name="TableStyleLight1 3" xfId="19789" xr:uid="{00000000-0005-0000-0000-000054AB0000}"/>
    <cellStyle name="TableStyleLight1 3 2" xfId="19790" xr:uid="{00000000-0005-0000-0000-000055AB0000}"/>
    <cellStyle name="tahoma" xfId="1265" xr:uid="{00000000-0005-0000-0000-000056AB0000}"/>
    <cellStyle name="tahoma 2" xfId="21704" xr:uid="{00000000-0005-0000-0000-000057AB0000}"/>
    <cellStyle name="tahoma 2 2" xfId="31430" xr:uid="{00000000-0005-0000-0000-000058AB0000}"/>
    <cellStyle name="tahoma 3" xfId="29286" xr:uid="{00000000-0005-0000-0000-000059AB0000}"/>
    <cellStyle name="tahoma 3 2" xfId="36856" xr:uid="{00000000-0005-0000-0000-00005AAB0000}"/>
    <cellStyle name="talwrapper" xfId="19791" xr:uid="{00000000-0005-0000-0000-00005BAB0000}"/>
    <cellStyle name="Text Indent A" xfId="19792" xr:uid="{00000000-0005-0000-0000-00005CAB0000}"/>
    <cellStyle name="Text Indent A 2" xfId="19793" xr:uid="{00000000-0005-0000-0000-00005DAB0000}"/>
    <cellStyle name="Text Indent A 2 2" xfId="19794" xr:uid="{00000000-0005-0000-0000-00005EAB0000}"/>
    <cellStyle name="Text Indent A 2 3" xfId="19795" xr:uid="{00000000-0005-0000-0000-00005FAB0000}"/>
    <cellStyle name="Text Indent A 2 3 2" xfId="19796" xr:uid="{00000000-0005-0000-0000-000060AB0000}"/>
    <cellStyle name="Text Indent A 3" xfId="19797" xr:uid="{00000000-0005-0000-0000-000061AB0000}"/>
    <cellStyle name="Text Indent A 3 2" xfId="19798" xr:uid="{00000000-0005-0000-0000-000062AB0000}"/>
    <cellStyle name="Text Indent B" xfId="19799" xr:uid="{00000000-0005-0000-0000-000063AB0000}"/>
    <cellStyle name="Text Indent B 2" xfId="19800" xr:uid="{00000000-0005-0000-0000-000064AB0000}"/>
    <cellStyle name="Text Indent B 2 2" xfId="19801" xr:uid="{00000000-0005-0000-0000-000065AB0000}"/>
    <cellStyle name="Text Indent B 2 3" xfId="19802" xr:uid="{00000000-0005-0000-0000-000066AB0000}"/>
    <cellStyle name="Text Indent B 2 3 2" xfId="19803" xr:uid="{00000000-0005-0000-0000-000067AB0000}"/>
    <cellStyle name="Text Indent B 3" xfId="19804" xr:uid="{00000000-0005-0000-0000-000068AB0000}"/>
    <cellStyle name="Text Indent B 3 2" xfId="19805" xr:uid="{00000000-0005-0000-0000-000069AB0000}"/>
    <cellStyle name="Text Indent B 4" xfId="33503" xr:uid="{00000000-0005-0000-0000-00006AAB0000}"/>
    <cellStyle name="Text Indent C" xfId="19806" xr:uid="{00000000-0005-0000-0000-00006BAB0000}"/>
    <cellStyle name="Text Indent C 2" xfId="19807" xr:uid="{00000000-0005-0000-0000-00006CAB0000}"/>
    <cellStyle name="Text Indent C 2 2" xfId="19808" xr:uid="{00000000-0005-0000-0000-00006DAB0000}"/>
    <cellStyle name="Text Indent C 2 3" xfId="19809" xr:uid="{00000000-0005-0000-0000-00006EAB0000}"/>
    <cellStyle name="Text Indent C 2 3 2" xfId="19810" xr:uid="{00000000-0005-0000-0000-00006FAB0000}"/>
    <cellStyle name="Text Indent C 3" xfId="19811" xr:uid="{00000000-0005-0000-0000-000070AB0000}"/>
    <cellStyle name="Text Indent C 3 2" xfId="19812" xr:uid="{00000000-0005-0000-0000-000071AB0000}"/>
    <cellStyle name="Text Indent C 4" xfId="33504" xr:uid="{00000000-0005-0000-0000-000072AB0000}"/>
    <cellStyle name="Texte explicatif" xfId="23428" xr:uid="{00000000-0005-0000-0000-000073AB0000}"/>
    <cellStyle name="Times New Roman" xfId="1266" xr:uid="{00000000-0005-0000-0000-000074AB0000}"/>
    <cellStyle name="Times New Roman 2" xfId="19813" xr:uid="{00000000-0005-0000-0000-000075AB0000}"/>
    <cellStyle name="Times New Roman 2 2" xfId="19814" xr:uid="{00000000-0005-0000-0000-000076AB0000}"/>
    <cellStyle name="Times New Roman 2 3" xfId="19815" xr:uid="{00000000-0005-0000-0000-000077AB0000}"/>
    <cellStyle name="Times New Roman 2 3 2" xfId="19816" xr:uid="{00000000-0005-0000-0000-000078AB0000}"/>
    <cellStyle name="Times New Roman 3" xfId="19817" xr:uid="{00000000-0005-0000-0000-000079AB0000}"/>
    <cellStyle name="Times New Roman 3 2" xfId="19818" xr:uid="{00000000-0005-0000-0000-00007AAB0000}"/>
    <cellStyle name="Title  - Style1" xfId="19819" xr:uid="{00000000-0005-0000-0000-00007BAB0000}"/>
    <cellStyle name="Title  - Style1 2" xfId="19820" xr:uid="{00000000-0005-0000-0000-00007CAB0000}"/>
    <cellStyle name="title [1]" xfId="19821" xr:uid="{00000000-0005-0000-0000-00007DAB0000}"/>
    <cellStyle name="title [1] 2" xfId="19822" xr:uid="{00000000-0005-0000-0000-00007EAB0000}"/>
    <cellStyle name="title [1] 2 2" xfId="19823" xr:uid="{00000000-0005-0000-0000-00007FAB0000}"/>
    <cellStyle name="title [1] 3" xfId="19824" xr:uid="{00000000-0005-0000-0000-000080AB0000}"/>
    <cellStyle name="title [2]" xfId="19825" xr:uid="{00000000-0005-0000-0000-000081AB0000}"/>
    <cellStyle name="title [2] 2" xfId="19826" xr:uid="{00000000-0005-0000-0000-000082AB0000}"/>
    <cellStyle name="title [2] 2 2" xfId="19827" xr:uid="{00000000-0005-0000-0000-000083AB0000}"/>
    <cellStyle name="title [2] 3" xfId="19828" xr:uid="{00000000-0005-0000-0000-000084AB0000}"/>
    <cellStyle name="title [2] 4" xfId="19829" xr:uid="{00000000-0005-0000-0000-000085AB0000}"/>
    <cellStyle name="Title 1" xfId="19830" xr:uid="{00000000-0005-0000-0000-000086AB0000}"/>
    <cellStyle name="Title 10" xfId="19831" xr:uid="{00000000-0005-0000-0000-000087AB0000}"/>
    <cellStyle name="Title 11" xfId="19832" xr:uid="{00000000-0005-0000-0000-000088AB0000}"/>
    <cellStyle name="Title 12" xfId="19833" xr:uid="{00000000-0005-0000-0000-000089AB0000}"/>
    <cellStyle name="Title 13" xfId="19834" xr:uid="{00000000-0005-0000-0000-00008AAB0000}"/>
    <cellStyle name="Title 14" xfId="19835" xr:uid="{00000000-0005-0000-0000-00008BAB0000}"/>
    <cellStyle name="Title 15" xfId="19836" xr:uid="{00000000-0005-0000-0000-00008CAB0000}"/>
    <cellStyle name="Title 16" xfId="19837" xr:uid="{00000000-0005-0000-0000-00008DAB0000}"/>
    <cellStyle name="Title 17" xfId="19838" xr:uid="{00000000-0005-0000-0000-00008EAB0000}"/>
    <cellStyle name="Title 18" xfId="19839" xr:uid="{00000000-0005-0000-0000-00008FAB0000}"/>
    <cellStyle name="Title 19" xfId="19840" xr:uid="{00000000-0005-0000-0000-000090AB0000}"/>
    <cellStyle name="Title 2" xfId="1268" xr:uid="{00000000-0005-0000-0000-000091AB0000}"/>
    <cellStyle name="Title 2 10" xfId="19842" xr:uid="{00000000-0005-0000-0000-000092AB0000}"/>
    <cellStyle name="Title 2 10 2" xfId="19843" xr:uid="{00000000-0005-0000-0000-000093AB0000}"/>
    <cellStyle name="Title 2 10 2 2" xfId="19844" xr:uid="{00000000-0005-0000-0000-000094AB0000}"/>
    <cellStyle name="Title 2 10 3" xfId="19845" xr:uid="{00000000-0005-0000-0000-000095AB0000}"/>
    <cellStyle name="Title 2 10 4" xfId="19846" xr:uid="{00000000-0005-0000-0000-000096AB0000}"/>
    <cellStyle name="Title 2 11" xfId="19847" xr:uid="{00000000-0005-0000-0000-000097AB0000}"/>
    <cellStyle name="Title 2 11 2" xfId="19848" xr:uid="{00000000-0005-0000-0000-000098AB0000}"/>
    <cellStyle name="Title 2 11 2 2" xfId="19849" xr:uid="{00000000-0005-0000-0000-000099AB0000}"/>
    <cellStyle name="Title 2 11 3" xfId="19850" xr:uid="{00000000-0005-0000-0000-00009AAB0000}"/>
    <cellStyle name="Title 2 11 4" xfId="19851" xr:uid="{00000000-0005-0000-0000-00009BAB0000}"/>
    <cellStyle name="Title 2 12" xfId="19852" xr:uid="{00000000-0005-0000-0000-00009CAB0000}"/>
    <cellStyle name="Title 2 12 2" xfId="19853" xr:uid="{00000000-0005-0000-0000-00009DAB0000}"/>
    <cellStyle name="Title 2 12 3" xfId="19854" xr:uid="{00000000-0005-0000-0000-00009EAB0000}"/>
    <cellStyle name="Title 2 13" xfId="19855" xr:uid="{00000000-0005-0000-0000-00009FAB0000}"/>
    <cellStyle name="Title 2 14" xfId="19856" xr:uid="{00000000-0005-0000-0000-0000A0AB0000}"/>
    <cellStyle name="Title 2 15" xfId="19841" xr:uid="{00000000-0005-0000-0000-0000A1AB0000}"/>
    <cellStyle name="Title 2 16" xfId="23884" xr:uid="{00000000-0005-0000-0000-0000A2AB0000}"/>
    <cellStyle name="Title 2 2" xfId="19857" xr:uid="{00000000-0005-0000-0000-0000A3AB0000}"/>
    <cellStyle name="Title 2 2 2" xfId="19858" xr:uid="{00000000-0005-0000-0000-0000A4AB0000}"/>
    <cellStyle name="Title 2 2 2 2" xfId="19859" xr:uid="{00000000-0005-0000-0000-0000A5AB0000}"/>
    <cellStyle name="Title 2 2 3" xfId="19860" xr:uid="{00000000-0005-0000-0000-0000A6AB0000}"/>
    <cellStyle name="Title 2 2 4" xfId="19861" xr:uid="{00000000-0005-0000-0000-0000A7AB0000}"/>
    <cellStyle name="Title 2 2 5" xfId="33505" xr:uid="{00000000-0005-0000-0000-0000A8AB0000}"/>
    <cellStyle name="Title 2 3" xfId="19862" xr:uid="{00000000-0005-0000-0000-0000A9AB0000}"/>
    <cellStyle name="Title 2 3 2" xfId="19863" xr:uid="{00000000-0005-0000-0000-0000AAAB0000}"/>
    <cellStyle name="Title 2 3 2 2" xfId="19864" xr:uid="{00000000-0005-0000-0000-0000ABAB0000}"/>
    <cellStyle name="Title 2 3 3" xfId="19865" xr:uid="{00000000-0005-0000-0000-0000ACAB0000}"/>
    <cellStyle name="Title 2 3 4" xfId="19866" xr:uid="{00000000-0005-0000-0000-0000ADAB0000}"/>
    <cellStyle name="Title 2 4" xfId="19867" xr:uid="{00000000-0005-0000-0000-0000AEAB0000}"/>
    <cellStyle name="Title 2 4 2" xfId="19868" xr:uid="{00000000-0005-0000-0000-0000AFAB0000}"/>
    <cellStyle name="Title 2 4 2 2" xfId="19869" xr:uid="{00000000-0005-0000-0000-0000B0AB0000}"/>
    <cellStyle name="Title 2 4 3" xfId="19870" xr:uid="{00000000-0005-0000-0000-0000B1AB0000}"/>
    <cellStyle name="Title 2 4 4" xfId="19871" xr:uid="{00000000-0005-0000-0000-0000B2AB0000}"/>
    <cellStyle name="Title 2 5" xfId="19872" xr:uid="{00000000-0005-0000-0000-0000B3AB0000}"/>
    <cellStyle name="Title 2 5 2" xfId="19873" xr:uid="{00000000-0005-0000-0000-0000B4AB0000}"/>
    <cellStyle name="Title 2 5 2 2" xfId="19874" xr:uid="{00000000-0005-0000-0000-0000B5AB0000}"/>
    <cellStyle name="Title 2 5 3" xfId="19875" xr:uid="{00000000-0005-0000-0000-0000B6AB0000}"/>
    <cellStyle name="Title 2 5 4" xfId="19876" xr:uid="{00000000-0005-0000-0000-0000B7AB0000}"/>
    <cellStyle name="Title 2 6" xfId="19877" xr:uid="{00000000-0005-0000-0000-0000B8AB0000}"/>
    <cellStyle name="Title 2 6 2" xfId="19878" xr:uid="{00000000-0005-0000-0000-0000B9AB0000}"/>
    <cellStyle name="Title 2 6 2 2" xfId="19879" xr:uid="{00000000-0005-0000-0000-0000BAAB0000}"/>
    <cellStyle name="Title 2 6 3" xfId="19880" xr:uid="{00000000-0005-0000-0000-0000BBAB0000}"/>
    <cellStyle name="Title 2 6 4" xfId="19881" xr:uid="{00000000-0005-0000-0000-0000BCAB0000}"/>
    <cellStyle name="Title 2 7" xfId="19882" xr:uid="{00000000-0005-0000-0000-0000BDAB0000}"/>
    <cellStyle name="Title 2 7 2" xfId="19883" xr:uid="{00000000-0005-0000-0000-0000BEAB0000}"/>
    <cellStyle name="Title 2 7 2 2" xfId="19884" xr:uid="{00000000-0005-0000-0000-0000BFAB0000}"/>
    <cellStyle name="Title 2 7 3" xfId="19885" xr:uid="{00000000-0005-0000-0000-0000C0AB0000}"/>
    <cellStyle name="Title 2 7 4" xfId="19886" xr:uid="{00000000-0005-0000-0000-0000C1AB0000}"/>
    <cellStyle name="Title 2 8" xfId="19887" xr:uid="{00000000-0005-0000-0000-0000C2AB0000}"/>
    <cellStyle name="Title 2 8 2" xfId="19888" xr:uid="{00000000-0005-0000-0000-0000C3AB0000}"/>
    <cellStyle name="Title 2 8 2 2" xfId="19889" xr:uid="{00000000-0005-0000-0000-0000C4AB0000}"/>
    <cellStyle name="Title 2 8 3" xfId="19890" xr:uid="{00000000-0005-0000-0000-0000C5AB0000}"/>
    <cellStyle name="Title 2 8 4" xfId="19891" xr:uid="{00000000-0005-0000-0000-0000C6AB0000}"/>
    <cellStyle name="Title 2 9" xfId="19892" xr:uid="{00000000-0005-0000-0000-0000C7AB0000}"/>
    <cellStyle name="Title 2 9 2" xfId="19893" xr:uid="{00000000-0005-0000-0000-0000C8AB0000}"/>
    <cellStyle name="Title 2 9 2 2" xfId="19894" xr:uid="{00000000-0005-0000-0000-0000C9AB0000}"/>
    <cellStyle name="Title 2 9 3" xfId="19895" xr:uid="{00000000-0005-0000-0000-0000CAAB0000}"/>
    <cellStyle name="Title 2 9 4" xfId="19896" xr:uid="{00000000-0005-0000-0000-0000CBAB0000}"/>
    <cellStyle name="Title 20" xfId="19897" xr:uid="{00000000-0005-0000-0000-0000CCAB0000}"/>
    <cellStyle name="Title 21" xfId="19898" xr:uid="{00000000-0005-0000-0000-0000CDAB0000}"/>
    <cellStyle name="Title 22" xfId="19899" xr:uid="{00000000-0005-0000-0000-0000CEAB0000}"/>
    <cellStyle name="Title 23" xfId="19900" xr:uid="{00000000-0005-0000-0000-0000CFAB0000}"/>
    <cellStyle name="Title 24" xfId="19901" xr:uid="{00000000-0005-0000-0000-0000D0AB0000}"/>
    <cellStyle name="Title 25" xfId="19902" xr:uid="{00000000-0005-0000-0000-0000D1AB0000}"/>
    <cellStyle name="Title 26" xfId="19903" xr:uid="{00000000-0005-0000-0000-0000D2AB0000}"/>
    <cellStyle name="Title 27" xfId="19904" xr:uid="{00000000-0005-0000-0000-0000D3AB0000}"/>
    <cellStyle name="Title 28" xfId="19905" xr:uid="{00000000-0005-0000-0000-0000D4AB0000}"/>
    <cellStyle name="Title 29" xfId="19906" xr:uid="{00000000-0005-0000-0000-0000D5AB0000}"/>
    <cellStyle name="Title 3" xfId="1269" xr:uid="{00000000-0005-0000-0000-0000D6AB0000}"/>
    <cellStyle name="Title 3 2" xfId="19908" xr:uid="{00000000-0005-0000-0000-0000D7AB0000}"/>
    <cellStyle name="Title 3 2 2" xfId="19909" xr:uid="{00000000-0005-0000-0000-0000D8AB0000}"/>
    <cellStyle name="Title 3 2 3" xfId="33506" xr:uid="{00000000-0005-0000-0000-0000D9AB0000}"/>
    <cellStyle name="Title 3 2 4" xfId="23430" xr:uid="{00000000-0005-0000-0000-0000DAAB0000}"/>
    <cellStyle name="Title 3 3" xfId="19910" xr:uid="{00000000-0005-0000-0000-0000DBAB0000}"/>
    <cellStyle name="Title 3 3 2" xfId="19911" xr:uid="{00000000-0005-0000-0000-0000DCAB0000}"/>
    <cellStyle name="Title 3 4" xfId="19912" xr:uid="{00000000-0005-0000-0000-0000DDAB0000}"/>
    <cellStyle name="Title 3 5" xfId="19913" xr:uid="{00000000-0005-0000-0000-0000DEAB0000}"/>
    <cellStyle name="Title 3 6" xfId="19907" xr:uid="{00000000-0005-0000-0000-0000DFAB0000}"/>
    <cellStyle name="Title 3 7" xfId="21736" xr:uid="{00000000-0005-0000-0000-0000E0AB0000}"/>
    <cellStyle name="Title 3 8" xfId="23429" xr:uid="{00000000-0005-0000-0000-0000E1AB0000}"/>
    <cellStyle name="Title 30" xfId="19914" xr:uid="{00000000-0005-0000-0000-0000E2AB0000}"/>
    <cellStyle name="Title 31" xfId="19915" xr:uid="{00000000-0005-0000-0000-0000E3AB0000}"/>
    <cellStyle name="Title 32" xfId="19916" xr:uid="{00000000-0005-0000-0000-0000E4AB0000}"/>
    <cellStyle name="Title 33" xfId="19917" xr:uid="{00000000-0005-0000-0000-0000E5AB0000}"/>
    <cellStyle name="Title 34" xfId="19918" xr:uid="{00000000-0005-0000-0000-0000E6AB0000}"/>
    <cellStyle name="Title 35" xfId="19919" xr:uid="{00000000-0005-0000-0000-0000E7AB0000}"/>
    <cellStyle name="Title 36" xfId="19920" xr:uid="{00000000-0005-0000-0000-0000E8AB0000}"/>
    <cellStyle name="Title 37" xfId="19921" xr:uid="{00000000-0005-0000-0000-0000E9AB0000}"/>
    <cellStyle name="Title 38" xfId="19922" xr:uid="{00000000-0005-0000-0000-0000EAAB0000}"/>
    <cellStyle name="Title 4" xfId="1267" xr:uid="{00000000-0005-0000-0000-0000EBAB0000}"/>
    <cellStyle name="Title 4 2" xfId="19924" xr:uid="{00000000-0005-0000-0000-0000ECAB0000}"/>
    <cellStyle name="Title 4 2 2" xfId="19925" xr:uid="{00000000-0005-0000-0000-0000EDAB0000}"/>
    <cellStyle name="Title 4 2 2 2" xfId="33507" xr:uid="{00000000-0005-0000-0000-0000EEAB0000}"/>
    <cellStyle name="Title 4 2 2 3" xfId="23431" xr:uid="{00000000-0005-0000-0000-0000EFAB0000}"/>
    <cellStyle name="Title 4 3" xfId="19926" xr:uid="{00000000-0005-0000-0000-0000F0AB0000}"/>
    <cellStyle name="Title 4 4" xfId="19927" xr:uid="{00000000-0005-0000-0000-0000F1AB0000}"/>
    <cellStyle name="Title 4 5" xfId="19923" xr:uid="{00000000-0005-0000-0000-0000F2AB0000}"/>
    <cellStyle name="Title 4 6" xfId="23883" xr:uid="{00000000-0005-0000-0000-0000F3AB0000}"/>
    <cellStyle name="Title 5" xfId="19928" xr:uid="{00000000-0005-0000-0000-0000F4AB0000}"/>
    <cellStyle name="Title 5 2" xfId="23433" xr:uid="{00000000-0005-0000-0000-0000F5AB0000}"/>
    <cellStyle name="Title 5 3" xfId="33508" xr:uid="{00000000-0005-0000-0000-0000F6AB0000}"/>
    <cellStyle name="Title 5 4" xfId="23432" xr:uid="{00000000-0005-0000-0000-0000F7AB0000}"/>
    <cellStyle name="Title 6" xfId="19929" xr:uid="{00000000-0005-0000-0000-0000F8AB0000}"/>
    <cellStyle name="Title 6 2" xfId="23435" xr:uid="{00000000-0005-0000-0000-0000F9AB0000}"/>
    <cellStyle name="Title 6 3" xfId="33509" xr:uid="{00000000-0005-0000-0000-0000FAAB0000}"/>
    <cellStyle name="Title 6 4" xfId="23434" xr:uid="{00000000-0005-0000-0000-0000FBAB0000}"/>
    <cellStyle name="Title 7" xfId="19930" xr:uid="{00000000-0005-0000-0000-0000FCAB0000}"/>
    <cellStyle name="Title 7 2" xfId="33510" xr:uid="{00000000-0005-0000-0000-0000FDAB0000}"/>
    <cellStyle name="Title 7 3" xfId="32716" xr:uid="{00000000-0005-0000-0000-0000FEAB0000}"/>
    <cellStyle name="Title 8" xfId="19931" xr:uid="{00000000-0005-0000-0000-0000FFAB0000}"/>
    <cellStyle name="Title 9" xfId="19932" xr:uid="{00000000-0005-0000-0000-000000AC0000}"/>
    <cellStyle name="title main" xfId="19933" xr:uid="{00000000-0005-0000-0000-000001AC0000}"/>
    <cellStyle name="title main 2" xfId="19934" xr:uid="{00000000-0005-0000-0000-000002AC0000}"/>
    <cellStyle name="Title Row" xfId="1270" xr:uid="{00000000-0005-0000-0000-000003AC0000}"/>
    <cellStyle name="Title Row 2" xfId="19936" xr:uid="{00000000-0005-0000-0000-000004AC0000}"/>
    <cellStyle name="Title Row 2 2" xfId="19937" xr:uid="{00000000-0005-0000-0000-000005AC0000}"/>
    <cellStyle name="Title Row 2 2 2" xfId="36291" xr:uid="{00000000-0005-0000-0000-000006AC0000}"/>
    <cellStyle name="Title Row 2 2 3" xfId="33513" xr:uid="{00000000-0005-0000-0000-000007AC0000}"/>
    <cellStyle name="Title Row 2 3" xfId="36290" xr:uid="{00000000-0005-0000-0000-000008AC0000}"/>
    <cellStyle name="Title Row 2 4" xfId="33512" xr:uid="{00000000-0005-0000-0000-000009AC0000}"/>
    <cellStyle name="Title Row 2 5" xfId="23436" xr:uid="{00000000-0005-0000-0000-00000AAC0000}"/>
    <cellStyle name="Title Row 3" xfId="19938" xr:uid="{00000000-0005-0000-0000-00000BAC0000}"/>
    <cellStyle name="Title Row 3 2" xfId="19939" xr:uid="{00000000-0005-0000-0000-00000CAC0000}"/>
    <cellStyle name="Title Row 3 2 2" xfId="36292" xr:uid="{00000000-0005-0000-0000-00000DAC0000}"/>
    <cellStyle name="Title Row 3 2 3" xfId="33514" xr:uid="{00000000-0005-0000-0000-00000EAC0000}"/>
    <cellStyle name="Title Row 3 3" xfId="19940" xr:uid="{00000000-0005-0000-0000-00000FAC0000}"/>
    <cellStyle name="Title Row 3 3 2" xfId="36293" xr:uid="{00000000-0005-0000-0000-000010AC0000}"/>
    <cellStyle name="Title Row 3 3 3" xfId="33515" xr:uid="{00000000-0005-0000-0000-000011AC0000}"/>
    <cellStyle name="Title Row 3 4" xfId="43607" xr:uid="{00000000-0005-0000-0000-000012AC0000}"/>
    <cellStyle name="Title Row 4" xfId="19941" xr:uid="{00000000-0005-0000-0000-000013AC0000}"/>
    <cellStyle name="Title Row 4 2" xfId="36294" xr:uid="{00000000-0005-0000-0000-000014AC0000}"/>
    <cellStyle name="Title Row 4 3" xfId="33516" xr:uid="{00000000-0005-0000-0000-000015AC0000}"/>
    <cellStyle name="Title Row 5" xfId="19942" xr:uid="{00000000-0005-0000-0000-000016AC0000}"/>
    <cellStyle name="Title Row 5 2" xfId="36295" xr:uid="{00000000-0005-0000-0000-000017AC0000}"/>
    <cellStyle name="Title Row 5 3" xfId="33517" xr:uid="{00000000-0005-0000-0000-000018AC0000}"/>
    <cellStyle name="Title Row 6" xfId="19943" xr:uid="{00000000-0005-0000-0000-000019AC0000}"/>
    <cellStyle name="Title Row 6 2" xfId="36296" xr:uid="{00000000-0005-0000-0000-00001AAC0000}"/>
    <cellStyle name="Title Row 6 3" xfId="33518" xr:uid="{00000000-0005-0000-0000-00001BAC0000}"/>
    <cellStyle name="Title Row 7" xfId="19944" xr:uid="{00000000-0005-0000-0000-00001CAC0000}"/>
    <cellStyle name="Title Row 7 2" xfId="36297" xr:uid="{00000000-0005-0000-0000-00001DAC0000}"/>
    <cellStyle name="Title Row 7 3" xfId="33519" xr:uid="{00000000-0005-0000-0000-00001EAC0000}"/>
    <cellStyle name="Title Row 8" xfId="19935" xr:uid="{00000000-0005-0000-0000-00001FAC0000}"/>
    <cellStyle name="Title Row 8 2" xfId="36289" xr:uid="{00000000-0005-0000-0000-000020AC0000}"/>
    <cellStyle name="Title Row 8 3" xfId="33511" xr:uid="{00000000-0005-0000-0000-000021AC0000}"/>
    <cellStyle name="Title Row 9" xfId="34509" xr:uid="{00000000-0005-0000-0000-000022AC0000}"/>
    <cellStyle name="TitleBar" xfId="19945" xr:uid="{00000000-0005-0000-0000-000023AC0000}"/>
    <cellStyle name="TitleBar 2" xfId="19946" xr:uid="{00000000-0005-0000-0000-000024AC0000}"/>
    <cellStyle name="TitleBar 2 2" xfId="19947" xr:uid="{00000000-0005-0000-0000-000025AC0000}"/>
    <cellStyle name="TitleBar 3" xfId="19948" xr:uid="{00000000-0005-0000-0000-000026AC0000}"/>
    <cellStyle name="Titles" xfId="19949" xr:uid="{00000000-0005-0000-0000-000027AC0000}"/>
    <cellStyle name="Titles 2" xfId="19950" xr:uid="{00000000-0005-0000-0000-000028AC0000}"/>
    <cellStyle name="Titles 2 2" xfId="19951" xr:uid="{00000000-0005-0000-0000-000029AC0000}"/>
    <cellStyle name="Titles 2 2 2" xfId="19952" xr:uid="{00000000-0005-0000-0000-00002AAC0000}"/>
    <cellStyle name="Titles 2 2 2 2" xfId="19953" xr:uid="{00000000-0005-0000-0000-00002BAC0000}"/>
    <cellStyle name="Titles 2 2 2 2 2" xfId="43612" xr:uid="{00000000-0005-0000-0000-00002CAC0000}"/>
    <cellStyle name="Titles 2 2 2 3" xfId="43611" xr:uid="{00000000-0005-0000-0000-00002DAC0000}"/>
    <cellStyle name="Titles 2 2 3" xfId="19954" xr:uid="{00000000-0005-0000-0000-00002EAC0000}"/>
    <cellStyle name="Titles 2 2 3 2" xfId="43613" xr:uid="{00000000-0005-0000-0000-00002FAC0000}"/>
    <cellStyle name="Titles 2 2 4" xfId="43610" xr:uid="{00000000-0005-0000-0000-000030AC0000}"/>
    <cellStyle name="Titles 2 3" xfId="19955" xr:uid="{00000000-0005-0000-0000-000031AC0000}"/>
    <cellStyle name="Titles 2 3 2" xfId="19956" xr:uid="{00000000-0005-0000-0000-000032AC0000}"/>
    <cellStyle name="Titles 2 3 2 2" xfId="43615" xr:uid="{00000000-0005-0000-0000-000033AC0000}"/>
    <cellStyle name="Titles 2 3 3" xfId="43614" xr:uid="{00000000-0005-0000-0000-000034AC0000}"/>
    <cellStyle name="Titles 2 4" xfId="19957" xr:uid="{00000000-0005-0000-0000-000035AC0000}"/>
    <cellStyle name="Titles 2 4 2" xfId="43616" xr:uid="{00000000-0005-0000-0000-000036AC0000}"/>
    <cellStyle name="Titles 2 5" xfId="19958" xr:uid="{00000000-0005-0000-0000-000037AC0000}"/>
    <cellStyle name="Titles 2 5 2" xfId="43617" xr:uid="{00000000-0005-0000-0000-000038AC0000}"/>
    <cellStyle name="Titles 2 6" xfId="43609" xr:uid="{00000000-0005-0000-0000-000039AC0000}"/>
    <cellStyle name="Titles 3" xfId="19959" xr:uid="{00000000-0005-0000-0000-00003AAC0000}"/>
    <cellStyle name="Titles 3 2" xfId="19960" xr:uid="{00000000-0005-0000-0000-00003BAC0000}"/>
    <cellStyle name="Titles 3 2 2" xfId="19961" xr:uid="{00000000-0005-0000-0000-00003CAC0000}"/>
    <cellStyle name="Titles 3 2 2 2" xfId="43620" xr:uid="{00000000-0005-0000-0000-00003DAC0000}"/>
    <cellStyle name="Titles 3 2 3" xfId="43619" xr:uid="{00000000-0005-0000-0000-00003EAC0000}"/>
    <cellStyle name="Titles 3 3" xfId="19962" xr:uid="{00000000-0005-0000-0000-00003FAC0000}"/>
    <cellStyle name="Titles 3 3 2" xfId="43621" xr:uid="{00000000-0005-0000-0000-000040AC0000}"/>
    <cellStyle name="Titles 3 4" xfId="19963" xr:uid="{00000000-0005-0000-0000-000041AC0000}"/>
    <cellStyle name="Titles 3 4 2" xfId="43622" xr:uid="{00000000-0005-0000-0000-000042AC0000}"/>
    <cellStyle name="Titles 3 5" xfId="43618" xr:uid="{00000000-0005-0000-0000-000043AC0000}"/>
    <cellStyle name="Titles 4" xfId="19964" xr:uid="{00000000-0005-0000-0000-000044AC0000}"/>
    <cellStyle name="Titles 4 2" xfId="19965" xr:uid="{00000000-0005-0000-0000-000045AC0000}"/>
    <cellStyle name="Titles 4 2 2" xfId="43624" xr:uid="{00000000-0005-0000-0000-000046AC0000}"/>
    <cellStyle name="Titles 4 3" xfId="43623" xr:uid="{00000000-0005-0000-0000-000047AC0000}"/>
    <cellStyle name="Titles 5" xfId="19966" xr:uid="{00000000-0005-0000-0000-000048AC0000}"/>
    <cellStyle name="Titles 5 2" xfId="43625" xr:uid="{00000000-0005-0000-0000-000049AC0000}"/>
    <cellStyle name="Titles 6" xfId="19967" xr:uid="{00000000-0005-0000-0000-00004AAC0000}"/>
    <cellStyle name="Titles 6 2" xfId="43626" xr:uid="{00000000-0005-0000-0000-00004BAC0000}"/>
    <cellStyle name="Titles 7" xfId="43608" xr:uid="{00000000-0005-0000-0000-00004CAC0000}"/>
    <cellStyle name="Titre" xfId="23437" xr:uid="{00000000-0005-0000-0000-00004DAC0000}"/>
    <cellStyle name="Titre 2" xfId="23438" xr:uid="{00000000-0005-0000-0000-00004EAC0000}"/>
    <cellStyle name="Titre 1" xfId="23439" xr:uid="{00000000-0005-0000-0000-00004FAC0000}"/>
    <cellStyle name="Titre 3" xfId="23440" xr:uid="{00000000-0005-0000-0000-000050AC0000}"/>
    <cellStyle name="Titre 4" xfId="23441" xr:uid="{00000000-0005-0000-0000-000051AC0000}"/>
    <cellStyle name="Total" xfId="319" builtinId="25" customBuiltin="1"/>
    <cellStyle name="Total 1" xfId="19968" xr:uid="{00000000-0005-0000-0000-000053AC0000}"/>
    <cellStyle name="Total 1 2" xfId="21499" xr:uid="{00000000-0005-0000-0000-000054AC0000}"/>
    <cellStyle name="Total 1 2 2" xfId="31226" xr:uid="{00000000-0005-0000-0000-000055AC0000}"/>
    <cellStyle name="Total 1 2 3" xfId="34717" xr:uid="{00000000-0005-0000-0000-000056AC0000}"/>
    <cellStyle name="Total 1 3" xfId="29850" xr:uid="{00000000-0005-0000-0000-000057AC0000}"/>
    <cellStyle name="Total 1 4" xfId="33520" xr:uid="{00000000-0005-0000-0000-000058AC0000}"/>
    <cellStyle name="Total 2" xfId="1271" xr:uid="{00000000-0005-0000-0000-000059AC0000}"/>
    <cellStyle name="Total 2 10" xfId="19970" xr:uid="{00000000-0005-0000-0000-00005AAC0000}"/>
    <cellStyle name="Total 2 10 2" xfId="19971" xr:uid="{00000000-0005-0000-0000-00005BAC0000}"/>
    <cellStyle name="Total 2 10 2 2" xfId="19972" xr:uid="{00000000-0005-0000-0000-00005CAC0000}"/>
    <cellStyle name="Total 2 10 2 2 2" xfId="21503" xr:uid="{00000000-0005-0000-0000-00005DAC0000}"/>
    <cellStyle name="Total 2 10 2 2 2 2" xfId="31230" xr:uid="{00000000-0005-0000-0000-00005EAC0000}"/>
    <cellStyle name="Total 2 10 2 2 2 3" xfId="34713" xr:uid="{00000000-0005-0000-0000-00005FAC0000}"/>
    <cellStyle name="Total 2 10 2 2 3" xfId="29854" xr:uid="{00000000-0005-0000-0000-000060AC0000}"/>
    <cellStyle name="Total 2 10 2 2 4" xfId="33524" xr:uid="{00000000-0005-0000-0000-000061AC0000}"/>
    <cellStyle name="Total 2 10 2 3" xfId="19973" xr:uid="{00000000-0005-0000-0000-000062AC0000}"/>
    <cellStyle name="Total 2 10 2 3 2" xfId="21504" xr:uid="{00000000-0005-0000-0000-000063AC0000}"/>
    <cellStyle name="Total 2 10 2 3 2 2" xfId="31231" xr:uid="{00000000-0005-0000-0000-000064AC0000}"/>
    <cellStyle name="Total 2 10 2 3 2 3" xfId="34712" xr:uid="{00000000-0005-0000-0000-000065AC0000}"/>
    <cellStyle name="Total 2 10 2 3 3" xfId="29855" xr:uid="{00000000-0005-0000-0000-000066AC0000}"/>
    <cellStyle name="Total 2 10 2 3 4" xfId="33525" xr:uid="{00000000-0005-0000-0000-000067AC0000}"/>
    <cellStyle name="Total 2 10 2 4" xfId="19974" xr:uid="{00000000-0005-0000-0000-000068AC0000}"/>
    <cellStyle name="Total 2 10 2 4 2" xfId="21505" xr:uid="{00000000-0005-0000-0000-000069AC0000}"/>
    <cellStyle name="Total 2 10 2 4 2 2" xfId="31232" xr:uid="{00000000-0005-0000-0000-00006AAC0000}"/>
    <cellStyle name="Total 2 10 2 4 2 3" xfId="34711" xr:uid="{00000000-0005-0000-0000-00006BAC0000}"/>
    <cellStyle name="Total 2 10 2 4 3" xfId="29856" xr:uid="{00000000-0005-0000-0000-00006CAC0000}"/>
    <cellStyle name="Total 2 10 2 4 4" xfId="33526" xr:uid="{00000000-0005-0000-0000-00006DAC0000}"/>
    <cellStyle name="Total 2 10 2 5" xfId="21502" xr:uid="{00000000-0005-0000-0000-00006EAC0000}"/>
    <cellStyle name="Total 2 10 2 5 2" xfId="31229" xr:uid="{00000000-0005-0000-0000-00006FAC0000}"/>
    <cellStyle name="Total 2 10 2 5 3" xfId="34714" xr:uid="{00000000-0005-0000-0000-000070AC0000}"/>
    <cellStyle name="Total 2 10 2 6" xfId="29853" xr:uid="{00000000-0005-0000-0000-000071AC0000}"/>
    <cellStyle name="Total 2 10 2 7" xfId="33523" xr:uid="{00000000-0005-0000-0000-000072AC0000}"/>
    <cellStyle name="Total 2 10 3" xfId="19975" xr:uid="{00000000-0005-0000-0000-000073AC0000}"/>
    <cellStyle name="Total 2 10 3 2" xfId="19976" xr:uid="{00000000-0005-0000-0000-000074AC0000}"/>
    <cellStyle name="Total 2 10 3 2 2" xfId="21507" xr:uid="{00000000-0005-0000-0000-000075AC0000}"/>
    <cellStyle name="Total 2 10 3 2 2 2" xfId="31234" xr:uid="{00000000-0005-0000-0000-000076AC0000}"/>
    <cellStyle name="Total 2 10 3 2 2 3" xfId="34709" xr:uid="{00000000-0005-0000-0000-000077AC0000}"/>
    <cellStyle name="Total 2 10 3 2 3" xfId="29858" xr:uid="{00000000-0005-0000-0000-000078AC0000}"/>
    <cellStyle name="Total 2 10 3 2 4" xfId="33528" xr:uid="{00000000-0005-0000-0000-000079AC0000}"/>
    <cellStyle name="Total 2 10 3 3" xfId="19977" xr:uid="{00000000-0005-0000-0000-00007AAC0000}"/>
    <cellStyle name="Total 2 10 3 3 2" xfId="21508" xr:uid="{00000000-0005-0000-0000-00007BAC0000}"/>
    <cellStyle name="Total 2 10 3 3 2 2" xfId="31235" xr:uid="{00000000-0005-0000-0000-00007CAC0000}"/>
    <cellStyle name="Total 2 10 3 3 2 3" xfId="34708" xr:uid="{00000000-0005-0000-0000-00007DAC0000}"/>
    <cellStyle name="Total 2 10 3 3 3" xfId="29859" xr:uid="{00000000-0005-0000-0000-00007EAC0000}"/>
    <cellStyle name="Total 2 10 3 3 4" xfId="33529" xr:uid="{00000000-0005-0000-0000-00007FAC0000}"/>
    <cellStyle name="Total 2 10 3 4" xfId="19978" xr:uid="{00000000-0005-0000-0000-000080AC0000}"/>
    <cellStyle name="Total 2 10 3 4 2" xfId="21509" xr:uid="{00000000-0005-0000-0000-000081AC0000}"/>
    <cellStyle name="Total 2 10 3 4 2 2" xfId="31236" xr:uid="{00000000-0005-0000-0000-000082AC0000}"/>
    <cellStyle name="Total 2 10 3 4 2 3" xfId="34707" xr:uid="{00000000-0005-0000-0000-000083AC0000}"/>
    <cellStyle name="Total 2 10 3 4 3" xfId="29860" xr:uid="{00000000-0005-0000-0000-000084AC0000}"/>
    <cellStyle name="Total 2 10 3 4 4" xfId="33530" xr:uid="{00000000-0005-0000-0000-000085AC0000}"/>
    <cellStyle name="Total 2 10 3 5" xfId="21506" xr:uid="{00000000-0005-0000-0000-000086AC0000}"/>
    <cellStyle name="Total 2 10 3 5 2" xfId="31233" xr:uid="{00000000-0005-0000-0000-000087AC0000}"/>
    <cellStyle name="Total 2 10 3 5 3" xfId="34710" xr:uid="{00000000-0005-0000-0000-000088AC0000}"/>
    <cellStyle name="Total 2 10 3 6" xfId="29857" xr:uid="{00000000-0005-0000-0000-000089AC0000}"/>
    <cellStyle name="Total 2 10 3 7" xfId="33527" xr:uid="{00000000-0005-0000-0000-00008AAC0000}"/>
    <cellStyle name="Total 2 10 4" xfId="19979" xr:uid="{00000000-0005-0000-0000-00008BAC0000}"/>
    <cellStyle name="Total 2 10 4 2" xfId="19980" xr:uid="{00000000-0005-0000-0000-00008CAC0000}"/>
    <cellStyle name="Total 2 10 4 2 2" xfId="21511" xr:uid="{00000000-0005-0000-0000-00008DAC0000}"/>
    <cellStyle name="Total 2 10 4 2 2 2" xfId="31238" xr:uid="{00000000-0005-0000-0000-00008EAC0000}"/>
    <cellStyle name="Total 2 10 4 2 2 3" xfId="34705" xr:uid="{00000000-0005-0000-0000-00008FAC0000}"/>
    <cellStyle name="Total 2 10 4 2 3" xfId="29862" xr:uid="{00000000-0005-0000-0000-000090AC0000}"/>
    <cellStyle name="Total 2 10 4 2 4" xfId="33532" xr:uid="{00000000-0005-0000-0000-000091AC0000}"/>
    <cellStyle name="Total 2 10 4 3" xfId="21510" xr:uid="{00000000-0005-0000-0000-000092AC0000}"/>
    <cellStyle name="Total 2 10 4 3 2" xfId="31237" xr:uid="{00000000-0005-0000-0000-000093AC0000}"/>
    <cellStyle name="Total 2 10 4 3 3" xfId="34706" xr:uid="{00000000-0005-0000-0000-000094AC0000}"/>
    <cellStyle name="Total 2 10 4 4" xfId="29861" xr:uid="{00000000-0005-0000-0000-000095AC0000}"/>
    <cellStyle name="Total 2 10 4 5" xfId="33531" xr:uid="{00000000-0005-0000-0000-000096AC0000}"/>
    <cellStyle name="Total 2 10 5" xfId="19981" xr:uid="{00000000-0005-0000-0000-000097AC0000}"/>
    <cellStyle name="Total 2 10 5 2" xfId="19982" xr:uid="{00000000-0005-0000-0000-000098AC0000}"/>
    <cellStyle name="Total 2 10 5 2 2" xfId="21513" xr:uid="{00000000-0005-0000-0000-000099AC0000}"/>
    <cellStyle name="Total 2 10 5 2 2 2" xfId="31240" xr:uid="{00000000-0005-0000-0000-00009AAC0000}"/>
    <cellStyle name="Total 2 10 5 2 2 3" xfId="34703" xr:uid="{00000000-0005-0000-0000-00009BAC0000}"/>
    <cellStyle name="Total 2 10 5 2 3" xfId="29864" xr:uid="{00000000-0005-0000-0000-00009CAC0000}"/>
    <cellStyle name="Total 2 10 5 2 4" xfId="33534" xr:uid="{00000000-0005-0000-0000-00009DAC0000}"/>
    <cellStyle name="Total 2 10 5 3" xfId="21512" xr:uid="{00000000-0005-0000-0000-00009EAC0000}"/>
    <cellStyle name="Total 2 10 5 3 2" xfId="31239" xr:uid="{00000000-0005-0000-0000-00009FAC0000}"/>
    <cellStyle name="Total 2 10 5 3 3" xfId="34704" xr:uid="{00000000-0005-0000-0000-0000A0AC0000}"/>
    <cellStyle name="Total 2 10 5 4" xfId="29863" xr:uid="{00000000-0005-0000-0000-0000A1AC0000}"/>
    <cellStyle name="Total 2 10 5 5" xfId="33533" xr:uid="{00000000-0005-0000-0000-0000A2AC0000}"/>
    <cellStyle name="Total 2 10 6" xfId="21501" xr:uid="{00000000-0005-0000-0000-0000A3AC0000}"/>
    <cellStyle name="Total 2 10 6 2" xfId="31228" xr:uid="{00000000-0005-0000-0000-0000A4AC0000}"/>
    <cellStyle name="Total 2 10 6 3" xfId="34715" xr:uid="{00000000-0005-0000-0000-0000A5AC0000}"/>
    <cellStyle name="Total 2 10 7" xfId="29852" xr:uid="{00000000-0005-0000-0000-0000A6AC0000}"/>
    <cellStyle name="Total 2 10 8" xfId="33522" xr:uid="{00000000-0005-0000-0000-0000A7AC0000}"/>
    <cellStyle name="Total 2 11" xfId="19983" xr:uid="{00000000-0005-0000-0000-0000A8AC0000}"/>
    <cellStyle name="Total 2 11 2" xfId="19984" xr:uid="{00000000-0005-0000-0000-0000A9AC0000}"/>
    <cellStyle name="Total 2 11 2 2" xfId="19985" xr:uid="{00000000-0005-0000-0000-0000AAAC0000}"/>
    <cellStyle name="Total 2 11 2 2 2" xfId="21516" xr:uid="{00000000-0005-0000-0000-0000ABAC0000}"/>
    <cellStyle name="Total 2 11 2 2 2 2" xfId="31243" xr:uid="{00000000-0005-0000-0000-0000ACAC0000}"/>
    <cellStyle name="Total 2 11 2 2 2 3" xfId="34700" xr:uid="{00000000-0005-0000-0000-0000ADAC0000}"/>
    <cellStyle name="Total 2 11 2 2 3" xfId="29867" xr:uid="{00000000-0005-0000-0000-0000AEAC0000}"/>
    <cellStyle name="Total 2 11 2 2 4" xfId="33537" xr:uid="{00000000-0005-0000-0000-0000AFAC0000}"/>
    <cellStyle name="Total 2 11 2 3" xfId="19986" xr:uid="{00000000-0005-0000-0000-0000B0AC0000}"/>
    <cellStyle name="Total 2 11 2 3 2" xfId="21517" xr:uid="{00000000-0005-0000-0000-0000B1AC0000}"/>
    <cellStyle name="Total 2 11 2 3 2 2" xfId="31244" xr:uid="{00000000-0005-0000-0000-0000B2AC0000}"/>
    <cellStyle name="Total 2 11 2 3 2 3" xfId="34699" xr:uid="{00000000-0005-0000-0000-0000B3AC0000}"/>
    <cellStyle name="Total 2 11 2 3 3" xfId="29868" xr:uid="{00000000-0005-0000-0000-0000B4AC0000}"/>
    <cellStyle name="Total 2 11 2 3 4" xfId="33538" xr:uid="{00000000-0005-0000-0000-0000B5AC0000}"/>
    <cellStyle name="Total 2 11 2 4" xfId="19987" xr:uid="{00000000-0005-0000-0000-0000B6AC0000}"/>
    <cellStyle name="Total 2 11 2 4 2" xfId="21518" xr:uid="{00000000-0005-0000-0000-0000B7AC0000}"/>
    <cellStyle name="Total 2 11 2 4 2 2" xfId="31245" xr:uid="{00000000-0005-0000-0000-0000B8AC0000}"/>
    <cellStyle name="Total 2 11 2 4 2 3" xfId="34698" xr:uid="{00000000-0005-0000-0000-0000B9AC0000}"/>
    <cellStyle name="Total 2 11 2 4 3" xfId="29869" xr:uid="{00000000-0005-0000-0000-0000BAAC0000}"/>
    <cellStyle name="Total 2 11 2 4 4" xfId="33539" xr:uid="{00000000-0005-0000-0000-0000BBAC0000}"/>
    <cellStyle name="Total 2 11 2 5" xfId="21515" xr:uid="{00000000-0005-0000-0000-0000BCAC0000}"/>
    <cellStyle name="Total 2 11 2 5 2" xfId="31242" xr:uid="{00000000-0005-0000-0000-0000BDAC0000}"/>
    <cellStyle name="Total 2 11 2 5 3" xfId="34701" xr:uid="{00000000-0005-0000-0000-0000BEAC0000}"/>
    <cellStyle name="Total 2 11 2 6" xfId="29866" xr:uid="{00000000-0005-0000-0000-0000BFAC0000}"/>
    <cellStyle name="Total 2 11 2 7" xfId="33536" xr:uid="{00000000-0005-0000-0000-0000C0AC0000}"/>
    <cellStyle name="Total 2 11 3" xfId="19988" xr:uid="{00000000-0005-0000-0000-0000C1AC0000}"/>
    <cellStyle name="Total 2 11 3 2" xfId="19989" xr:uid="{00000000-0005-0000-0000-0000C2AC0000}"/>
    <cellStyle name="Total 2 11 3 2 2" xfId="21520" xr:uid="{00000000-0005-0000-0000-0000C3AC0000}"/>
    <cellStyle name="Total 2 11 3 2 2 2" xfId="31247" xr:uid="{00000000-0005-0000-0000-0000C4AC0000}"/>
    <cellStyle name="Total 2 11 3 2 2 3" xfId="34696" xr:uid="{00000000-0005-0000-0000-0000C5AC0000}"/>
    <cellStyle name="Total 2 11 3 2 3" xfId="29871" xr:uid="{00000000-0005-0000-0000-0000C6AC0000}"/>
    <cellStyle name="Total 2 11 3 2 4" xfId="33541" xr:uid="{00000000-0005-0000-0000-0000C7AC0000}"/>
    <cellStyle name="Total 2 11 3 3" xfId="19990" xr:uid="{00000000-0005-0000-0000-0000C8AC0000}"/>
    <cellStyle name="Total 2 11 3 3 2" xfId="21521" xr:uid="{00000000-0005-0000-0000-0000C9AC0000}"/>
    <cellStyle name="Total 2 11 3 3 2 2" xfId="31248" xr:uid="{00000000-0005-0000-0000-0000CAAC0000}"/>
    <cellStyle name="Total 2 11 3 3 2 3" xfId="34695" xr:uid="{00000000-0005-0000-0000-0000CBAC0000}"/>
    <cellStyle name="Total 2 11 3 3 3" xfId="29872" xr:uid="{00000000-0005-0000-0000-0000CCAC0000}"/>
    <cellStyle name="Total 2 11 3 3 4" xfId="33542" xr:uid="{00000000-0005-0000-0000-0000CDAC0000}"/>
    <cellStyle name="Total 2 11 3 4" xfId="19991" xr:uid="{00000000-0005-0000-0000-0000CEAC0000}"/>
    <cellStyle name="Total 2 11 3 4 2" xfId="21522" xr:uid="{00000000-0005-0000-0000-0000CFAC0000}"/>
    <cellStyle name="Total 2 11 3 4 2 2" xfId="31249" xr:uid="{00000000-0005-0000-0000-0000D0AC0000}"/>
    <cellStyle name="Total 2 11 3 4 2 3" xfId="34694" xr:uid="{00000000-0005-0000-0000-0000D1AC0000}"/>
    <cellStyle name="Total 2 11 3 4 3" xfId="29873" xr:uid="{00000000-0005-0000-0000-0000D2AC0000}"/>
    <cellStyle name="Total 2 11 3 4 4" xfId="33543" xr:uid="{00000000-0005-0000-0000-0000D3AC0000}"/>
    <cellStyle name="Total 2 11 3 5" xfId="21519" xr:uid="{00000000-0005-0000-0000-0000D4AC0000}"/>
    <cellStyle name="Total 2 11 3 5 2" xfId="31246" xr:uid="{00000000-0005-0000-0000-0000D5AC0000}"/>
    <cellStyle name="Total 2 11 3 5 3" xfId="34697" xr:uid="{00000000-0005-0000-0000-0000D6AC0000}"/>
    <cellStyle name="Total 2 11 3 6" xfId="29870" xr:uid="{00000000-0005-0000-0000-0000D7AC0000}"/>
    <cellStyle name="Total 2 11 3 7" xfId="33540" xr:uid="{00000000-0005-0000-0000-0000D8AC0000}"/>
    <cellStyle name="Total 2 11 4" xfId="19992" xr:uid="{00000000-0005-0000-0000-0000D9AC0000}"/>
    <cellStyle name="Total 2 11 4 2" xfId="19993" xr:uid="{00000000-0005-0000-0000-0000DAAC0000}"/>
    <cellStyle name="Total 2 11 4 2 2" xfId="21524" xr:uid="{00000000-0005-0000-0000-0000DBAC0000}"/>
    <cellStyle name="Total 2 11 4 2 2 2" xfId="31251" xr:uid="{00000000-0005-0000-0000-0000DCAC0000}"/>
    <cellStyle name="Total 2 11 4 2 2 3" xfId="34692" xr:uid="{00000000-0005-0000-0000-0000DDAC0000}"/>
    <cellStyle name="Total 2 11 4 2 3" xfId="29875" xr:uid="{00000000-0005-0000-0000-0000DEAC0000}"/>
    <cellStyle name="Total 2 11 4 2 4" xfId="33545" xr:uid="{00000000-0005-0000-0000-0000DFAC0000}"/>
    <cellStyle name="Total 2 11 4 3" xfId="21523" xr:uid="{00000000-0005-0000-0000-0000E0AC0000}"/>
    <cellStyle name="Total 2 11 4 3 2" xfId="31250" xr:uid="{00000000-0005-0000-0000-0000E1AC0000}"/>
    <cellStyle name="Total 2 11 4 3 3" xfId="34693" xr:uid="{00000000-0005-0000-0000-0000E2AC0000}"/>
    <cellStyle name="Total 2 11 4 4" xfId="29874" xr:uid="{00000000-0005-0000-0000-0000E3AC0000}"/>
    <cellStyle name="Total 2 11 4 5" xfId="33544" xr:uid="{00000000-0005-0000-0000-0000E4AC0000}"/>
    <cellStyle name="Total 2 11 5" xfId="19994" xr:uid="{00000000-0005-0000-0000-0000E5AC0000}"/>
    <cellStyle name="Total 2 11 5 2" xfId="19995" xr:uid="{00000000-0005-0000-0000-0000E6AC0000}"/>
    <cellStyle name="Total 2 11 5 2 2" xfId="21526" xr:uid="{00000000-0005-0000-0000-0000E7AC0000}"/>
    <cellStyle name="Total 2 11 5 2 2 2" xfId="31253" xr:uid="{00000000-0005-0000-0000-0000E8AC0000}"/>
    <cellStyle name="Total 2 11 5 2 2 3" xfId="34690" xr:uid="{00000000-0005-0000-0000-0000E9AC0000}"/>
    <cellStyle name="Total 2 11 5 2 3" xfId="29877" xr:uid="{00000000-0005-0000-0000-0000EAAC0000}"/>
    <cellStyle name="Total 2 11 5 2 4" xfId="33547" xr:uid="{00000000-0005-0000-0000-0000EBAC0000}"/>
    <cellStyle name="Total 2 11 5 3" xfId="21525" xr:uid="{00000000-0005-0000-0000-0000ECAC0000}"/>
    <cellStyle name="Total 2 11 5 3 2" xfId="31252" xr:uid="{00000000-0005-0000-0000-0000EDAC0000}"/>
    <cellStyle name="Total 2 11 5 3 3" xfId="34691" xr:uid="{00000000-0005-0000-0000-0000EEAC0000}"/>
    <cellStyle name="Total 2 11 5 4" xfId="29876" xr:uid="{00000000-0005-0000-0000-0000EFAC0000}"/>
    <cellStyle name="Total 2 11 5 5" xfId="33546" xr:uid="{00000000-0005-0000-0000-0000F0AC0000}"/>
    <cellStyle name="Total 2 11 6" xfId="21514" xr:uid="{00000000-0005-0000-0000-0000F1AC0000}"/>
    <cellStyle name="Total 2 11 6 2" xfId="31241" xr:uid="{00000000-0005-0000-0000-0000F2AC0000}"/>
    <cellStyle name="Total 2 11 6 3" xfId="34702" xr:uid="{00000000-0005-0000-0000-0000F3AC0000}"/>
    <cellStyle name="Total 2 11 7" xfId="29865" xr:uid="{00000000-0005-0000-0000-0000F4AC0000}"/>
    <cellStyle name="Total 2 11 8" xfId="33535" xr:uid="{00000000-0005-0000-0000-0000F5AC0000}"/>
    <cellStyle name="Total 2 12" xfId="19996" xr:uid="{00000000-0005-0000-0000-0000F6AC0000}"/>
    <cellStyle name="Total 2 12 2" xfId="19997" xr:uid="{00000000-0005-0000-0000-0000F7AC0000}"/>
    <cellStyle name="Total 2 12 2 2" xfId="19998" xr:uid="{00000000-0005-0000-0000-0000F8AC0000}"/>
    <cellStyle name="Total 2 12 2 2 2" xfId="21529" xr:uid="{00000000-0005-0000-0000-0000F9AC0000}"/>
    <cellStyle name="Total 2 12 2 2 2 2" xfId="31256" xr:uid="{00000000-0005-0000-0000-0000FAAC0000}"/>
    <cellStyle name="Total 2 12 2 2 2 3" xfId="34687" xr:uid="{00000000-0005-0000-0000-0000FBAC0000}"/>
    <cellStyle name="Total 2 12 2 2 3" xfId="29880" xr:uid="{00000000-0005-0000-0000-0000FCAC0000}"/>
    <cellStyle name="Total 2 12 2 2 4" xfId="33550" xr:uid="{00000000-0005-0000-0000-0000FDAC0000}"/>
    <cellStyle name="Total 2 12 2 3" xfId="21528" xr:uid="{00000000-0005-0000-0000-0000FEAC0000}"/>
    <cellStyle name="Total 2 12 2 3 2" xfId="31255" xr:uid="{00000000-0005-0000-0000-0000FFAC0000}"/>
    <cellStyle name="Total 2 12 2 3 3" xfId="34688" xr:uid="{00000000-0005-0000-0000-000000AD0000}"/>
    <cellStyle name="Total 2 12 2 4" xfId="29879" xr:uid="{00000000-0005-0000-0000-000001AD0000}"/>
    <cellStyle name="Total 2 12 2 5" xfId="33549" xr:uid="{00000000-0005-0000-0000-000002AD0000}"/>
    <cellStyle name="Total 2 12 3" xfId="19999" xr:uid="{00000000-0005-0000-0000-000003AD0000}"/>
    <cellStyle name="Total 2 12 3 2" xfId="20000" xr:uid="{00000000-0005-0000-0000-000004AD0000}"/>
    <cellStyle name="Total 2 12 3 2 2" xfId="21531" xr:uid="{00000000-0005-0000-0000-000005AD0000}"/>
    <cellStyle name="Total 2 12 3 2 2 2" xfId="31258" xr:uid="{00000000-0005-0000-0000-000006AD0000}"/>
    <cellStyle name="Total 2 12 3 2 2 3" xfId="34685" xr:uid="{00000000-0005-0000-0000-000007AD0000}"/>
    <cellStyle name="Total 2 12 3 2 3" xfId="29882" xr:uid="{00000000-0005-0000-0000-000008AD0000}"/>
    <cellStyle name="Total 2 12 3 2 4" xfId="33552" xr:uid="{00000000-0005-0000-0000-000009AD0000}"/>
    <cellStyle name="Total 2 12 3 3" xfId="21530" xr:uid="{00000000-0005-0000-0000-00000AAD0000}"/>
    <cellStyle name="Total 2 12 3 3 2" xfId="31257" xr:uid="{00000000-0005-0000-0000-00000BAD0000}"/>
    <cellStyle name="Total 2 12 3 3 3" xfId="34686" xr:uid="{00000000-0005-0000-0000-00000CAD0000}"/>
    <cellStyle name="Total 2 12 3 4" xfId="29881" xr:uid="{00000000-0005-0000-0000-00000DAD0000}"/>
    <cellStyle name="Total 2 12 3 5" xfId="33551" xr:uid="{00000000-0005-0000-0000-00000EAD0000}"/>
    <cellStyle name="Total 2 12 4" xfId="20001" xr:uid="{00000000-0005-0000-0000-00000FAD0000}"/>
    <cellStyle name="Total 2 12 4 2" xfId="21532" xr:uid="{00000000-0005-0000-0000-000010AD0000}"/>
    <cellStyle name="Total 2 12 4 2 2" xfId="31259" xr:uid="{00000000-0005-0000-0000-000011AD0000}"/>
    <cellStyle name="Total 2 12 4 2 3" xfId="34684" xr:uid="{00000000-0005-0000-0000-000012AD0000}"/>
    <cellStyle name="Total 2 12 4 3" xfId="29883" xr:uid="{00000000-0005-0000-0000-000013AD0000}"/>
    <cellStyle name="Total 2 12 4 4" xfId="33553" xr:uid="{00000000-0005-0000-0000-000014AD0000}"/>
    <cellStyle name="Total 2 12 5" xfId="20002" xr:uid="{00000000-0005-0000-0000-000015AD0000}"/>
    <cellStyle name="Total 2 12 5 2" xfId="21533" xr:uid="{00000000-0005-0000-0000-000016AD0000}"/>
    <cellStyle name="Total 2 12 5 2 2" xfId="31260" xr:uid="{00000000-0005-0000-0000-000017AD0000}"/>
    <cellStyle name="Total 2 12 5 2 3" xfId="34683" xr:uid="{00000000-0005-0000-0000-000018AD0000}"/>
    <cellStyle name="Total 2 12 5 3" xfId="29884" xr:uid="{00000000-0005-0000-0000-000019AD0000}"/>
    <cellStyle name="Total 2 12 5 4" xfId="33554" xr:uid="{00000000-0005-0000-0000-00001AAD0000}"/>
    <cellStyle name="Total 2 12 6" xfId="21527" xr:uid="{00000000-0005-0000-0000-00001BAD0000}"/>
    <cellStyle name="Total 2 12 6 2" xfId="31254" xr:uid="{00000000-0005-0000-0000-00001CAD0000}"/>
    <cellStyle name="Total 2 12 6 3" xfId="34689" xr:uid="{00000000-0005-0000-0000-00001DAD0000}"/>
    <cellStyle name="Total 2 12 7" xfId="29878" xr:uid="{00000000-0005-0000-0000-00001EAD0000}"/>
    <cellStyle name="Total 2 12 8" xfId="33548" xr:uid="{00000000-0005-0000-0000-00001FAD0000}"/>
    <cellStyle name="Total 2 13" xfId="20003" xr:uid="{00000000-0005-0000-0000-000020AD0000}"/>
    <cellStyle name="Total 2 13 2" xfId="20004" xr:uid="{00000000-0005-0000-0000-000021AD0000}"/>
    <cellStyle name="Total 2 13 2 2" xfId="21535" xr:uid="{00000000-0005-0000-0000-000022AD0000}"/>
    <cellStyle name="Total 2 13 2 2 2" xfId="31262" xr:uid="{00000000-0005-0000-0000-000023AD0000}"/>
    <cellStyle name="Total 2 13 2 2 3" xfId="34681" xr:uid="{00000000-0005-0000-0000-000024AD0000}"/>
    <cellStyle name="Total 2 13 2 3" xfId="29886" xr:uid="{00000000-0005-0000-0000-000025AD0000}"/>
    <cellStyle name="Total 2 13 2 4" xfId="33556" xr:uid="{00000000-0005-0000-0000-000026AD0000}"/>
    <cellStyle name="Total 2 13 3" xfId="20005" xr:uid="{00000000-0005-0000-0000-000027AD0000}"/>
    <cellStyle name="Total 2 13 3 2" xfId="21536" xr:uid="{00000000-0005-0000-0000-000028AD0000}"/>
    <cellStyle name="Total 2 13 3 2 2" xfId="31263" xr:uid="{00000000-0005-0000-0000-000029AD0000}"/>
    <cellStyle name="Total 2 13 3 2 3" xfId="34680" xr:uid="{00000000-0005-0000-0000-00002AAD0000}"/>
    <cellStyle name="Total 2 13 3 3" xfId="29887" xr:uid="{00000000-0005-0000-0000-00002BAD0000}"/>
    <cellStyle name="Total 2 13 3 4" xfId="33557" xr:uid="{00000000-0005-0000-0000-00002CAD0000}"/>
    <cellStyle name="Total 2 13 4" xfId="20006" xr:uid="{00000000-0005-0000-0000-00002DAD0000}"/>
    <cellStyle name="Total 2 13 4 2" xfId="21537" xr:uid="{00000000-0005-0000-0000-00002EAD0000}"/>
    <cellStyle name="Total 2 13 4 2 2" xfId="31264" xr:uid="{00000000-0005-0000-0000-00002FAD0000}"/>
    <cellStyle name="Total 2 13 4 2 3" xfId="34679" xr:uid="{00000000-0005-0000-0000-000030AD0000}"/>
    <cellStyle name="Total 2 13 4 3" xfId="29888" xr:uid="{00000000-0005-0000-0000-000031AD0000}"/>
    <cellStyle name="Total 2 13 4 4" xfId="33558" xr:uid="{00000000-0005-0000-0000-000032AD0000}"/>
    <cellStyle name="Total 2 13 5" xfId="21534" xr:uid="{00000000-0005-0000-0000-000033AD0000}"/>
    <cellStyle name="Total 2 13 5 2" xfId="31261" xr:uid="{00000000-0005-0000-0000-000034AD0000}"/>
    <cellStyle name="Total 2 13 5 3" xfId="34682" xr:uid="{00000000-0005-0000-0000-000035AD0000}"/>
    <cellStyle name="Total 2 13 6" xfId="29885" xr:uid="{00000000-0005-0000-0000-000036AD0000}"/>
    <cellStyle name="Total 2 13 7" xfId="33555" xr:uid="{00000000-0005-0000-0000-000037AD0000}"/>
    <cellStyle name="Total 2 14" xfId="20007" xr:uid="{00000000-0005-0000-0000-000038AD0000}"/>
    <cellStyle name="Total 2 14 2" xfId="20008" xr:uid="{00000000-0005-0000-0000-000039AD0000}"/>
    <cellStyle name="Total 2 14 2 2" xfId="21539" xr:uid="{00000000-0005-0000-0000-00003AAD0000}"/>
    <cellStyle name="Total 2 14 2 2 2" xfId="31266" xr:uid="{00000000-0005-0000-0000-00003BAD0000}"/>
    <cellStyle name="Total 2 14 2 2 3" xfId="34677" xr:uid="{00000000-0005-0000-0000-00003CAD0000}"/>
    <cellStyle name="Total 2 14 2 3" xfId="29890" xr:uid="{00000000-0005-0000-0000-00003DAD0000}"/>
    <cellStyle name="Total 2 14 2 4" xfId="33560" xr:uid="{00000000-0005-0000-0000-00003EAD0000}"/>
    <cellStyle name="Total 2 14 3" xfId="21538" xr:uid="{00000000-0005-0000-0000-00003FAD0000}"/>
    <cellStyle name="Total 2 14 3 2" xfId="31265" xr:uid="{00000000-0005-0000-0000-000040AD0000}"/>
    <cellStyle name="Total 2 14 3 3" xfId="34678" xr:uid="{00000000-0005-0000-0000-000041AD0000}"/>
    <cellStyle name="Total 2 14 4" xfId="29889" xr:uid="{00000000-0005-0000-0000-000042AD0000}"/>
    <cellStyle name="Total 2 14 5" xfId="33559" xr:uid="{00000000-0005-0000-0000-000043AD0000}"/>
    <cellStyle name="Total 2 15" xfId="20009" xr:uid="{00000000-0005-0000-0000-000044AD0000}"/>
    <cellStyle name="Total 2 15 2" xfId="20010" xr:uid="{00000000-0005-0000-0000-000045AD0000}"/>
    <cellStyle name="Total 2 15 2 2" xfId="21541" xr:uid="{00000000-0005-0000-0000-000046AD0000}"/>
    <cellStyle name="Total 2 15 2 2 2" xfId="31268" xr:uid="{00000000-0005-0000-0000-000047AD0000}"/>
    <cellStyle name="Total 2 15 2 2 3" xfId="34675" xr:uid="{00000000-0005-0000-0000-000048AD0000}"/>
    <cellStyle name="Total 2 15 2 3" xfId="29892" xr:uid="{00000000-0005-0000-0000-000049AD0000}"/>
    <cellStyle name="Total 2 15 2 4" xfId="33562" xr:uid="{00000000-0005-0000-0000-00004AAD0000}"/>
    <cellStyle name="Total 2 15 3" xfId="21540" xr:uid="{00000000-0005-0000-0000-00004BAD0000}"/>
    <cellStyle name="Total 2 15 3 2" xfId="31267" xr:uid="{00000000-0005-0000-0000-00004CAD0000}"/>
    <cellStyle name="Total 2 15 3 3" xfId="34676" xr:uid="{00000000-0005-0000-0000-00004DAD0000}"/>
    <cellStyle name="Total 2 15 4" xfId="29891" xr:uid="{00000000-0005-0000-0000-00004EAD0000}"/>
    <cellStyle name="Total 2 15 5" xfId="33561" xr:uid="{00000000-0005-0000-0000-00004FAD0000}"/>
    <cellStyle name="Total 2 16" xfId="19969" xr:uid="{00000000-0005-0000-0000-000050AD0000}"/>
    <cellStyle name="Total 2 16 2" xfId="29851" xr:uid="{00000000-0005-0000-0000-000051AD0000}"/>
    <cellStyle name="Total 2 16 3" xfId="33521" xr:uid="{00000000-0005-0000-0000-000052AD0000}"/>
    <cellStyle name="Total 2 17" xfId="21500" xr:uid="{00000000-0005-0000-0000-000053AD0000}"/>
    <cellStyle name="Total 2 17 2" xfId="31227" xr:uid="{00000000-0005-0000-0000-000054AD0000}"/>
    <cellStyle name="Total 2 17 2 2" xfId="44186" xr:uid="{00000000-0005-0000-0000-000055AD0000}"/>
    <cellStyle name="Total 2 17 3" xfId="34150" xr:uid="{00000000-0005-0000-0000-000056AD0000}"/>
    <cellStyle name="Total 2 18" xfId="29280" xr:uid="{00000000-0005-0000-0000-000057AD0000}"/>
    <cellStyle name="Total 2 18 2" xfId="44482" xr:uid="{00000000-0005-0000-0000-000058AD0000}"/>
    <cellStyle name="Total 2 18 3" xfId="34435" xr:uid="{00000000-0005-0000-0000-000059AD0000}"/>
    <cellStyle name="Total 2 19" xfId="34434" xr:uid="{00000000-0005-0000-0000-00005AAD0000}"/>
    <cellStyle name="Total 2 19 2" xfId="44481" xr:uid="{00000000-0005-0000-0000-00005BAD0000}"/>
    <cellStyle name="Total 2 2" xfId="1272" xr:uid="{00000000-0005-0000-0000-00005CAD0000}"/>
    <cellStyle name="Total 2 2 10" xfId="34444" xr:uid="{00000000-0005-0000-0000-00005DAD0000}"/>
    <cellStyle name="Total 2 2 10 2" xfId="44491" xr:uid="{00000000-0005-0000-0000-00005EAD0000}"/>
    <cellStyle name="Total 2 2 11" xfId="33703" xr:uid="{00000000-0005-0000-0000-00005FAD0000}"/>
    <cellStyle name="Total 2 2 11 2" xfId="43664" xr:uid="{00000000-0005-0000-0000-000060AD0000}"/>
    <cellStyle name="Total 2 2 12" xfId="34395" xr:uid="{00000000-0005-0000-0000-000061AD0000}"/>
    <cellStyle name="Total 2 2 12 2" xfId="44446" xr:uid="{00000000-0005-0000-0000-000062AD0000}"/>
    <cellStyle name="Total 2 2 13" xfId="34471" xr:uid="{00000000-0005-0000-0000-000063AD0000}"/>
    <cellStyle name="Total 2 2 13 2" xfId="44515" xr:uid="{00000000-0005-0000-0000-000064AD0000}"/>
    <cellStyle name="Total 2 2 14" xfId="34128" xr:uid="{00000000-0005-0000-0000-000065AD0000}"/>
    <cellStyle name="Total 2 2 14 2" xfId="44165" xr:uid="{00000000-0005-0000-0000-000066AD0000}"/>
    <cellStyle name="Total 2 2 15" xfId="34674" xr:uid="{00000000-0005-0000-0000-000067AD0000}"/>
    <cellStyle name="Total 2 2 16" xfId="36858" xr:uid="{00000000-0005-0000-0000-000068AD0000}"/>
    <cellStyle name="Total 2 2 17" xfId="23886" xr:uid="{00000000-0005-0000-0000-000069AD0000}"/>
    <cellStyle name="Total 2 2 2" xfId="20012" xr:uid="{00000000-0005-0000-0000-00006AAD0000}"/>
    <cellStyle name="Total 2 2 2 2" xfId="20013" xr:uid="{00000000-0005-0000-0000-00006BAD0000}"/>
    <cellStyle name="Total 2 2 2 2 2" xfId="21544" xr:uid="{00000000-0005-0000-0000-00006CAD0000}"/>
    <cellStyle name="Total 2 2 2 2 2 2" xfId="31271" xr:uid="{00000000-0005-0000-0000-00006DAD0000}"/>
    <cellStyle name="Total 2 2 2 2 2 3" xfId="34672" xr:uid="{00000000-0005-0000-0000-00006EAD0000}"/>
    <cellStyle name="Total 2 2 2 2 3" xfId="29895" xr:uid="{00000000-0005-0000-0000-00006FAD0000}"/>
    <cellStyle name="Total 2 2 2 2 4" xfId="33565" xr:uid="{00000000-0005-0000-0000-000070AD0000}"/>
    <cellStyle name="Total 2 2 2 3" xfId="20014" xr:uid="{00000000-0005-0000-0000-000071AD0000}"/>
    <cellStyle name="Total 2 2 2 3 2" xfId="21545" xr:uid="{00000000-0005-0000-0000-000072AD0000}"/>
    <cellStyle name="Total 2 2 2 3 2 2" xfId="31272" xr:uid="{00000000-0005-0000-0000-000073AD0000}"/>
    <cellStyle name="Total 2 2 2 3 2 3" xfId="34671" xr:uid="{00000000-0005-0000-0000-000074AD0000}"/>
    <cellStyle name="Total 2 2 2 3 3" xfId="29896" xr:uid="{00000000-0005-0000-0000-000075AD0000}"/>
    <cellStyle name="Total 2 2 2 3 4" xfId="33566" xr:uid="{00000000-0005-0000-0000-000076AD0000}"/>
    <cellStyle name="Total 2 2 2 4" xfId="20015" xr:uid="{00000000-0005-0000-0000-000077AD0000}"/>
    <cellStyle name="Total 2 2 2 4 2" xfId="21546" xr:uid="{00000000-0005-0000-0000-000078AD0000}"/>
    <cellStyle name="Total 2 2 2 4 2 2" xfId="31273" xr:uid="{00000000-0005-0000-0000-000079AD0000}"/>
    <cellStyle name="Total 2 2 2 4 2 3" xfId="34670" xr:uid="{00000000-0005-0000-0000-00007AAD0000}"/>
    <cellStyle name="Total 2 2 2 4 3" xfId="29897" xr:uid="{00000000-0005-0000-0000-00007BAD0000}"/>
    <cellStyle name="Total 2 2 2 4 4" xfId="33567" xr:uid="{00000000-0005-0000-0000-00007CAD0000}"/>
    <cellStyle name="Total 2 2 2 5" xfId="21543" xr:uid="{00000000-0005-0000-0000-00007DAD0000}"/>
    <cellStyle name="Total 2 2 2 5 2" xfId="31270" xr:uid="{00000000-0005-0000-0000-00007EAD0000}"/>
    <cellStyle name="Total 2 2 2 5 3" xfId="34673" xr:uid="{00000000-0005-0000-0000-00007FAD0000}"/>
    <cellStyle name="Total 2 2 2 6" xfId="29894" xr:uid="{00000000-0005-0000-0000-000080AD0000}"/>
    <cellStyle name="Total 2 2 2 7" xfId="33564" xr:uid="{00000000-0005-0000-0000-000081AD0000}"/>
    <cellStyle name="Total 2 2 3" xfId="20016" xr:uid="{00000000-0005-0000-0000-000082AD0000}"/>
    <cellStyle name="Total 2 2 3 2" xfId="20017" xr:uid="{00000000-0005-0000-0000-000083AD0000}"/>
    <cellStyle name="Total 2 2 3 2 2" xfId="21548" xr:uid="{00000000-0005-0000-0000-000084AD0000}"/>
    <cellStyle name="Total 2 2 3 2 2 2" xfId="31275" xr:uid="{00000000-0005-0000-0000-000085AD0000}"/>
    <cellStyle name="Total 2 2 3 2 2 3" xfId="34668" xr:uid="{00000000-0005-0000-0000-000086AD0000}"/>
    <cellStyle name="Total 2 2 3 2 3" xfId="29899" xr:uid="{00000000-0005-0000-0000-000087AD0000}"/>
    <cellStyle name="Total 2 2 3 2 4" xfId="33569" xr:uid="{00000000-0005-0000-0000-000088AD0000}"/>
    <cellStyle name="Total 2 2 3 3" xfId="20018" xr:uid="{00000000-0005-0000-0000-000089AD0000}"/>
    <cellStyle name="Total 2 2 3 3 2" xfId="21549" xr:uid="{00000000-0005-0000-0000-00008AAD0000}"/>
    <cellStyle name="Total 2 2 3 3 2 2" xfId="31276" xr:uid="{00000000-0005-0000-0000-00008BAD0000}"/>
    <cellStyle name="Total 2 2 3 3 2 3" xfId="34667" xr:uid="{00000000-0005-0000-0000-00008CAD0000}"/>
    <cellStyle name="Total 2 2 3 3 3" xfId="29900" xr:uid="{00000000-0005-0000-0000-00008DAD0000}"/>
    <cellStyle name="Total 2 2 3 3 4" xfId="33570" xr:uid="{00000000-0005-0000-0000-00008EAD0000}"/>
    <cellStyle name="Total 2 2 3 4" xfId="20019" xr:uid="{00000000-0005-0000-0000-00008FAD0000}"/>
    <cellStyle name="Total 2 2 3 4 2" xfId="21550" xr:uid="{00000000-0005-0000-0000-000090AD0000}"/>
    <cellStyle name="Total 2 2 3 4 2 2" xfId="31277" xr:uid="{00000000-0005-0000-0000-000091AD0000}"/>
    <cellStyle name="Total 2 2 3 4 2 3" xfId="34666" xr:uid="{00000000-0005-0000-0000-000092AD0000}"/>
    <cellStyle name="Total 2 2 3 4 3" xfId="29901" xr:uid="{00000000-0005-0000-0000-000093AD0000}"/>
    <cellStyle name="Total 2 2 3 4 4" xfId="33571" xr:uid="{00000000-0005-0000-0000-000094AD0000}"/>
    <cellStyle name="Total 2 2 3 5" xfId="21547" xr:uid="{00000000-0005-0000-0000-000095AD0000}"/>
    <cellStyle name="Total 2 2 3 5 2" xfId="31274" xr:uid="{00000000-0005-0000-0000-000096AD0000}"/>
    <cellStyle name="Total 2 2 3 5 3" xfId="34669" xr:uid="{00000000-0005-0000-0000-000097AD0000}"/>
    <cellStyle name="Total 2 2 3 6" xfId="29898" xr:uid="{00000000-0005-0000-0000-000098AD0000}"/>
    <cellStyle name="Total 2 2 3 7" xfId="33568" xr:uid="{00000000-0005-0000-0000-000099AD0000}"/>
    <cellStyle name="Total 2 2 4" xfId="20020" xr:uid="{00000000-0005-0000-0000-00009AAD0000}"/>
    <cellStyle name="Total 2 2 4 2" xfId="20021" xr:uid="{00000000-0005-0000-0000-00009BAD0000}"/>
    <cellStyle name="Total 2 2 4 2 2" xfId="21552" xr:uid="{00000000-0005-0000-0000-00009CAD0000}"/>
    <cellStyle name="Total 2 2 4 2 2 2" xfId="31279" xr:uid="{00000000-0005-0000-0000-00009DAD0000}"/>
    <cellStyle name="Total 2 2 4 2 2 3" xfId="34664" xr:uid="{00000000-0005-0000-0000-00009EAD0000}"/>
    <cellStyle name="Total 2 2 4 2 3" xfId="29903" xr:uid="{00000000-0005-0000-0000-00009FAD0000}"/>
    <cellStyle name="Total 2 2 4 2 4" xfId="33573" xr:uid="{00000000-0005-0000-0000-0000A0AD0000}"/>
    <cellStyle name="Total 2 2 4 3" xfId="21551" xr:uid="{00000000-0005-0000-0000-0000A1AD0000}"/>
    <cellStyle name="Total 2 2 4 3 2" xfId="31278" xr:uid="{00000000-0005-0000-0000-0000A2AD0000}"/>
    <cellStyle name="Total 2 2 4 3 3" xfId="34665" xr:uid="{00000000-0005-0000-0000-0000A3AD0000}"/>
    <cellStyle name="Total 2 2 4 4" xfId="29902" xr:uid="{00000000-0005-0000-0000-0000A4AD0000}"/>
    <cellStyle name="Total 2 2 4 5" xfId="33572" xr:uid="{00000000-0005-0000-0000-0000A5AD0000}"/>
    <cellStyle name="Total 2 2 5" xfId="20022" xr:uid="{00000000-0005-0000-0000-0000A6AD0000}"/>
    <cellStyle name="Total 2 2 5 2" xfId="20023" xr:uid="{00000000-0005-0000-0000-0000A7AD0000}"/>
    <cellStyle name="Total 2 2 5 2 2" xfId="21554" xr:uid="{00000000-0005-0000-0000-0000A8AD0000}"/>
    <cellStyle name="Total 2 2 5 2 2 2" xfId="31281" xr:uid="{00000000-0005-0000-0000-0000A9AD0000}"/>
    <cellStyle name="Total 2 2 5 2 2 3" xfId="34662" xr:uid="{00000000-0005-0000-0000-0000AAAD0000}"/>
    <cellStyle name="Total 2 2 5 2 3" xfId="29905" xr:uid="{00000000-0005-0000-0000-0000ABAD0000}"/>
    <cellStyle name="Total 2 2 5 2 4" xfId="33575" xr:uid="{00000000-0005-0000-0000-0000ACAD0000}"/>
    <cellStyle name="Total 2 2 5 3" xfId="21553" xr:uid="{00000000-0005-0000-0000-0000ADAD0000}"/>
    <cellStyle name="Total 2 2 5 3 2" xfId="31280" xr:uid="{00000000-0005-0000-0000-0000AEAD0000}"/>
    <cellStyle name="Total 2 2 5 3 3" xfId="34663" xr:uid="{00000000-0005-0000-0000-0000AFAD0000}"/>
    <cellStyle name="Total 2 2 5 4" xfId="29904" xr:uid="{00000000-0005-0000-0000-0000B0AD0000}"/>
    <cellStyle name="Total 2 2 5 5" xfId="33574" xr:uid="{00000000-0005-0000-0000-0000B1AD0000}"/>
    <cellStyle name="Total 2 2 6" xfId="20011" xr:uid="{00000000-0005-0000-0000-0000B2AD0000}"/>
    <cellStyle name="Total 2 2 6 2" xfId="29893" xr:uid="{00000000-0005-0000-0000-0000B3AD0000}"/>
    <cellStyle name="Total 2 2 6 3" xfId="33563" xr:uid="{00000000-0005-0000-0000-0000B4AD0000}"/>
    <cellStyle name="Total 2 2 7" xfId="21542" xr:uid="{00000000-0005-0000-0000-0000B5AD0000}"/>
    <cellStyle name="Total 2 2 7 2" xfId="31269" xr:uid="{00000000-0005-0000-0000-0000B6AD0000}"/>
    <cellStyle name="Total 2 2 7 2 2" xfId="44187" xr:uid="{00000000-0005-0000-0000-0000B7AD0000}"/>
    <cellStyle name="Total 2 2 7 3" xfId="34151" xr:uid="{00000000-0005-0000-0000-0000B8AD0000}"/>
    <cellStyle name="Total 2 2 8" xfId="29279" xr:uid="{00000000-0005-0000-0000-0000B9AD0000}"/>
    <cellStyle name="Total 2 2 8 2" xfId="44483" xr:uid="{00000000-0005-0000-0000-0000BAAD0000}"/>
    <cellStyle name="Total 2 2 8 3" xfId="34436" xr:uid="{00000000-0005-0000-0000-0000BBAD0000}"/>
    <cellStyle name="Total 2 2 9" xfId="34256" xr:uid="{00000000-0005-0000-0000-0000BCAD0000}"/>
    <cellStyle name="Total 2 2 9 2" xfId="44294" xr:uid="{00000000-0005-0000-0000-0000BDAD0000}"/>
    <cellStyle name="Total 2 20" xfId="34422" xr:uid="{00000000-0005-0000-0000-0000BEAD0000}"/>
    <cellStyle name="Total 2 20 2" xfId="44469" xr:uid="{00000000-0005-0000-0000-0000BFAD0000}"/>
    <cellStyle name="Total 2 21" xfId="34394" xr:uid="{00000000-0005-0000-0000-0000C0AD0000}"/>
    <cellStyle name="Total 2 21 2" xfId="44445" xr:uid="{00000000-0005-0000-0000-0000C1AD0000}"/>
    <cellStyle name="Total 2 22" xfId="34441" xr:uid="{00000000-0005-0000-0000-0000C2AD0000}"/>
    <cellStyle name="Total 2 22 2" xfId="44488" xr:uid="{00000000-0005-0000-0000-0000C3AD0000}"/>
    <cellStyle name="Total 2 23" xfId="34383" xr:uid="{00000000-0005-0000-0000-0000C4AD0000}"/>
    <cellStyle name="Total 2 23 2" xfId="44431" xr:uid="{00000000-0005-0000-0000-0000C5AD0000}"/>
    <cellStyle name="Total 2 24" xfId="34472" xr:uid="{00000000-0005-0000-0000-0000C6AD0000}"/>
    <cellStyle name="Total 2 24 2" xfId="44516" xr:uid="{00000000-0005-0000-0000-0000C7AD0000}"/>
    <cellStyle name="Total 2 25" xfId="34716" xr:uid="{00000000-0005-0000-0000-0000C8AD0000}"/>
    <cellStyle name="Total 2 26" xfId="36857" xr:uid="{00000000-0005-0000-0000-0000C9AD0000}"/>
    <cellStyle name="Total 2 27" xfId="23885" xr:uid="{00000000-0005-0000-0000-0000CAAD0000}"/>
    <cellStyle name="Total 2 28" xfId="29386" xr:uid="{00000000-0005-0000-0000-0000CBAD0000}"/>
    <cellStyle name="Total 2 3" xfId="1273" xr:uid="{00000000-0005-0000-0000-0000CCAD0000}"/>
    <cellStyle name="Total 2 3 10" xfId="34402" xr:uid="{00000000-0005-0000-0000-0000CDAD0000}"/>
    <cellStyle name="Total 2 3 10 2" xfId="44452" xr:uid="{00000000-0005-0000-0000-0000CEAD0000}"/>
    <cellStyle name="Total 2 3 11" xfId="34375" xr:uid="{00000000-0005-0000-0000-0000CFAD0000}"/>
    <cellStyle name="Total 2 3 11 2" xfId="44423" xr:uid="{00000000-0005-0000-0000-0000D0AD0000}"/>
    <cellStyle name="Total 2 3 12" xfId="34453" xr:uid="{00000000-0005-0000-0000-0000D1AD0000}"/>
    <cellStyle name="Total 2 3 12 2" xfId="44499" xr:uid="{00000000-0005-0000-0000-0000D2AD0000}"/>
    <cellStyle name="Total 2 3 13" xfId="34384" xr:uid="{00000000-0005-0000-0000-0000D3AD0000}"/>
    <cellStyle name="Total 2 3 13 2" xfId="44432" xr:uid="{00000000-0005-0000-0000-0000D4AD0000}"/>
    <cellStyle name="Total 2 3 14" xfId="34123" xr:uid="{00000000-0005-0000-0000-0000D5AD0000}"/>
    <cellStyle name="Total 2 3 14 2" xfId="44160" xr:uid="{00000000-0005-0000-0000-0000D6AD0000}"/>
    <cellStyle name="Total 2 3 15" xfId="34661" xr:uid="{00000000-0005-0000-0000-0000D7AD0000}"/>
    <cellStyle name="Total 2 3 16" xfId="36859" xr:uid="{00000000-0005-0000-0000-0000D8AD0000}"/>
    <cellStyle name="Total 2 3 17" xfId="23887" xr:uid="{00000000-0005-0000-0000-0000D9AD0000}"/>
    <cellStyle name="Total 2 3 2" xfId="20025" xr:uid="{00000000-0005-0000-0000-0000DAAD0000}"/>
    <cellStyle name="Total 2 3 2 2" xfId="20026" xr:uid="{00000000-0005-0000-0000-0000DBAD0000}"/>
    <cellStyle name="Total 2 3 2 2 2" xfId="21557" xr:uid="{00000000-0005-0000-0000-0000DCAD0000}"/>
    <cellStyle name="Total 2 3 2 2 2 2" xfId="31284" xr:uid="{00000000-0005-0000-0000-0000DDAD0000}"/>
    <cellStyle name="Total 2 3 2 2 2 3" xfId="34659" xr:uid="{00000000-0005-0000-0000-0000DEAD0000}"/>
    <cellStyle name="Total 2 3 2 2 3" xfId="29908" xr:uid="{00000000-0005-0000-0000-0000DFAD0000}"/>
    <cellStyle name="Total 2 3 2 2 4" xfId="33578" xr:uid="{00000000-0005-0000-0000-0000E0AD0000}"/>
    <cellStyle name="Total 2 3 2 3" xfId="20027" xr:uid="{00000000-0005-0000-0000-0000E1AD0000}"/>
    <cellStyle name="Total 2 3 2 3 2" xfId="21558" xr:uid="{00000000-0005-0000-0000-0000E2AD0000}"/>
    <cellStyle name="Total 2 3 2 3 2 2" xfId="31285" xr:uid="{00000000-0005-0000-0000-0000E3AD0000}"/>
    <cellStyle name="Total 2 3 2 3 2 3" xfId="34658" xr:uid="{00000000-0005-0000-0000-0000E4AD0000}"/>
    <cellStyle name="Total 2 3 2 3 3" xfId="29909" xr:uid="{00000000-0005-0000-0000-0000E5AD0000}"/>
    <cellStyle name="Total 2 3 2 3 4" xfId="33579" xr:uid="{00000000-0005-0000-0000-0000E6AD0000}"/>
    <cellStyle name="Total 2 3 2 4" xfId="20028" xr:uid="{00000000-0005-0000-0000-0000E7AD0000}"/>
    <cellStyle name="Total 2 3 2 4 2" xfId="21559" xr:uid="{00000000-0005-0000-0000-0000E8AD0000}"/>
    <cellStyle name="Total 2 3 2 4 2 2" xfId="31286" xr:uid="{00000000-0005-0000-0000-0000E9AD0000}"/>
    <cellStyle name="Total 2 3 2 4 2 3" xfId="34657" xr:uid="{00000000-0005-0000-0000-0000EAAD0000}"/>
    <cellStyle name="Total 2 3 2 4 3" xfId="29910" xr:uid="{00000000-0005-0000-0000-0000EBAD0000}"/>
    <cellStyle name="Total 2 3 2 4 4" xfId="33580" xr:uid="{00000000-0005-0000-0000-0000ECAD0000}"/>
    <cellStyle name="Total 2 3 2 5" xfId="21556" xr:uid="{00000000-0005-0000-0000-0000EDAD0000}"/>
    <cellStyle name="Total 2 3 2 5 2" xfId="31283" xr:uid="{00000000-0005-0000-0000-0000EEAD0000}"/>
    <cellStyle name="Total 2 3 2 5 3" xfId="34660" xr:uid="{00000000-0005-0000-0000-0000EFAD0000}"/>
    <cellStyle name="Total 2 3 2 6" xfId="29907" xr:uid="{00000000-0005-0000-0000-0000F0AD0000}"/>
    <cellStyle name="Total 2 3 2 7" xfId="33577" xr:uid="{00000000-0005-0000-0000-0000F1AD0000}"/>
    <cellStyle name="Total 2 3 3" xfId="20029" xr:uid="{00000000-0005-0000-0000-0000F2AD0000}"/>
    <cellStyle name="Total 2 3 3 2" xfId="20030" xr:uid="{00000000-0005-0000-0000-0000F3AD0000}"/>
    <cellStyle name="Total 2 3 3 2 2" xfId="21561" xr:uid="{00000000-0005-0000-0000-0000F4AD0000}"/>
    <cellStyle name="Total 2 3 3 2 2 2" xfId="31288" xr:uid="{00000000-0005-0000-0000-0000F5AD0000}"/>
    <cellStyle name="Total 2 3 3 2 2 3" xfId="34655" xr:uid="{00000000-0005-0000-0000-0000F6AD0000}"/>
    <cellStyle name="Total 2 3 3 2 3" xfId="29912" xr:uid="{00000000-0005-0000-0000-0000F7AD0000}"/>
    <cellStyle name="Total 2 3 3 2 4" xfId="33582" xr:uid="{00000000-0005-0000-0000-0000F8AD0000}"/>
    <cellStyle name="Total 2 3 3 3" xfId="20031" xr:uid="{00000000-0005-0000-0000-0000F9AD0000}"/>
    <cellStyle name="Total 2 3 3 3 2" xfId="21562" xr:uid="{00000000-0005-0000-0000-0000FAAD0000}"/>
    <cellStyle name="Total 2 3 3 3 2 2" xfId="31289" xr:uid="{00000000-0005-0000-0000-0000FBAD0000}"/>
    <cellStyle name="Total 2 3 3 3 2 3" xfId="34654" xr:uid="{00000000-0005-0000-0000-0000FCAD0000}"/>
    <cellStyle name="Total 2 3 3 3 3" xfId="29913" xr:uid="{00000000-0005-0000-0000-0000FDAD0000}"/>
    <cellStyle name="Total 2 3 3 3 4" xfId="33583" xr:uid="{00000000-0005-0000-0000-0000FEAD0000}"/>
    <cellStyle name="Total 2 3 3 4" xfId="20032" xr:uid="{00000000-0005-0000-0000-0000FFAD0000}"/>
    <cellStyle name="Total 2 3 3 4 2" xfId="21563" xr:uid="{00000000-0005-0000-0000-000000AE0000}"/>
    <cellStyle name="Total 2 3 3 4 2 2" xfId="31290" xr:uid="{00000000-0005-0000-0000-000001AE0000}"/>
    <cellStyle name="Total 2 3 3 4 2 3" xfId="34653" xr:uid="{00000000-0005-0000-0000-000002AE0000}"/>
    <cellStyle name="Total 2 3 3 4 3" xfId="29914" xr:uid="{00000000-0005-0000-0000-000003AE0000}"/>
    <cellStyle name="Total 2 3 3 4 4" xfId="33584" xr:uid="{00000000-0005-0000-0000-000004AE0000}"/>
    <cellStyle name="Total 2 3 3 5" xfId="21560" xr:uid="{00000000-0005-0000-0000-000005AE0000}"/>
    <cellStyle name="Total 2 3 3 5 2" xfId="31287" xr:uid="{00000000-0005-0000-0000-000006AE0000}"/>
    <cellStyle name="Total 2 3 3 5 3" xfId="34656" xr:uid="{00000000-0005-0000-0000-000007AE0000}"/>
    <cellStyle name="Total 2 3 3 6" xfId="29911" xr:uid="{00000000-0005-0000-0000-000008AE0000}"/>
    <cellStyle name="Total 2 3 3 7" xfId="33581" xr:uid="{00000000-0005-0000-0000-000009AE0000}"/>
    <cellStyle name="Total 2 3 4" xfId="20033" xr:uid="{00000000-0005-0000-0000-00000AAE0000}"/>
    <cellStyle name="Total 2 3 4 2" xfId="20034" xr:uid="{00000000-0005-0000-0000-00000BAE0000}"/>
    <cellStyle name="Total 2 3 4 2 2" xfId="21565" xr:uid="{00000000-0005-0000-0000-00000CAE0000}"/>
    <cellStyle name="Total 2 3 4 2 2 2" xfId="31292" xr:uid="{00000000-0005-0000-0000-00000DAE0000}"/>
    <cellStyle name="Total 2 3 4 2 2 3" xfId="34651" xr:uid="{00000000-0005-0000-0000-00000EAE0000}"/>
    <cellStyle name="Total 2 3 4 2 3" xfId="29916" xr:uid="{00000000-0005-0000-0000-00000FAE0000}"/>
    <cellStyle name="Total 2 3 4 2 4" xfId="33586" xr:uid="{00000000-0005-0000-0000-000010AE0000}"/>
    <cellStyle name="Total 2 3 4 3" xfId="21564" xr:uid="{00000000-0005-0000-0000-000011AE0000}"/>
    <cellStyle name="Total 2 3 4 3 2" xfId="31291" xr:uid="{00000000-0005-0000-0000-000012AE0000}"/>
    <cellStyle name="Total 2 3 4 3 3" xfId="34652" xr:uid="{00000000-0005-0000-0000-000013AE0000}"/>
    <cellStyle name="Total 2 3 4 4" xfId="29915" xr:uid="{00000000-0005-0000-0000-000014AE0000}"/>
    <cellStyle name="Total 2 3 4 5" xfId="33585" xr:uid="{00000000-0005-0000-0000-000015AE0000}"/>
    <cellStyle name="Total 2 3 5" xfId="20035" xr:uid="{00000000-0005-0000-0000-000016AE0000}"/>
    <cellStyle name="Total 2 3 5 2" xfId="20036" xr:uid="{00000000-0005-0000-0000-000017AE0000}"/>
    <cellStyle name="Total 2 3 5 2 2" xfId="21567" xr:uid="{00000000-0005-0000-0000-000018AE0000}"/>
    <cellStyle name="Total 2 3 5 2 2 2" xfId="31294" xr:uid="{00000000-0005-0000-0000-000019AE0000}"/>
    <cellStyle name="Total 2 3 5 2 2 3" xfId="34649" xr:uid="{00000000-0005-0000-0000-00001AAE0000}"/>
    <cellStyle name="Total 2 3 5 2 3" xfId="29918" xr:uid="{00000000-0005-0000-0000-00001BAE0000}"/>
    <cellStyle name="Total 2 3 5 2 4" xfId="33588" xr:uid="{00000000-0005-0000-0000-00001CAE0000}"/>
    <cellStyle name="Total 2 3 5 3" xfId="21566" xr:uid="{00000000-0005-0000-0000-00001DAE0000}"/>
    <cellStyle name="Total 2 3 5 3 2" xfId="31293" xr:uid="{00000000-0005-0000-0000-00001EAE0000}"/>
    <cellStyle name="Total 2 3 5 3 3" xfId="34650" xr:uid="{00000000-0005-0000-0000-00001FAE0000}"/>
    <cellStyle name="Total 2 3 5 4" xfId="29917" xr:uid="{00000000-0005-0000-0000-000020AE0000}"/>
    <cellStyle name="Total 2 3 5 5" xfId="33587" xr:uid="{00000000-0005-0000-0000-000021AE0000}"/>
    <cellStyle name="Total 2 3 6" xfId="20024" xr:uid="{00000000-0005-0000-0000-000022AE0000}"/>
    <cellStyle name="Total 2 3 6 2" xfId="29906" xr:uid="{00000000-0005-0000-0000-000023AE0000}"/>
    <cellStyle name="Total 2 3 6 3" xfId="33576" xr:uid="{00000000-0005-0000-0000-000024AE0000}"/>
    <cellStyle name="Total 2 3 7" xfId="21555" xr:uid="{00000000-0005-0000-0000-000025AE0000}"/>
    <cellStyle name="Total 2 3 7 2" xfId="31282" xr:uid="{00000000-0005-0000-0000-000026AE0000}"/>
    <cellStyle name="Total 2 3 7 2 2" xfId="44188" xr:uid="{00000000-0005-0000-0000-000027AE0000}"/>
    <cellStyle name="Total 2 3 7 3" xfId="34152" xr:uid="{00000000-0005-0000-0000-000028AE0000}"/>
    <cellStyle name="Total 2 3 8" xfId="29278" xr:uid="{00000000-0005-0000-0000-000029AE0000}"/>
    <cellStyle name="Total 2 3 8 2" xfId="44484" xr:uid="{00000000-0005-0000-0000-00002AAE0000}"/>
    <cellStyle name="Total 2 3 8 3" xfId="34437" xr:uid="{00000000-0005-0000-0000-00002BAE0000}"/>
    <cellStyle name="Total 2 3 9" xfId="34386" xr:uid="{00000000-0005-0000-0000-00002CAE0000}"/>
    <cellStyle name="Total 2 3 9 2" xfId="44437" xr:uid="{00000000-0005-0000-0000-00002DAE0000}"/>
    <cellStyle name="Total 2 4" xfId="20037" xr:uid="{00000000-0005-0000-0000-00002EAE0000}"/>
    <cellStyle name="Total 2 4 2" xfId="20038" xr:uid="{00000000-0005-0000-0000-00002FAE0000}"/>
    <cellStyle name="Total 2 4 2 2" xfId="20039" xr:uid="{00000000-0005-0000-0000-000030AE0000}"/>
    <cellStyle name="Total 2 4 2 2 2" xfId="21570" xr:uid="{00000000-0005-0000-0000-000031AE0000}"/>
    <cellStyle name="Total 2 4 2 2 2 2" xfId="31297" xr:uid="{00000000-0005-0000-0000-000032AE0000}"/>
    <cellStyle name="Total 2 4 2 2 2 3" xfId="34646" xr:uid="{00000000-0005-0000-0000-000033AE0000}"/>
    <cellStyle name="Total 2 4 2 2 3" xfId="29921" xr:uid="{00000000-0005-0000-0000-000034AE0000}"/>
    <cellStyle name="Total 2 4 2 2 4" xfId="33591" xr:uid="{00000000-0005-0000-0000-000035AE0000}"/>
    <cellStyle name="Total 2 4 2 3" xfId="20040" xr:uid="{00000000-0005-0000-0000-000036AE0000}"/>
    <cellStyle name="Total 2 4 2 3 2" xfId="21571" xr:uid="{00000000-0005-0000-0000-000037AE0000}"/>
    <cellStyle name="Total 2 4 2 3 2 2" xfId="31298" xr:uid="{00000000-0005-0000-0000-000038AE0000}"/>
    <cellStyle name="Total 2 4 2 3 2 3" xfId="34645" xr:uid="{00000000-0005-0000-0000-000039AE0000}"/>
    <cellStyle name="Total 2 4 2 3 3" xfId="29922" xr:uid="{00000000-0005-0000-0000-00003AAE0000}"/>
    <cellStyle name="Total 2 4 2 3 4" xfId="33592" xr:uid="{00000000-0005-0000-0000-00003BAE0000}"/>
    <cellStyle name="Total 2 4 2 4" xfId="20041" xr:uid="{00000000-0005-0000-0000-00003CAE0000}"/>
    <cellStyle name="Total 2 4 2 4 2" xfId="21572" xr:uid="{00000000-0005-0000-0000-00003DAE0000}"/>
    <cellStyle name="Total 2 4 2 4 2 2" xfId="31299" xr:uid="{00000000-0005-0000-0000-00003EAE0000}"/>
    <cellStyle name="Total 2 4 2 4 2 3" xfId="34644" xr:uid="{00000000-0005-0000-0000-00003FAE0000}"/>
    <cellStyle name="Total 2 4 2 4 3" xfId="29923" xr:uid="{00000000-0005-0000-0000-000040AE0000}"/>
    <cellStyle name="Total 2 4 2 4 4" xfId="33593" xr:uid="{00000000-0005-0000-0000-000041AE0000}"/>
    <cellStyle name="Total 2 4 2 5" xfId="21569" xr:uid="{00000000-0005-0000-0000-000042AE0000}"/>
    <cellStyle name="Total 2 4 2 5 2" xfId="31296" xr:uid="{00000000-0005-0000-0000-000043AE0000}"/>
    <cellStyle name="Total 2 4 2 5 3" xfId="34647" xr:uid="{00000000-0005-0000-0000-000044AE0000}"/>
    <cellStyle name="Total 2 4 2 6" xfId="29920" xr:uid="{00000000-0005-0000-0000-000045AE0000}"/>
    <cellStyle name="Total 2 4 2 7" xfId="33590" xr:uid="{00000000-0005-0000-0000-000046AE0000}"/>
    <cellStyle name="Total 2 4 3" xfId="20042" xr:uid="{00000000-0005-0000-0000-000047AE0000}"/>
    <cellStyle name="Total 2 4 3 2" xfId="20043" xr:uid="{00000000-0005-0000-0000-000048AE0000}"/>
    <cellStyle name="Total 2 4 3 2 2" xfId="21574" xr:uid="{00000000-0005-0000-0000-000049AE0000}"/>
    <cellStyle name="Total 2 4 3 2 2 2" xfId="31301" xr:uid="{00000000-0005-0000-0000-00004AAE0000}"/>
    <cellStyle name="Total 2 4 3 2 2 3" xfId="34642" xr:uid="{00000000-0005-0000-0000-00004BAE0000}"/>
    <cellStyle name="Total 2 4 3 2 3" xfId="29925" xr:uid="{00000000-0005-0000-0000-00004CAE0000}"/>
    <cellStyle name="Total 2 4 3 2 4" xfId="33595" xr:uid="{00000000-0005-0000-0000-00004DAE0000}"/>
    <cellStyle name="Total 2 4 3 3" xfId="20044" xr:uid="{00000000-0005-0000-0000-00004EAE0000}"/>
    <cellStyle name="Total 2 4 3 3 2" xfId="21575" xr:uid="{00000000-0005-0000-0000-00004FAE0000}"/>
    <cellStyle name="Total 2 4 3 3 2 2" xfId="31302" xr:uid="{00000000-0005-0000-0000-000050AE0000}"/>
    <cellStyle name="Total 2 4 3 3 2 3" xfId="34641" xr:uid="{00000000-0005-0000-0000-000051AE0000}"/>
    <cellStyle name="Total 2 4 3 3 3" xfId="29926" xr:uid="{00000000-0005-0000-0000-000052AE0000}"/>
    <cellStyle name="Total 2 4 3 3 4" xfId="33596" xr:uid="{00000000-0005-0000-0000-000053AE0000}"/>
    <cellStyle name="Total 2 4 3 4" xfId="20045" xr:uid="{00000000-0005-0000-0000-000054AE0000}"/>
    <cellStyle name="Total 2 4 3 4 2" xfId="21576" xr:uid="{00000000-0005-0000-0000-000055AE0000}"/>
    <cellStyle name="Total 2 4 3 4 2 2" xfId="31303" xr:uid="{00000000-0005-0000-0000-000056AE0000}"/>
    <cellStyle name="Total 2 4 3 4 2 3" xfId="34640" xr:uid="{00000000-0005-0000-0000-000057AE0000}"/>
    <cellStyle name="Total 2 4 3 4 3" xfId="29927" xr:uid="{00000000-0005-0000-0000-000058AE0000}"/>
    <cellStyle name="Total 2 4 3 4 4" xfId="33597" xr:uid="{00000000-0005-0000-0000-000059AE0000}"/>
    <cellStyle name="Total 2 4 3 5" xfId="21573" xr:uid="{00000000-0005-0000-0000-00005AAE0000}"/>
    <cellStyle name="Total 2 4 3 5 2" xfId="31300" xr:uid="{00000000-0005-0000-0000-00005BAE0000}"/>
    <cellStyle name="Total 2 4 3 5 3" xfId="34643" xr:uid="{00000000-0005-0000-0000-00005CAE0000}"/>
    <cellStyle name="Total 2 4 3 6" xfId="29924" xr:uid="{00000000-0005-0000-0000-00005DAE0000}"/>
    <cellStyle name="Total 2 4 3 7" xfId="33594" xr:uid="{00000000-0005-0000-0000-00005EAE0000}"/>
    <cellStyle name="Total 2 4 4" xfId="20046" xr:uid="{00000000-0005-0000-0000-00005FAE0000}"/>
    <cellStyle name="Total 2 4 4 2" xfId="20047" xr:uid="{00000000-0005-0000-0000-000060AE0000}"/>
    <cellStyle name="Total 2 4 4 2 2" xfId="21578" xr:uid="{00000000-0005-0000-0000-000061AE0000}"/>
    <cellStyle name="Total 2 4 4 2 2 2" xfId="31305" xr:uid="{00000000-0005-0000-0000-000062AE0000}"/>
    <cellStyle name="Total 2 4 4 2 2 3" xfId="34638" xr:uid="{00000000-0005-0000-0000-000063AE0000}"/>
    <cellStyle name="Total 2 4 4 2 3" xfId="29929" xr:uid="{00000000-0005-0000-0000-000064AE0000}"/>
    <cellStyle name="Total 2 4 4 2 4" xfId="33599" xr:uid="{00000000-0005-0000-0000-000065AE0000}"/>
    <cellStyle name="Total 2 4 4 3" xfId="21577" xr:uid="{00000000-0005-0000-0000-000066AE0000}"/>
    <cellStyle name="Total 2 4 4 3 2" xfId="31304" xr:uid="{00000000-0005-0000-0000-000067AE0000}"/>
    <cellStyle name="Total 2 4 4 3 3" xfId="34639" xr:uid="{00000000-0005-0000-0000-000068AE0000}"/>
    <cellStyle name="Total 2 4 4 4" xfId="29928" xr:uid="{00000000-0005-0000-0000-000069AE0000}"/>
    <cellStyle name="Total 2 4 4 5" xfId="33598" xr:uid="{00000000-0005-0000-0000-00006AAE0000}"/>
    <cellStyle name="Total 2 4 5" xfId="20048" xr:uid="{00000000-0005-0000-0000-00006BAE0000}"/>
    <cellStyle name="Total 2 4 5 2" xfId="20049" xr:uid="{00000000-0005-0000-0000-00006CAE0000}"/>
    <cellStyle name="Total 2 4 5 2 2" xfId="21580" xr:uid="{00000000-0005-0000-0000-00006DAE0000}"/>
    <cellStyle name="Total 2 4 5 2 2 2" xfId="31307" xr:uid="{00000000-0005-0000-0000-00006EAE0000}"/>
    <cellStyle name="Total 2 4 5 2 2 3" xfId="34636" xr:uid="{00000000-0005-0000-0000-00006FAE0000}"/>
    <cellStyle name="Total 2 4 5 2 3" xfId="29931" xr:uid="{00000000-0005-0000-0000-000070AE0000}"/>
    <cellStyle name="Total 2 4 5 2 4" xfId="33601" xr:uid="{00000000-0005-0000-0000-000071AE0000}"/>
    <cellStyle name="Total 2 4 5 3" xfId="21579" xr:uid="{00000000-0005-0000-0000-000072AE0000}"/>
    <cellStyle name="Total 2 4 5 3 2" xfId="31306" xr:uid="{00000000-0005-0000-0000-000073AE0000}"/>
    <cellStyle name="Total 2 4 5 3 3" xfId="34637" xr:uid="{00000000-0005-0000-0000-000074AE0000}"/>
    <cellStyle name="Total 2 4 5 4" xfId="29930" xr:uid="{00000000-0005-0000-0000-000075AE0000}"/>
    <cellStyle name="Total 2 4 5 5" xfId="33600" xr:uid="{00000000-0005-0000-0000-000076AE0000}"/>
    <cellStyle name="Total 2 4 6" xfId="21568" xr:uid="{00000000-0005-0000-0000-000077AE0000}"/>
    <cellStyle name="Total 2 4 6 2" xfId="31295" xr:uid="{00000000-0005-0000-0000-000078AE0000}"/>
    <cellStyle name="Total 2 4 6 3" xfId="34648" xr:uid="{00000000-0005-0000-0000-000079AE0000}"/>
    <cellStyle name="Total 2 4 7" xfId="29919" xr:uid="{00000000-0005-0000-0000-00007AAE0000}"/>
    <cellStyle name="Total 2 4 8" xfId="33589" xr:uid="{00000000-0005-0000-0000-00007BAE0000}"/>
    <cellStyle name="Total 2 5" xfId="20050" xr:uid="{00000000-0005-0000-0000-00007CAE0000}"/>
    <cellStyle name="Total 2 5 2" xfId="20051" xr:uid="{00000000-0005-0000-0000-00007DAE0000}"/>
    <cellStyle name="Total 2 5 2 2" xfId="20052" xr:uid="{00000000-0005-0000-0000-00007EAE0000}"/>
    <cellStyle name="Total 2 5 2 2 2" xfId="21583" xr:uid="{00000000-0005-0000-0000-00007FAE0000}"/>
    <cellStyle name="Total 2 5 2 2 2 2" xfId="31310" xr:uid="{00000000-0005-0000-0000-000080AE0000}"/>
    <cellStyle name="Total 2 5 2 2 2 3" xfId="34633" xr:uid="{00000000-0005-0000-0000-000081AE0000}"/>
    <cellStyle name="Total 2 5 2 2 3" xfId="29934" xr:uid="{00000000-0005-0000-0000-000082AE0000}"/>
    <cellStyle name="Total 2 5 2 2 4" xfId="33604" xr:uid="{00000000-0005-0000-0000-000083AE0000}"/>
    <cellStyle name="Total 2 5 2 3" xfId="20053" xr:uid="{00000000-0005-0000-0000-000084AE0000}"/>
    <cellStyle name="Total 2 5 2 3 2" xfId="21584" xr:uid="{00000000-0005-0000-0000-000085AE0000}"/>
    <cellStyle name="Total 2 5 2 3 2 2" xfId="31311" xr:uid="{00000000-0005-0000-0000-000086AE0000}"/>
    <cellStyle name="Total 2 5 2 3 2 3" xfId="34632" xr:uid="{00000000-0005-0000-0000-000087AE0000}"/>
    <cellStyle name="Total 2 5 2 3 3" xfId="29935" xr:uid="{00000000-0005-0000-0000-000088AE0000}"/>
    <cellStyle name="Total 2 5 2 3 4" xfId="33605" xr:uid="{00000000-0005-0000-0000-000089AE0000}"/>
    <cellStyle name="Total 2 5 2 4" xfId="20054" xr:uid="{00000000-0005-0000-0000-00008AAE0000}"/>
    <cellStyle name="Total 2 5 2 4 2" xfId="21585" xr:uid="{00000000-0005-0000-0000-00008BAE0000}"/>
    <cellStyle name="Total 2 5 2 4 2 2" xfId="31312" xr:uid="{00000000-0005-0000-0000-00008CAE0000}"/>
    <cellStyle name="Total 2 5 2 4 2 3" xfId="34631" xr:uid="{00000000-0005-0000-0000-00008DAE0000}"/>
    <cellStyle name="Total 2 5 2 4 3" xfId="29936" xr:uid="{00000000-0005-0000-0000-00008EAE0000}"/>
    <cellStyle name="Total 2 5 2 4 4" xfId="33606" xr:uid="{00000000-0005-0000-0000-00008FAE0000}"/>
    <cellStyle name="Total 2 5 2 5" xfId="21582" xr:uid="{00000000-0005-0000-0000-000090AE0000}"/>
    <cellStyle name="Total 2 5 2 5 2" xfId="31309" xr:uid="{00000000-0005-0000-0000-000091AE0000}"/>
    <cellStyle name="Total 2 5 2 5 3" xfId="34634" xr:uid="{00000000-0005-0000-0000-000092AE0000}"/>
    <cellStyle name="Total 2 5 2 6" xfId="29933" xr:uid="{00000000-0005-0000-0000-000093AE0000}"/>
    <cellStyle name="Total 2 5 2 7" xfId="33603" xr:uid="{00000000-0005-0000-0000-000094AE0000}"/>
    <cellStyle name="Total 2 5 3" xfId="20055" xr:uid="{00000000-0005-0000-0000-000095AE0000}"/>
    <cellStyle name="Total 2 5 3 2" xfId="20056" xr:uid="{00000000-0005-0000-0000-000096AE0000}"/>
    <cellStyle name="Total 2 5 3 2 2" xfId="21587" xr:uid="{00000000-0005-0000-0000-000097AE0000}"/>
    <cellStyle name="Total 2 5 3 2 2 2" xfId="31314" xr:uid="{00000000-0005-0000-0000-000098AE0000}"/>
    <cellStyle name="Total 2 5 3 2 2 3" xfId="34629" xr:uid="{00000000-0005-0000-0000-000099AE0000}"/>
    <cellStyle name="Total 2 5 3 2 3" xfId="29938" xr:uid="{00000000-0005-0000-0000-00009AAE0000}"/>
    <cellStyle name="Total 2 5 3 2 4" xfId="33608" xr:uid="{00000000-0005-0000-0000-00009BAE0000}"/>
    <cellStyle name="Total 2 5 3 3" xfId="20057" xr:uid="{00000000-0005-0000-0000-00009CAE0000}"/>
    <cellStyle name="Total 2 5 3 3 2" xfId="21588" xr:uid="{00000000-0005-0000-0000-00009DAE0000}"/>
    <cellStyle name="Total 2 5 3 3 2 2" xfId="31315" xr:uid="{00000000-0005-0000-0000-00009EAE0000}"/>
    <cellStyle name="Total 2 5 3 3 2 3" xfId="34628" xr:uid="{00000000-0005-0000-0000-00009FAE0000}"/>
    <cellStyle name="Total 2 5 3 3 3" xfId="29939" xr:uid="{00000000-0005-0000-0000-0000A0AE0000}"/>
    <cellStyle name="Total 2 5 3 3 4" xfId="33609" xr:uid="{00000000-0005-0000-0000-0000A1AE0000}"/>
    <cellStyle name="Total 2 5 3 4" xfId="20058" xr:uid="{00000000-0005-0000-0000-0000A2AE0000}"/>
    <cellStyle name="Total 2 5 3 4 2" xfId="21589" xr:uid="{00000000-0005-0000-0000-0000A3AE0000}"/>
    <cellStyle name="Total 2 5 3 4 2 2" xfId="31316" xr:uid="{00000000-0005-0000-0000-0000A4AE0000}"/>
    <cellStyle name="Total 2 5 3 4 2 3" xfId="34627" xr:uid="{00000000-0005-0000-0000-0000A5AE0000}"/>
    <cellStyle name="Total 2 5 3 4 3" xfId="29940" xr:uid="{00000000-0005-0000-0000-0000A6AE0000}"/>
    <cellStyle name="Total 2 5 3 4 4" xfId="33610" xr:uid="{00000000-0005-0000-0000-0000A7AE0000}"/>
    <cellStyle name="Total 2 5 3 5" xfId="21586" xr:uid="{00000000-0005-0000-0000-0000A8AE0000}"/>
    <cellStyle name="Total 2 5 3 5 2" xfId="31313" xr:uid="{00000000-0005-0000-0000-0000A9AE0000}"/>
    <cellStyle name="Total 2 5 3 5 3" xfId="34630" xr:uid="{00000000-0005-0000-0000-0000AAAE0000}"/>
    <cellStyle name="Total 2 5 3 6" xfId="29937" xr:uid="{00000000-0005-0000-0000-0000ABAE0000}"/>
    <cellStyle name="Total 2 5 3 7" xfId="33607" xr:uid="{00000000-0005-0000-0000-0000ACAE0000}"/>
    <cellStyle name="Total 2 5 4" xfId="20059" xr:uid="{00000000-0005-0000-0000-0000ADAE0000}"/>
    <cellStyle name="Total 2 5 4 2" xfId="20060" xr:uid="{00000000-0005-0000-0000-0000AEAE0000}"/>
    <cellStyle name="Total 2 5 4 2 2" xfId="21591" xr:uid="{00000000-0005-0000-0000-0000AFAE0000}"/>
    <cellStyle name="Total 2 5 4 2 2 2" xfId="31318" xr:uid="{00000000-0005-0000-0000-0000B0AE0000}"/>
    <cellStyle name="Total 2 5 4 2 2 3" xfId="34625" xr:uid="{00000000-0005-0000-0000-0000B1AE0000}"/>
    <cellStyle name="Total 2 5 4 2 3" xfId="29942" xr:uid="{00000000-0005-0000-0000-0000B2AE0000}"/>
    <cellStyle name="Total 2 5 4 2 4" xfId="33612" xr:uid="{00000000-0005-0000-0000-0000B3AE0000}"/>
    <cellStyle name="Total 2 5 4 3" xfId="21590" xr:uid="{00000000-0005-0000-0000-0000B4AE0000}"/>
    <cellStyle name="Total 2 5 4 3 2" xfId="31317" xr:uid="{00000000-0005-0000-0000-0000B5AE0000}"/>
    <cellStyle name="Total 2 5 4 3 3" xfId="34626" xr:uid="{00000000-0005-0000-0000-0000B6AE0000}"/>
    <cellStyle name="Total 2 5 4 4" xfId="29941" xr:uid="{00000000-0005-0000-0000-0000B7AE0000}"/>
    <cellStyle name="Total 2 5 4 5" xfId="33611" xr:uid="{00000000-0005-0000-0000-0000B8AE0000}"/>
    <cellStyle name="Total 2 5 5" xfId="20061" xr:uid="{00000000-0005-0000-0000-0000B9AE0000}"/>
    <cellStyle name="Total 2 5 5 2" xfId="20062" xr:uid="{00000000-0005-0000-0000-0000BAAE0000}"/>
    <cellStyle name="Total 2 5 5 2 2" xfId="21593" xr:uid="{00000000-0005-0000-0000-0000BBAE0000}"/>
    <cellStyle name="Total 2 5 5 2 2 2" xfId="31320" xr:uid="{00000000-0005-0000-0000-0000BCAE0000}"/>
    <cellStyle name="Total 2 5 5 2 2 3" xfId="34623" xr:uid="{00000000-0005-0000-0000-0000BDAE0000}"/>
    <cellStyle name="Total 2 5 5 2 3" xfId="29944" xr:uid="{00000000-0005-0000-0000-0000BEAE0000}"/>
    <cellStyle name="Total 2 5 5 2 4" xfId="33614" xr:uid="{00000000-0005-0000-0000-0000BFAE0000}"/>
    <cellStyle name="Total 2 5 5 3" xfId="21592" xr:uid="{00000000-0005-0000-0000-0000C0AE0000}"/>
    <cellStyle name="Total 2 5 5 3 2" xfId="31319" xr:uid="{00000000-0005-0000-0000-0000C1AE0000}"/>
    <cellStyle name="Total 2 5 5 3 3" xfId="34624" xr:uid="{00000000-0005-0000-0000-0000C2AE0000}"/>
    <cellStyle name="Total 2 5 5 4" xfId="29943" xr:uid="{00000000-0005-0000-0000-0000C3AE0000}"/>
    <cellStyle name="Total 2 5 5 5" xfId="33613" xr:uid="{00000000-0005-0000-0000-0000C4AE0000}"/>
    <cellStyle name="Total 2 5 6" xfId="21581" xr:uid="{00000000-0005-0000-0000-0000C5AE0000}"/>
    <cellStyle name="Total 2 5 6 2" xfId="31308" xr:uid="{00000000-0005-0000-0000-0000C6AE0000}"/>
    <cellStyle name="Total 2 5 6 3" xfId="34635" xr:uid="{00000000-0005-0000-0000-0000C7AE0000}"/>
    <cellStyle name="Total 2 5 7" xfId="29932" xr:uid="{00000000-0005-0000-0000-0000C8AE0000}"/>
    <cellStyle name="Total 2 5 8" xfId="33602" xr:uid="{00000000-0005-0000-0000-0000C9AE0000}"/>
    <cellStyle name="Total 2 6" xfId="20063" xr:uid="{00000000-0005-0000-0000-0000CAAE0000}"/>
    <cellStyle name="Total 2 6 2" xfId="20064" xr:uid="{00000000-0005-0000-0000-0000CBAE0000}"/>
    <cellStyle name="Total 2 6 2 2" xfId="20065" xr:uid="{00000000-0005-0000-0000-0000CCAE0000}"/>
    <cellStyle name="Total 2 6 2 2 2" xfId="21596" xr:uid="{00000000-0005-0000-0000-0000CDAE0000}"/>
    <cellStyle name="Total 2 6 2 2 2 2" xfId="31323" xr:uid="{00000000-0005-0000-0000-0000CEAE0000}"/>
    <cellStyle name="Total 2 6 2 2 2 3" xfId="34620" xr:uid="{00000000-0005-0000-0000-0000CFAE0000}"/>
    <cellStyle name="Total 2 6 2 2 3" xfId="29947" xr:uid="{00000000-0005-0000-0000-0000D0AE0000}"/>
    <cellStyle name="Total 2 6 2 2 4" xfId="33617" xr:uid="{00000000-0005-0000-0000-0000D1AE0000}"/>
    <cellStyle name="Total 2 6 2 3" xfId="20066" xr:uid="{00000000-0005-0000-0000-0000D2AE0000}"/>
    <cellStyle name="Total 2 6 2 3 2" xfId="21597" xr:uid="{00000000-0005-0000-0000-0000D3AE0000}"/>
    <cellStyle name="Total 2 6 2 3 2 2" xfId="31324" xr:uid="{00000000-0005-0000-0000-0000D4AE0000}"/>
    <cellStyle name="Total 2 6 2 3 2 3" xfId="34619" xr:uid="{00000000-0005-0000-0000-0000D5AE0000}"/>
    <cellStyle name="Total 2 6 2 3 3" xfId="29948" xr:uid="{00000000-0005-0000-0000-0000D6AE0000}"/>
    <cellStyle name="Total 2 6 2 3 4" xfId="33618" xr:uid="{00000000-0005-0000-0000-0000D7AE0000}"/>
    <cellStyle name="Total 2 6 2 4" xfId="20067" xr:uid="{00000000-0005-0000-0000-0000D8AE0000}"/>
    <cellStyle name="Total 2 6 2 4 2" xfId="21598" xr:uid="{00000000-0005-0000-0000-0000D9AE0000}"/>
    <cellStyle name="Total 2 6 2 4 2 2" xfId="31325" xr:uid="{00000000-0005-0000-0000-0000DAAE0000}"/>
    <cellStyle name="Total 2 6 2 4 2 3" xfId="34618" xr:uid="{00000000-0005-0000-0000-0000DBAE0000}"/>
    <cellStyle name="Total 2 6 2 4 3" xfId="29949" xr:uid="{00000000-0005-0000-0000-0000DCAE0000}"/>
    <cellStyle name="Total 2 6 2 4 4" xfId="33619" xr:uid="{00000000-0005-0000-0000-0000DDAE0000}"/>
    <cellStyle name="Total 2 6 2 5" xfId="21595" xr:uid="{00000000-0005-0000-0000-0000DEAE0000}"/>
    <cellStyle name="Total 2 6 2 5 2" xfId="31322" xr:uid="{00000000-0005-0000-0000-0000DFAE0000}"/>
    <cellStyle name="Total 2 6 2 5 3" xfId="34621" xr:uid="{00000000-0005-0000-0000-0000E0AE0000}"/>
    <cellStyle name="Total 2 6 2 6" xfId="29946" xr:uid="{00000000-0005-0000-0000-0000E1AE0000}"/>
    <cellStyle name="Total 2 6 2 7" xfId="33616" xr:uid="{00000000-0005-0000-0000-0000E2AE0000}"/>
    <cellStyle name="Total 2 6 3" xfId="20068" xr:uid="{00000000-0005-0000-0000-0000E3AE0000}"/>
    <cellStyle name="Total 2 6 3 2" xfId="20069" xr:uid="{00000000-0005-0000-0000-0000E4AE0000}"/>
    <cellStyle name="Total 2 6 3 2 2" xfId="21600" xr:uid="{00000000-0005-0000-0000-0000E5AE0000}"/>
    <cellStyle name="Total 2 6 3 2 2 2" xfId="31327" xr:uid="{00000000-0005-0000-0000-0000E6AE0000}"/>
    <cellStyle name="Total 2 6 3 2 2 3" xfId="34616" xr:uid="{00000000-0005-0000-0000-0000E7AE0000}"/>
    <cellStyle name="Total 2 6 3 2 3" xfId="29951" xr:uid="{00000000-0005-0000-0000-0000E8AE0000}"/>
    <cellStyle name="Total 2 6 3 2 4" xfId="33621" xr:uid="{00000000-0005-0000-0000-0000E9AE0000}"/>
    <cellStyle name="Total 2 6 3 3" xfId="20070" xr:uid="{00000000-0005-0000-0000-0000EAAE0000}"/>
    <cellStyle name="Total 2 6 3 3 2" xfId="21601" xr:uid="{00000000-0005-0000-0000-0000EBAE0000}"/>
    <cellStyle name="Total 2 6 3 3 2 2" xfId="31328" xr:uid="{00000000-0005-0000-0000-0000ECAE0000}"/>
    <cellStyle name="Total 2 6 3 3 2 3" xfId="34615" xr:uid="{00000000-0005-0000-0000-0000EDAE0000}"/>
    <cellStyle name="Total 2 6 3 3 3" xfId="29952" xr:uid="{00000000-0005-0000-0000-0000EEAE0000}"/>
    <cellStyle name="Total 2 6 3 3 4" xfId="33622" xr:uid="{00000000-0005-0000-0000-0000EFAE0000}"/>
    <cellStyle name="Total 2 6 3 4" xfId="20071" xr:uid="{00000000-0005-0000-0000-0000F0AE0000}"/>
    <cellStyle name="Total 2 6 3 4 2" xfId="21602" xr:uid="{00000000-0005-0000-0000-0000F1AE0000}"/>
    <cellStyle name="Total 2 6 3 4 2 2" xfId="31329" xr:uid="{00000000-0005-0000-0000-0000F2AE0000}"/>
    <cellStyle name="Total 2 6 3 4 2 3" xfId="34614" xr:uid="{00000000-0005-0000-0000-0000F3AE0000}"/>
    <cellStyle name="Total 2 6 3 4 3" xfId="29953" xr:uid="{00000000-0005-0000-0000-0000F4AE0000}"/>
    <cellStyle name="Total 2 6 3 4 4" xfId="33623" xr:uid="{00000000-0005-0000-0000-0000F5AE0000}"/>
    <cellStyle name="Total 2 6 3 5" xfId="21599" xr:uid="{00000000-0005-0000-0000-0000F6AE0000}"/>
    <cellStyle name="Total 2 6 3 5 2" xfId="31326" xr:uid="{00000000-0005-0000-0000-0000F7AE0000}"/>
    <cellStyle name="Total 2 6 3 5 3" xfId="34617" xr:uid="{00000000-0005-0000-0000-0000F8AE0000}"/>
    <cellStyle name="Total 2 6 3 6" xfId="29950" xr:uid="{00000000-0005-0000-0000-0000F9AE0000}"/>
    <cellStyle name="Total 2 6 3 7" xfId="33620" xr:uid="{00000000-0005-0000-0000-0000FAAE0000}"/>
    <cellStyle name="Total 2 6 4" xfId="20072" xr:uid="{00000000-0005-0000-0000-0000FBAE0000}"/>
    <cellStyle name="Total 2 6 4 2" xfId="20073" xr:uid="{00000000-0005-0000-0000-0000FCAE0000}"/>
    <cellStyle name="Total 2 6 4 2 2" xfId="21604" xr:uid="{00000000-0005-0000-0000-0000FDAE0000}"/>
    <cellStyle name="Total 2 6 4 2 2 2" xfId="31331" xr:uid="{00000000-0005-0000-0000-0000FEAE0000}"/>
    <cellStyle name="Total 2 6 4 2 2 3" xfId="34612" xr:uid="{00000000-0005-0000-0000-0000FFAE0000}"/>
    <cellStyle name="Total 2 6 4 2 3" xfId="29955" xr:uid="{00000000-0005-0000-0000-000000AF0000}"/>
    <cellStyle name="Total 2 6 4 2 4" xfId="33625" xr:uid="{00000000-0005-0000-0000-000001AF0000}"/>
    <cellStyle name="Total 2 6 4 3" xfId="21603" xr:uid="{00000000-0005-0000-0000-000002AF0000}"/>
    <cellStyle name="Total 2 6 4 3 2" xfId="31330" xr:uid="{00000000-0005-0000-0000-000003AF0000}"/>
    <cellStyle name="Total 2 6 4 3 3" xfId="34613" xr:uid="{00000000-0005-0000-0000-000004AF0000}"/>
    <cellStyle name="Total 2 6 4 4" xfId="29954" xr:uid="{00000000-0005-0000-0000-000005AF0000}"/>
    <cellStyle name="Total 2 6 4 5" xfId="33624" xr:uid="{00000000-0005-0000-0000-000006AF0000}"/>
    <cellStyle name="Total 2 6 5" xfId="20074" xr:uid="{00000000-0005-0000-0000-000007AF0000}"/>
    <cellStyle name="Total 2 6 5 2" xfId="20075" xr:uid="{00000000-0005-0000-0000-000008AF0000}"/>
    <cellStyle name="Total 2 6 5 2 2" xfId="21606" xr:uid="{00000000-0005-0000-0000-000009AF0000}"/>
    <cellStyle name="Total 2 6 5 2 2 2" xfId="31333" xr:uid="{00000000-0005-0000-0000-00000AAF0000}"/>
    <cellStyle name="Total 2 6 5 2 2 3" xfId="34610" xr:uid="{00000000-0005-0000-0000-00000BAF0000}"/>
    <cellStyle name="Total 2 6 5 2 3" xfId="29957" xr:uid="{00000000-0005-0000-0000-00000CAF0000}"/>
    <cellStyle name="Total 2 6 5 2 4" xfId="33627" xr:uid="{00000000-0005-0000-0000-00000DAF0000}"/>
    <cellStyle name="Total 2 6 5 3" xfId="21605" xr:uid="{00000000-0005-0000-0000-00000EAF0000}"/>
    <cellStyle name="Total 2 6 5 3 2" xfId="31332" xr:uid="{00000000-0005-0000-0000-00000FAF0000}"/>
    <cellStyle name="Total 2 6 5 3 3" xfId="34611" xr:uid="{00000000-0005-0000-0000-000010AF0000}"/>
    <cellStyle name="Total 2 6 5 4" xfId="29956" xr:uid="{00000000-0005-0000-0000-000011AF0000}"/>
    <cellStyle name="Total 2 6 5 5" xfId="33626" xr:uid="{00000000-0005-0000-0000-000012AF0000}"/>
    <cellStyle name="Total 2 6 6" xfId="21594" xr:uid="{00000000-0005-0000-0000-000013AF0000}"/>
    <cellStyle name="Total 2 6 6 2" xfId="31321" xr:uid="{00000000-0005-0000-0000-000014AF0000}"/>
    <cellStyle name="Total 2 6 6 3" xfId="34622" xr:uid="{00000000-0005-0000-0000-000015AF0000}"/>
    <cellStyle name="Total 2 6 7" xfId="29945" xr:uid="{00000000-0005-0000-0000-000016AF0000}"/>
    <cellStyle name="Total 2 6 8" xfId="33615" xr:uid="{00000000-0005-0000-0000-000017AF0000}"/>
    <cellStyle name="Total 2 7" xfId="20076" xr:uid="{00000000-0005-0000-0000-000018AF0000}"/>
    <cellStyle name="Total 2 7 2" xfId="20077" xr:uid="{00000000-0005-0000-0000-000019AF0000}"/>
    <cellStyle name="Total 2 7 2 2" xfId="20078" xr:uid="{00000000-0005-0000-0000-00001AAF0000}"/>
    <cellStyle name="Total 2 7 2 2 2" xfId="21609" xr:uid="{00000000-0005-0000-0000-00001BAF0000}"/>
    <cellStyle name="Total 2 7 2 2 2 2" xfId="31336" xr:uid="{00000000-0005-0000-0000-00001CAF0000}"/>
    <cellStyle name="Total 2 7 2 2 2 3" xfId="34607" xr:uid="{00000000-0005-0000-0000-00001DAF0000}"/>
    <cellStyle name="Total 2 7 2 2 3" xfId="29960" xr:uid="{00000000-0005-0000-0000-00001EAF0000}"/>
    <cellStyle name="Total 2 7 2 2 4" xfId="33630" xr:uid="{00000000-0005-0000-0000-00001FAF0000}"/>
    <cellStyle name="Total 2 7 2 3" xfId="20079" xr:uid="{00000000-0005-0000-0000-000020AF0000}"/>
    <cellStyle name="Total 2 7 2 3 2" xfId="21610" xr:uid="{00000000-0005-0000-0000-000021AF0000}"/>
    <cellStyle name="Total 2 7 2 3 2 2" xfId="31337" xr:uid="{00000000-0005-0000-0000-000022AF0000}"/>
    <cellStyle name="Total 2 7 2 3 2 3" xfId="34606" xr:uid="{00000000-0005-0000-0000-000023AF0000}"/>
    <cellStyle name="Total 2 7 2 3 3" xfId="29961" xr:uid="{00000000-0005-0000-0000-000024AF0000}"/>
    <cellStyle name="Total 2 7 2 3 4" xfId="33631" xr:uid="{00000000-0005-0000-0000-000025AF0000}"/>
    <cellStyle name="Total 2 7 2 4" xfId="20080" xr:uid="{00000000-0005-0000-0000-000026AF0000}"/>
    <cellStyle name="Total 2 7 2 4 2" xfId="21611" xr:uid="{00000000-0005-0000-0000-000027AF0000}"/>
    <cellStyle name="Total 2 7 2 4 2 2" xfId="31338" xr:uid="{00000000-0005-0000-0000-000028AF0000}"/>
    <cellStyle name="Total 2 7 2 4 2 3" xfId="34605" xr:uid="{00000000-0005-0000-0000-000029AF0000}"/>
    <cellStyle name="Total 2 7 2 4 3" xfId="29962" xr:uid="{00000000-0005-0000-0000-00002AAF0000}"/>
    <cellStyle name="Total 2 7 2 4 4" xfId="33632" xr:uid="{00000000-0005-0000-0000-00002BAF0000}"/>
    <cellStyle name="Total 2 7 2 5" xfId="21608" xr:uid="{00000000-0005-0000-0000-00002CAF0000}"/>
    <cellStyle name="Total 2 7 2 5 2" xfId="31335" xr:uid="{00000000-0005-0000-0000-00002DAF0000}"/>
    <cellStyle name="Total 2 7 2 5 3" xfId="34608" xr:uid="{00000000-0005-0000-0000-00002EAF0000}"/>
    <cellStyle name="Total 2 7 2 6" xfId="29959" xr:uid="{00000000-0005-0000-0000-00002FAF0000}"/>
    <cellStyle name="Total 2 7 2 7" xfId="33629" xr:uid="{00000000-0005-0000-0000-000030AF0000}"/>
    <cellStyle name="Total 2 7 3" xfId="20081" xr:uid="{00000000-0005-0000-0000-000031AF0000}"/>
    <cellStyle name="Total 2 7 3 2" xfId="20082" xr:uid="{00000000-0005-0000-0000-000032AF0000}"/>
    <cellStyle name="Total 2 7 3 2 2" xfId="21613" xr:uid="{00000000-0005-0000-0000-000033AF0000}"/>
    <cellStyle name="Total 2 7 3 2 2 2" xfId="31340" xr:uid="{00000000-0005-0000-0000-000034AF0000}"/>
    <cellStyle name="Total 2 7 3 2 2 3" xfId="34603" xr:uid="{00000000-0005-0000-0000-000035AF0000}"/>
    <cellStyle name="Total 2 7 3 2 3" xfId="29964" xr:uid="{00000000-0005-0000-0000-000036AF0000}"/>
    <cellStyle name="Total 2 7 3 2 4" xfId="33634" xr:uid="{00000000-0005-0000-0000-000037AF0000}"/>
    <cellStyle name="Total 2 7 3 3" xfId="20083" xr:uid="{00000000-0005-0000-0000-000038AF0000}"/>
    <cellStyle name="Total 2 7 3 3 2" xfId="21614" xr:uid="{00000000-0005-0000-0000-000039AF0000}"/>
    <cellStyle name="Total 2 7 3 3 2 2" xfId="31341" xr:uid="{00000000-0005-0000-0000-00003AAF0000}"/>
    <cellStyle name="Total 2 7 3 3 2 3" xfId="34602" xr:uid="{00000000-0005-0000-0000-00003BAF0000}"/>
    <cellStyle name="Total 2 7 3 3 3" xfId="29965" xr:uid="{00000000-0005-0000-0000-00003CAF0000}"/>
    <cellStyle name="Total 2 7 3 3 4" xfId="33635" xr:uid="{00000000-0005-0000-0000-00003DAF0000}"/>
    <cellStyle name="Total 2 7 3 4" xfId="20084" xr:uid="{00000000-0005-0000-0000-00003EAF0000}"/>
    <cellStyle name="Total 2 7 3 4 2" xfId="21615" xr:uid="{00000000-0005-0000-0000-00003FAF0000}"/>
    <cellStyle name="Total 2 7 3 4 2 2" xfId="31342" xr:uid="{00000000-0005-0000-0000-000040AF0000}"/>
    <cellStyle name="Total 2 7 3 4 2 3" xfId="34601" xr:uid="{00000000-0005-0000-0000-000041AF0000}"/>
    <cellStyle name="Total 2 7 3 4 3" xfId="29966" xr:uid="{00000000-0005-0000-0000-000042AF0000}"/>
    <cellStyle name="Total 2 7 3 4 4" xfId="33636" xr:uid="{00000000-0005-0000-0000-000043AF0000}"/>
    <cellStyle name="Total 2 7 3 5" xfId="21612" xr:uid="{00000000-0005-0000-0000-000044AF0000}"/>
    <cellStyle name="Total 2 7 3 5 2" xfId="31339" xr:uid="{00000000-0005-0000-0000-000045AF0000}"/>
    <cellStyle name="Total 2 7 3 5 3" xfId="34604" xr:uid="{00000000-0005-0000-0000-000046AF0000}"/>
    <cellStyle name="Total 2 7 3 6" xfId="29963" xr:uid="{00000000-0005-0000-0000-000047AF0000}"/>
    <cellStyle name="Total 2 7 3 7" xfId="33633" xr:uid="{00000000-0005-0000-0000-000048AF0000}"/>
    <cellStyle name="Total 2 7 4" xfId="20085" xr:uid="{00000000-0005-0000-0000-000049AF0000}"/>
    <cellStyle name="Total 2 7 4 2" xfId="20086" xr:uid="{00000000-0005-0000-0000-00004AAF0000}"/>
    <cellStyle name="Total 2 7 4 2 2" xfId="21617" xr:uid="{00000000-0005-0000-0000-00004BAF0000}"/>
    <cellStyle name="Total 2 7 4 2 2 2" xfId="31344" xr:uid="{00000000-0005-0000-0000-00004CAF0000}"/>
    <cellStyle name="Total 2 7 4 2 2 3" xfId="34599" xr:uid="{00000000-0005-0000-0000-00004DAF0000}"/>
    <cellStyle name="Total 2 7 4 2 3" xfId="29968" xr:uid="{00000000-0005-0000-0000-00004EAF0000}"/>
    <cellStyle name="Total 2 7 4 2 4" xfId="33638" xr:uid="{00000000-0005-0000-0000-00004FAF0000}"/>
    <cellStyle name="Total 2 7 4 3" xfId="21616" xr:uid="{00000000-0005-0000-0000-000050AF0000}"/>
    <cellStyle name="Total 2 7 4 3 2" xfId="31343" xr:uid="{00000000-0005-0000-0000-000051AF0000}"/>
    <cellStyle name="Total 2 7 4 3 3" xfId="34600" xr:uid="{00000000-0005-0000-0000-000052AF0000}"/>
    <cellStyle name="Total 2 7 4 4" xfId="29967" xr:uid="{00000000-0005-0000-0000-000053AF0000}"/>
    <cellStyle name="Total 2 7 4 5" xfId="33637" xr:uid="{00000000-0005-0000-0000-000054AF0000}"/>
    <cellStyle name="Total 2 7 5" xfId="20087" xr:uid="{00000000-0005-0000-0000-000055AF0000}"/>
    <cellStyle name="Total 2 7 5 2" xfId="20088" xr:uid="{00000000-0005-0000-0000-000056AF0000}"/>
    <cellStyle name="Total 2 7 5 2 2" xfId="21619" xr:uid="{00000000-0005-0000-0000-000057AF0000}"/>
    <cellStyle name="Total 2 7 5 2 2 2" xfId="31346" xr:uid="{00000000-0005-0000-0000-000058AF0000}"/>
    <cellStyle name="Total 2 7 5 2 2 3" xfId="34597" xr:uid="{00000000-0005-0000-0000-000059AF0000}"/>
    <cellStyle name="Total 2 7 5 2 3" xfId="29970" xr:uid="{00000000-0005-0000-0000-00005AAF0000}"/>
    <cellStyle name="Total 2 7 5 2 4" xfId="33640" xr:uid="{00000000-0005-0000-0000-00005BAF0000}"/>
    <cellStyle name="Total 2 7 5 3" xfId="21618" xr:uid="{00000000-0005-0000-0000-00005CAF0000}"/>
    <cellStyle name="Total 2 7 5 3 2" xfId="31345" xr:uid="{00000000-0005-0000-0000-00005DAF0000}"/>
    <cellStyle name="Total 2 7 5 3 3" xfId="34598" xr:uid="{00000000-0005-0000-0000-00005EAF0000}"/>
    <cellStyle name="Total 2 7 5 4" xfId="29969" xr:uid="{00000000-0005-0000-0000-00005FAF0000}"/>
    <cellStyle name="Total 2 7 5 5" xfId="33639" xr:uid="{00000000-0005-0000-0000-000060AF0000}"/>
    <cellStyle name="Total 2 7 6" xfId="21607" xr:uid="{00000000-0005-0000-0000-000061AF0000}"/>
    <cellStyle name="Total 2 7 6 2" xfId="31334" xr:uid="{00000000-0005-0000-0000-000062AF0000}"/>
    <cellStyle name="Total 2 7 6 3" xfId="34609" xr:uid="{00000000-0005-0000-0000-000063AF0000}"/>
    <cellStyle name="Total 2 7 7" xfId="29958" xr:uid="{00000000-0005-0000-0000-000064AF0000}"/>
    <cellStyle name="Total 2 7 8" xfId="33628" xr:uid="{00000000-0005-0000-0000-000065AF0000}"/>
    <cellStyle name="Total 2 8" xfId="20089" xr:uid="{00000000-0005-0000-0000-000066AF0000}"/>
    <cellStyle name="Total 2 8 2" xfId="20090" xr:uid="{00000000-0005-0000-0000-000067AF0000}"/>
    <cellStyle name="Total 2 8 2 2" xfId="20091" xr:uid="{00000000-0005-0000-0000-000068AF0000}"/>
    <cellStyle name="Total 2 8 2 2 2" xfId="21622" xr:uid="{00000000-0005-0000-0000-000069AF0000}"/>
    <cellStyle name="Total 2 8 2 2 2 2" xfId="31349" xr:uid="{00000000-0005-0000-0000-00006AAF0000}"/>
    <cellStyle name="Total 2 8 2 2 2 3" xfId="34594" xr:uid="{00000000-0005-0000-0000-00006BAF0000}"/>
    <cellStyle name="Total 2 8 2 2 3" xfId="29973" xr:uid="{00000000-0005-0000-0000-00006CAF0000}"/>
    <cellStyle name="Total 2 8 2 2 4" xfId="33643" xr:uid="{00000000-0005-0000-0000-00006DAF0000}"/>
    <cellStyle name="Total 2 8 2 3" xfId="20092" xr:uid="{00000000-0005-0000-0000-00006EAF0000}"/>
    <cellStyle name="Total 2 8 2 3 2" xfId="21623" xr:uid="{00000000-0005-0000-0000-00006FAF0000}"/>
    <cellStyle name="Total 2 8 2 3 2 2" xfId="31350" xr:uid="{00000000-0005-0000-0000-000070AF0000}"/>
    <cellStyle name="Total 2 8 2 3 2 3" xfId="34593" xr:uid="{00000000-0005-0000-0000-000071AF0000}"/>
    <cellStyle name="Total 2 8 2 3 3" xfId="29974" xr:uid="{00000000-0005-0000-0000-000072AF0000}"/>
    <cellStyle name="Total 2 8 2 3 4" xfId="33644" xr:uid="{00000000-0005-0000-0000-000073AF0000}"/>
    <cellStyle name="Total 2 8 2 4" xfId="20093" xr:uid="{00000000-0005-0000-0000-000074AF0000}"/>
    <cellStyle name="Total 2 8 2 4 2" xfId="21624" xr:uid="{00000000-0005-0000-0000-000075AF0000}"/>
    <cellStyle name="Total 2 8 2 4 2 2" xfId="31351" xr:uid="{00000000-0005-0000-0000-000076AF0000}"/>
    <cellStyle name="Total 2 8 2 4 2 3" xfId="34592" xr:uid="{00000000-0005-0000-0000-000077AF0000}"/>
    <cellStyle name="Total 2 8 2 4 3" xfId="29975" xr:uid="{00000000-0005-0000-0000-000078AF0000}"/>
    <cellStyle name="Total 2 8 2 4 4" xfId="33645" xr:uid="{00000000-0005-0000-0000-000079AF0000}"/>
    <cellStyle name="Total 2 8 2 5" xfId="21621" xr:uid="{00000000-0005-0000-0000-00007AAF0000}"/>
    <cellStyle name="Total 2 8 2 5 2" xfId="31348" xr:uid="{00000000-0005-0000-0000-00007BAF0000}"/>
    <cellStyle name="Total 2 8 2 5 3" xfId="34595" xr:uid="{00000000-0005-0000-0000-00007CAF0000}"/>
    <cellStyle name="Total 2 8 2 6" xfId="29972" xr:uid="{00000000-0005-0000-0000-00007DAF0000}"/>
    <cellStyle name="Total 2 8 2 7" xfId="33642" xr:uid="{00000000-0005-0000-0000-00007EAF0000}"/>
    <cellStyle name="Total 2 8 3" xfId="20094" xr:uid="{00000000-0005-0000-0000-00007FAF0000}"/>
    <cellStyle name="Total 2 8 3 2" xfId="20095" xr:uid="{00000000-0005-0000-0000-000080AF0000}"/>
    <cellStyle name="Total 2 8 3 2 2" xfId="21626" xr:uid="{00000000-0005-0000-0000-000081AF0000}"/>
    <cellStyle name="Total 2 8 3 2 2 2" xfId="31353" xr:uid="{00000000-0005-0000-0000-000082AF0000}"/>
    <cellStyle name="Total 2 8 3 2 2 3" xfId="34590" xr:uid="{00000000-0005-0000-0000-000083AF0000}"/>
    <cellStyle name="Total 2 8 3 2 3" xfId="29977" xr:uid="{00000000-0005-0000-0000-000084AF0000}"/>
    <cellStyle name="Total 2 8 3 2 4" xfId="33647" xr:uid="{00000000-0005-0000-0000-000085AF0000}"/>
    <cellStyle name="Total 2 8 3 3" xfId="20096" xr:uid="{00000000-0005-0000-0000-000086AF0000}"/>
    <cellStyle name="Total 2 8 3 3 2" xfId="21627" xr:uid="{00000000-0005-0000-0000-000087AF0000}"/>
    <cellStyle name="Total 2 8 3 3 2 2" xfId="31354" xr:uid="{00000000-0005-0000-0000-000088AF0000}"/>
    <cellStyle name="Total 2 8 3 3 2 3" xfId="34589" xr:uid="{00000000-0005-0000-0000-000089AF0000}"/>
    <cellStyle name="Total 2 8 3 3 3" xfId="29978" xr:uid="{00000000-0005-0000-0000-00008AAF0000}"/>
    <cellStyle name="Total 2 8 3 3 4" xfId="33648" xr:uid="{00000000-0005-0000-0000-00008BAF0000}"/>
    <cellStyle name="Total 2 8 3 4" xfId="20097" xr:uid="{00000000-0005-0000-0000-00008CAF0000}"/>
    <cellStyle name="Total 2 8 3 4 2" xfId="21628" xr:uid="{00000000-0005-0000-0000-00008DAF0000}"/>
    <cellStyle name="Total 2 8 3 4 2 2" xfId="31355" xr:uid="{00000000-0005-0000-0000-00008EAF0000}"/>
    <cellStyle name="Total 2 8 3 4 2 3" xfId="34588" xr:uid="{00000000-0005-0000-0000-00008FAF0000}"/>
    <cellStyle name="Total 2 8 3 4 3" xfId="29979" xr:uid="{00000000-0005-0000-0000-000090AF0000}"/>
    <cellStyle name="Total 2 8 3 4 4" xfId="33649" xr:uid="{00000000-0005-0000-0000-000091AF0000}"/>
    <cellStyle name="Total 2 8 3 5" xfId="21625" xr:uid="{00000000-0005-0000-0000-000092AF0000}"/>
    <cellStyle name="Total 2 8 3 5 2" xfId="31352" xr:uid="{00000000-0005-0000-0000-000093AF0000}"/>
    <cellStyle name="Total 2 8 3 5 3" xfId="34591" xr:uid="{00000000-0005-0000-0000-000094AF0000}"/>
    <cellStyle name="Total 2 8 3 6" xfId="29976" xr:uid="{00000000-0005-0000-0000-000095AF0000}"/>
    <cellStyle name="Total 2 8 3 7" xfId="33646" xr:uid="{00000000-0005-0000-0000-000096AF0000}"/>
    <cellStyle name="Total 2 8 4" xfId="20098" xr:uid="{00000000-0005-0000-0000-000097AF0000}"/>
    <cellStyle name="Total 2 8 4 2" xfId="20099" xr:uid="{00000000-0005-0000-0000-000098AF0000}"/>
    <cellStyle name="Total 2 8 4 2 2" xfId="21630" xr:uid="{00000000-0005-0000-0000-000099AF0000}"/>
    <cellStyle name="Total 2 8 4 2 2 2" xfId="31357" xr:uid="{00000000-0005-0000-0000-00009AAF0000}"/>
    <cellStyle name="Total 2 8 4 2 2 3" xfId="34586" xr:uid="{00000000-0005-0000-0000-00009BAF0000}"/>
    <cellStyle name="Total 2 8 4 2 3" xfId="29981" xr:uid="{00000000-0005-0000-0000-00009CAF0000}"/>
    <cellStyle name="Total 2 8 4 2 4" xfId="33651" xr:uid="{00000000-0005-0000-0000-00009DAF0000}"/>
    <cellStyle name="Total 2 8 4 3" xfId="21629" xr:uid="{00000000-0005-0000-0000-00009EAF0000}"/>
    <cellStyle name="Total 2 8 4 3 2" xfId="31356" xr:uid="{00000000-0005-0000-0000-00009FAF0000}"/>
    <cellStyle name="Total 2 8 4 3 3" xfId="34587" xr:uid="{00000000-0005-0000-0000-0000A0AF0000}"/>
    <cellStyle name="Total 2 8 4 4" xfId="29980" xr:uid="{00000000-0005-0000-0000-0000A1AF0000}"/>
    <cellStyle name="Total 2 8 4 5" xfId="33650" xr:uid="{00000000-0005-0000-0000-0000A2AF0000}"/>
    <cellStyle name="Total 2 8 5" xfId="20100" xr:uid="{00000000-0005-0000-0000-0000A3AF0000}"/>
    <cellStyle name="Total 2 8 5 2" xfId="20101" xr:uid="{00000000-0005-0000-0000-0000A4AF0000}"/>
    <cellStyle name="Total 2 8 5 2 2" xfId="21632" xr:uid="{00000000-0005-0000-0000-0000A5AF0000}"/>
    <cellStyle name="Total 2 8 5 2 2 2" xfId="31359" xr:uid="{00000000-0005-0000-0000-0000A6AF0000}"/>
    <cellStyle name="Total 2 8 5 2 2 3" xfId="34584" xr:uid="{00000000-0005-0000-0000-0000A7AF0000}"/>
    <cellStyle name="Total 2 8 5 2 3" xfId="29983" xr:uid="{00000000-0005-0000-0000-0000A8AF0000}"/>
    <cellStyle name="Total 2 8 5 2 4" xfId="33653" xr:uid="{00000000-0005-0000-0000-0000A9AF0000}"/>
    <cellStyle name="Total 2 8 5 3" xfId="21631" xr:uid="{00000000-0005-0000-0000-0000AAAF0000}"/>
    <cellStyle name="Total 2 8 5 3 2" xfId="31358" xr:uid="{00000000-0005-0000-0000-0000ABAF0000}"/>
    <cellStyle name="Total 2 8 5 3 3" xfId="34585" xr:uid="{00000000-0005-0000-0000-0000ACAF0000}"/>
    <cellStyle name="Total 2 8 5 4" xfId="29982" xr:uid="{00000000-0005-0000-0000-0000ADAF0000}"/>
    <cellStyle name="Total 2 8 5 5" xfId="33652" xr:uid="{00000000-0005-0000-0000-0000AEAF0000}"/>
    <cellStyle name="Total 2 8 6" xfId="21620" xr:uid="{00000000-0005-0000-0000-0000AFAF0000}"/>
    <cellStyle name="Total 2 8 6 2" xfId="31347" xr:uid="{00000000-0005-0000-0000-0000B0AF0000}"/>
    <cellStyle name="Total 2 8 6 3" xfId="34596" xr:uid="{00000000-0005-0000-0000-0000B1AF0000}"/>
    <cellStyle name="Total 2 8 7" xfId="29971" xr:uid="{00000000-0005-0000-0000-0000B2AF0000}"/>
    <cellStyle name="Total 2 8 8" xfId="33641" xr:uid="{00000000-0005-0000-0000-0000B3AF0000}"/>
    <cellStyle name="Total 2 9" xfId="20102" xr:uid="{00000000-0005-0000-0000-0000B4AF0000}"/>
    <cellStyle name="Total 2 9 2" xfId="20103" xr:uid="{00000000-0005-0000-0000-0000B5AF0000}"/>
    <cellStyle name="Total 2 9 2 2" xfId="20104" xr:uid="{00000000-0005-0000-0000-0000B6AF0000}"/>
    <cellStyle name="Total 2 9 2 2 2" xfId="21635" xr:uid="{00000000-0005-0000-0000-0000B7AF0000}"/>
    <cellStyle name="Total 2 9 2 2 2 2" xfId="31362" xr:uid="{00000000-0005-0000-0000-0000B8AF0000}"/>
    <cellStyle name="Total 2 9 2 2 2 3" xfId="34581" xr:uid="{00000000-0005-0000-0000-0000B9AF0000}"/>
    <cellStyle name="Total 2 9 2 2 3" xfId="29986" xr:uid="{00000000-0005-0000-0000-0000BAAF0000}"/>
    <cellStyle name="Total 2 9 2 2 4" xfId="33656" xr:uid="{00000000-0005-0000-0000-0000BBAF0000}"/>
    <cellStyle name="Total 2 9 2 3" xfId="20105" xr:uid="{00000000-0005-0000-0000-0000BCAF0000}"/>
    <cellStyle name="Total 2 9 2 3 2" xfId="21636" xr:uid="{00000000-0005-0000-0000-0000BDAF0000}"/>
    <cellStyle name="Total 2 9 2 3 2 2" xfId="31363" xr:uid="{00000000-0005-0000-0000-0000BEAF0000}"/>
    <cellStyle name="Total 2 9 2 3 2 3" xfId="34580" xr:uid="{00000000-0005-0000-0000-0000BFAF0000}"/>
    <cellStyle name="Total 2 9 2 3 3" xfId="29987" xr:uid="{00000000-0005-0000-0000-0000C0AF0000}"/>
    <cellStyle name="Total 2 9 2 3 4" xfId="33657" xr:uid="{00000000-0005-0000-0000-0000C1AF0000}"/>
    <cellStyle name="Total 2 9 2 4" xfId="20106" xr:uid="{00000000-0005-0000-0000-0000C2AF0000}"/>
    <cellStyle name="Total 2 9 2 4 2" xfId="21637" xr:uid="{00000000-0005-0000-0000-0000C3AF0000}"/>
    <cellStyle name="Total 2 9 2 4 2 2" xfId="31364" xr:uid="{00000000-0005-0000-0000-0000C4AF0000}"/>
    <cellStyle name="Total 2 9 2 4 2 3" xfId="34579" xr:uid="{00000000-0005-0000-0000-0000C5AF0000}"/>
    <cellStyle name="Total 2 9 2 4 3" xfId="29988" xr:uid="{00000000-0005-0000-0000-0000C6AF0000}"/>
    <cellStyle name="Total 2 9 2 4 4" xfId="33658" xr:uid="{00000000-0005-0000-0000-0000C7AF0000}"/>
    <cellStyle name="Total 2 9 2 5" xfId="21634" xr:uid="{00000000-0005-0000-0000-0000C8AF0000}"/>
    <cellStyle name="Total 2 9 2 5 2" xfId="31361" xr:uid="{00000000-0005-0000-0000-0000C9AF0000}"/>
    <cellStyle name="Total 2 9 2 5 3" xfId="34582" xr:uid="{00000000-0005-0000-0000-0000CAAF0000}"/>
    <cellStyle name="Total 2 9 2 6" xfId="29985" xr:uid="{00000000-0005-0000-0000-0000CBAF0000}"/>
    <cellStyle name="Total 2 9 2 7" xfId="33655" xr:uid="{00000000-0005-0000-0000-0000CCAF0000}"/>
    <cellStyle name="Total 2 9 3" xfId="20107" xr:uid="{00000000-0005-0000-0000-0000CDAF0000}"/>
    <cellStyle name="Total 2 9 3 2" xfId="20108" xr:uid="{00000000-0005-0000-0000-0000CEAF0000}"/>
    <cellStyle name="Total 2 9 3 2 2" xfId="21639" xr:uid="{00000000-0005-0000-0000-0000CFAF0000}"/>
    <cellStyle name="Total 2 9 3 2 2 2" xfId="31366" xr:uid="{00000000-0005-0000-0000-0000D0AF0000}"/>
    <cellStyle name="Total 2 9 3 2 2 3" xfId="34577" xr:uid="{00000000-0005-0000-0000-0000D1AF0000}"/>
    <cellStyle name="Total 2 9 3 2 3" xfId="29990" xr:uid="{00000000-0005-0000-0000-0000D2AF0000}"/>
    <cellStyle name="Total 2 9 3 2 4" xfId="33660" xr:uid="{00000000-0005-0000-0000-0000D3AF0000}"/>
    <cellStyle name="Total 2 9 3 3" xfId="20109" xr:uid="{00000000-0005-0000-0000-0000D4AF0000}"/>
    <cellStyle name="Total 2 9 3 3 2" xfId="21640" xr:uid="{00000000-0005-0000-0000-0000D5AF0000}"/>
    <cellStyle name="Total 2 9 3 3 2 2" xfId="31367" xr:uid="{00000000-0005-0000-0000-0000D6AF0000}"/>
    <cellStyle name="Total 2 9 3 3 2 3" xfId="34576" xr:uid="{00000000-0005-0000-0000-0000D7AF0000}"/>
    <cellStyle name="Total 2 9 3 3 3" xfId="29991" xr:uid="{00000000-0005-0000-0000-0000D8AF0000}"/>
    <cellStyle name="Total 2 9 3 3 4" xfId="33661" xr:uid="{00000000-0005-0000-0000-0000D9AF0000}"/>
    <cellStyle name="Total 2 9 3 4" xfId="20110" xr:uid="{00000000-0005-0000-0000-0000DAAF0000}"/>
    <cellStyle name="Total 2 9 3 4 2" xfId="21641" xr:uid="{00000000-0005-0000-0000-0000DBAF0000}"/>
    <cellStyle name="Total 2 9 3 4 2 2" xfId="31368" xr:uid="{00000000-0005-0000-0000-0000DCAF0000}"/>
    <cellStyle name="Total 2 9 3 4 2 3" xfId="34575" xr:uid="{00000000-0005-0000-0000-0000DDAF0000}"/>
    <cellStyle name="Total 2 9 3 4 3" xfId="29992" xr:uid="{00000000-0005-0000-0000-0000DEAF0000}"/>
    <cellStyle name="Total 2 9 3 4 4" xfId="33662" xr:uid="{00000000-0005-0000-0000-0000DFAF0000}"/>
    <cellStyle name="Total 2 9 3 5" xfId="21638" xr:uid="{00000000-0005-0000-0000-0000E0AF0000}"/>
    <cellStyle name="Total 2 9 3 5 2" xfId="31365" xr:uid="{00000000-0005-0000-0000-0000E1AF0000}"/>
    <cellStyle name="Total 2 9 3 5 3" xfId="34578" xr:uid="{00000000-0005-0000-0000-0000E2AF0000}"/>
    <cellStyle name="Total 2 9 3 6" xfId="29989" xr:uid="{00000000-0005-0000-0000-0000E3AF0000}"/>
    <cellStyle name="Total 2 9 3 7" xfId="33659" xr:uid="{00000000-0005-0000-0000-0000E4AF0000}"/>
    <cellStyle name="Total 2 9 4" xfId="20111" xr:uid="{00000000-0005-0000-0000-0000E5AF0000}"/>
    <cellStyle name="Total 2 9 4 2" xfId="20112" xr:uid="{00000000-0005-0000-0000-0000E6AF0000}"/>
    <cellStyle name="Total 2 9 4 2 2" xfId="21643" xr:uid="{00000000-0005-0000-0000-0000E7AF0000}"/>
    <cellStyle name="Total 2 9 4 2 2 2" xfId="31370" xr:uid="{00000000-0005-0000-0000-0000E8AF0000}"/>
    <cellStyle name="Total 2 9 4 2 2 3" xfId="34573" xr:uid="{00000000-0005-0000-0000-0000E9AF0000}"/>
    <cellStyle name="Total 2 9 4 2 3" xfId="29994" xr:uid="{00000000-0005-0000-0000-0000EAAF0000}"/>
    <cellStyle name="Total 2 9 4 2 4" xfId="33664" xr:uid="{00000000-0005-0000-0000-0000EBAF0000}"/>
    <cellStyle name="Total 2 9 4 3" xfId="21642" xr:uid="{00000000-0005-0000-0000-0000ECAF0000}"/>
    <cellStyle name="Total 2 9 4 3 2" xfId="31369" xr:uid="{00000000-0005-0000-0000-0000EDAF0000}"/>
    <cellStyle name="Total 2 9 4 3 3" xfId="34574" xr:uid="{00000000-0005-0000-0000-0000EEAF0000}"/>
    <cellStyle name="Total 2 9 4 4" xfId="29993" xr:uid="{00000000-0005-0000-0000-0000EFAF0000}"/>
    <cellStyle name="Total 2 9 4 5" xfId="33663" xr:uid="{00000000-0005-0000-0000-0000F0AF0000}"/>
    <cellStyle name="Total 2 9 5" xfId="20113" xr:uid="{00000000-0005-0000-0000-0000F1AF0000}"/>
    <cellStyle name="Total 2 9 5 2" xfId="20114" xr:uid="{00000000-0005-0000-0000-0000F2AF0000}"/>
    <cellStyle name="Total 2 9 5 2 2" xfId="21645" xr:uid="{00000000-0005-0000-0000-0000F3AF0000}"/>
    <cellStyle name="Total 2 9 5 2 2 2" xfId="31372" xr:uid="{00000000-0005-0000-0000-0000F4AF0000}"/>
    <cellStyle name="Total 2 9 5 2 2 3" xfId="34571" xr:uid="{00000000-0005-0000-0000-0000F5AF0000}"/>
    <cellStyle name="Total 2 9 5 2 3" xfId="29996" xr:uid="{00000000-0005-0000-0000-0000F6AF0000}"/>
    <cellStyle name="Total 2 9 5 2 4" xfId="33666" xr:uid="{00000000-0005-0000-0000-0000F7AF0000}"/>
    <cellStyle name="Total 2 9 5 3" xfId="21644" xr:uid="{00000000-0005-0000-0000-0000F8AF0000}"/>
    <cellStyle name="Total 2 9 5 3 2" xfId="31371" xr:uid="{00000000-0005-0000-0000-0000F9AF0000}"/>
    <cellStyle name="Total 2 9 5 3 3" xfId="34572" xr:uid="{00000000-0005-0000-0000-0000FAAF0000}"/>
    <cellStyle name="Total 2 9 5 4" xfId="29995" xr:uid="{00000000-0005-0000-0000-0000FBAF0000}"/>
    <cellStyle name="Total 2 9 5 5" xfId="33665" xr:uid="{00000000-0005-0000-0000-0000FCAF0000}"/>
    <cellStyle name="Total 2 9 6" xfId="21633" xr:uid="{00000000-0005-0000-0000-0000FDAF0000}"/>
    <cellStyle name="Total 2 9 6 2" xfId="31360" xr:uid="{00000000-0005-0000-0000-0000FEAF0000}"/>
    <cellStyle name="Total 2 9 6 3" xfId="34583" xr:uid="{00000000-0005-0000-0000-0000FFAF0000}"/>
    <cellStyle name="Total 2 9 7" xfId="29984" xr:uid="{00000000-0005-0000-0000-000000B00000}"/>
    <cellStyle name="Total 2 9 8" xfId="33654" xr:uid="{00000000-0005-0000-0000-000001B00000}"/>
    <cellStyle name="Total 3" xfId="1274" xr:uid="{00000000-0005-0000-0000-000002B00000}"/>
    <cellStyle name="Total 3 10" xfId="34156" xr:uid="{00000000-0005-0000-0000-000003B00000}"/>
    <cellStyle name="Total 3 10 2" xfId="44192" xr:uid="{00000000-0005-0000-0000-000004B00000}"/>
    <cellStyle name="Total 3 11" xfId="34433" xr:uid="{00000000-0005-0000-0000-000005B00000}"/>
    <cellStyle name="Total 3 11 2" xfId="44480" xr:uid="{00000000-0005-0000-0000-000006B00000}"/>
    <cellStyle name="Total 3 12" xfId="34130" xr:uid="{00000000-0005-0000-0000-000007B00000}"/>
    <cellStyle name="Total 3 12 2" xfId="44167" xr:uid="{00000000-0005-0000-0000-000008B00000}"/>
    <cellStyle name="Total 3 13" xfId="34431" xr:uid="{00000000-0005-0000-0000-000009B00000}"/>
    <cellStyle name="Total 3 13 2" xfId="44478" xr:uid="{00000000-0005-0000-0000-00000AB00000}"/>
    <cellStyle name="Total 3 14" xfId="34475" xr:uid="{00000000-0005-0000-0000-00000BB00000}"/>
    <cellStyle name="Total 3 14 2" xfId="44519" xr:uid="{00000000-0005-0000-0000-00000CB00000}"/>
    <cellStyle name="Total 3 15" xfId="34379" xr:uid="{00000000-0005-0000-0000-00000DB00000}"/>
    <cellStyle name="Total 3 15 2" xfId="44427" xr:uid="{00000000-0005-0000-0000-00000EB00000}"/>
    <cellStyle name="Total 3 16" xfId="34570" xr:uid="{00000000-0005-0000-0000-00000FB00000}"/>
    <cellStyle name="Total 3 17" xfId="36860" xr:uid="{00000000-0005-0000-0000-000010B00000}"/>
    <cellStyle name="Total 3 18" xfId="23442" xr:uid="{00000000-0005-0000-0000-000011B00000}"/>
    <cellStyle name="Total 3 2" xfId="1275" xr:uid="{00000000-0005-0000-0000-000012B00000}"/>
    <cellStyle name="Total 3 2 10" xfId="34459" xr:uid="{00000000-0005-0000-0000-000013B00000}"/>
    <cellStyle name="Total 3 2 10 2" xfId="44505" xr:uid="{00000000-0005-0000-0000-000014B00000}"/>
    <cellStyle name="Total 3 2 11" xfId="34396" xr:uid="{00000000-0005-0000-0000-000015B00000}"/>
    <cellStyle name="Total 3 2 11 2" xfId="44447" xr:uid="{00000000-0005-0000-0000-000016B00000}"/>
    <cellStyle name="Total 3 2 12" xfId="34447" xr:uid="{00000000-0005-0000-0000-000017B00000}"/>
    <cellStyle name="Total 3 2 12 2" xfId="44493" xr:uid="{00000000-0005-0000-0000-000018B00000}"/>
    <cellStyle name="Total 3 2 13" xfId="34429" xr:uid="{00000000-0005-0000-0000-000019B00000}"/>
    <cellStyle name="Total 3 2 13 2" xfId="44476" xr:uid="{00000000-0005-0000-0000-00001AB00000}"/>
    <cellStyle name="Total 3 2 14" xfId="34569" xr:uid="{00000000-0005-0000-0000-00001BB00000}"/>
    <cellStyle name="Total 3 2 14 2" xfId="44587" xr:uid="{00000000-0005-0000-0000-00001CB00000}"/>
    <cellStyle name="Total 3 2 15" xfId="36861" xr:uid="{00000000-0005-0000-0000-00001DB00000}"/>
    <cellStyle name="Total 3 2 16" xfId="21737" xr:uid="{00000000-0005-0000-0000-00001EB00000}"/>
    <cellStyle name="Total 3 2 2" xfId="20117" xr:uid="{00000000-0005-0000-0000-00001FB00000}"/>
    <cellStyle name="Total 3 2 2 2" xfId="21648" xr:uid="{00000000-0005-0000-0000-000020B00000}"/>
    <cellStyle name="Total 3 2 2 2 2" xfId="31375" xr:uid="{00000000-0005-0000-0000-000021B00000}"/>
    <cellStyle name="Total 3 2 2 2 3" xfId="34568" xr:uid="{00000000-0005-0000-0000-000022B00000}"/>
    <cellStyle name="Total 3 2 2 3" xfId="29998" xr:uid="{00000000-0005-0000-0000-000023B00000}"/>
    <cellStyle name="Total 3 2 2 4" xfId="33669" xr:uid="{00000000-0005-0000-0000-000024B00000}"/>
    <cellStyle name="Total 3 2 3" xfId="20118" xr:uid="{00000000-0005-0000-0000-000025B00000}"/>
    <cellStyle name="Total 3 2 3 2" xfId="21649" xr:uid="{00000000-0005-0000-0000-000026B00000}"/>
    <cellStyle name="Total 3 2 3 2 2" xfId="31376" xr:uid="{00000000-0005-0000-0000-000027B00000}"/>
    <cellStyle name="Total 3 2 3 2 3" xfId="26102" xr:uid="{00000000-0005-0000-0000-000028B00000}"/>
    <cellStyle name="Total 3 2 3 3" xfId="29999" xr:uid="{00000000-0005-0000-0000-000029B00000}"/>
    <cellStyle name="Total 3 2 3 4" xfId="33670" xr:uid="{00000000-0005-0000-0000-00002AB00000}"/>
    <cellStyle name="Total 3 2 4" xfId="20119" xr:uid="{00000000-0005-0000-0000-00002BB00000}"/>
    <cellStyle name="Total 3 2 4 2" xfId="21650" xr:uid="{00000000-0005-0000-0000-00002CB00000}"/>
    <cellStyle name="Total 3 2 4 2 2" xfId="31377" xr:uid="{00000000-0005-0000-0000-00002DB00000}"/>
    <cellStyle name="Total 3 2 4 2 3" xfId="34567" xr:uid="{00000000-0005-0000-0000-00002EB00000}"/>
    <cellStyle name="Total 3 2 4 3" xfId="30000" xr:uid="{00000000-0005-0000-0000-00002FB00000}"/>
    <cellStyle name="Total 3 2 4 4" xfId="33671" xr:uid="{00000000-0005-0000-0000-000030B00000}"/>
    <cellStyle name="Total 3 2 5" xfId="20116" xr:uid="{00000000-0005-0000-0000-000031B00000}"/>
    <cellStyle name="Total 3 2 5 2" xfId="31918" xr:uid="{00000000-0005-0000-0000-000032B00000}"/>
    <cellStyle name="Total 3 2 5 2 2" xfId="43627" xr:uid="{00000000-0005-0000-0000-000033B00000}"/>
    <cellStyle name="Total 3 2 5 3" xfId="33668" xr:uid="{00000000-0005-0000-0000-000034B00000}"/>
    <cellStyle name="Total 3 2 6" xfId="21647" xr:uid="{00000000-0005-0000-0000-000035B00000}"/>
    <cellStyle name="Total 3 2 6 2" xfId="31374" xr:uid="{00000000-0005-0000-0000-000036B00000}"/>
    <cellStyle name="Total 3 2 6 2 2" xfId="44190" xr:uid="{00000000-0005-0000-0000-000037B00000}"/>
    <cellStyle name="Total 3 2 6 3" xfId="34154" xr:uid="{00000000-0005-0000-0000-000038B00000}"/>
    <cellStyle name="Total 3 2 7" xfId="29276" xr:uid="{00000000-0005-0000-0000-000039B00000}"/>
    <cellStyle name="Total 3 2 7 2" xfId="44486" xr:uid="{00000000-0005-0000-0000-00003AB00000}"/>
    <cellStyle name="Total 3 2 7 3" xfId="34439" xr:uid="{00000000-0005-0000-0000-00003BB00000}"/>
    <cellStyle name="Total 3 2 8" xfId="34393" xr:uid="{00000000-0005-0000-0000-00003CB00000}"/>
    <cellStyle name="Total 3 2 8 2" xfId="44444" xr:uid="{00000000-0005-0000-0000-00003DB00000}"/>
    <cellStyle name="Total 3 2 9" xfId="34428" xr:uid="{00000000-0005-0000-0000-00003EB00000}"/>
    <cellStyle name="Total 3 2 9 2" xfId="44475" xr:uid="{00000000-0005-0000-0000-00003FB00000}"/>
    <cellStyle name="Total 3 3" xfId="1276" xr:uid="{00000000-0005-0000-0000-000040B00000}"/>
    <cellStyle name="Total 3 3 10" xfId="34460" xr:uid="{00000000-0005-0000-0000-000041B00000}"/>
    <cellStyle name="Total 3 3 10 2" xfId="44506" xr:uid="{00000000-0005-0000-0000-000042B00000}"/>
    <cellStyle name="Total 3 3 11" xfId="34410" xr:uid="{00000000-0005-0000-0000-000043B00000}"/>
    <cellStyle name="Total 3 3 11 2" xfId="44458" xr:uid="{00000000-0005-0000-0000-000044B00000}"/>
    <cellStyle name="Total 3 3 12" xfId="33785" xr:uid="{00000000-0005-0000-0000-000045B00000}"/>
    <cellStyle name="Total 3 3 12 2" xfId="43756" xr:uid="{00000000-0005-0000-0000-000046B00000}"/>
    <cellStyle name="Total 3 3 13" xfId="34566" xr:uid="{00000000-0005-0000-0000-000047B00000}"/>
    <cellStyle name="Total 3 3 14" xfId="36862" xr:uid="{00000000-0005-0000-0000-000048B00000}"/>
    <cellStyle name="Total 3 3 15" xfId="23888" xr:uid="{00000000-0005-0000-0000-000049B00000}"/>
    <cellStyle name="Total 3 3 2" xfId="20121" xr:uid="{00000000-0005-0000-0000-00004AB00000}"/>
    <cellStyle name="Total 3 3 2 2" xfId="21652" xr:uid="{00000000-0005-0000-0000-00004BB00000}"/>
    <cellStyle name="Total 3 3 2 2 2" xfId="31379" xr:uid="{00000000-0005-0000-0000-00004CB00000}"/>
    <cellStyle name="Total 3 3 2 2 3" xfId="34565" xr:uid="{00000000-0005-0000-0000-00004DB00000}"/>
    <cellStyle name="Total 3 3 2 3" xfId="30002" xr:uid="{00000000-0005-0000-0000-00004EB00000}"/>
    <cellStyle name="Total 3 3 2 4" xfId="33673" xr:uid="{00000000-0005-0000-0000-00004FB00000}"/>
    <cellStyle name="Total 3 3 3" xfId="20122" xr:uid="{00000000-0005-0000-0000-000050B00000}"/>
    <cellStyle name="Total 3 3 3 2" xfId="21653" xr:uid="{00000000-0005-0000-0000-000051B00000}"/>
    <cellStyle name="Total 3 3 3 2 2" xfId="31380" xr:uid="{00000000-0005-0000-0000-000052B00000}"/>
    <cellStyle name="Total 3 3 3 2 3" xfId="34564" xr:uid="{00000000-0005-0000-0000-000053B00000}"/>
    <cellStyle name="Total 3 3 3 3" xfId="30003" xr:uid="{00000000-0005-0000-0000-000054B00000}"/>
    <cellStyle name="Total 3 3 3 4" xfId="33674" xr:uid="{00000000-0005-0000-0000-000055B00000}"/>
    <cellStyle name="Total 3 3 4" xfId="20120" xr:uid="{00000000-0005-0000-0000-000056B00000}"/>
    <cellStyle name="Total 3 3 4 2" xfId="30001" xr:uid="{00000000-0005-0000-0000-000057B00000}"/>
    <cellStyle name="Total 3 3 4 3" xfId="33672" xr:uid="{00000000-0005-0000-0000-000058B00000}"/>
    <cellStyle name="Total 3 3 5" xfId="21651" xr:uid="{00000000-0005-0000-0000-000059B00000}"/>
    <cellStyle name="Total 3 3 5 2" xfId="31378" xr:uid="{00000000-0005-0000-0000-00005AB00000}"/>
    <cellStyle name="Total 3 3 5 2 2" xfId="44191" xr:uid="{00000000-0005-0000-0000-00005BB00000}"/>
    <cellStyle name="Total 3 3 5 3" xfId="34155" xr:uid="{00000000-0005-0000-0000-00005CB00000}"/>
    <cellStyle name="Total 3 3 6" xfId="29275" xr:uid="{00000000-0005-0000-0000-00005DB00000}"/>
    <cellStyle name="Total 3 3 6 2" xfId="44487" xr:uid="{00000000-0005-0000-0000-00005EB00000}"/>
    <cellStyle name="Total 3 3 6 3" xfId="34440" xr:uid="{00000000-0005-0000-0000-00005FB00000}"/>
    <cellStyle name="Total 3 3 7" xfId="33749" xr:uid="{00000000-0005-0000-0000-000060B00000}"/>
    <cellStyle name="Total 3 3 7 2" xfId="43714" xr:uid="{00000000-0005-0000-0000-000061B00000}"/>
    <cellStyle name="Total 3 3 8" xfId="34448" xr:uid="{00000000-0005-0000-0000-000062B00000}"/>
    <cellStyle name="Total 3 3 8 2" xfId="44494" xr:uid="{00000000-0005-0000-0000-000063B00000}"/>
    <cellStyle name="Total 3 3 9" xfId="34132" xr:uid="{00000000-0005-0000-0000-000064B00000}"/>
    <cellStyle name="Total 3 3 9 2" xfId="44169" xr:uid="{00000000-0005-0000-0000-000065B00000}"/>
    <cellStyle name="Total 3 4" xfId="20123" xr:uid="{00000000-0005-0000-0000-000066B00000}"/>
    <cellStyle name="Total 3 4 2" xfId="20124" xr:uid="{00000000-0005-0000-0000-000067B00000}"/>
    <cellStyle name="Total 3 4 2 2" xfId="21655" xr:uid="{00000000-0005-0000-0000-000068B00000}"/>
    <cellStyle name="Total 3 4 2 2 2" xfId="31382" xr:uid="{00000000-0005-0000-0000-000069B00000}"/>
    <cellStyle name="Total 3 4 2 2 2 2" xfId="44585" xr:uid="{00000000-0005-0000-0000-00006AB00000}"/>
    <cellStyle name="Total 3 4 2 2 3" xfId="34562" xr:uid="{00000000-0005-0000-0000-00006BB00000}"/>
    <cellStyle name="Total 3 4 2 3" xfId="31925" xr:uid="{00000000-0005-0000-0000-00006CB00000}"/>
    <cellStyle name="Total 3 4 2 3 2" xfId="43629" xr:uid="{00000000-0005-0000-0000-00006DB00000}"/>
    <cellStyle name="Total 3 4 2 4" xfId="33676" xr:uid="{00000000-0005-0000-0000-00006EB00000}"/>
    <cellStyle name="Total 3 4 3" xfId="21654" xr:uid="{00000000-0005-0000-0000-00006FB00000}"/>
    <cellStyle name="Total 3 4 3 2" xfId="31381" xr:uid="{00000000-0005-0000-0000-000070B00000}"/>
    <cellStyle name="Total 3 4 3 2 2" xfId="44586" xr:uid="{00000000-0005-0000-0000-000071B00000}"/>
    <cellStyle name="Total 3 4 3 3" xfId="34563" xr:uid="{00000000-0005-0000-0000-000072B00000}"/>
    <cellStyle name="Total 3 4 4" xfId="31924" xr:uid="{00000000-0005-0000-0000-000073B00000}"/>
    <cellStyle name="Total 3 4 4 2" xfId="43628" xr:uid="{00000000-0005-0000-0000-000074B00000}"/>
    <cellStyle name="Total 3 4 5" xfId="33675" xr:uid="{00000000-0005-0000-0000-000075B00000}"/>
    <cellStyle name="Total 3 5" xfId="20125" xr:uid="{00000000-0005-0000-0000-000076B00000}"/>
    <cellStyle name="Total 3 5 2" xfId="21656" xr:uid="{00000000-0005-0000-0000-000077B00000}"/>
    <cellStyle name="Total 3 5 2 2" xfId="31383" xr:uid="{00000000-0005-0000-0000-000078B00000}"/>
    <cellStyle name="Total 3 5 2 2 2" xfId="44584" xr:uid="{00000000-0005-0000-0000-000079B00000}"/>
    <cellStyle name="Total 3 5 2 3" xfId="34561" xr:uid="{00000000-0005-0000-0000-00007AB00000}"/>
    <cellStyle name="Total 3 5 3" xfId="31926" xr:uid="{00000000-0005-0000-0000-00007BB00000}"/>
    <cellStyle name="Total 3 5 3 2" xfId="43630" xr:uid="{00000000-0005-0000-0000-00007CB00000}"/>
    <cellStyle name="Total 3 5 4" xfId="33677" xr:uid="{00000000-0005-0000-0000-00007DB00000}"/>
    <cellStyle name="Total 3 6" xfId="20126" xr:uid="{00000000-0005-0000-0000-00007EB00000}"/>
    <cellStyle name="Total 3 6 2" xfId="21657" xr:uid="{00000000-0005-0000-0000-00007FB00000}"/>
    <cellStyle name="Total 3 6 2 2" xfId="31384" xr:uid="{00000000-0005-0000-0000-000080B00000}"/>
    <cellStyle name="Total 3 6 2 3" xfId="34560" xr:uid="{00000000-0005-0000-0000-000081B00000}"/>
    <cellStyle name="Total 3 6 3" xfId="30005" xr:uid="{00000000-0005-0000-0000-000082B00000}"/>
    <cellStyle name="Total 3 6 4" xfId="33678" xr:uid="{00000000-0005-0000-0000-000083B00000}"/>
    <cellStyle name="Total 3 7" xfId="20115" xr:uid="{00000000-0005-0000-0000-000084B00000}"/>
    <cellStyle name="Total 3 7 2" xfId="29997" xr:uid="{00000000-0005-0000-0000-000085B00000}"/>
    <cellStyle name="Total 3 7 3" xfId="33667" xr:uid="{00000000-0005-0000-0000-000086B00000}"/>
    <cellStyle name="Total 3 8" xfId="21646" xr:uid="{00000000-0005-0000-0000-000087B00000}"/>
    <cellStyle name="Total 3 8 2" xfId="31373" xr:uid="{00000000-0005-0000-0000-000088B00000}"/>
    <cellStyle name="Total 3 8 2 2" xfId="44189" xr:uid="{00000000-0005-0000-0000-000089B00000}"/>
    <cellStyle name="Total 3 8 3" xfId="34153" xr:uid="{00000000-0005-0000-0000-00008AB00000}"/>
    <cellStyle name="Total 3 9" xfId="29277" xr:uid="{00000000-0005-0000-0000-00008BB00000}"/>
    <cellStyle name="Total 3 9 2" xfId="44485" xr:uid="{00000000-0005-0000-0000-00008CB00000}"/>
    <cellStyle name="Total 3 9 3" xfId="34438" xr:uid="{00000000-0005-0000-0000-00008DB00000}"/>
    <cellStyle name="Total 4" xfId="1277" xr:uid="{00000000-0005-0000-0000-00008EB00000}"/>
    <cellStyle name="Total 4 2" xfId="20127" xr:uid="{00000000-0005-0000-0000-00008FB00000}"/>
    <cellStyle name="Total 4 3" xfId="23889" xr:uid="{00000000-0005-0000-0000-000090B00000}"/>
    <cellStyle name="Total 4 4" xfId="23443" xr:uid="{00000000-0005-0000-0000-000091B00000}"/>
    <cellStyle name="Total 5" xfId="20128" xr:uid="{00000000-0005-0000-0000-000092B00000}"/>
    <cellStyle name="Total 5 2" xfId="21658" xr:uid="{00000000-0005-0000-0000-000093B00000}"/>
    <cellStyle name="Total 5 2 2" xfId="31385" xr:uid="{00000000-0005-0000-0000-000094B00000}"/>
    <cellStyle name="Total 5 2 2 2" xfId="44583" xr:uid="{00000000-0005-0000-0000-000095B00000}"/>
    <cellStyle name="Total 5 2 3" xfId="34559" xr:uid="{00000000-0005-0000-0000-000096B00000}"/>
    <cellStyle name="Total 5 2 4" xfId="23445" xr:uid="{00000000-0005-0000-0000-000097B00000}"/>
    <cellStyle name="Total 5 3" xfId="31929" xr:uid="{00000000-0005-0000-0000-000098B00000}"/>
    <cellStyle name="Total 5 3 2" xfId="43631" xr:uid="{00000000-0005-0000-0000-000099B00000}"/>
    <cellStyle name="Total 5 4" xfId="33679" xr:uid="{00000000-0005-0000-0000-00009AB00000}"/>
    <cellStyle name="Total 5 5" xfId="23444" xr:uid="{00000000-0005-0000-0000-00009BB00000}"/>
    <cellStyle name="Total 6" xfId="23446" xr:uid="{00000000-0005-0000-0000-00009CB00000}"/>
    <cellStyle name="Total 6 2" xfId="23447" xr:uid="{00000000-0005-0000-0000-00009DB00000}"/>
    <cellStyle name="Total 7" xfId="23448" xr:uid="{00000000-0005-0000-0000-00009EB00000}"/>
    <cellStyle name="Total 7 2" xfId="23449" xr:uid="{00000000-0005-0000-0000-00009FB00000}"/>
    <cellStyle name="totalbold" xfId="1278" xr:uid="{00000000-0005-0000-0000-0000A0B00000}"/>
    <cellStyle name="totalbold 2" xfId="20129" xr:uid="{00000000-0005-0000-0000-0000A1B00000}"/>
    <cellStyle name="totalbold 2 2" xfId="20130" xr:uid="{00000000-0005-0000-0000-0000A2B00000}"/>
    <cellStyle name="totalbold 3" xfId="20131" xr:uid="{00000000-0005-0000-0000-0000A3B00000}"/>
    <cellStyle name="totalbold 3 2" xfId="20132" xr:uid="{00000000-0005-0000-0000-0000A4B00000}"/>
    <cellStyle name="TotCol - Style5" xfId="20133" xr:uid="{00000000-0005-0000-0000-0000A5B00000}"/>
    <cellStyle name="TotCol - Style5 2" xfId="20134" xr:uid="{00000000-0005-0000-0000-0000A6B00000}"/>
    <cellStyle name="TotRow - Style4" xfId="20135" xr:uid="{00000000-0005-0000-0000-0000A7B00000}"/>
    <cellStyle name="TotRow - Style4 2" xfId="20136" xr:uid="{00000000-0005-0000-0000-0000A8B00000}"/>
    <cellStyle name="TotRow - Style4 2 2" xfId="21660" xr:uid="{00000000-0005-0000-0000-0000A9B00000}"/>
    <cellStyle name="TotRow - Style4 2 2 2" xfId="31387" xr:uid="{00000000-0005-0000-0000-0000AAB00000}"/>
    <cellStyle name="TotRow - Style4 2 2 3" xfId="34557" xr:uid="{00000000-0005-0000-0000-0000ABB00000}"/>
    <cellStyle name="TotRow - Style4 2 3" xfId="30007" xr:uid="{00000000-0005-0000-0000-0000ACB00000}"/>
    <cellStyle name="TotRow - Style4 2 4" xfId="33681" xr:uid="{00000000-0005-0000-0000-0000ADB00000}"/>
    <cellStyle name="TotRow - Style4 3" xfId="20137" xr:uid="{00000000-0005-0000-0000-0000AEB00000}"/>
    <cellStyle name="TotRow - Style4 3 2" xfId="21661" xr:uid="{00000000-0005-0000-0000-0000AFB00000}"/>
    <cellStyle name="TotRow - Style4 3 2 2" xfId="31388" xr:uid="{00000000-0005-0000-0000-0000B0B00000}"/>
    <cellStyle name="TotRow - Style4 3 2 3" xfId="34556" xr:uid="{00000000-0005-0000-0000-0000B1B00000}"/>
    <cellStyle name="TotRow - Style4 3 3" xfId="30008" xr:uid="{00000000-0005-0000-0000-0000B2B00000}"/>
    <cellStyle name="TotRow - Style4 3 4" xfId="33682" xr:uid="{00000000-0005-0000-0000-0000B3B00000}"/>
    <cellStyle name="TotRow - Style4 4" xfId="21659" xr:uid="{00000000-0005-0000-0000-0000B4B00000}"/>
    <cellStyle name="TotRow - Style4 4 2" xfId="31386" xr:uid="{00000000-0005-0000-0000-0000B5B00000}"/>
    <cellStyle name="TotRow - Style4 4 3" xfId="34558" xr:uid="{00000000-0005-0000-0000-0000B6B00000}"/>
    <cellStyle name="TotRow - Style4 5" xfId="30006" xr:uid="{00000000-0005-0000-0000-0000B7B00000}"/>
    <cellStyle name="TotRow - Style4 6" xfId="33680" xr:uid="{00000000-0005-0000-0000-0000B8B00000}"/>
    <cellStyle name="TranIDStyle" xfId="20138" xr:uid="{00000000-0005-0000-0000-0000B9B00000}"/>
    <cellStyle name="TranIDStyle 2" xfId="20139" xr:uid="{00000000-0005-0000-0000-0000BAB00000}"/>
    <cellStyle name="TranIDStyle 2 2" xfId="20140" xr:uid="{00000000-0005-0000-0000-0000BBB00000}"/>
    <cellStyle name="TranIDStyle 3" xfId="20141" xr:uid="{00000000-0005-0000-0000-0000BCB00000}"/>
    <cellStyle name="TranIDStyle 4" xfId="20142" xr:uid="{00000000-0005-0000-0000-0000BDB00000}"/>
    <cellStyle name="Trial" xfId="20143" xr:uid="{00000000-0005-0000-0000-0000BEB00000}"/>
    <cellStyle name="Trial 2" xfId="20144" xr:uid="{00000000-0005-0000-0000-0000BFB00000}"/>
    <cellStyle name="Trial 3" xfId="20145" xr:uid="{00000000-0005-0000-0000-0000C0B00000}"/>
    <cellStyle name="Trial 4" xfId="20146" xr:uid="{00000000-0005-0000-0000-0000C1B00000}"/>
    <cellStyle name="Tusental (0)_pldt" xfId="1279" xr:uid="{00000000-0005-0000-0000-0000C2B00000}"/>
    <cellStyle name="Tusental_pldt" xfId="1280" xr:uid="{00000000-0005-0000-0000-0000C3B00000}"/>
    <cellStyle name="ultant" xfId="20147" xr:uid="{00000000-0005-0000-0000-0000C4B00000}"/>
    <cellStyle name="ultant 2" xfId="20148" xr:uid="{00000000-0005-0000-0000-0000C5B00000}"/>
    <cellStyle name="ultant 2 2" xfId="20149" xr:uid="{00000000-0005-0000-0000-0000C6B00000}"/>
    <cellStyle name="ultant 3" xfId="20150" xr:uid="{00000000-0005-0000-0000-0000C7B00000}"/>
    <cellStyle name="uni" xfId="1281" xr:uid="{00000000-0005-0000-0000-0000C8B00000}"/>
    <cellStyle name="uni 2" xfId="20151" xr:uid="{00000000-0005-0000-0000-0000C9B00000}"/>
    <cellStyle name="uni 2 2" xfId="20152" xr:uid="{00000000-0005-0000-0000-0000CAB00000}"/>
    <cellStyle name="uni 3" xfId="20153" xr:uid="{00000000-0005-0000-0000-0000CBB00000}"/>
    <cellStyle name="uni 3 2" xfId="20154" xr:uid="{00000000-0005-0000-0000-0000CCB00000}"/>
    <cellStyle name="Unit" xfId="1282" xr:uid="{00000000-0005-0000-0000-0000CDB00000}"/>
    <cellStyle name="Unit 2" xfId="20155" xr:uid="{00000000-0005-0000-0000-0000CEB00000}"/>
    <cellStyle name="Unit 2 2" xfId="20156" xr:uid="{00000000-0005-0000-0000-0000CFB00000}"/>
    <cellStyle name="Unit 2 3" xfId="33683" xr:uid="{00000000-0005-0000-0000-0000D0B00000}"/>
    <cellStyle name="Unit 2 4" xfId="23451" xr:uid="{00000000-0005-0000-0000-0000D1B00000}"/>
    <cellStyle name="Unit 3" xfId="20157" xr:uid="{00000000-0005-0000-0000-0000D2B00000}"/>
    <cellStyle name="Unit 3 2" xfId="20158" xr:uid="{00000000-0005-0000-0000-0000D3B00000}"/>
    <cellStyle name="Unit 4" xfId="20159" xr:uid="{00000000-0005-0000-0000-0000D4B00000}"/>
    <cellStyle name="Unit 5" xfId="23450" xr:uid="{00000000-0005-0000-0000-0000D5B00000}"/>
    <cellStyle name="v" xfId="1283" xr:uid="{00000000-0005-0000-0000-0000D6B00000}"/>
    <cellStyle name="v 2" xfId="20160" xr:uid="{00000000-0005-0000-0000-0000D7B00000}"/>
    <cellStyle name="v 2 2" xfId="21662" xr:uid="{00000000-0005-0000-0000-0000D8B00000}"/>
    <cellStyle name="v 2 2 2" xfId="31389" xr:uid="{00000000-0005-0000-0000-0000D9B00000}"/>
    <cellStyle name="v 2 2 3" xfId="34555" xr:uid="{00000000-0005-0000-0000-0000DAB00000}"/>
    <cellStyle name="v 2 3" xfId="30016" xr:uid="{00000000-0005-0000-0000-0000DBB00000}"/>
    <cellStyle name="v 2 4" xfId="33684" xr:uid="{00000000-0005-0000-0000-0000DCB00000}"/>
    <cellStyle name="v 3" xfId="20161" xr:uid="{00000000-0005-0000-0000-0000DDB00000}"/>
    <cellStyle name="v 3 2" xfId="21663" xr:uid="{00000000-0005-0000-0000-0000DEB00000}"/>
    <cellStyle name="v 3 2 2" xfId="31390" xr:uid="{00000000-0005-0000-0000-0000DFB00000}"/>
    <cellStyle name="v 3 2 3" xfId="34554" xr:uid="{00000000-0005-0000-0000-0000E0B00000}"/>
    <cellStyle name="v 3 3" xfId="30017" xr:uid="{00000000-0005-0000-0000-0000E1B00000}"/>
    <cellStyle name="v 3 4" xfId="33685" xr:uid="{00000000-0005-0000-0000-0000E2B00000}"/>
    <cellStyle name="v 4" xfId="21705" xr:uid="{00000000-0005-0000-0000-0000E3B00000}"/>
    <cellStyle name="v 4 2" xfId="31431" xr:uid="{00000000-0005-0000-0000-0000E4B00000}"/>
    <cellStyle name="v 5" xfId="21943" xr:uid="{00000000-0005-0000-0000-0000E5B00000}"/>
    <cellStyle name="v 5 2" xfId="36863" xr:uid="{00000000-0005-0000-0000-0000E6B00000}"/>
    <cellStyle name="v_Door Shutter- Analysis" xfId="1284" xr:uid="{00000000-0005-0000-0000-0000E7B00000}"/>
    <cellStyle name="v_Door Shutter- Analysis 2" xfId="21706" xr:uid="{00000000-0005-0000-0000-0000E8B00000}"/>
    <cellStyle name="v_Door Shutter- Analysis 2 2" xfId="31432" xr:uid="{00000000-0005-0000-0000-0000E9B00000}"/>
    <cellStyle name="v_Door Shutter- Analysis 3" xfId="21942" xr:uid="{00000000-0005-0000-0000-0000EAB00000}"/>
    <cellStyle name="v_Door Shutter- Analysis 3 2" xfId="36864" xr:uid="{00000000-0005-0000-0000-0000EBB00000}"/>
    <cellStyle name="v_Rate Analysis-160610" xfId="1285" xr:uid="{00000000-0005-0000-0000-0000ECB00000}"/>
    <cellStyle name="v_Rate Analysis-160610 2" xfId="21707" xr:uid="{00000000-0005-0000-0000-0000EDB00000}"/>
    <cellStyle name="v_Rate Analysis-160610 2 2" xfId="31433" xr:uid="{00000000-0005-0000-0000-0000EEB00000}"/>
    <cellStyle name="v_Rate Analysis-160610 3" xfId="21941" xr:uid="{00000000-0005-0000-0000-0000EFB00000}"/>
    <cellStyle name="v_Rate Analysis-160610 3 2" xfId="36865" xr:uid="{00000000-0005-0000-0000-0000F0B00000}"/>
    <cellStyle name="v_Rate Analysis-Tiara Flats-090710" xfId="1286" xr:uid="{00000000-0005-0000-0000-0000F1B00000}"/>
    <cellStyle name="v_Rate Analysis-Tiara Flats-090710 2" xfId="21708" xr:uid="{00000000-0005-0000-0000-0000F2B00000}"/>
    <cellStyle name="v_Rate Analysis-Tiara Flats-090710 2 2" xfId="31434" xr:uid="{00000000-0005-0000-0000-0000F3B00000}"/>
    <cellStyle name="v_Rate Analysis-Tiara Flats-090710 3" xfId="21940" xr:uid="{00000000-0005-0000-0000-0000F4B00000}"/>
    <cellStyle name="v_Rate Analysis-Tiara Flats-090710 3 2" xfId="36866" xr:uid="{00000000-0005-0000-0000-0000F5B00000}"/>
    <cellStyle name="Valuta (0)_laroux" xfId="20162" xr:uid="{00000000-0005-0000-0000-0000F6B00000}"/>
    <cellStyle name="Valuta_laroux" xfId="20163" xr:uid="{00000000-0005-0000-0000-0000F7B00000}"/>
    <cellStyle name="Vérification" xfId="23452" xr:uid="{00000000-0005-0000-0000-0000F8B00000}"/>
    <cellStyle name="version" xfId="1287" xr:uid="{00000000-0005-0000-0000-0000F9B00000}"/>
    <cellStyle name="version 2" xfId="20164" xr:uid="{00000000-0005-0000-0000-0000FAB00000}"/>
    <cellStyle name="version 2 2" xfId="20165" xr:uid="{00000000-0005-0000-0000-0000FBB00000}"/>
    <cellStyle name="version 2 3" xfId="20166" xr:uid="{00000000-0005-0000-0000-0000FCB00000}"/>
    <cellStyle name="version 2 3 2" xfId="20167" xr:uid="{00000000-0005-0000-0000-0000FDB00000}"/>
    <cellStyle name="version 3" xfId="20168" xr:uid="{00000000-0005-0000-0000-0000FEB00000}"/>
    <cellStyle name="version 3 2" xfId="20169" xr:uid="{00000000-0005-0000-0000-0000FFB00000}"/>
    <cellStyle name="Währung [0]_Compiling Utility Macros" xfId="20170" xr:uid="{00000000-0005-0000-0000-000000B10000}"/>
    <cellStyle name="Währung_Compiling Utility Macros" xfId="20171" xr:uid="{00000000-0005-0000-0000-000001B10000}"/>
    <cellStyle name="Warning Text" xfId="316" builtinId="11" customBuiltin="1"/>
    <cellStyle name="Warning Text 1" xfId="20172" xr:uid="{00000000-0005-0000-0000-000003B10000}"/>
    <cellStyle name="Warning Text 2" xfId="1288" xr:uid="{00000000-0005-0000-0000-000004B10000}"/>
    <cellStyle name="Warning Text 2 10" xfId="20174" xr:uid="{00000000-0005-0000-0000-000005B10000}"/>
    <cellStyle name="Warning Text 2 10 2" xfId="20175" xr:uid="{00000000-0005-0000-0000-000006B10000}"/>
    <cellStyle name="Warning Text 2 10 2 2" xfId="20176" xr:uid="{00000000-0005-0000-0000-000007B10000}"/>
    <cellStyle name="Warning Text 2 10 3" xfId="20177" xr:uid="{00000000-0005-0000-0000-000008B10000}"/>
    <cellStyle name="Warning Text 2 11" xfId="20178" xr:uid="{00000000-0005-0000-0000-000009B10000}"/>
    <cellStyle name="Warning Text 2 11 2" xfId="20179" xr:uid="{00000000-0005-0000-0000-00000AB10000}"/>
    <cellStyle name="Warning Text 2 11 2 2" xfId="20180" xr:uid="{00000000-0005-0000-0000-00000BB10000}"/>
    <cellStyle name="Warning Text 2 11 3" xfId="20181" xr:uid="{00000000-0005-0000-0000-00000CB10000}"/>
    <cellStyle name="Warning Text 2 12" xfId="20182" xr:uid="{00000000-0005-0000-0000-00000DB10000}"/>
    <cellStyle name="Warning Text 2 12 2" xfId="20183" xr:uid="{00000000-0005-0000-0000-00000EB10000}"/>
    <cellStyle name="Warning Text 2 13" xfId="20184" xr:uid="{00000000-0005-0000-0000-00000FB10000}"/>
    <cellStyle name="Warning Text 2 2" xfId="20185" xr:uid="{00000000-0005-0000-0000-000010B10000}"/>
    <cellStyle name="Warning Text 2 2 2" xfId="20186" xr:uid="{00000000-0005-0000-0000-000011B10000}"/>
    <cellStyle name="Warning Text 2 2 2 2" xfId="20187" xr:uid="{00000000-0005-0000-0000-000012B10000}"/>
    <cellStyle name="Warning Text 2 2 3" xfId="20188" xr:uid="{00000000-0005-0000-0000-000013B10000}"/>
    <cellStyle name="Warning Text 2 3" xfId="20189" xr:uid="{00000000-0005-0000-0000-000014B10000}"/>
    <cellStyle name="Warning Text 2 3 2" xfId="20190" xr:uid="{00000000-0005-0000-0000-000015B10000}"/>
    <cellStyle name="Warning Text 2 3 2 2" xfId="20191" xr:uid="{00000000-0005-0000-0000-000016B10000}"/>
    <cellStyle name="Warning Text 2 3 3" xfId="20192" xr:uid="{00000000-0005-0000-0000-000017B10000}"/>
    <cellStyle name="Warning Text 2 4" xfId="20193" xr:uid="{00000000-0005-0000-0000-000018B10000}"/>
    <cellStyle name="Warning Text 2 4 2" xfId="20194" xr:uid="{00000000-0005-0000-0000-000019B10000}"/>
    <cellStyle name="Warning Text 2 4 2 2" xfId="20195" xr:uid="{00000000-0005-0000-0000-00001AB10000}"/>
    <cellStyle name="Warning Text 2 4 3" xfId="20196" xr:uid="{00000000-0005-0000-0000-00001BB10000}"/>
    <cellStyle name="Warning Text 2 5" xfId="20197" xr:uid="{00000000-0005-0000-0000-00001CB10000}"/>
    <cellStyle name="Warning Text 2 5 2" xfId="20198" xr:uid="{00000000-0005-0000-0000-00001DB10000}"/>
    <cellStyle name="Warning Text 2 5 2 2" xfId="20199" xr:uid="{00000000-0005-0000-0000-00001EB10000}"/>
    <cellStyle name="Warning Text 2 5 3" xfId="20200" xr:uid="{00000000-0005-0000-0000-00001FB10000}"/>
    <cellStyle name="Warning Text 2 6" xfId="20201" xr:uid="{00000000-0005-0000-0000-000020B10000}"/>
    <cellStyle name="Warning Text 2 6 2" xfId="20202" xr:uid="{00000000-0005-0000-0000-000021B10000}"/>
    <cellStyle name="Warning Text 2 6 2 2" xfId="20203" xr:uid="{00000000-0005-0000-0000-000022B10000}"/>
    <cellStyle name="Warning Text 2 6 3" xfId="20204" xr:uid="{00000000-0005-0000-0000-000023B10000}"/>
    <cellStyle name="Warning Text 2 7" xfId="20205" xr:uid="{00000000-0005-0000-0000-000024B10000}"/>
    <cellStyle name="Warning Text 2 7 2" xfId="20206" xr:uid="{00000000-0005-0000-0000-000025B10000}"/>
    <cellStyle name="Warning Text 2 7 2 2" xfId="20207" xr:uid="{00000000-0005-0000-0000-000026B10000}"/>
    <cellStyle name="Warning Text 2 7 3" xfId="20208" xr:uid="{00000000-0005-0000-0000-000027B10000}"/>
    <cellStyle name="Warning Text 2 8" xfId="20209" xr:uid="{00000000-0005-0000-0000-000028B10000}"/>
    <cellStyle name="Warning Text 2 8 2" xfId="20210" xr:uid="{00000000-0005-0000-0000-000029B10000}"/>
    <cellStyle name="Warning Text 2 8 2 2" xfId="20211" xr:uid="{00000000-0005-0000-0000-00002AB10000}"/>
    <cellStyle name="Warning Text 2 8 3" xfId="20212" xr:uid="{00000000-0005-0000-0000-00002BB10000}"/>
    <cellStyle name="Warning Text 2 9" xfId="20213" xr:uid="{00000000-0005-0000-0000-00002CB10000}"/>
    <cellStyle name="Warning Text 2 9 2" xfId="20214" xr:uid="{00000000-0005-0000-0000-00002DB10000}"/>
    <cellStyle name="Warning Text 2 9 2 2" xfId="20215" xr:uid="{00000000-0005-0000-0000-00002EB10000}"/>
    <cellStyle name="Warning Text 2 9 3" xfId="20216" xr:uid="{00000000-0005-0000-0000-00002FB10000}"/>
    <cellStyle name="Warning Text 3" xfId="1289" xr:uid="{00000000-0005-0000-0000-000030B10000}"/>
    <cellStyle name="Warning Text 3 2" xfId="20217" xr:uid="{00000000-0005-0000-0000-000031B10000}"/>
    <cellStyle name="Warning Text 3 2 2" xfId="33686" xr:uid="{00000000-0005-0000-0000-000032B10000}"/>
    <cellStyle name="Warning Text 3 2 3" xfId="23453" xr:uid="{00000000-0005-0000-0000-000033B10000}"/>
    <cellStyle name="Warning Text 3 3" xfId="20218" xr:uid="{00000000-0005-0000-0000-000034B10000}"/>
    <cellStyle name="Warning Text 3 3 2" xfId="20219" xr:uid="{00000000-0005-0000-0000-000035B10000}"/>
    <cellStyle name="Warning Text 3 4" xfId="20220" xr:uid="{00000000-0005-0000-0000-000036B10000}"/>
    <cellStyle name="Warning Text 4" xfId="20221" xr:uid="{00000000-0005-0000-0000-000037B10000}"/>
    <cellStyle name="Warning Text 4 2" xfId="33687" xr:uid="{00000000-0005-0000-0000-000038B10000}"/>
    <cellStyle name="Warning Text 4 3" xfId="23454" xr:uid="{00000000-0005-0000-0000-000039B10000}"/>
    <cellStyle name="Warning Text 5" xfId="20222" xr:uid="{00000000-0005-0000-0000-00003AB10000}"/>
    <cellStyle name="Warning Text 9" xfId="20223" xr:uid="{00000000-0005-0000-0000-00003BB10000}"/>
    <cellStyle name="강조색1" xfId="20224" xr:uid="{00000000-0005-0000-0000-00003CB10000}"/>
    <cellStyle name="강조색2" xfId="20225" xr:uid="{00000000-0005-0000-0000-00003DB10000}"/>
    <cellStyle name="강조색3" xfId="20226" xr:uid="{00000000-0005-0000-0000-00003EB10000}"/>
    <cellStyle name="강조색4" xfId="20227" xr:uid="{00000000-0005-0000-0000-00003FB10000}"/>
    <cellStyle name="강조색5" xfId="20228" xr:uid="{00000000-0005-0000-0000-000040B10000}"/>
    <cellStyle name="강조색6" xfId="20229" xr:uid="{00000000-0005-0000-0000-000041B10000}"/>
    <cellStyle name="경고문" xfId="20230" xr:uid="{00000000-0005-0000-0000-000042B10000}"/>
    <cellStyle name="계산" xfId="20231" xr:uid="{00000000-0005-0000-0000-000043B10000}"/>
    <cellStyle name="계산 2" xfId="21664" xr:uid="{00000000-0005-0000-0000-000044B10000}"/>
    <cellStyle name="계산 2 2" xfId="31391" xr:uid="{00000000-0005-0000-0000-000045B10000}"/>
    <cellStyle name="계산 2 2 2" xfId="44582" xr:uid="{00000000-0005-0000-0000-000046B10000}"/>
    <cellStyle name="계산 2 3" xfId="34553" xr:uid="{00000000-0005-0000-0000-000047B10000}"/>
    <cellStyle name="계산 3" xfId="31939" xr:uid="{00000000-0005-0000-0000-000048B10000}"/>
    <cellStyle name="계산 3 2" xfId="43632" xr:uid="{00000000-0005-0000-0000-000049B10000}"/>
    <cellStyle name="계산 4" xfId="33688" xr:uid="{00000000-0005-0000-0000-00004AB10000}"/>
    <cellStyle name="나쁨" xfId="20232" xr:uid="{00000000-0005-0000-0000-00004BB10000}"/>
    <cellStyle name="뒤에 오는 하이퍼링크_건인회임금복지조사자료(풍림,2001.01.31)" xfId="20233" xr:uid="{00000000-0005-0000-0000-00004CB10000}"/>
    <cellStyle name="메모" xfId="20234" xr:uid="{00000000-0005-0000-0000-00004DB10000}"/>
    <cellStyle name="메모 2" xfId="21665" xr:uid="{00000000-0005-0000-0000-00004EB10000}"/>
    <cellStyle name="메모 2 2" xfId="31392" xr:uid="{00000000-0005-0000-0000-00004FB10000}"/>
    <cellStyle name="메모 2 3" xfId="34552" xr:uid="{00000000-0005-0000-0000-000050B10000}"/>
    <cellStyle name="메모 3" xfId="30049" xr:uid="{00000000-0005-0000-0000-000051B10000}"/>
    <cellStyle name="메모 4" xfId="33689" xr:uid="{00000000-0005-0000-0000-000052B10000}"/>
    <cellStyle name="믅됞џPRODUCT DETAIL Q1TA" xfId="20235" xr:uid="{00000000-0005-0000-0000-000053B10000}"/>
    <cellStyle name="믅됞џPRODUCT DETAIL Q1TA 2" xfId="20236" xr:uid="{00000000-0005-0000-0000-000054B10000}"/>
    <cellStyle name="믅됞џPRODUCT DETAIL Q1TA 2 2" xfId="20237" xr:uid="{00000000-0005-0000-0000-000055B10000}"/>
    <cellStyle name="믅됞џPRODUCT DETAIL Q1TA 3" xfId="20238" xr:uid="{00000000-0005-0000-0000-000056B10000}"/>
    <cellStyle name="믅됞џPRODUCT DETAIL Q1TA 4" xfId="20239" xr:uid="{00000000-0005-0000-0000-000057B10000}"/>
    <cellStyle name="백분율 [0]" xfId="20240" xr:uid="{00000000-0005-0000-0000-000058B10000}"/>
    <cellStyle name="백분율 [0] 2" xfId="20241" xr:uid="{00000000-0005-0000-0000-000059B10000}"/>
    <cellStyle name="백분율 [0] 2 2" xfId="20242" xr:uid="{00000000-0005-0000-0000-00005AB10000}"/>
    <cellStyle name="백분율 [0] 2 3" xfId="20243" xr:uid="{00000000-0005-0000-0000-00005BB10000}"/>
    <cellStyle name="백분율 [0] 3" xfId="20244" xr:uid="{00000000-0005-0000-0000-00005CB10000}"/>
    <cellStyle name="백분율 [0] 4" xfId="20245" xr:uid="{00000000-0005-0000-0000-00005DB10000}"/>
    <cellStyle name="백분율 [0] 5" xfId="20246" xr:uid="{00000000-0005-0000-0000-00005EB10000}"/>
    <cellStyle name="백분율 [2]" xfId="20247" xr:uid="{00000000-0005-0000-0000-00005FB10000}"/>
    <cellStyle name="백분율 [2] 2" xfId="20248" xr:uid="{00000000-0005-0000-0000-000060B10000}"/>
    <cellStyle name="백분율 [2] 2 2" xfId="20249" xr:uid="{00000000-0005-0000-0000-000061B10000}"/>
    <cellStyle name="백분율 [2] 2 3" xfId="20250" xr:uid="{00000000-0005-0000-0000-000062B10000}"/>
    <cellStyle name="백분율 [2] 3" xfId="20251" xr:uid="{00000000-0005-0000-0000-000063B10000}"/>
    <cellStyle name="백분율 [2] 4" xfId="20252" xr:uid="{00000000-0005-0000-0000-000064B10000}"/>
    <cellStyle name="백분율 2" xfId="20253" xr:uid="{00000000-0005-0000-0000-000065B10000}"/>
    <cellStyle name="백분율 2 2" xfId="20254" xr:uid="{00000000-0005-0000-0000-000066B10000}"/>
    <cellStyle name="백분율 2 2 2" xfId="20255" xr:uid="{00000000-0005-0000-0000-000067B10000}"/>
    <cellStyle name="백분율 2 3" xfId="20256" xr:uid="{00000000-0005-0000-0000-000068B10000}"/>
    <cellStyle name="백분율 2 4" xfId="20257" xr:uid="{00000000-0005-0000-0000-000069B10000}"/>
    <cellStyle name="보통" xfId="20258" xr:uid="{00000000-0005-0000-0000-00006AB10000}"/>
    <cellStyle name="뷭?_BOOKSHIP" xfId="20259" xr:uid="{00000000-0005-0000-0000-00006BB10000}"/>
    <cellStyle name="설명 텍스트" xfId="20260" xr:uid="{00000000-0005-0000-0000-00006CB10000}"/>
    <cellStyle name="셀 확인" xfId="20261" xr:uid="{00000000-0005-0000-0000-00006DB10000}"/>
    <cellStyle name="쉼표 [0] 2" xfId="20262" xr:uid="{00000000-0005-0000-0000-00006EB10000}"/>
    <cellStyle name="쉼표 [0] 2 2" xfId="20263" xr:uid="{00000000-0005-0000-0000-00006FB10000}"/>
    <cellStyle name="쉼표 [0] 2 2 2" xfId="20264" xr:uid="{00000000-0005-0000-0000-000070B10000}"/>
    <cellStyle name="쉼표 [0] 2 2 2 2" xfId="20265" xr:uid="{00000000-0005-0000-0000-000071B10000}"/>
    <cellStyle name="쉼표 [0] 2 2 3" xfId="20266" xr:uid="{00000000-0005-0000-0000-000072B10000}"/>
    <cellStyle name="쉼표 [0] 2 2 4" xfId="20267" xr:uid="{00000000-0005-0000-0000-000073B10000}"/>
    <cellStyle name="쉼표 [0] 2 3" xfId="20268" xr:uid="{00000000-0005-0000-0000-000074B10000}"/>
    <cellStyle name="쉼표 [0] 2 3 2" xfId="20269" xr:uid="{00000000-0005-0000-0000-000075B10000}"/>
    <cellStyle name="쉼표 [0] 2 4" xfId="20270" xr:uid="{00000000-0005-0000-0000-000076B10000}"/>
    <cellStyle name="쉼표 [0] 2 5" xfId="20271" xr:uid="{00000000-0005-0000-0000-000077B10000}"/>
    <cellStyle name="쉼표 [0] 3" xfId="20272" xr:uid="{00000000-0005-0000-0000-000078B10000}"/>
    <cellStyle name="쉼표 [0] 3 2" xfId="20273" xr:uid="{00000000-0005-0000-0000-000079B10000}"/>
    <cellStyle name="쉼표 [0] 3 2 2" xfId="20274" xr:uid="{00000000-0005-0000-0000-00007AB10000}"/>
    <cellStyle name="쉼표 [0] 3 3" xfId="20275" xr:uid="{00000000-0005-0000-0000-00007BB10000}"/>
    <cellStyle name="쉼표 [0]_2-Tender Mgt (Job Inception) v.1.3 - Korea" xfId="20276" xr:uid="{00000000-0005-0000-0000-00007CB10000}"/>
    <cellStyle name="쉼표 2" xfId="20277" xr:uid="{00000000-0005-0000-0000-00007DB10000}"/>
    <cellStyle name="쉼표 2 2" xfId="20278" xr:uid="{00000000-0005-0000-0000-00007EB10000}"/>
    <cellStyle name="쉼표 2 2 2" xfId="20279" xr:uid="{00000000-0005-0000-0000-00007FB10000}"/>
    <cellStyle name="쉼표 2 2 2 2" xfId="20280" xr:uid="{00000000-0005-0000-0000-000080B10000}"/>
    <cellStyle name="쉼표 2 2 2 2 2" xfId="20281" xr:uid="{00000000-0005-0000-0000-000081B10000}"/>
    <cellStyle name="쉼표 2 2 2 2 2 2" xfId="43637" xr:uid="{00000000-0005-0000-0000-000082B10000}"/>
    <cellStyle name="쉼표 2 2 2 2 3" xfId="43636" xr:uid="{00000000-0005-0000-0000-000083B10000}"/>
    <cellStyle name="쉼표 2 2 2 3" xfId="20282" xr:uid="{00000000-0005-0000-0000-000084B10000}"/>
    <cellStyle name="쉼표 2 2 2 3 2" xfId="43638" xr:uid="{00000000-0005-0000-0000-000085B10000}"/>
    <cellStyle name="쉼표 2 2 2 4" xfId="43635" xr:uid="{00000000-0005-0000-0000-000086B10000}"/>
    <cellStyle name="쉼표 2 2 3" xfId="20283" xr:uid="{00000000-0005-0000-0000-000087B10000}"/>
    <cellStyle name="쉼표 2 2 3 2" xfId="20284" xr:uid="{00000000-0005-0000-0000-000088B10000}"/>
    <cellStyle name="쉼표 2 2 3 2 2" xfId="43640" xr:uid="{00000000-0005-0000-0000-000089B10000}"/>
    <cellStyle name="쉼표 2 2 3 3" xfId="43639" xr:uid="{00000000-0005-0000-0000-00008AB10000}"/>
    <cellStyle name="쉼표 2 2 4" xfId="20285" xr:uid="{00000000-0005-0000-0000-00008BB10000}"/>
    <cellStyle name="쉼표 2 2 4 2" xfId="34549" xr:uid="{00000000-0005-0000-0000-00008CB10000}"/>
    <cellStyle name="쉼표 2 2 4 2 2" xfId="44579" xr:uid="{00000000-0005-0000-0000-00008DB10000}"/>
    <cellStyle name="쉼표 2 2 4 3" xfId="43641" xr:uid="{00000000-0005-0000-0000-00008EB10000}"/>
    <cellStyle name="쉼표 2 2 5" xfId="20286" xr:uid="{00000000-0005-0000-0000-00008FB10000}"/>
    <cellStyle name="쉼표 2 2 5 2" xfId="43642" xr:uid="{00000000-0005-0000-0000-000090B10000}"/>
    <cellStyle name="쉼표 2 2 6" xfId="20287" xr:uid="{00000000-0005-0000-0000-000091B10000}"/>
    <cellStyle name="쉼표 2 2 6 2" xfId="34548" xr:uid="{00000000-0005-0000-0000-000092B10000}"/>
    <cellStyle name="쉼표 2 2 6 2 2" xfId="44578" xr:uid="{00000000-0005-0000-0000-000093B10000}"/>
    <cellStyle name="쉼표 2 2 6 3" xfId="43643" xr:uid="{00000000-0005-0000-0000-000094B10000}"/>
    <cellStyle name="쉼표 2 2 7" xfId="34550" xr:uid="{00000000-0005-0000-0000-000095B10000}"/>
    <cellStyle name="쉼표 2 2 7 2" xfId="44580" xr:uid="{00000000-0005-0000-0000-000096B10000}"/>
    <cellStyle name="쉼표 2 2 8" xfId="43634" xr:uid="{00000000-0005-0000-0000-000097B10000}"/>
    <cellStyle name="쉼표 2 3" xfId="20288" xr:uid="{00000000-0005-0000-0000-000098B10000}"/>
    <cellStyle name="쉼표 2 3 2" xfId="20289" xr:uid="{00000000-0005-0000-0000-000099B10000}"/>
    <cellStyle name="쉼표 2 3 2 2" xfId="20290" xr:uid="{00000000-0005-0000-0000-00009AB10000}"/>
    <cellStyle name="쉼표 2 3 2 2 2" xfId="43646" xr:uid="{00000000-0005-0000-0000-00009BB10000}"/>
    <cellStyle name="쉼표 2 3 2 3" xfId="43645" xr:uid="{00000000-0005-0000-0000-00009CB10000}"/>
    <cellStyle name="쉼표 2 3 3" xfId="20291" xr:uid="{00000000-0005-0000-0000-00009DB10000}"/>
    <cellStyle name="쉼표 2 3 3 2" xfId="43647" xr:uid="{00000000-0005-0000-0000-00009EB10000}"/>
    <cellStyle name="쉼표 2 3 4" xfId="43644" xr:uid="{00000000-0005-0000-0000-00009FB10000}"/>
    <cellStyle name="쉼표 2 4" xfId="20292" xr:uid="{00000000-0005-0000-0000-0000A0B10000}"/>
    <cellStyle name="쉼표 2 4 2" xfId="20293" xr:uid="{00000000-0005-0000-0000-0000A1B10000}"/>
    <cellStyle name="쉼표 2 4 2 2" xfId="43649" xr:uid="{00000000-0005-0000-0000-0000A2B10000}"/>
    <cellStyle name="쉼표 2 4 3" xfId="43648" xr:uid="{00000000-0005-0000-0000-0000A3B10000}"/>
    <cellStyle name="쉼표 2 5" xfId="20294" xr:uid="{00000000-0005-0000-0000-0000A4B10000}"/>
    <cellStyle name="쉼표 2 5 2" xfId="34547" xr:uid="{00000000-0005-0000-0000-0000A5B10000}"/>
    <cellStyle name="쉼표 2 5 2 2" xfId="44577" xr:uid="{00000000-0005-0000-0000-0000A6B10000}"/>
    <cellStyle name="쉼표 2 5 3" xfId="43650" xr:uid="{00000000-0005-0000-0000-0000A7B10000}"/>
    <cellStyle name="쉼표 2 6" xfId="20295" xr:uid="{00000000-0005-0000-0000-0000A8B10000}"/>
    <cellStyle name="쉼표 2 6 2" xfId="43651" xr:uid="{00000000-0005-0000-0000-0000A9B10000}"/>
    <cellStyle name="쉼표 2 7" xfId="20296" xr:uid="{00000000-0005-0000-0000-0000AAB10000}"/>
    <cellStyle name="쉼표 2 7 2" xfId="34546" xr:uid="{00000000-0005-0000-0000-0000ABB10000}"/>
    <cellStyle name="쉼표 2 7 2 2" xfId="44576" xr:uid="{00000000-0005-0000-0000-0000ACB10000}"/>
    <cellStyle name="쉼표 2 7 3" xfId="43652" xr:uid="{00000000-0005-0000-0000-0000ADB10000}"/>
    <cellStyle name="쉼표 2 8" xfId="34551" xr:uid="{00000000-0005-0000-0000-0000AEB10000}"/>
    <cellStyle name="쉼표 2 8 2" xfId="44581" xr:uid="{00000000-0005-0000-0000-0000AFB10000}"/>
    <cellStyle name="쉼표 2 9" xfId="43633" xr:uid="{00000000-0005-0000-0000-0000B0B10000}"/>
    <cellStyle name="쉼표_Book1" xfId="20297" xr:uid="{00000000-0005-0000-0000-0000B1B10000}"/>
    <cellStyle name="스타일 1" xfId="20298" xr:uid="{00000000-0005-0000-0000-0000B2B10000}"/>
    <cellStyle name="스타일 1 2" xfId="20299" xr:uid="{00000000-0005-0000-0000-0000B3B10000}"/>
    <cellStyle name="스타일 1 2 2" xfId="20300" xr:uid="{00000000-0005-0000-0000-0000B4B10000}"/>
    <cellStyle name="스타일 1 2 3" xfId="20301" xr:uid="{00000000-0005-0000-0000-0000B5B10000}"/>
    <cellStyle name="스타일 1 3" xfId="20302" xr:uid="{00000000-0005-0000-0000-0000B6B10000}"/>
    <cellStyle name="스타일 1 4" xfId="20303" xr:uid="{00000000-0005-0000-0000-0000B7B10000}"/>
    <cellStyle name="연결된 셀" xfId="20304" xr:uid="{00000000-0005-0000-0000-0000B8B10000}"/>
    <cellStyle name="요약" xfId="20305" xr:uid="{00000000-0005-0000-0000-0000B9B10000}"/>
    <cellStyle name="요약 2" xfId="21666" xr:uid="{00000000-0005-0000-0000-0000BAB10000}"/>
    <cellStyle name="요약 2 2" xfId="31393" xr:uid="{00000000-0005-0000-0000-0000BBB10000}"/>
    <cellStyle name="요약 2 3" xfId="34545" xr:uid="{00000000-0005-0000-0000-0000BCB10000}"/>
    <cellStyle name="요약 3" xfId="30072" xr:uid="{00000000-0005-0000-0000-0000BDB10000}"/>
    <cellStyle name="요약 4" xfId="33690" xr:uid="{00000000-0005-0000-0000-0000BEB10000}"/>
    <cellStyle name="입력" xfId="20306" xr:uid="{00000000-0005-0000-0000-0000BFB10000}"/>
    <cellStyle name="입력 2" xfId="21667" xr:uid="{00000000-0005-0000-0000-0000C0B10000}"/>
    <cellStyle name="입력 2 2" xfId="31394" xr:uid="{00000000-0005-0000-0000-0000C1B10000}"/>
    <cellStyle name="입력 2 2 2" xfId="44575" xr:uid="{00000000-0005-0000-0000-0000C2B10000}"/>
    <cellStyle name="입력 2 3" xfId="34544" xr:uid="{00000000-0005-0000-0000-0000C3B10000}"/>
    <cellStyle name="입력 3" xfId="31940" xr:uid="{00000000-0005-0000-0000-0000C4B10000}"/>
    <cellStyle name="입력 3 2" xfId="43653" xr:uid="{00000000-0005-0000-0000-0000C5B10000}"/>
    <cellStyle name="입력 4" xfId="33691" xr:uid="{00000000-0005-0000-0000-0000C6B10000}"/>
    <cellStyle name="제목" xfId="20307" xr:uid="{00000000-0005-0000-0000-0000C7B10000}"/>
    <cellStyle name="제목 1" xfId="20308" xr:uid="{00000000-0005-0000-0000-0000C8B10000}"/>
    <cellStyle name="제목 2" xfId="20309" xr:uid="{00000000-0005-0000-0000-0000C9B10000}"/>
    <cellStyle name="제목 3" xfId="20310" xr:uid="{00000000-0005-0000-0000-0000CAB10000}"/>
    <cellStyle name="제목 4" xfId="20311" xr:uid="{00000000-0005-0000-0000-0000CBB10000}"/>
    <cellStyle name="좋음" xfId="20312" xr:uid="{00000000-0005-0000-0000-0000CCB10000}"/>
    <cellStyle name="출력" xfId="20313" xr:uid="{00000000-0005-0000-0000-0000CDB10000}"/>
    <cellStyle name="출력 2" xfId="21668" xr:uid="{00000000-0005-0000-0000-0000CEB10000}"/>
    <cellStyle name="출력 2 2" xfId="31395" xr:uid="{00000000-0005-0000-0000-0000CFB10000}"/>
    <cellStyle name="출력 2 3" xfId="34543" xr:uid="{00000000-0005-0000-0000-0000D0B10000}"/>
    <cellStyle name="출력 3" xfId="31941" xr:uid="{00000000-0005-0000-0000-0000D1B10000}"/>
    <cellStyle name="출력 3 2" xfId="43654" xr:uid="{00000000-0005-0000-0000-0000D2B10000}"/>
    <cellStyle name="출력 4" xfId="33692" xr:uid="{00000000-0005-0000-0000-0000D3B10000}"/>
    <cellStyle name="콤마 [0]_ 비목별 월별기술 " xfId="20314" xr:uid="{00000000-0005-0000-0000-0000D4B10000}"/>
    <cellStyle name="콤마 [2]" xfId="20315" xr:uid="{00000000-0005-0000-0000-0000D5B10000}"/>
    <cellStyle name="콤마 [2] 2" xfId="20316" xr:uid="{00000000-0005-0000-0000-0000D6B10000}"/>
    <cellStyle name="콤마 [2] 2 2" xfId="20317" xr:uid="{00000000-0005-0000-0000-0000D7B10000}"/>
    <cellStyle name="콤마 [2] 2 3" xfId="20318" xr:uid="{00000000-0005-0000-0000-0000D8B10000}"/>
    <cellStyle name="콤마 [2] 3" xfId="20319" xr:uid="{00000000-0005-0000-0000-0000D9B10000}"/>
    <cellStyle name="콤마 [2] 4" xfId="20320" xr:uid="{00000000-0005-0000-0000-0000DAB10000}"/>
    <cellStyle name="콤마 [2] 5" xfId="20321" xr:uid="{00000000-0005-0000-0000-0000DBB10000}"/>
    <cellStyle name="콤마_ 비목별 월별기술 " xfId="20322" xr:uid="{00000000-0005-0000-0000-0000DCB10000}"/>
    <cellStyle name="통화 [0]_9634매출 " xfId="20323" xr:uid="{00000000-0005-0000-0000-0000DDB10000}"/>
    <cellStyle name="통화_9634매출 " xfId="20324" xr:uid="{00000000-0005-0000-0000-0000DEB10000}"/>
    <cellStyle name="표준 2" xfId="20325" xr:uid="{00000000-0005-0000-0000-0000DFB10000}"/>
    <cellStyle name="표준 2 2" xfId="20326" xr:uid="{00000000-0005-0000-0000-0000E0B10000}"/>
    <cellStyle name="표준 2 2 2" xfId="20327" xr:uid="{00000000-0005-0000-0000-0000E1B10000}"/>
    <cellStyle name="표준 2 3" xfId="20328" xr:uid="{00000000-0005-0000-0000-0000E2B10000}"/>
    <cellStyle name="표준 3" xfId="20329" xr:uid="{00000000-0005-0000-0000-0000E3B10000}"/>
    <cellStyle name="표준 3 2" xfId="20330" xr:uid="{00000000-0005-0000-0000-0000E4B10000}"/>
    <cellStyle name="표준 3 2 2" xfId="20331" xr:uid="{00000000-0005-0000-0000-0000E5B10000}"/>
    <cellStyle name="표준 3 3" xfId="20332" xr:uid="{00000000-0005-0000-0000-0000E6B10000}"/>
    <cellStyle name="표준_0N-HANDLING " xfId="20333" xr:uid="{00000000-0005-0000-0000-0000E7B10000}"/>
    <cellStyle name="一般_30" xfId="20334" xr:uid="{00000000-0005-0000-0000-0000E8B10000}"/>
    <cellStyle name="千位分隔_BQ" xfId="20335" xr:uid="{00000000-0005-0000-0000-0000E9B10000}"/>
    <cellStyle name="千分位[0]_PERSONAL" xfId="20336" xr:uid="{00000000-0005-0000-0000-0000EAB10000}"/>
    <cellStyle name="千分位_PERSONAL" xfId="20337" xr:uid="{00000000-0005-0000-0000-0000EBB10000}"/>
    <cellStyle name="好" xfId="23455" xr:uid="{00000000-0005-0000-0000-0000ECB10000}"/>
    <cellStyle name="好 2" xfId="23456" xr:uid="{00000000-0005-0000-0000-0000EDB10000}"/>
    <cellStyle name="好 2 2" xfId="23457" xr:uid="{00000000-0005-0000-0000-0000EEB10000}"/>
    <cellStyle name="差" xfId="23458" xr:uid="{00000000-0005-0000-0000-0000EFB10000}"/>
    <cellStyle name="差 2" xfId="23459" xr:uid="{00000000-0005-0000-0000-0000F0B10000}"/>
    <cellStyle name="差 2 2" xfId="23460" xr:uid="{00000000-0005-0000-0000-0000F1B10000}"/>
    <cellStyle name="常规 2 2 2 2 2" xfId="20338" xr:uid="{00000000-0005-0000-0000-0000F2B10000}"/>
    <cellStyle name="常规 2 2 2 3" xfId="20339" xr:uid="{00000000-0005-0000-0000-0000F3B10000}"/>
    <cellStyle name="常规 3" xfId="263" xr:uid="{00000000-0005-0000-0000-0000F4B10000}"/>
    <cellStyle name="常规 3 3 3" xfId="20340" xr:uid="{00000000-0005-0000-0000-0000F5B10000}"/>
    <cellStyle name="常规 4" xfId="20341" xr:uid="{00000000-0005-0000-0000-0000F6B10000}"/>
    <cellStyle name="常规 4 2" xfId="20342" xr:uid="{00000000-0005-0000-0000-0000F7B10000}"/>
    <cellStyle name="常规 4 3" xfId="20343" xr:uid="{00000000-0005-0000-0000-0000F8B10000}"/>
    <cellStyle name="常规_AP CM+ Price Analysis_Transfer Price to Interco (Mar 6 2008) PAC" xfId="20344" xr:uid="{00000000-0005-0000-0000-0000F9B10000}"/>
    <cellStyle name="强调文字颜色 1" xfId="23461" xr:uid="{00000000-0005-0000-0000-0000FAB10000}"/>
    <cellStyle name="强调文字颜色 1 2" xfId="23462" xr:uid="{00000000-0005-0000-0000-0000FBB10000}"/>
    <cellStyle name="强调文字颜色 2" xfId="23463" xr:uid="{00000000-0005-0000-0000-0000FCB10000}"/>
    <cellStyle name="强调文字颜色 2 2" xfId="23464" xr:uid="{00000000-0005-0000-0000-0000FDB10000}"/>
    <cellStyle name="强调文字颜色 3" xfId="23465" xr:uid="{00000000-0005-0000-0000-0000FEB10000}"/>
    <cellStyle name="强调文字颜色 3 2" xfId="23466" xr:uid="{00000000-0005-0000-0000-0000FFB10000}"/>
    <cellStyle name="强调文字颜色 4" xfId="23471" xr:uid="{00000000-0005-0000-0000-000000B20000}"/>
    <cellStyle name="强调文字颜色 4 2" xfId="23467" xr:uid="{00000000-0005-0000-0000-000001B20000}"/>
    <cellStyle name="强调文字颜色 5" xfId="23468" xr:uid="{00000000-0005-0000-0000-000002B20000}"/>
    <cellStyle name="强调文字颜色 5 2" xfId="23469" xr:uid="{00000000-0005-0000-0000-000003B20000}"/>
    <cellStyle name="强调文字颜色 6" xfId="23470" xr:uid="{00000000-0005-0000-0000-000004B20000}"/>
    <cellStyle name="强调文字颜色 6 2" xfId="30048" xr:uid="{00000000-0005-0000-0000-000005B20000}"/>
    <cellStyle name="标题" xfId="23472" xr:uid="{00000000-0005-0000-0000-000006B20000}"/>
    <cellStyle name="标题 1" xfId="23473" xr:uid="{00000000-0005-0000-0000-000007B20000}"/>
    <cellStyle name="标题 1 2" xfId="23474" xr:uid="{00000000-0005-0000-0000-000008B20000}"/>
    <cellStyle name="标题 1 2 2" xfId="29387" xr:uid="{00000000-0005-0000-0000-000009B20000}"/>
    <cellStyle name="标题 2" xfId="31942" xr:uid="{00000000-0005-0000-0000-00000AB20000}"/>
    <cellStyle name="标题 2 2" xfId="32104" xr:uid="{00000000-0005-0000-0000-00000BB20000}"/>
    <cellStyle name="标题 3" xfId="23618" xr:uid="{00000000-0005-0000-0000-00000CB20000}"/>
    <cellStyle name="标题 3 2" xfId="23475" xr:uid="{00000000-0005-0000-0000-00000DB20000}"/>
    <cellStyle name="标题 3 2 2" xfId="23476" xr:uid="{00000000-0005-0000-0000-00000EB20000}"/>
    <cellStyle name="标题 4" xfId="23477" xr:uid="{00000000-0005-0000-0000-00000FB20000}"/>
    <cellStyle name="标题 4 2" xfId="23478" xr:uid="{00000000-0005-0000-0000-000010B20000}"/>
    <cellStyle name="标题 4 2 2" xfId="23479" xr:uid="{00000000-0005-0000-0000-000011B20000}"/>
    <cellStyle name="标题 5" xfId="23480" xr:uid="{00000000-0005-0000-0000-000012B20000}"/>
    <cellStyle name="标题 5 2" xfId="23481" xr:uid="{00000000-0005-0000-0000-000013B20000}"/>
    <cellStyle name="样式 1" xfId="23482" xr:uid="{00000000-0005-0000-0000-000014B20000}"/>
    <cellStyle name="桁区切り [0.00]_0098 China Embassy AQ Summary" xfId="20345" xr:uid="{00000000-0005-0000-0000-000015B20000}"/>
    <cellStyle name="桁区切り_0098 China Embassy AQ Summary" xfId="20346" xr:uid="{00000000-0005-0000-0000-000016B20000}"/>
    <cellStyle name="检查单元格" xfId="23483" xr:uid="{00000000-0005-0000-0000-000017B20000}"/>
    <cellStyle name="检查单元格 2" xfId="23484" xr:uid="{00000000-0005-0000-0000-000018B20000}"/>
    <cellStyle name="標準_0098 China Embassy AQ Summary" xfId="20347" xr:uid="{00000000-0005-0000-0000-000019B20000}"/>
    <cellStyle name="汇总" xfId="23485" xr:uid="{00000000-0005-0000-0000-00001AB20000}"/>
    <cellStyle name="汇总 2" xfId="23493" xr:uid="{00000000-0005-0000-0000-00001BB20000}"/>
    <cellStyle name="汇总 2 2" xfId="23486" xr:uid="{00000000-0005-0000-0000-00001CB20000}"/>
    <cellStyle name="注释" xfId="23487" xr:uid="{00000000-0005-0000-0000-00001DB20000}"/>
    <cellStyle name="解释性文本" xfId="23488" xr:uid="{00000000-0005-0000-0000-00001EB20000}"/>
    <cellStyle name="解释性文本 2" xfId="23489" xr:uid="{00000000-0005-0000-0000-00001FB20000}"/>
    <cellStyle name="警告文本" xfId="23490" xr:uid="{00000000-0005-0000-0000-000020B20000}"/>
    <cellStyle name="警告文本 2" xfId="23491" xr:uid="{00000000-0005-0000-0000-000021B20000}"/>
    <cellStyle name="计算" xfId="23492" xr:uid="{00000000-0005-0000-0000-000022B20000}"/>
    <cellStyle name="计算 2" xfId="29388" xr:uid="{00000000-0005-0000-0000-000023B20000}"/>
    <cellStyle name="计算 2 2" xfId="23494" xr:uid="{00000000-0005-0000-0000-000024B20000}"/>
    <cellStyle name="貨幣 [0]_PERSONAL" xfId="20348" xr:uid="{00000000-0005-0000-0000-000025B20000}"/>
    <cellStyle name="貨幣_PERSONAL" xfId="20349" xr:uid="{00000000-0005-0000-0000-000026B20000}"/>
    <cellStyle name="输入" xfId="23495" xr:uid="{00000000-0005-0000-0000-000027B20000}"/>
    <cellStyle name="输入 2" xfId="23496" xr:uid="{00000000-0005-0000-0000-000028B20000}"/>
    <cellStyle name="输入 2 2" xfId="23497" xr:uid="{00000000-0005-0000-0000-000029B20000}"/>
    <cellStyle name="输出" xfId="23498" xr:uid="{00000000-0005-0000-0000-00002AB20000}"/>
    <cellStyle name="输出 2" xfId="23499" xr:uid="{00000000-0005-0000-0000-00002BB20000}"/>
    <cellStyle name="输出 2 2" xfId="23520" xr:uid="{00000000-0005-0000-0000-00002CB20000}"/>
    <cellStyle name="适中" xfId="23500" xr:uid="{00000000-0005-0000-0000-00002DB20000}"/>
    <cellStyle name="适中 2" xfId="23501" xr:uid="{00000000-0005-0000-0000-00002EB20000}"/>
    <cellStyle name="适中 2 2" xfId="23502" xr:uid="{00000000-0005-0000-0000-00002FB20000}"/>
    <cellStyle name="通貨 [0.00]_0098 China Embassy AQ Summary" xfId="20350" xr:uid="{00000000-0005-0000-0000-000030B20000}"/>
    <cellStyle name="通貨_0098 China Embassy AQ Summary" xfId="20351" xr:uid="{00000000-0005-0000-0000-000031B20000}"/>
    <cellStyle name="链接单元格" xfId="23503" xr:uid="{00000000-0005-0000-0000-000032B20000}"/>
    <cellStyle name="链接单元格 2" xfId="23504" xr:uid="{00000000-0005-0000-0000-000033B20000}"/>
    <cellStyle name="链接单元格 2 2" xfId="23505" xr:uid="{00000000-0005-0000-0000-000034B20000}"/>
    <cellStyle name="隨後的超連結_sales order--EX20003" xfId="20352" xr:uid="{00000000-0005-0000-0000-000035B2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image" Target="../media/image6.jpeg"/><Relationship Id="rId7" Type="http://schemas.openxmlformats.org/officeDocument/2006/relationships/image" Target="../media/image10.png"/><Relationship Id="rId2" Type="http://schemas.openxmlformats.org/officeDocument/2006/relationships/image" Target="../media/image5.emf"/><Relationship Id="rId1" Type="http://schemas.openxmlformats.org/officeDocument/2006/relationships/image" Target="../media/image3.png"/><Relationship Id="rId6" Type="http://schemas.openxmlformats.org/officeDocument/2006/relationships/image" Target="../media/image9.png"/><Relationship Id="rId5" Type="http://schemas.openxmlformats.org/officeDocument/2006/relationships/image" Target="../media/image8.emf"/><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118501</xdr:rowOff>
    </xdr:from>
    <xdr:to>
      <xdr:col>0</xdr:col>
      <xdr:colOff>996086</xdr:colOff>
      <xdr:row>1</xdr:row>
      <xdr:rowOff>266700</xdr:rowOff>
    </xdr:to>
    <xdr:pic>
      <xdr:nvPicPr>
        <xdr:cNvPr id="2" name="Picture 1">
          <a:extLst>
            <a:ext uri="{FF2B5EF4-FFF2-40B4-BE49-F238E27FC236}">
              <a16:creationId xmlns:a16="http://schemas.microsoft.com/office/drawing/2014/main" id="{589B1192-8F97-49B4-8997-9427B3C01E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8501"/>
          <a:ext cx="910361" cy="348224"/>
        </a:xfrm>
        <a:prstGeom prst="rect">
          <a:avLst/>
        </a:prstGeom>
      </xdr:spPr>
    </xdr:pic>
    <xdr:clientData/>
  </xdr:twoCellAnchor>
  <xdr:twoCellAnchor editAs="oneCell">
    <xdr:from>
      <xdr:col>3</xdr:col>
      <xdr:colOff>488131</xdr:colOff>
      <xdr:row>0</xdr:row>
      <xdr:rowOff>146958</xdr:rowOff>
    </xdr:from>
    <xdr:to>
      <xdr:col>3</xdr:col>
      <xdr:colOff>1686533</xdr:colOff>
      <xdr:row>1</xdr:row>
      <xdr:rowOff>304801</xdr:rowOff>
    </xdr:to>
    <xdr:pic>
      <xdr:nvPicPr>
        <xdr:cNvPr id="3" name="Picture 2">
          <a:extLst>
            <a:ext uri="{FF2B5EF4-FFF2-40B4-BE49-F238E27FC236}">
              <a16:creationId xmlns:a16="http://schemas.microsoft.com/office/drawing/2014/main" id="{72D24444-D09A-4F40-8ED4-D887D28C53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12881" y="146958"/>
          <a:ext cx="1198402" cy="3578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19050</xdr:colOff>
      <xdr:row>1</xdr:row>
      <xdr:rowOff>9525</xdr:rowOff>
    </xdr:to>
    <xdr:pic>
      <xdr:nvPicPr>
        <xdr:cNvPr id="2" name="Picture 16" descr="C:\1Akila Ramani-26July2013\1 AKILA\RENDERINGS\MEETING TABLES\Planes discussion table - 1.pn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229600" y="0"/>
          <a:ext cx="1905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xdr:row>
      <xdr:rowOff>0</xdr:rowOff>
    </xdr:from>
    <xdr:to>
      <xdr:col>3</xdr:col>
      <xdr:colOff>19050</xdr:colOff>
      <xdr:row>1</xdr:row>
      <xdr:rowOff>9525</xdr:rowOff>
    </xdr:to>
    <xdr:pic>
      <xdr:nvPicPr>
        <xdr:cNvPr id="3" name="Picture 16" descr="C:\1Akila Ramani-26July2013\1 AKILA\RENDERINGS\MEETING TABLES\Planes discussion table - 1.pn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229600" y="0"/>
          <a:ext cx="1905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23</xdr:row>
      <xdr:rowOff>0</xdr:rowOff>
    </xdr:from>
    <xdr:to>
      <xdr:col>5</xdr:col>
      <xdr:colOff>0</xdr:colOff>
      <xdr:row>23</xdr:row>
      <xdr:rowOff>47625</xdr:rowOff>
    </xdr:to>
    <xdr:pic>
      <xdr:nvPicPr>
        <xdr:cNvPr id="4" name="Picture 12" descr="C:\1Akila Ramani-26July2013\1 AKILA\RENDERINGS\MEETING TABLES\infinity 8pax meeting tables.jpg">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5" name="Picture 12" descr="C:\1Akila Ramani-26July2013\1 AKILA\RENDERINGS\MEETING TABLES\infinity 8pax meeting tables.jpg">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6" name="Picture 12" descr="C:\1Akila Ramani-26July2013\1 AKILA\RENDERINGS\MEETING TABLES\infinity 8pax meeting tables.jpg">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7" name="Picture 9" descr="C:\1Akila Ramani-26July2013\1 AKILA\RENDERINGS\MEETING TABLES\infinity 8pax meeting tables.jpg">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8" name="Picture 12" descr="C:\1Akila Ramani-26July2013\1 AKILA\RENDERINGS\MEETING TABLES\infinity 8pax meeting tables.jpg">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9" name="Picture 106" descr="C:\1Akila Ramani-26July2013\1 AKILA\RENDERINGS\MEETING TABLES\infinity 8pax meeting tables.jpg">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0" name="Picture 12" descr="C:\1Akila Ramani-26July2013\1 AKILA\RENDERINGS\MEETING TABLES\infinity 8pax meeting tables.jpg">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1" name="Picture 12" descr="C:\1Akila Ramani-26July2013\1 AKILA\RENDERINGS\MEETING TABLES\infinity 8pax meeting tables.jpg">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2" name="Picture 12" descr="C:\1Akila Ramani-26July2013\1 AKILA\RENDERINGS\MEETING TABLES\infinity 8pax meeting tables.jpg">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3" name="Picture 9" descr="C:\1Akila Ramani-26July2013\1 AKILA\RENDERINGS\MEETING TABLES\infinity 8pax meeting tables.jpg">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4" name="Picture 13" descr="C:\1Akila Ramani-26July2013\1 AKILA\RENDERINGS\MEETING TABLES\infinity 8pax meeting tables.jpg">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5" name="Picture 122" descr="C:\1Akila Ramani-26July2013\1 AKILA\RENDERINGS\MEETING TABLES\infinity 8pax meeting tables.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6" name="Picture 12" descr="C:\1Akila Ramani-26July2013\1 AKILA\RENDERINGS\MEETING TABLES\infinity 8pax meeting tables.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7" name="Picture 12" descr="C:\1Akila Ramani-26July2013\1 AKILA\RENDERINGS\MEETING TABLES\infinity 8pax meeting tables.jpg">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8" name="Picture 12" descr="C:\1Akila Ramani-26July2013\1 AKILA\RENDERINGS\MEETING TABLES\infinity 8pax meeting tables.jpg">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19" name="Picture 9" descr="C:\1Akila Ramani-26July2013\1 AKILA\RENDERINGS\MEETING TABLES\infinity 8pax meeting tables.jpg">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0" name="Picture 12" descr="C:\1Akila Ramani-26July2013\1 AKILA\RENDERINGS\MEETING TABLES\infinity 8pax meeting tables.jpg">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1" name="Picture 133" descr="C:\1Akila Ramani-26July2013\1 AKILA\RENDERINGS\MEETING TABLES\infinity 8pax meeting tables.jpg">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2" name="Picture 12" descr="C:\1Akila Ramani-26July2013\1 AKILA\RENDERINGS\MEETING TABLES\infinity 8pax meeting tables.jpg">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3" name="Picture 12" descr="C:\1Akila Ramani-26July2013\1 AKILA\RENDERINGS\MEETING TABLES\infinity 8pax meeting tables.jpg">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4" name="Picture 12" descr="C:\1Akila Ramani-26July2013\1 AKILA\RENDERINGS\MEETING TABLES\infinity 8pax meeting tables.jpg">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5" name="Picture 9" descr="C:\1Akila Ramani-26July2013\1 AKILA\RENDERINGS\MEETING TABLES\infinity 8pax meeting tables.jpg">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6" name="Picture 12" descr="C:\1Akila Ramani-26July2013\1 AKILA\RENDERINGS\MEETING TABLES\infinity 8pax meeting tables.jpg">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7" name="Picture 148" descr="C:\1Akila Ramani-26July2013\1 AKILA\RENDERINGS\MEETING TABLES\infinity 8pax meeting tables.jpg">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8" name="Picture 12" descr="C:\1Akila Ramani-26July2013\1 AKILA\RENDERINGS\MEETING TABLES\infinity 8pax meeting tables.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29" name="Picture 12" descr="C:\1Akila Ramani-26July2013\1 AKILA\RENDERINGS\MEETING TABLES\infinity 8pax meeting tables.jpg">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0" name="Picture 12" descr="C:\1Akila Ramani-26July2013\1 AKILA\RENDERINGS\MEETING TABLES\infinity 8pax meeting tables.jpg">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1" name="Picture 9" descr="C:\1Akila Ramani-26July2013\1 AKILA\RENDERINGS\MEETING TABLES\infinity 8pax meeting tables.jpg">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2" name="Picture 12" descr="C:\1Akila Ramani-26July2013\1 AKILA\RENDERINGS\MEETING TABLES\infinity 8pax meeting tables.jpg">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3" name="Picture 164" descr="C:\1Akila Ramani-26July2013\1 AKILA\RENDERINGS\MEETING TABLES\infinity 8pax meeting tables.jpg">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4" name="Picture 12" descr="C:\1Akila Ramani-26July2013\1 AKILA\RENDERINGS\MEETING TABLES\infinity 8pax meeting tables.jpg">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5" name="Picture 12" descr="C:\1Akila Ramani-26July2013\1 AKILA\RENDERINGS\MEETING TABLES\infinity 8pax meeting tables.jpg">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6" name="Picture 12" descr="C:\1Akila Ramani-26July2013\1 AKILA\RENDERINGS\MEETING TABLES\infinity 8pax meeting tables.jpg">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7" name="Picture 9" descr="C:\1Akila Ramani-26July2013\1 AKILA\RENDERINGS\MEETING TABLES\infinity 8pax meeting tables.jpg">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8" name="Picture 12" descr="C:\1Akila Ramani-26July2013\1 AKILA\RENDERINGS\MEETING TABLES\infinity 8pax meeting tables.jpg">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twoCellAnchor editAs="oneCell">
    <xdr:from>
      <xdr:col>5</xdr:col>
      <xdr:colOff>0</xdr:colOff>
      <xdr:row>23</xdr:row>
      <xdr:rowOff>0</xdr:rowOff>
    </xdr:from>
    <xdr:to>
      <xdr:col>5</xdr:col>
      <xdr:colOff>0</xdr:colOff>
      <xdr:row>23</xdr:row>
      <xdr:rowOff>47625</xdr:rowOff>
    </xdr:to>
    <xdr:pic>
      <xdr:nvPicPr>
        <xdr:cNvPr id="39" name="Picture 175" descr="C:\1Akila Ramani-26July2013\1 AKILA\RENDERINGS\MEETING TABLES\infinity 8pax meeting tables.jpg">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344400" y="7181850"/>
          <a:ext cx="0" cy="476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19050</xdr:colOff>
      <xdr:row>1</xdr:row>
      <xdr:rowOff>9525</xdr:rowOff>
    </xdr:to>
    <xdr:pic>
      <xdr:nvPicPr>
        <xdr:cNvPr id="2" name="Picture 16" descr="C:\1Akila Ramani-26July2013\1 AKILA\RENDERINGS\MEETING TABLES\Planes discussion table - 1.pn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639425" y="0"/>
          <a:ext cx="1905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xdr:row>
      <xdr:rowOff>0</xdr:rowOff>
    </xdr:from>
    <xdr:to>
      <xdr:col>3</xdr:col>
      <xdr:colOff>19050</xdr:colOff>
      <xdr:row>1</xdr:row>
      <xdr:rowOff>9525</xdr:rowOff>
    </xdr:to>
    <xdr:pic>
      <xdr:nvPicPr>
        <xdr:cNvPr id="3" name="Picture 16" descr="C:\1Akila Ramani-26July2013\1 AKILA\RENDERINGS\MEETING TABLES\Planes discussion table - 1.pn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639425" y="0"/>
          <a:ext cx="1905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 name="Text Box 59">
          <a:extLst>
            <a:ext uri="{FF2B5EF4-FFF2-40B4-BE49-F238E27FC236}">
              <a16:creationId xmlns:a16="http://schemas.microsoft.com/office/drawing/2014/main" id="{00000000-0008-0000-0100-000004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 name="Text Box 94">
          <a:extLst>
            <a:ext uri="{FF2B5EF4-FFF2-40B4-BE49-F238E27FC236}">
              <a16:creationId xmlns:a16="http://schemas.microsoft.com/office/drawing/2014/main" id="{00000000-0008-0000-0100-000005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 name="Text Box 95">
          <a:extLst>
            <a:ext uri="{FF2B5EF4-FFF2-40B4-BE49-F238E27FC236}">
              <a16:creationId xmlns:a16="http://schemas.microsoft.com/office/drawing/2014/main" id="{00000000-0008-0000-0100-000006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 name="Text Box 113">
          <a:extLst>
            <a:ext uri="{FF2B5EF4-FFF2-40B4-BE49-F238E27FC236}">
              <a16:creationId xmlns:a16="http://schemas.microsoft.com/office/drawing/2014/main" id="{00000000-0008-0000-0100-000007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 name="Text Box 114">
          <a:extLst>
            <a:ext uri="{FF2B5EF4-FFF2-40B4-BE49-F238E27FC236}">
              <a16:creationId xmlns:a16="http://schemas.microsoft.com/office/drawing/2014/main" id="{00000000-0008-0000-0100-000008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 name="Text Box 115">
          <a:extLst>
            <a:ext uri="{FF2B5EF4-FFF2-40B4-BE49-F238E27FC236}">
              <a16:creationId xmlns:a16="http://schemas.microsoft.com/office/drawing/2014/main" id="{00000000-0008-0000-0100-000009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 name="Text Box 116">
          <a:extLst>
            <a:ext uri="{FF2B5EF4-FFF2-40B4-BE49-F238E27FC236}">
              <a16:creationId xmlns:a16="http://schemas.microsoft.com/office/drawing/2014/main" id="{00000000-0008-0000-0100-00000A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 name="Text Box 117">
          <a:extLst>
            <a:ext uri="{FF2B5EF4-FFF2-40B4-BE49-F238E27FC236}">
              <a16:creationId xmlns:a16="http://schemas.microsoft.com/office/drawing/2014/main" id="{00000000-0008-0000-0100-00000B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 name="Text Box 118">
          <a:extLst>
            <a:ext uri="{FF2B5EF4-FFF2-40B4-BE49-F238E27FC236}">
              <a16:creationId xmlns:a16="http://schemas.microsoft.com/office/drawing/2014/main" id="{00000000-0008-0000-0100-00000C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 name="Text Box 119">
          <a:extLst>
            <a:ext uri="{FF2B5EF4-FFF2-40B4-BE49-F238E27FC236}">
              <a16:creationId xmlns:a16="http://schemas.microsoft.com/office/drawing/2014/main" id="{00000000-0008-0000-0100-00000D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4" name="Text Box 120">
          <a:extLst>
            <a:ext uri="{FF2B5EF4-FFF2-40B4-BE49-F238E27FC236}">
              <a16:creationId xmlns:a16="http://schemas.microsoft.com/office/drawing/2014/main" id="{00000000-0008-0000-0100-00000E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5" name="Text Box 121">
          <a:extLst>
            <a:ext uri="{FF2B5EF4-FFF2-40B4-BE49-F238E27FC236}">
              <a16:creationId xmlns:a16="http://schemas.microsoft.com/office/drawing/2014/main" id="{00000000-0008-0000-0100-00000F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6" name="Text Box 122">
          <a:extLst>
            <a:ext uri="{FF2B5EF4-FFF2-40B4-BE49-F238E27FC236}">
              <a16:creationId xmlns:a16="http://schemas.microsoft.com/office/drawing/2014/main" id="{00000000-0008-0000-0100-000010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7" name="Text Box 123">
          <a:extLst>
            <a:ext uri="{FF2B5EF4-FFF2-40B4-BE49-F238E27FC236}">
              <a16:creationId xmlns:a16="http://schemas.microsoft.com/office/drawing/2014/main" id="{00000000-0008-0000-0100-000011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8" name="Text Box 124">
          <a:extLst>
            <a:ext uri="{FF2B5EF4-FFF2-40B4-BE49-F238E27FC236}">
              <a16:creationId xmlns:a16="http://schemas.microsoft.com/office/drawing/2014/main" id="{00000000-0008-0000-0100-000012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9" name="Text Box 125">
          <a:extLst>
            <a:ext uri="{FF2B5EF4-FFF2-40B4-BE49-F238E27FC236}">
              <a16:creationId xmlns:a16="http://schemas.microsoft.com/office/drawing/2014/main" id="{00000000-0008-0000-0100-000013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0" name="Text Box 126">
          <a:extLst>
            <a:ext uri="{FF2B5EF4-FFF2-40B4-BE49-F238E27FC236}">
              <a16:creationId xmlns:a16="http://schemas.microsoft.com/office/drawing/2014/main" id="{00000000-0008-0000-0100-000014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1" name="Text Box 127">
          <a:extLst>
            <a:ext uri="{FF2B5EF4-FFF2-40B4-BE49-F238E27FC236}">
              <a16:creationId xmlns:a16="http://schemas.microsoft.com/office/drawing/2014/main" id="{00000000-0008-0000-0100-000015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2" name="Text Box 59">
          <a:extLst>
            <a:ext uri="{FF2B5EF4-FFF2-40B4-BE49-F238E27FC236}">
              <a16:creationId xmlns:a16="http://schemas.microsoft.com/office/drawing/2014/main" id="{00000000-0008-0000-0100-000016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3" name="Text Box 94">
          <a:extLst>
            <a:ext uri="{FF2B5EF4-FFF2-40B4-BE49-F238E27FC236}">
              <a16:creationId xmlns:a16="http://schemas.microsoft.com/office/drawing/2014/main" id="{00000000-0008-0000-0100-000017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4" name="Text Box 95">
          <a:extLst>
            <a:ext uri="{FF2B5EF4-FFF2-40B4-BE49-F238E27FC236}">
              <a16:creationId xmlns:a16="http://schemas.microsoft.com/office/drawing/2014/main" id="{00000000-0008-0000-0100-000018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5" name="Text Box 113">
          <a:extLst>
            <a:ext uri="{FF2B5EF4-FFF2-40B4-BE49-F238E27FC236}">
              <a16:creationId xmlns:a16="http://schemas.microsoft.com/office/drawing/2014/main" id="{00000000-0008-0000-0100-000019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6" name="Text Box 114">
          <a:extLst>
            <a:ext uri="{FF2B5EF4-FFF2-40B4-BE49-F238E27FC236}">
              <a16:creationId xmlns:a16="http://schemas.microsoft.com/office/drawing/2014/main" id="{00000000-0008-0000-0100-00001A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7" name="Text Box 115">
          <a:extLst>
            <a:ext uri="{FF2B5EF4-FFF2-40B4-BE49-F238E27FC236}">
              <a16:creationId xmlns:a16="http://schemas.microsoft.com/office/drawing/2014/main" id="{00000000-0008-0000-0100-00001B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8" name="Text Box 116">
          <a:extLst>
            <a:ext uri="{FF2B5EF4-FFF2-40B4-BE49-F238E27FC236}">
              <a16:creationId xmlns:a16="http://schemas.microsoft.com/office/drawing/2014/main" id="{00000000-0008-0000-0100-00001C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29" name="Text Box 117">
          <a:extLst>
            <a:ext uri="{FF2B5EF4-FFF2-40B4-BE49-F238E27FC236}">
              <a16:creationId xmlns:a16="http://schemas.microsoft.com/office/drawing/2014/main" id="{00000000-0008-0000-0100-00001D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0" name="Text Box 118">
          <a:extLst>
            <a:ext uri="{FF2B5EF4-FFF2-40B4-BE49-F238E27FC236}">
              <a16:creationId xmlns:a16="http://schemas.microsoft.com/office/drawing/2014/main" id="{00000000-0008-0000-0100-00001E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1" name="Text Box 119">
          <a:extLst>
            <a:ext uri="{FF2B5EF4-FFF2-40B4-BE49-F238E27FC236}">
              <a16:creationId xmlns:a16="http://schemas.microsoft.com/office/drawing/2014/main" id="{00000000-0008-0000-0100-00001F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2" name="Text Box 120">
          <a:extLst>
            <a:ext uri="{FF2B5EF4-FFF2-40B4-BE49-F238E27FC236}">
              <a16:creationId xmlns:a16="http://schemas.microsoft.com/office/drawing/2014/main" id="{00000000-0008-0000-0100-000020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3" name="Text Box 121">
          <a:extLst>
            <a:ext uri="{FF2B5EF4-FFF2-40B4-BE49-F238E27FC236}">
              <a16:creationId xmlns:a16="http://schemas.microsoft.com/office/drawing/2014/main" id="{00000000-0008-0000-0100-000021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4" name="Text Box 122">
          <a:extLst>
            <a:ext uri="{FF2B5EF4-FFF2-40B4-BE49-F238E27FC236}">
              <a16:creationId xmlns:a16="http://schemas.microsoft.com/office/drawing/2014/main" id="{00000000-0008-0000-0100-000022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5" name="Text Box 123">
          <a:extLst>
            <a:ext uri="{FF2B5EF4-FFF2-40B4-BE49-F238E27FC236}">
              <a16:creationId xmlns:a16="http://schemas.microsoft.com/office/drawing/2014/main" id="{00000000-0008-0000-0100-000023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6" name="Text Box 124">
          <a:extLst>
            <a:ext uri="{FF2B5EF4-FFF2-40B4-BE49-F238E27FC236}">
              <a16:creationId xmlns:a16="http://schemas.microsoft.com/office/drawing/2014/main" id="{00000000-0008-0000-0100-000024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7" name="Text Box 125">
          <a:extLst>
            <a:ext uri="{FF2B5EF4-FFF2-40B4-BE49-F238E27FC236}">
              <a16:creationId xmlns:a16="http://schemas.microsoft.com/office/drawing/2014/main" id="{00000000-0008-0000-0100-000025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8" name="Text Box 126">
          <a:extLst>
            <a:ext uri="{FF2B5EF4-FFF2-40B4-BE49-F238E27FC236}">
              <a16:creationId xmlns:a16="http://schemas.microsoft.com/office/drawing/2014/main" id="{00000000-0008-0000-0100-000026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39" name="Text Box 127">
          <a:extLst>
            <a:ext uri="{FF2B5EF4-FFF2-40B4-BE49-F238E27FC236}">
              <a16:creationId xmlns:a16="http://schemas.microsoft.com/office/drawing/2014/main" id="{00000000-0008-0000-0100-000027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0" name="Text Box 59">
          <a:extLst>
            <a:ext uri="{FF2B5EF4-FFF2-40B4-BE49-F238E27FC236}">
              <a16:creationId xmlns:a16="http://schemas.microsoft.com/office/drawing/2014/main" id="{00000000-0008-0000-0100-000028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1" name="Text Box 94">
          <a:extLst>
            <a:ext uri="{FF2B5EF4-FFF2-40B4-BE49-F238E27FC236}">
              <a16:creationId xmlns:a16="http://schemas.microsoft.com/office/drawing/2014/main" id="{00000000-0008-0000-0100-000029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2" name="Text Box 95">
          <a:extLst>
            <a:ext uri="{FF2B5EF4-FFF2-40B4-BE49-F238E27FC236}">
              <a16:creationId xmlns:a16="http://schemas.microsoft.com/office/drawing/2014/main" id="{00000000-0008-0000-0100-00002A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3" name="Text Box 113">
          <a:extLst>
            <a:ext uri="{FF2B5EF4-FFF2-40B4-BE49-F238E27FC236}">
              <a16:creationId xmlns:a16="http://schemas.microsoft.com/office/drawing/2014/main" id="{00000000-0008-0000-0100-00002B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4" name="Text Box 114">
          <a:extLst>
            <a:ext uri="{FF2B5EF4-FFF2-40B4-BE49-F238E27FC236}">
              <a16:creationId xmlns:a16="http://schemas.microsoft.com/office/drawing/2014/main" id="{00000000-0008-0000-0100-00002C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5" name="Text Box 115">
          <a:extLst>
            <a:ext uri="{FF2B5EF4-FFF2-40B4-BE49-F238E27FC236}">
              <a16:creationId xmlns:a16="http://schemas.microsoft.com/office/drawing/2014/main" id="{00000000-0008-0000-0100-00002D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6" name="Text Box 116">
          <a:extLst>
            <a:ext uri="{FF2B5EF4-FFF2-40B4-BE49-F238E27FC236}">
              <a16:creationId xmlns:a16="http://schemas.microsoft.com/office/drawing/2014/main" id="{00000000-0008-0000-0100-00002E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7" name="Text Box 117">
          <a:extLst>
            <a:ext uri="{FF2B5EF4-FFF2-40B4-BE49-F238E27FC236}">
              <a16:creationId xmlns:a16="http://schemas.microsoft.com/office/drawing/2014/main" id="{00000000-0008-0000-0100-00002F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8" name="Text Box 118">
          <a:extLst>
            <a:ext uri="{FF2B5EF4-FFF2-40B4-BE49-F238E27FC236}">
              <a16:creationId xmlns:a16="http://schemas.microsoft.com/office/drawing/2014/main" id="{00000000-0008-0000-0100-000030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49" name="Text Box 119">
          <a:extLst>
            <a:ext uri="{FF2B5EF4-FFF2-40B4-BE49-F238E27FC236}">
              <a16:creationId xmlns:a16="http://schemas.microsoft.com/office/drawing/2014/main" id="{00000000-0008-0000-0100-000031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0" name="Text Box 120">
          <a:extLst>
            <a:ext uri="{FF2B5EF4-FFF2-40B4-BE49-F238E27FC236}">
              <a16:creationId xmlns:a16="http://schemas.microsoft.com/office/drawing/2014/main" id="{00000000-0008-0000-0100-000032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1" name="Text Box 121">
          <a:extLst>
            <a:ext uri="{FF2B5EF4-FFF2-40B4-BE49-F238E27FC236}">
              <a16:creationId xmlns:a16="http://schemas.microsoft.com/office/drawing/2014/main" id="{00000000-0008-0000-0100-000033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2" name="Text Box 122">
          <a:extLst>
            <a:ext uri="{FF2B5EF4-FFF2-40B4-BE49-F238E27FC236}">
              <a16:creationId xmlns:a16="http://schemas.microsoft.com/office/drawing/2014/main" id="{00000000-0008-0000-0100-000034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3" name="Text Box 123">
          <a:extLst>
            <a:ext uri="{FF2B5EF4-FFF2-40B4-BE49-F238E27FC236}">
              <a16:creationId xmlns:a16="http://schemas.microsoft.com/office/drawing/2014/main" id="{00000000-0008-0000-0100-000035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4" name="Text Box 124">
          <a:extLst>
            <a:ext uri="{FF2B5EF4-FFF2-40B4-BE49-F238E27FC236}">
              <a16:creationId xmlns:a16="http://schemas.microsoft.com/office/drawing/2014/main" id="{00000000-0008-0000-0100-000036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5" name="Text Box 125">
          <a:extLst>
            <a:ext uri="{FF2B5EF4-FFF2-40B4-BE49-F238E27FC236}">
              <a16:creationId xmlns:a16="http://schemas.microsoft.com/office/drawing/2014/main" id="{00000000-0008-0000-0100-000037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6" name="Text Box 126">
          <a:extLst>
            <a:ext uri="{FF2B5EF4-FFF2-40B4-BE49-F238E27FC236}">
              <a16:creationId xmlns:a16="http://schemas.microsoft.com/office/drawing/2014/main" id="{00000000-0008-0000-0100-000038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7" name="Text Box 127">
          <a:extLst>
            <a:ext uri="{FF2B5EF4-FFF2-40B4-BE49-F238E27FC236}">
              <a16:creationId xmlns:a16="http://schemas.microsoft.com/office/drawing/2014/main" id="{00000000-0008-0000-0100-000039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8" name="Text Box 59">
          <a:extLst>
            <a:ext uri="{FF2B5EF4-FFF2-40B4-BE49-F238E27FC236}">
              <a16:creationId xmlns:a16="http://schemas.microsoft.com/office/drawing/2014/main" id="{00000000-0008-0000-0100-00003A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59" name="Text Box 94">
          <a:extLst>
            <a:ext uri="{FF2B5EF4-FFF2-40B4-BE49-F238E27FC236}">
              <a16:creationId xmlns:a16="http://schemas.microsoft.com/office/drawing/2014/main" id="{00000000-0008-0000-0100-00003B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0" name="Text Box 95">
          <a:extLst>
            <a:ext uri="{FF2B5EF4-FFF2-40B4-BE49-F238E27FC236}">
              <a16:creationId xmlns:a16="http://schemas.microsoft.com/office/drawing/2014/main" id="{00000000-0008-0000-0100-00003C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1" name="Text Box 113">
          <a:extLst>
            <a:ext uri="{FF2B5EF4-FFF2-40B4-BE49-F238E27FC236}">
              <a16:creationId xmlns:a16="http://schemas.microsoft.com/office/drawing/2014/main" id="{00000000-0008-0000-0100-00003D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2" name="Text Box 114">
          <a:extLst>
            <a:ext uri="{FF2B5EF4-FFF2-40B4-BE49-F238E27FC236}">
              <a16:creationId xmlns:a16="http://schemas.microsoft.com/office/drawing/2014/main" id="{00000000-0008-0000-0100-00003E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3" name="Text Box 115">
          <a:extLst>
            <a:ext uri="{FF2B5EF4-FFF2-40B4-BE49-F238E27FC236}">
              <a16:creationId xmlns:a16="http://schemas.microsoft.com/office/drawing/2014/main" id="{00000000-0008-0000-0100-00003F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4" name="Text Box 116">
          <a:extLst>
            <a:ext uri="{FF2B5EF4-FFF2-40B4-BE49-F238E27FC236}">
              <a16:creationId xmlns:a16="http://schemas.microsoft.com/office/drawing/2014/main" id="{00000000-0008-0000-0100-000040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5" name="Text Box 117">
          <a:extLst>
            <a:ext uri="{FF2B5EF4-FFF2-40B4-BE49-F238E27FC236}">
              <a16:creationId xmlns:a16="http://schemas.microsoft.com/office/drawing/2014/main" id="{00000000-0008-0000-0100-000041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6" name="Text Box 118">
          <a:extLst>
            <a:ext uri="{FF2B5EF4-FFF2-40B4-BE49-F238E27FC236}">
              <a16:creationId xmlns:a16="http://schemas.microsoft.com/office/drawing/2014/main" id="{00000000-0008-0000-0100-000042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7" name="Text Box 119">
          <a:extLst>
            <a:ext uri="{FF2B5EF4-FFF2-40B4-BE49-F238E27FC236}">
              <a16:creationId xmlns:a16="http://schemas.microsoft.com/office/drawing/2014/main" id="{00000000-0008-0000-0100-000043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8" name="Text Box 120">
          <a:extLst>
            <a:ext uri="{FF2B5EF4-FFF2-40B4-BE49-F238E27FC236}">
              <a16:creationId xmlns:a16="http://schemas.microsoft.com/office/drawing/2014/main" id="{00000000-0008-0000-0100-000044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69" name="Text Box 121">
          <a:extLst>
            <a:ext uri="{FF2B5EF4-FFF2-40B4-BE49-F238E27FC236}">
              <a16:creationId xmlns:a16="http://schemas.microsoft.com/office/drawing/2014/main" id="{00000000-0008-0000-0100-000045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0" name="Text Box 122">
          <a:extLst>
            <a:ext uri="{FF2B5EF4-FFF2-40B4-BE49-F238E27FC236}">
              <a16:creationId xmlns:a16="http://schemas.microsoft.com/office/drawing/2014/main" id="{00000000-0008-0000-0100-000046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1" name="Text Box 123">
          <a:extLst>
            <a:ext uri="{FF2B5EF4-FFF2-40B4-BE49-F238E27FC236}">
              <a16:creationId xmlns:a16="http://schemas.microsoft.com/office/drawing/2014/main" id="{00000000-0008-0000-0100-000047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2" name="Text Box 124">
          <a:extLst>
            <a:ext uri="{FF2B5EF4-FFF2-40B4-BE49-F238E27FC236}">
              <a16:creationId xmlns:a16="http://schemas.microsoft.com/office/drawing/2014/main" id="{00000000-0008-0000-0100-000048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3" name="Text Box 125">
          <a:extLst>
            <a:ext uri="{FF2B5EF4-FFF2-40B4-BE49-F238E27FC236}">
              <a16:creationId xmlns:a16="http://schemas.microsoft.com/office/drawing/2014/main" id="{00000000-0008-0000-0100-000049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4" name="Text Box 126">
          <a:extLst>
            <a:ext uri="{FF2B5EF4-FFF2-40B4-BE49-F238E27FC236}">
              <a16:creationId xmlns:a16="http://schemas.microsoft.com/office/drawing/2014/main" id="{00000000-0008-0000-0100-00004A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5" name="Text Box 127">
          <a:extLst>
            <a:ext uri="{FF2B5EF4-FFF2-40B4-BE49-F238E27FC236}">
              <a16:creationId xmlns:a16="http://schemas.microsoft.com/office/drawing/2014/main" id="{00000000-0008-0000-0100-00004B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6" name="Text Box 59">
          <a:extLst>
            <a:ext uri="{FF2B5EF4-FFF2-40B4-BE49-F238E27FC236}">
              <a16:creationId xmlns:a16="http://schemas.microsoft.com/office/drawing/2014/main" id="{00000000-0008-0000-0100-00004C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7" name="Text Box 94">
          <a:extLst>
            <a:ext uri="{FF2B5EF4-FFF2-40B4-BE49-F238E27FC236}">
              <a16:creationId xmlns:a16="http://schemas.microsoft.com/office/drawing/2014/main" id="{00000000-0008-0000-0100-00004D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8" name="Text Box 95">
          <a:extLst>
            <a:ext uri="{FF2B5EF4-FFF2-40B4-BE49-F238E27FC236}">
              <a16:creationId xmlns:a16="http://schemas.microsoft.com/office/drawing/2014/main" id="{00000000-0008-0000-0100-00004E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79" name="Text Box 113">
          <a:extLst>
            <a:ext uri="{FF2B5EF4-FFF2-40B4-BE49-F238E27FC236}">
              <a16:creationId xmlns:a16="http://schemas.microsoft.com/office/drawing/2014/main" id="{00000000-0008-0000-0100-00004F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0" name="Text Box 114">
          <a:extLst>
            <a:ext uri="{FF2B5EF4-FFF2-40B4-BE49-F238E27FC236}">
              <a16:creationId xmlns:a16="http://schemas.microsoft.com/office/drawing/2014/main" id="{00000000-0008-0000-0100-000050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1" name="Text Box 115">
          <a:extLst>
            <a:ext uri="{FF2B5EF4-FFF2-40B4-BE49-F238E27FC236}">
              <a16:creationId xmlns:a16="http://schemas.microsoft.com/office/drawing/2014/main" id="{00000000-0008-0000-0100-000051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2" name="Text Box 116">
          <a:extLst>
            <a:ext uri="{FF2B5EF4-FFF2-40B4-BE49-F238E27FC236}">
              <a16:creationId xmlns:a16="http://schemas.microsoft.com/office/drawing/2014/main" id="{00000000-0008-0000-0100-000052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3" name="Text Box 117">
          <a:extLst>
            <a:ext uri="{FF2B5EF4-FFF2-40B4-BE49-F238E27FC236}">
              <a16:creationId xmlns:a16="http://schemas.microsoft.com/office/drawing/2014/main" id="{00000000-0008-0000-0100-000053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4" name="Text Box 118">
          <a:extLst>
            <a:ext uri="{FF2B5EF4-FFF2-40B4-BE49-F238E27FC236}">
              <a16:creationId xmlns:a16="http://schemas.microsoft.com/office/drawing/2014/main" id="{00000000-0008-0000-0100-000054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5" name="Text Box 119">
          <a:extLst>
            <a:ext uri="{FF2B5EF4-FFF2-40B4-BE49-F238E27FC236}">
              <a16:creationId xmlns:a16="http://schemas.microsoft.com/office/drawing/2014/main" id="{00000000-0008-0000-0100-000055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6" name="Text Box 120">
          <a:extLst>
            <a:ext uri="{FF2B5EF4-FFF2-40B4-BE49-F238E27FC236}">
              <a16:creationId xmlns:a16="http://schemas.microsoft.com/office/drawing/2014/main" id="{00000000-0008-0000-0100-000056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7" name="Text Box 121">
          <a:extLst>
            <a:ext uri="{FF2B5EF4-FFF2-40B4-BE49-F238E27FC236}">
              <a16:creationId xmlns:a16="http://schemas.microsoft.com/office/drawing/2014/main" id="{00000000-0008-0000-0100-000057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8" name="Text Box 122">
          <a:extLst>
            <a:ext uri="{FF2B5EF4-FFF2-40B4-BE49-F238E27FC236}">
              <a16:creationId xmlns:a16="http://schemas.microsoft.com/office/drawing/2014/main" id="{00000000-0008-0000-0100-000058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89" name="Text Box 123">
          <a:extLst>
            <a:ext uri="{FF2B5EF4-FFF2-40B4-BE49-F238E27FC236}">
              <a16:creationId xmlns:a16="http://schemas.microsoft.com/office/drawing/2014/main" id="{00000000-0008-0000-0100-000059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0" name="Text Box 124">
          <a:extLst>
            <a:ext uri="{FF2B5EF4-FFF2-40B4-BE49-F238E27FC236}">
              <a16:creationId xmlns:a16="http://schemas.microsoft.com/office/drawing/2014/main" id="{00000000-0008-0000-0100-00005A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1" name="Text Box 125">
          <a:extLst>
            <a:ext uri="{FF2B5EF4-FFF2-40B4-BE49-F238E27FC236}">
              <a16:creationId xmlns:a16="http://schemas.microsoft.com/office/drawing/2014/main" id="{00000000-0008-0000-0100-00005B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2" name="Text Box 126">
          <a:extLst>
            <a:ext uri="{FF2B5EF4-FFF2-40B4-BE49-F238E27FC236}">
              <a16:creationId xmlns:a16="http://schemas.microsoft.com/office/drawing/2014/main" id="{00000000-0008-0000-0100-00005C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3" name="Text Box 127">
          <a:extLst>
            <a:ext uri="{FF2B5EF4-FFF2-40B4-BE49-F238E27FC236}">
              <a16:creationId xmlns:a16="http://schemas.microsoft.com/office/drawing/2014/main" id="{00000000-0008-0000-0100-00005D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4" name="Text Box 59">
          <a:extLst>
            <a:ext uri="{FF2B5EF4-FFF2-40B4-BE49-F238E27FC236}">
              <a16:creationId xmlns:a16="http://schemas.microsoft.com/office/drawing/2014/main" id="{00000000-0008-0000-0100-00005E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5" name="Text Box 94">
          <a:extLst>
            <a:ext uri="{FF2B5EF4-FFF2-40B4-BE49-F238E27FC236}">
              <a16:creationId xmlns:a16="http://schemas.microsoft.com/office/drawing/2014/main" id="{00000000-0008-0000-0100-00005F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6" name="Text Box 95">
          <a:extLst>
            <a:ext uri="{FF2B5EF4-FFF2-40B4-BE49-F238E27FC236}">
              <a16:creationId xmlns:a16="http://schemas.microsoft.com/office/drawing/2014/main" id="{00000000-0008-0000-0100-000060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7" name="Text Box 113">
          <a:extLst>
            <a:ext uri="{FF2B5EF4-FFF2-40B4-BE49-F238E27FC236}">
              <a16:creationId xmlns:a16="http://schemas.microsoft.com/office/drawing/2014/main" id="{00000000-0008-0000-0100-000061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8" name="Text Box 114">
          <a:extLst>
            <a:ext uri="{FF2B5EF4-FFF2-40B4-BE49-F238E27FC236}">
              <a16:creationId xmlns:a16="http://schemas.microsoft.com/office/drawing/2014/main" id="{00000000-0008-0000-0100-000062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99" name="Text Box 115">
          <a:extLst>
            <a:ext uri="{FF2B5EF4-FFF2-40B4-BE49-F238E27FC236}">
              <a16:creationId xmlns:a16="http://schemas.microsoft.com/office/drawing/2014/main" id="{00000000-0008-0000-0100-000063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0" name="Text Box 116">
          <a:extLst>
            <a:ext uri="{FF2B5EF4-FFF2-40B4-BE49-F238E27FC236}">
              <a16:creationId xmlns:a16="http://schemas.microsoft.com/office/drawing/2014/main" id="{00000000-0008-0000-0100-000064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1" name="Text Box 117">
          <a:extLst>
            <a:ext uri="{FF2B5EF4-FFF2-40B4-BE49-F238E27FC236}">
              <a16:creationId xmlns:a16="http://schemas.microsoft.com/office/drawing/2014/main" id="{00000000-0008-0000-0100-000065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2" name="Text Box 118">
          <a:extLst>
            <a:ext uri="{FF2B5EF4-FFF2-40B4-BE49-F238E27FC236}">
              <a16:creationId xmlns:a16="http://schemas.microsoft.com/office/drawing/2014/main" id="{00000000-0008-0000-0100-000066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3" name="Text Box 119">
          <a:extLst>
            <a:ext uri="{FF2B5EF4-FFF2-40B4-BE49-F238E27FC236}">
              <a16:creationId xmlns:a16="http://schemas.microsoft.com/office/drawing/2014/main" id="{00000000-0008-0000-0100-000067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4" name="Text Box 120">
          <a:extLst>
            <a:ext uri="{FF2B5EF4-FFF2-40B4-BE49-F238E27FC236}">
              <a16:creationId xmlns:a16="http://schemas.microsoft.com/office/drawing/2014/main" id="{00000000-0008-0000-0100-000068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5" name="Text Box 121">
          <a:extLst>
            <a:ext uri="{FF2B5EF4-FFF2-40B4-BE49-F238E27FC236}">
              <a16:creationId xmlns:a16="http://schemas.microsoft.com/office/drawing/2014/main" id="{00000000-0008-0000-0100-000069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6" name="Text Box 122">
          <a:extLst>
            <a:ext uri="{FF2B5EF4-FFF2-40B4-BE49-F238E27FC236}">
              <a16:creationId xmlns:a16="http://schemas.microsoft.com/office/drawing/2014/main" id="{00000000-0008-0000-0100-00006A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7" name="Text Box 123">
          <a:extLst>
            <a:ext uri="{FF2B5EF4-FFF2-40B4-BE49-F238E27FC236}">
              <a16:creationId xmlns:a16="http://schemas.microsoft.com/office/drawing/2014/main" id="{00000000-0008-0000-0100-00006B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8" name="Text Box 124">
          <a:extLst>
            <a:ext uri="{FF2B5EF4-FFF2-40B4-BE49-F238E27FC236}">
              <a16:creationId xmlns:a16="http://schemas.microsoft.com/office/drawing/2014/main" id="{00000000-0008-0000-0100-00006C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09" name="Text Box 125">
          <a:extLst>
            <a:ext uri="{FF2B5EF4-FFF2-40B4-BE49-F238E27FC236}">
              <a16:creationId xmlns:a16="http://schemas.microsoft.com/office/drawing/2014/main" id="{00000000-0008-0000-0100-00006D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0" name="Text Box 126">
          <a:extLst>
            <a:ext uri="{FF2B5EF4-FFF2-40B4-BE49-F238E27FC236}">
              <a16:creationId xmlns:a16="http://schemas.microsoft.com/office/drawing/2014/main" id="{00000000-0008-0000-0100-00006E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1" name="Text Box 127">
          <a:extLst>
            <a:ext uri="{FF2B5EF4-FFF2-40B4-BE49-F238E27FC236}">
              <a16:creationId xmlns:a16="http://schemas.microsoft.com/office/drawing/2014/main" id="{00000000-0008-0000-0100-00006F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2" name="Text Box 59">
          <a:extLst>
            <a:ext uri="{FF2B5EF4-FFF2-40B4-BE49-F238E27FC236}">
              <a16:creationId xmlns:a16="http://schemas.microsoft.com/office/drawing/2014/main" id="{00000000-0008-0000-0100-000070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3" name="Text Box 94">
          <a:extLst>
            <a:ext uri="{FF2B5EF4-FFF2-40B4-BE49-F238E27FC236}">
              <a16:creationId xmlns:a16="http://schemas.microsoft.com/office/drawing/2014/main" id="{00000000-0008-0000-0100-000071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4" name="Text Box 95">
          <a:extLst>
            <a:ext uri="{FF2B5EF4-FFF2-40B4-BE49-F238E27FC236}">
              <a16:creationId xmlns:a16="http://schemas.microsoft.com/office/drawing/2014/main" id="{00000000-0008-0000-0100-000072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5" name="Text Box 113">
          <a:extLst>
            <a:ext uri="{FF2B5EF4-FFF2-40B4-BE49-F238E27FC236}">
              <a16:creationId xmlns:a16="http://schemas.microsoft.com/office/drawing/2014/main" id="{00000000-0008-0000-0100-000073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6" name="Text Box 114">
          <a:extLst>
            <a:ext uri="{FF2B5EF4-FFF2-40B4-BE49-F238E27FC236}">
              <a16:creationId xmlns:a16="http://schemas.microsoft.com/office/drawing/2014/main" id="{00000000-0008-0000-0100-000074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7" name="Text Box 115">
          <a:extLst>
            <a:ext uri="{FF2B5EF4-FFF2-40B4-BE49-F238E27FC236}">
              <a16:creationId xmlns:a16="http://schemas.microsoft.com/office/drawing/2014/main" id="{00000000-0008-0000-0100-000075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8" name="Text Box 116">
          <a:extLst>
            <a:ext uri="{FF2B5EF4-FFF2-40B4-BE49-F238E27FC236}">
              <a16:creationId xmlns:a16="http://schemas.microsoft.com/office/drawing/2014/main" id="{00000000-0008-0000-0100-000076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19" name="Text Box 117">
          <a:extLst>
            <a:ext uri="{FF2B5EF4-FFF2-40B4-BE49-F238E27FC236}">
              <a16:creationId xmlns:a16="http://schemas.microsoft.com/office/drawing/2014/main" id="{00000000-0008-0000-0100-000077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0" name="Text Box 118">
          <a:extLst>
            <a:ext uri="{FF2B5EF4-FFF2-40B4-BE49-F238E27FC236}">
              <a16:creationId xmlns:a16="http://schemas.microsoft.com/office/drawing/2014/main" id="{00000000-0008-0000-0100-000078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1" name="Text Box 119">
          <a:extLst>
            <a:ext uri="{FF2B5EF4-FFF2-40B4-BE49-F238E27FC236}">
              <a16:creationId xmlns:a16="http://schemas.microsoft.com/office/drawing/2014/main" id="{00000000-0008-0000-0100-000079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2" name="Text Box 120">
          <a:extLst>
            <a:ext uri="{FF2B5EF4-FFF2-40B4-BE49-F238E27FC236}">
              <a16:creationId xmlns:a16="http://schemas.microsoft.com/office/drawing/2014/main" id="{00000000-0008-0000-0100-00007A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3" name="Text Box 121">
          <a:extLst>
            <a:ext uri="{FF2B5EF4-FFF2-40B4-BE49-F238E27FC236}">
              <a16:creationId xmlns:a16="http://schemas.microsoft.com/office/drawing/2014/main" id="{00000000-0008-0000-0100-00007B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4" name="Text Box 122">
          <a:extLst>
            <a:ext uri="{FF2B5EF4-FFF2-40B4-BE49-F238E27FC236}">
              <a16:creationId xmlns:a16="http://schemas.microsoft.com/office/drawing/2014/main" id="{00000000-0008-0000-0100-00007C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5" name="Text Box 123">
          <a:extLst>
            <a:ext uri="{FF2B5EF4-FFF2-40B4-BE49-F238E27FC236}">
              <a16:creationId xmlns:a16="http://schemas.microsoft.com/office/drawing/2014/main" id="{00000000-0008-0000-0100-00007D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6" name="Text Box 124">
          <a:extLst>
            <a:ext uri="{FF2B5EF4-FFF2-40B4-BE49-F238E27FC236}">
              <a16:creationId xmlns:a16="http://schemas.microsoft.com/office/drawing/2014/main" id="{00000000-0008-0000-0100-00007E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7" name="Text Box 125">
          <a:extLst>
            <a:ext uri="{FF2B5EF4-FFF2-40B4-BE49-F238E27FC236}">
              <a16:creationId xmlns:a16="http://schemas.microsoft.com/office/drawing/2014/main" id="{00000000-0008-0000-0100-00007F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8" name="Text Box 126">
          <a:extLst>
            <a:ext uri="{FF2B5EF4-FFF2-40B4-BE49-F238E27FC236}">
              <a16:creationId xmlns:a16="http://schemas.microsoft.com/office/drawing/2014/main" id="{00000000-0008-0000-0100-000080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29" name="Text Box 127">
          <a:extLst>
            <a:ext uri="{FF2B5EF4-FFF2-40B4-BE49-F238E27FC236}">
              <a16:creationId xmlns:a16="http://schemas.microsoft.com/office/drawing/2014/main" id="{00000000-0008-0000-0100-000081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0" name="Text Box 59">
          <a:extLst>
            <a:ext uri="{FF2B5EF4-FFF2-40B4-BE49-F238E27FC236}">
              <a16:creationId xmlns:a16="http://schemas.microsoft.com/office/drawing/2014/main" id="{00000000-0008-0000-0100-000082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1" name="Text Box 94">
          <a:extLst>
            <a:ext uri="{FF2B5EF4-FFF2-40B4-BE49-F238E27FC236}">
              <a16:creationId xmlns:a16="http://schemas.microsoft.com/office/drawing/2014/main" id="{00000000-0008-0000-0100-000083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2" name="Text Box 95">
          <a:extLst>
            <a:ext uri="{FF2B5EF4-FFF2-40B4-BE49-F238E27FC236}">
              <a16:creationId xmlns:a16="http://schemas.microsoft.com/office/drawing/2014/main" id="{00000000-0008-0000-0100-000084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3" name="Text Box 113">
          <a:extLst>
            <a:ext uri="{FF2B5EF4-FFF2-40B4-BE49-F238E27FC236}">
              <a16:creationId xmlns:a16="http://schemas.microsoft.com/office/drawing/2014/main" id="{00000000-0008-0000-0100-000085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4" name="Text Box 114">
          <a:extLst>
            <a:ext uri="{FF2B5EF4-FFF2-40B4-BE49-F238E27FC236}">
              <a16:creationId xmlns:a16="http://schemas.microsoft.com/office/drawing/2014/main" id="{00000000-0008-0000-0100-000086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5" name="Text Box 115">
          <a:extLst>
            <a:ext uri="{FF2B5EF4-FFF2-40B4-BE49-F238E27FC236}">
              <a16:creationId xmlns:a16="http://schemas.microsoft.com/office/drawing/2014/main" id="{00000000-0008-0000-0100-000087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6" name="Text Box 116">
          <a:extLst>
            <a:ext uri="{FF2B5EF4-FFF2-40B4-BE49-F238E27FC236}">
              <a16:creationId xmlns:a16="http://schemas.microsoft.com/office/drawing/2014/main" id="{00000000-0008-0000-0100-000088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7" name="Text Box 117">
          <a:extLst>
            <a:ext uri="{FF2B5EF4-FFF2-40B4-BE49-F238E27FC236}">
              <a16:creationId xmlns:a16="http://schemas.microsoft.com/office/drawing/2014/main" id="{00000000-0008-0000-0100-000089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8" name="Text Box 118">
          <a:extLst>
            <a:ext uri="{FF2B5EF4-FFF2-40B4-BE49-F238E27FC236}">
              <a16:creationId xmlns:a16="http://schemas.microsoft.com/office/drawing/2014/main" id="{00000000-0008-0000-0100-00008A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39" name="Text Box 119">
          <a:extLst>
            <a:ext uri="{FF2B5EF4-FFF2-40B4-BE49-F238E27FC236}">
              <a16:creationId xmlns:a16="http://schemas.microsoft.com/office/drawing/2014/main" id="{00000000-0008-0000-0100-00008B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40" name="Text Box 120">
          <a:extLst>
            <a:ext uri="{FF2B5EF4-FFF2-40B4-BE49-F238E27FC236}">
              <a16:creationId xmlns:a16="http://schemas.microsoft.com/office/drawing/2014/main" id="{00000000-0008-0000-0100-00008C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41" name="Text Box 121">
          <a:extLst>
            <a:ext uri="{FF2B5EF4-FFF2-40B4-BE49-F238E27FC236}">
              <a16:creationId xmlns:a16="http://schemas.microsoft.com/office/drawing/2014/main" id="{00000000-0008-0000-0100-00008D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42" name="Text Box 122">
          <a:extLst>
            <a:ext uri="{FF2B5EF4-FFF2-40B4-BE49-F238E27FC236}">
              <a16:creationId xmlns:a16="http://schemas.microsoft.com/office/drawing/2014/main" id="{00000000-0008-0000-0100-00008E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43" name="Text Box 123">
          <a:extLst>
            <a:ext uri="{FF2B5EF4-FFF2-40B4-BE49-F238E27FC236}">
              <a16:creationId xmlns:a16="http://schemas.microsoft.com/office/drawing/2014/main" id="{00000000-0008-0000-0100-00008F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44" name="Text Box 124">
          <a:extLst>
            <a:ext uri="{FF2B5EF4-FFF2-40B4-BE49-F238E27FC236}">
              <a16:creationId xmlns:a16="http://schemas.microsoft.com/office/drawing/2014/main" id="{00000000-0008-0000-0100-000090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45" name="Text Box 125">
          <a:extLst>
            <a:ext uri="{FF2B5EF4-FFF2-40B4-BE49-F238E27FC236}">
              <a16:creationId xmlns:a16="http://schemas.microsoft.com/office/drawing/2014/main" id="{00000000-0008-0000-0100-000091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46" name="Text Box 126">
          <a:extLst>
            <a:ext uri="{FF2B5EF4-FFF2-40B4-BE49-F238E27FC236}">
              <a16:creationId xmlns:a16="http://schemas.microsoft.com/office/drawing/2014/main" id="{00000000-0008-0000-0100-000092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114300</xdr:colOff>
      <xdr:row>30</xdr:row>
      <xdr:rowOff>33673</xdr:rowOff>
    </xdr:to>
    <xdr:sp macro="" textlink="">
      <xdr:nvSpPr>
        <xdr:cNvPr id="147" name="Text Box 127">
          <a:extLst>
            <a:ext uri="{FF2B5EF4-FFF2-40B4-BE49-F238E27FC236}">
              <a16:creationId xmlns:a16="http://schemas.microsoft.com/office/drawing/2014/main" id="{00000000-0008-0000-0100-000093000000}"/>
            </a:ext>
          </a:extLst>
        </xdr:cNvPr>
        <xdr:cNvSpPr txBox="1">
          <a:spLocks noChangeArrowheads="1"/>
        </xdr:cNvSpPr>
      </xdr:nvSpPr>
      <xdr:spPr>
        <a:xfrm>
          <a:off x="533400" y="43357800"/>
          <a:ext cx="114300"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1876425</xdr:colOff>
      <xdr:row>29</xdr:row>
      <xdr:rowOff>0</xdr:rowOff>
    </xdr:from>
    <xdr:to>
      <xdr:col>1</xdr:col>
      <xdr:colOff>2000250</xdr:colOff>
      <xdr:row>29</xdr:row>
      <xdr:rowOff>0</xdr:rowOff>
    </xdr:to>
    <xdr:sp macro="" textlink="">
      <xdr:nvSpPr>
        <xdr:cNvPr id="148" name="Text Box 124">
          <a:extLst>
            <a:ext uri="{FF2B5EF4-FFF2-40B4-BE49-F238E27FC236}">
              <a16:creationId xmlns:a16="http://schemas.microsoft.com/office/drawing/2014/main" id="{00000000-0008-0000-0100-000094000000}"/>
            </a:ext>
          </a:extLst>
        </xdr:cNvPr>
        <xdr:cNvSpPr txBox="1">
          <a:spLocks noChangeArrowheads="1"/>
        </xdr:cNvSpPr>
      </xdr:nvSpPr>
      <xdr:spPr>
        <a:xfrm>
          <a:off x="2409825" y="43357800"/>
          <a:ext cx="1238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49" name="Text Box 59">
          <a:extLst>
            <a:ext uri="{FF2B5EF4-FFF2-40B4-BE49-F238E27FC236}">
              <a16:creationId xmlns:a16="http://schemas.microsoft.com/office/drawing/2014/main" id="{00000000-0008-0000-0100-000095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0" name="Text Box 94">
          <a:extLst>
            <a:ext uri="{FF2B5EF4-FFF2-40B4-BE49-F238E27FC236}">
              <a16:creationId xmlns:a16="http://schemas.microsoft.com/office/drawing/2014/main" id="{00000000-0008-0000-0100-000096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1" name="Text Box 95">
          <a:extLst>
            <a:ext uri="{FF2B5EF4-FFF2-40B4-BE49-F238E27FC236}">
              <a16:creationId xmlns:a16="http://schemas.microsoft.com/office/drawing/2014/main" id="{00000000-0008-0000-0100-000097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2" name="Text Box 113">
          <a:extLst>
            <a:ext uri="{FF2B5EF4-FFF2-40B4-BE49-F238E27FC236}">
              <a16:creationId xmlns:a16="http://schemas.microsoft.com/office/drawing/2014/main" id="{00000000-0008-0000-0100-000098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3" name="Text Box 114">
          <a:extLst>
            <a:ext uri="{FF2B5EF4-FFF2-40B4-BE49-F238E27FC236}">
              <a16:creationId xmlns:a16="http://schemas.microsoft.com/office/drawing/2014/main" id="{00000000-0008-0000-0100-000099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4" name="Text Box 115">
          <a:extLst>
            <a:ext uri="{FF2B5EF4-FFF2-40B4-BE49-F238E27FC236}">
              <a16:creationId xmlns:a16="http://schemas.microsoft.com/office/drawing/2014/main" id="{00000000-0008-0000-0100-00009A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5" name="Text Box 116">
          <a:extLst>
            <a:ext uri="{FF2B5EF4-FFF2-40B4-BE49-F238E27FC236}">
              <a16:creationId xmlns:a16="http://schemas.microsoft.com/office/drawing/2014/main" id="{00000000-0008-0000-0100-00009B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6" name="Text Box 117">
          <a:extLst>
            <a:ext uri="{FF2B5EF4-FFF2-40B4-BE49-F238E27FC236}">
              <a16:creationId xmlns:a16="http://schemas.microsoft.com/office/drawing/2014/main" id="{00000000-0008-0000-0100-00009C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7" name="Text Box 118">
          <a:extLst>
            <a:ext uri="{FF2B5EF4-FFF2-40B4-BE49-F238E27FC236}">
              <a16:creationId xmlns:a16="http://schemas.microsoft.com/office/drawing/2014/main" id="{00000000-0008-0000-0100-00009D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8" name="Text Box 119">
          <a:extLst>
            <a:ext uri="{FF2B5EF4-FFF2-40B4-BE49-F238E27FC236}">
              <a16:creationId xmlns:a16="http://schemas.microsoft.com/office/drawing/2014/main" id="{00000000-0008-0000-0100-00009E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59" name="Text Box 120">
          <a:extLst>
            <a:ext uri="{FF2B5EF4-FFF2-40B4-BE49-F238E27FC236}">
              <a16:creationId xmlns:a16="http://schemas.microsoft.com/office/drawing/2014/main" id="{00000000-0008-0000-0100-00009F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0" name="Text Box 121">
          <a:extLst>
            <a:ext uri="{FF2B5EF4-FFF2-40B4-BE49-F238E27FC236}">
              <a16:creationId xmlns:a16="http://schemas.microsoft.com/office/drawing/2014/main" id="{00000000-0008-0000-0100-0000A0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1" name="Text Box 122">
          <a:extLst>
            <a:ext uri="{FF2B5EF4-FFF2-40B4-BE49-F238E27FC236}">
              <a16:creationId xmlns:a16="http://schemas.microsoft.com/office/drawing/2014/main" id="{00000000-0008-0000-0100-0000A1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2" name="Text Box 123">
          <a:extLst>
            <a:ext uri="{FF2B5EF4-FFF2-40B4-BE49-F238E27FC236}">
              <a16:creationId xmlns:a16="http://schemas.microsoft.com/office/drawing/2014/main" id="{00000000-0008-0000-0100-0000A2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3" name="Text Box 124">
          <a:extLst>
            <a:ext uri="{FF2B5EF4-FFF2-40B4-BE49-F238E27FC236}">
              <a16:creationId xmlns:a16="http://schemas.microsoft.com/office/drawing/2014/main" id="{00000000-0008-0000-0100-0000A3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4" name="Text Box 125">
          <a:extLst>
            <a:ext uri="{FF2B5EF4-FFF2-40B4-BE49-F238E27FC236}">
              <a16:creationId xmlns:a16="http://schemas.microsoft.com/office/drawing/2014/main" id="{00000000-0008-0000-0100-0000A4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5" name="Text Box 126">
          <a:extLst>
            <a:ext uri="{FF2B5EF4-FFF2-40B4-BE49-F238E27FC236}">
              <a16:creationId xmlns:a16="http://schemas.microsoft.com/office/drawing/2014/main" id="{00000000-0008-0000-0100-0000A5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6" name="Text Box 127">
          <a:extLst>
            <a:ext uri="{FF2B5EF4-FFF2-40B4-BE49-F238E27FC236}">
              <a16:creationId xmlns:a16="http://schemas.microsoft.com/office/drawing/2014/main" id="{00000000-0008-0000-0100-0000A6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7" name="Text Box 59">
          <a:extLst>
            <a:ext uri="{FF2B5EF4-FFF2-40B4-BE49-F238E27FC236}">
              <a16:creationId xmlns:a16="http://schemas.microsoft.com/office/drawing/2014/main" id="{00000000-0008-0000-0100-0000A7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8" name="Text Box 94">
          <a:extLst>
            <a:ext uri="{FF2B5EF4-FFF2-40B4-BE49-F238E27FC236}">
              <a16:creationId xmlns:a16="http://schemas.microsoft.com/office/drawing/2014/main" id="{00000000-0008-0000-0100-0000A8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69" name="Text Box 95">
          <a:extLst>
            <a:ext uri="{FF2B5EF4-FFF2-40B4-BE49-F238E27FC236}">
              <a16:creationId xmlns:a16="http://schemas.microsoft.com/office/drawing/2014/main" id="{00000000-0008-0000-0100-0000A9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0" name="Text Box 113">
          <a:extLst>
            <a:ext uri="{FF2B5EF4-FFF2-40B4-BE49-F238E27FC236}">
              <a16:creationId xmlns:a16="http://schemas.microsoft.com/office/drawing/2014/main" id="{00000000-0008-0000-0100-0000AA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1" name="Text Box 114">
          <a:extLst>
            <a:ext uri="{FF2B5EF4-FFF2-40B4-BE49-F238E27FC236}">
              <a16:creationId xmlns:a16="http://schemas.microsoft.com/office/drawing/2014/main" id="{00000000-0008-0000-0100-0000AB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2" name="Text Box 115">
          <a:extLst>
            <a:ext uri="{FF2B5EF4-FFF2-40B4-BE49-F238E27FC236}">
              <a16:creationId xmlns:a16="http://schemas.microsoft.com/office/drawing/2014/main" id="{00000000-0008-0000-0100-0000AC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3" name="Text Box 116">
          <a:extLst>
            <a:ext uri="{FF2B5EF4-FFF2-40B4-BE49-F238E27FC236}">
              <a16:creationId xmlns:a16="http://schemas.microsoft.com/office/drawing/2014/main" id="{00000000-0008-0000-0100-0000AD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4" name="Text Box 117">
          <a:extLst>
            <a:ext uri="{FF2B5EF4-FFF2-40B4-BE49-F238E27FC236}">
              <a16:creationId xmlns:a16="http://schemas.microsoft.com/office/drawing/2014/main" id="{00000000-0008-0000-0100-0000AE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5" name="Text Box 118">
          <a:extLst>
            <a:ext uri="{FF2B5EF4-FFF2-40B4-BE49-F238E27FC236}">
              <a16:creationId xmlns:a16="http://schemas.microsoft.com/office/drawing/2014/main" id="{00000000-0008-0000-0100-0000AF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6" name="Text Box 119">
          <a:extLst>
            <a:ext uri="{FF2B5EF4-FFF2-40B4-BE49-F238E27FC236}">
              <a16:creationId xmlns:a16="http://schemas.microsoft.com/office/drawing/2014/main" id="{00000000-0008-0000-0100-0000B0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7" name="Text Box 120">
          <a:extLst>
            <a:ext uri="{FF2B5EF4-FFF2-40B4-BE49-F238E27FC236}">
              <a16:creationId xmlns:a16="http://schemas.microsoft.com/office/drawing/2014/main" id="{00000000-0008-0000-0100-0000B1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8" name="Text Box 121">
          <a:extLst>
            <a:ext uri="{FF2B5EF4-FFF2-40B4-BE49-F238E27FC236}">
              <a16:creationId xmlns:a16="http://schemas.microsoft.com/office/drawing/2014/main" id="{00000000-0008-0000-0100-0000B2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79" name="Text Box 122">
          <a:extLst>
            <a:ext uri="{FF2B5EF4-FFF2-40B4-BE49-F238E27FC236}">
              <a16:creationId xmlns:a16="http://schemas.microsoft.com/office/drawing/2014/main" id="{00000000-0008-0000-0100-0000B3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0" name="Text Box 123">
          <a:extLst>
            <a:ext uri="{FF2B5EF4-FFF2-40B4-BE49-F238E27FC236}">
              <a16:creationId xmlns:a16="http://schemas.microsoft.com/office/drawing/2014/main" id="{00000000-0008-0000-0100-0000B4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1" name="Text Box 124">
          <a:extLst>
            <a:ext uri="{FF2B5EF4-FFF2-40B4-BE49-F238E27FC236}">
              <a16:creationId xmlns:a16="http://schemas.microsoft.com/office/drawing/2014/main" id="{00000000-0008-0000-0100-0000B5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2" name="Text Box 125">
          <a:extLst>
            <a:ext uri="{FF2B5EF4-FFF2-40B4-BE49-F238E27FC236}">
              <a16:creationId xmlns:a16="http://schemas.microsoft.com/office/drawing/2014/main" id="{00000000-0008-0000-0100-0000B6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3" name="Text Box 126">
          <a:extLst>
            <a:ext uri="{FF2B5EF4-FFF2-40B4-BE49-F238E27FC236}">
              <a16:creationId xmlns:a16="http://schemas.microsoft.com/office/drawing/2014/main" id="{00000000-0008-0000-0100-0000B7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4" name="Text Box 127">
          <a:extLst>
            <a:ext uri="{FF2B5EF4-FFF2-40B4-BE49-F238E27FC236}">
              <a16:creationId xmlns:a16="http://schemas.microsoft.com/office/drawing/2014/main" id="{00000000-0008-0000-0100-0000B8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5" name="Text Box 59">
          <a:extLst>
            <a:ext uri="{FF2B5EF4-FFF2-40B4-BE49-F238E27FC236}">
              <a16:creationId xmlns:a16="http://schemas.microsoft.com/office/drawing/2014/main" id="{00000000-0008-0000-0100-0000B9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6" name="Text Box 94">
          <a:extLst>
            <a:ext uri="{FF2B5EF4-FFF2-40B4-BE49-F238E27FC236}">
              <a16:creationId xmlns:a16="http://schemas.microsoft.com/office/drawing/2014/main" id="{00000000-0008-0000-0100-0000BA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7" name="Text Box 95">
          <a:extLst>
            <a:ext uri="{FF2B5EF4-FFF2-40B4-BE49-F238E27FC236}">
              <a16:creationId xmlns:a16="http://schemas.microsoft.com/office/drawing/2014/main" id="{00000000-0008-0000-0100-0000BB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8" name="Text Box 113">
          <a:extLst>
            <a:ext uri="{FF2B5EF4-FFF2-40B4-BE49-F238E27FC236}">
              <a16:creationId xmlns:a16="http://schemas.microsoft.com/office/drawing/2014/main" id="{00000000-0008-0000-0100-0000BC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89" name="Text Box 114">
          <a:extLst>
            <a:ext uri="{FF2B5EF4-FFF2-40B4-BE49-F238E27FC236}">
              <a16:creationId xmlns:a16="http://schemas.microsoft.com/office/drawing/2014/main" id="{00000000-0008-0000-0100-0000BD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0" name="Text Box 115">
          <a:extLst>
            <a:ext uri="{FF2B5EF4-FFF2-40B4-BE49-F238E27FC236}">
              <a16:creationId xmlns:a16="http://schemas.microsoft.com/office/drawing/2014/main" id="{00000000-0008-0000-0100-0000BE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1" name="Text Box 116">
          <a:extLst>
            <a:ext uri="{FF2B5EF4-FFF2-40B4-BE49-F238E27FC236}">
              <a16:creationId xmlns:a16="http://schemas.microsoft.com/office/drawing/2014/main" id="{00000000-0008-0000-0100-0000BF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2" name="Text Box 117">
          <a:extLst>
            <a:ext uri="{FF2B5EF4-FFF2-40B4-BE49-F238E27FC236}">
              <a16:creationId xmlns:a16="http://schemas.microsoft.com/office/drawing/2014/main" id="{00000000-0008-0000-0100-0000C0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3" name="Text Box 118">
          <a:extLst>
            <a:ext uri="{FF2B5EF4-FFF2-40B4-BE49-F238E27FC236}">
              <a16:creationId xmlns:a16="http://schemas.microsoft.com/office/drawing/2014/main" id="{00000000-0008-0000-0100-0000C1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4" name="Text Box 119">
          <a:extLst>
            <a:ext uri="{FF2B5EF4-FFF2-40B4-BE49-F238E27FC236}">
              <a16:creationId xmlns:a16="http://schemas.microsoft.com/office/drawing/2014/main" id="{00000000-0008-0000-0100-0000C2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5" name="Text Box 120">
          <a:extLst>
            <a:ext uri="{FF2B5EF4-FFF2-40B4-BE49-F238E27FC236}">
              <a16:creationId xmlns:a16="http://schemas.microsoft.com/office/drawing/2014/main" id="{00000000-0008-0000-0100-0000C3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6" name="Text Box 121">
          <a:extLst>
            <a:ext uri="{FF2B5EF4-FFF2-40B4-BE49-F238E27FC236}">
              <a16:creationId xmlns:a16="http://schemas.microsoft.com/office/drawing/2014/main" id="{00000000-0008-0000-0100-0000C4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7" name="Text Box 122">
          <a:extLst>
            <a:ext uri="{FF2B5EF4-FFF2-40B4-BE49-F238E27FC236}">
              <a16:creationId xmlns:a16="http://schemas.microsoft.com/office/drawing/2014/main" id="{00000000-0008-0000-0100-0000C5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8" name="Text Box 123">
          <a:extLst>
            <a:ext uri="{FF2B5EF4-FFF2-40B4-BE49-F238E27FC236}">
              <a16:creationId xmlns:a16="http://schemas.microsoft.com/office/drawing/2014/main" id="{00000000-0008-0000-0100-0000C6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199" name="Text Box 124">
          <a:extLst>
            <a:ext uri="{FF2B5EF4-FFF2-40B4-BE49-F238E27FC236}">
              <a16:creationId xmlns:a16="http://schemas.microsoft.com/office/drawing/2014/main" id="{00000000-0008-0000-0100-0000C7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0" name="Text Box 125">
          <a:extLst>
            <a:ext uri="{FF2B5EF4-FFF2-40B4-BE49-F238E27FC236}">
              <a16:creationId xmlns:a16="http://schemas.microsoft.com/office/drawing/2014/main" id="{00000000-0008-0000-0100-0000C8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1" name="Text Box 126">
          <a:extLst>
            <a:ext uri="{FF2B5EF4-FFF2-40B4-BE49-F238E27FC236}">
              <a16:creationId xmlns:a16="http://schemas.microsoft.com/office/drawing/2014/main" id="{00000000-0008-0000-0100-0000C9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2" name="Text Box 127">
          <a:extLst>
            <a:ext uri="{FF2B5EF4-FFF2-40B4-BE49-F238E27FC236}">
              <a16:creationId xmlns:a16="http://schemas.microsoft.com/office/drawing/2014/main" id="{00000000-0008-0000-0100-0000CA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3" name="Text Box 59">
          <a:extLst>
            <a:ext uri="{FF2B5EF4-FFF2-40B4-BE49-F238E27FC236}">
              <a16:creationId xmlns:a16="http://schemas.microsoft.com/office/drawing/2014/main" id="{00000000-0008-0000-0100-0000CB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4" name="Text Box 94">
          <a:extLst>
            <a:ext uri="{FF2B5EF4-FFF2-40B4-BE49-F238E27FC236}">
              <a16:creationId xmlns:a16="http://schemas.microsoft.com/office/drawing/2014/main" id="{00000000-0008-0000-0100-0000CC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5" name="Text Box 95">
          <a:extLst>
            <a:ext uri="{FF2B5EF4-FFF2-40B4-BE49-F238E27FC236}">
              <a16:creationId xmlns:a16="http://schemas.microsoft.com/office/drawing/2014/main" id="{00000000-0008-0000-0100-0000CD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6" name="Text Box 113">
          <a:extLst>
            <a:ext uri="{FF2B5EF4-FFF2-40B4-BE49-F238E27FC236}">
              <a16:creationId xmlns:a16="http://schemas.microsoft.com/office/drawing/2014/main" id="{00000000-0008-0000-0100-0000CE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7" name="Text Box 114">
          <a:extLst>
            <a:ext uri="{FF2B5EF4-FFF2-40B4-BE49-F238E27FC236}">
              <a16:creationId xmlns:a16="http://schemas.microsoft.com/office/drawing/2014/main" id="{00000000-0008-0000-0100-0000CF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8" name="Text Box 115">
          <a:extLst>
            <a:ext uri="{FF2B5EF4-FFF2-40B4-BE49-F238E27FC236}">
              <a16:creationId xmlns:a16="http://schemas.microsoft.com/office/drawing/2014/main" id="{00000000-0008-0000-0100-0000D0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09" name="Text Box 116">
          <a:extLst>
            <a:ext uri="{FF2B5EF4-FFF2-40B4-BE49-F238E27FC236}">
              <a16:creationId xmlns:a16="http://schemas.microsoft.com/office/drawing/2014/main" id="{00000000-0008-0000-0100-0000D1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0" name="Text Box 117">
          <a:extLst>
            <a:ext uri="{FF2B5EF4-FFF2-40B4-BE49-F238E27FC236}">
              <a16:creationId xmlns:a16="http://schemas.microsoft.com/office/drawing/2014/main" id="{00000000-0008-0000-0100-0000D2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1" name="Text Box 118">
          <a:extLst>
            <a:ext uri="{FF2B5EF4-FFF2-40B4-BE49-F238E27FC236}">
              <a16:creationId xmlns:a16="http://schemas.microsoft.com/office/drawing/2014/main" id="{00000000-0008-0000-0100-0000D3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2" name="Text Box 119">
          <a:extLst>
            <a:ext uri="{FF2B5EF4-FFF2-40B4-BE49-F238E27FC236}">
              <a16:creationId xmlns:a16="http://schemas.microsoft.com/office/drawing/2014/main" id="{00000000-0008-0000-0100-0000D4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3" name="Text Box 120">
          <a:extLst>
            <a:ext uri="{FF2B5EF4-FFF2-40B4-BE49-F238E27FC236}">
              <a16:creationId xmlns:a16="http://schemas.microsoft.com/office/drawing/2014/main" id="{00000000-0008-0000-0100-0000D5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4" name="Text Box 121">
          <a:extLst>
            <a:ext uri="{FF2B5EF4-FFF2-40B4-BE49-F238E27FC236}">
              <a16:creationId xmlns:a16="http://schemas.microsoft.com/office/drawing/2014/main" id="{00000000-0008-0000-0100-0000D6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5" name="Text Box 122">
          <a:extLst>
            <a:ext uri="{FF2B5EF4-FFF2-40B4-BE49-F238E27FC236}">
              <a16:creationId xmlns:a16="http://schemas.microsoft.com/office/drawing/2014/main" id="{00000000-0008-0000-0100-0000D7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6" name="Text Box 123">
          <a:extLst>
            <a:ext uri="{FF2B5EF4-FFF2-40B4-BE49-F238E27FC236}">
              <a16:creationId xmlns:a16="http://schemas.microsoft.com/office/drawing/2014/main" id="{00000000-0008-0000-0100-0000D8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7" name="Text Box 124">
          <a:extLst>
            <a:ext uri="{FF2B5EF4-FFF2-40B4-BE49-F238E27FC236}">
              <a16:creationId xmlns:a16="http://schemas.microsoft.com/office/drawing/2014/main" id="{00000000-0008-0000-0100-0000D9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8" name="Text Box 125">
          <a:extLst>
            <a:ext uri="{FF2B5EF4-FFF2-40B4-BE49-F238E27FC236}">
              <a16:creationId xmlns:a16="http://schemas.microsoft.com/office/drawing/2014/main" id="{00000000-0008-0000-0100-0000DA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19" name="Text Box 126">
          <a:extLst>
            <a:ext uri="{FF2B5EF4-FFF2-40B4-BE49-F238E27FC236}">
              <a16:creationId xmlns:a16="http://schemas.microsoft.com/office/drawing/2014/main" id="{00000000-0008-0000-0100-0000DB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0" name="Text Box 127">
          <a:extLst>
            <a:ext uri="{FF2B5EF4-FFF2-40B4-BE49-F238E27FC236}">
              <a16:creationId xmlns:a16="http://schemas.microsoft.com/office/drawing/2014/main" id="{00000000-0008-0000-0100-0000DC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1" name="Text Box 59">
          <a:extLst>
            <a:ext uri="{FF2B5EF4-FFF2-40B4-BE49-F238E27FC236}">
              <a16:creationId xmlns:a16="http://schemas.microsoft.com/office/drawing/2014/main" id="{00000000-0008-0000-0100-0000DD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2" name="Text Box 94">
          <a:extLst>
            <a:ext uri="{FF2B5EF4-FFF2-40B4-BE49-F238E27FC236}">
              <a16:creationId xmlns:a16="http://schemas.microsoft.com/office/drawing/2014/main" id="{00000000-0008-0000-0100-0000DE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3" name="Text Box 95">
          <a:extLst>
            <a:ext uri="{FF2B5EF4-FFF2-40B4-BE49-F238E27FC236}">
              <a16:creationId xmlns:a16="http://schemas.microsoft.com/office/drawing/2014/main" id="{00000000-0008-0000-0100-0000DF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4" name="Text Box 113">
          <a:extLst>
            <a:ext uri="{FF2B5EF4-FFF2-40B4-BE49-F238E27FC236}">
              <a16:creationId xmlns:a16="http://schemas.microsoft.com/office/drawing/2014/main" id="{00000000-0008-0000-0100-0000E0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5" name="Text Box 114">
          <a:extLst>
            <a:ext uri="{FF2B5EF4-FFF2-40B4-BE49-F238E27FC236}">
              <a16:creationId xmlns:a16="http://schemas.microsoft.com/office/drawing/2014/main" id="{00000000-0008-0000-0100-0000E1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6" name="Text Box 115">
          <a:extLst>
            <a:ext uri="{FF2B5EF4-FFF2-40B4-BE49-F238E27FC236}">
              <a16:creationId xmlns:a16="http://schemas.microsoft.com/office/drawing/2014/main" id="{00000000-0008-0000-0100-0000E2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7" name="Text Box 116">
          <a:extLst>
            <a:ext uri="{FF2B5EF4-FFF2-40B4-BE49-F238E27FC236}">
              <a16:creationId xmlns:a16="http://schemas.microsoft.com/office/drawing/2014/main" id="{00000000-0008-0000-0100-0000E3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8" name="Text Box 117">
          <a:extLst>
            <a:ext uri="{FF2B5EF4-FFF2-40B4-BE49-F238E27FC236}">
              <a16:creationId xmlns:a16="http://schemas.microsoft.com/office/drawing/2014/main" id="{00000000-0008-0000-0100-0000E4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29" name="Text Box 118">
          <a:extLst>
            <a:ext uri="{FF2B5EF4-FFF2-40B4-BE49-F238E27FC236}">
              <a16:creationId xmlns:a16="http://schemas.microsoft.com/office/drawing/2014/main" id="{00000000-0008-0000-0100-0000E5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0" name="Text Box 119">
          <a:extLst>
            <a:ext uri="{FF2B5EF4-FFF2-40B4-BE49-F238E27FC236}">
              <a16:creationId xmlns:a16="http://schemas.microsoft.com/office/drawing/2014/main" id="{00000000-0008-0000-0100-0000E6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1" name="Text Box 120">
          <a:extLst>
            <a:ext uri="{FF2B5EF4-FFF2-40B4-BE49-F238E27FC236}">
              <a16:creationId xmlns:a16="http://schemas.microsoft.com/office/drawing/2014/main" id="{00000000-0008-0000-0100-0000E7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2" name="Text Box 121">
          <a:extLst>
            <a:ext uri="{FF2B5EF4-FFF2-40B4-BE49-F238E27FC236}">
              <a16:creationId xmlns:a16="http://schemas.microsoft.com/office/drawing/2014/main" id="{00000000-0008-0000-0100-0000E8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3" name="Text Box 122">
          <a:extLst>
            <a:ext uri="{FF2B5EF4-FFF2-40B4-BE49-F238E27FC236}">
              <a16:creationId xmlns:a16="http://schemas.microsoft.com/office/drawing/2014/main" id="{00000000-0008-0000-0100-0000E9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4" name="Text Box 123">
          <a:extLst>
            <a:ext uri="{FF2B5EF4-FFF2-40B4-BE49-F238E27FC236}">
              <a16:creationId xmlns:a16="http://schemas.microsoft.com/office/drawing/2014/main" id="{00000000-0008-0000-0100-0000EA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5" name="Text Box 124">
          <a:extLst>
            <a:ext uri="{FF2B5EF4-FFF2-40B4-BE49-F238E27FC236}">
              <a16:creationId xmlns:a16="http://schemas.microsoft.com/office/drawing/2014/main" id="{00000000-0008-0000-0100-0000EB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6" name="Text Box 125">
          <a:extLst>
            <a:ext uri="{FF2B5EF4-FFF2-40B4-BE49-F238E27FC236}">
              <a16:creationId xmlns:a16="http://schemas.microsoft.com/office/drawing/2014/main" id="{00000000-0008-0000-0100-0000EC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7" name="Text Box 126">
          <a:extLst>
            <a:ext uri="{FF2B5EF4-FFF2-40B4-BE49-F238E27FC236}">
              <a16:creationId xmlns:a16="http://schemas.microsoft.com/office/drawing/2014/main" id="{00000000-0008-0000-0100-0000ED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8" name="Text Box 127">
          <a:extLst>
            <a:ext uri="{FF2B5EF4-FFF2-40B4-BE49-F238E27FC236}">
              <a16:creationId xmlns:a16="http://schemas.microsoft.com/office/drawing/2014/main" id="{00000000-0008-0000-0100-0000EE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39" name="Text Box 59">
          <a:extLst>
            <a:ext uri="{FF2B5EF4-FFF2-40B4-BE49-F238E27FC236}">
              <a16:creationId xmlns:a16="http://schemas.microsoft.com/office/drawing/2014/main" id="{00000000-0008-0000-0100-0000EF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0" name="Text Box 94">
          <a:extLst>
            <a:ext uri="{FF2B5EF4-FFF2-40B4-BE49-F238E27FC236}">
              <a16:creationId xmlns:a16="http://schemas.microsoft.com/office/drawing/2014/main" id="{00000000-0008-0000-0100-0000F0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1" name="Text Box 95">
          <a:extLst>
            <a:ext uri="{FF2B5EF4-FFF2-40B4-BE49-F238E27FC236}">
              <a16:creationId xmlns:a16="http://schemas.microsoft.com/office/drawing/2014/main" id="{00000000-0008-0000-0100-0000F1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2" name="Text Box 113">
          <a:extLst>
            <a:ext uri="{FF2B5EF4-FFF2-40B4-BE49-F238E27FC236}">
              <a16:creationId xmlns:a16="http://schemas.microsoft.com/office/drawing/2014/main" id="{00000000-0008-0000-0100-0000F2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3" name="Text Box 114">
          <a:extLst>
            <a:ext uri="{FF2B5EF4-FFF2-40B4-BE49-F238E27FC236}">
              <a16:creationId xmlns:a16="http://schemas.microsoft.com/office/drawing/2014/main" id="{00000000-0008-0000-0100-0000F3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4" name="Text Box 115">
          <a:extLst>
            <a:ext uri="{FF2B5EF4-FFF2-40B4-BE49-F238E27FC236}">
              <a16:creationId xmlns:a16="http://schemas.microsoft.com/office/drawing/2014/main" id="{00000000-0008-0000-0100-0000F4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5" name="Text Box 116">
          <a:extLst>
            <a:ext uri="{FF2B5EF4-FFF2-40B4-BE49-F238E27FC236}">
              <a16:creationId xmlns:a16="http://schemas.microsoft.com/office/drawing/2014/main" id="{00000000-0008-0000-0100-0000F5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6" name="Text Box 117">
          <a:extLst>
            <a:ext uri="{FF2B5EF4-FFF2-40B4-BE49-F238E27FC236}">
              <a16:creationId xmlns:a16="http://schemas.microsoft.com/office/drawing/2014/main" id="{00000000-0008-0000-0100-0000F6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7" name="Text Box 118">
          <a:extLst>
            <a:ext uri="{FF2B5EF4-FFF2-40B4-BE49-F238E27FC236}">
              <a16:creationId xmlns:a16="http://schemas.microsoft.com/office/drawing/2014/main" id="{00000000-0008-0000-0100-0000F7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8" name="Text Box 119">
          <a:extLst>
            <a:ext uri="{FF2B5EF4-FFF2-40B4-BE49-F238E27FC236}">
              <a16:creationId xmlns:a16="http://schemas.microsoft.com/office/drawing/2014/main" id="{00000000-0008-0000-0100-0000F8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49" name="Text Box 120">
          <a:extLst>
            <a:ext uri="{FF2B5EF4-FFF2-40B4-BE49-F238E27FC236}">
              <a16:creationId xmlns:a16="http://schemas.microsoft.com/office/drawing/2014/main" id="{00000000-0008-0000-0100-0000F9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0" name="Text Box 121">
          <a:extLst>
            <a:ext uri="{FF2B5EF4-FFF2-40B4-BE49-F238E27FC236}">
              <a16:creationId xmlns:a16="http://schemas.microsoft.com/office/drawing/2014/main" id="{00000000-0008-0000-0100-0000FA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1" name="Text Box 122">
          <a:extLst>
            <a:ext uri="{FF2B5EF4-FFF2-40B4-BE49-F238E27FC236}">
              <a16:creationId xmlns:a16="http://schemas.microsoft.com/office/drawing/2014/main" id="{00000000-0008-0000-0100-0000FB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2" name="Text Box 123">
          <a:extLst>
            <a:ext uri="{FF2B5EF4-FFF2-40B4-BE49-F238E27FC236}">
              <a16:creationId xmlns:a16="http://schemas.microsoft.com/office/drawing/2014/main" id="{00000000-0008-0000-0100-0000FC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3" name="Text Box 124">
          <a:extLst>
            <a:ext uri="{FF2B5EF4-FFF2-40B4-BE49-F238E27FC236}">
              <a16:creationId xmlns:a16="http://schemas.microsoft.com/office/drawing/2014/main" id="{00000000-0008-0000-0100-0000FD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4" name="Text Box 125">
          <a:extLst>
            <a:ext uri="{FF2B5EF4-FFF2-40B4-BE49-F238E27FC236}">
              <a16:creationId xmlns:a16="http://schemas.microsoft.com/office/drawing/2014/main" id="{00000000-0008-0000-0100-0000FE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5" name="Text Box 126">
          <a:extLst>
            <a:ext uri="{FF2B5EF4-FFF2-40B4-BE49-F238E27FC236}">
              <a16:creationId xmlns:a16="http://schemas.microsoft.com/office/drawing/2014/main" id="{00000000-0008-0000-0100-0000FF00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6" name="Text Box 127">
          <a:extLst>
            <a:ext uri="{FF2B5EF4-FFF2-40B4-BE49-F238E27FC236}">
              <a16:creationId xmlns:a16="http://schemas.microsoft.com/office/drawing/2014/main" id="{00000000-0008-0000-0100-00000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7" name="Text Box 59">
          <a:extLst>
            <a:ext uri="{FF2B5EF4-FFF2-40B4-BE49-F238E27FC236}">
              <a16:creationId xmlns:a16="http://schemas.microsoft.com/office/drawing/2014/main" id="{00000000-0008-0000-0100-00000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8" name="Text Box 94">
          <a:extLst>
            <a:ext uri="{FF2B5EF4-FFF2-40B4-BE49-F238E27FC236}">
              <a16:creationId xmlns:a16="http://schemas.microsoft.com/office/drawing/2014/main" id="{00000000-0008-0000-0100-00000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59" name="Text Box 95">
          <a:extLst>
            <a:ext uri="{FF2B5EF4-FFF2-40B4-BE49-F238E27FC236}">
              <a16:creationId xmlns:a16="http://schemas.microsoft.com/office/drawing/2014/main" id="{00000000-0008-0000-0100-00000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0" name="Text Box 113">
          <a:extLst>
            <a:ext uri="{FF2B5EF4-FFF2-40B4-BE49-F238E27FC236}">
              <a16:creationId xmlns:a16="http://schemas.microsoft.com/office/drawing/2014/main" id="{00000000-0008-0000-0100-00000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1" name="Text Box 114">
          <a:extLst>
            <a:ext uri="{FF2B5EF4-FFF2-40B4-BE49-F238E27FC236}">
              <a16:creationId xmlns:a16="http://schemas.microsoft.com/office/drawing/2014/main" id="{00000000-0008-0000-0100-00000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2" name="Text Box 115">
          <a:extLst>
            <a:ext uri="{FF2B5EF4-FFF2-40B4-BE49-F238E27FC236}">
              <a16:creationId xmlns:a16="http://schemas.microsoft.com/office/drawing/2014/main" id="{00000000-0008-0000-0100-00000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3" name="Text Box 116">
          <a:extLst>
            <a:ext uri="{FF2B5EF4-FFF2-40B4-BE49-F238E27FC236}">
              <a16:creationId xmlns:a16="http://schemas.microsoft.com/office/drawing/2014/main" id="{00000000-0008-0000-0100-00000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4" name="Text Box 117">
          <a:extLst>
            <a:ext uri="{FF2B5EF4-FFF2-40B4-BE49-F238E27FC236}">
              <a16:creationId xmlns:a16="http://schemas.microsoft.com/office/drawing/2014/main" id="{00000000-0008-0000-0100-00000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5" name="Text Box 118">
          <a:extLst>
            <a:ext uri="{FF2B5EF4-FFF2-40B4-BE49-F238E27FC236}">
              <a16:creationId xmlns:a16="http://schemas.microsoft.com/office/drawing/2014/main" id="{00000000-0008-0000-0100-00000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6" name="Text Box 119">
          <a:extLst>
            <a:ext uri="{FF2B5EF4-FFF2-40B4-BE49-F238E27FC236}">
              <a16:creationId xmlns:a16="http://schemas.microsoft.com/office/drawing/2014/main" id="{00000000-0008-0000-0100-00000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7" name="Text Box 120">
          <a:extLst>
            <a:ext uri="{FF2B5EF4-FFF2-40B4-BE49-F238E27FC236}">
              <a16:creationId xmlns:a16="http://schemas.microsoft.com/office/drawing/2014/main" id="{00000000-0008-0000-0100-00000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8" name="Text Box 121">
          <a:extLst>
            <a:ext uri="{FF2B5EF4-FFF2-40B4-BE49-F238E27FC236}">
              <a16:creationId xmlns:a16="http://schemas.microsoft.com/office/drawing/2014/main" id="{00000000-0008-0000-0100-00000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69" name="Text Box 122">
          <a:extLst>
            <a:ext uri="{FF2B5EF4-FFF2-40B4-BE49-F238E27FC236}">
              <a16:creationId xmlns:a16="http://schemas.microsoft.com/office/drawing/2014/main" id="{00000000-0008-0000-0100-00000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0" name="Text Box 123">
          <a:extLst>
            <a:ext uri="{FF2B5EF4-FFF2-40B4-BE49-F238E27FC236}">
              <a16:creationId xmlns:a16="http://schemas.microsoft.com/office/drawing/2014/main" id="{00000000-0008-0000-0100-00000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1" name="Text Box 124">
          <a:extLst>
            <a:ext uri="{FF2B5EF4-FFF2-40B4-BE49-F238E27FC236}">
              <a16:creationId xmlns:a16="http://schemas.microsoft.com/office/drawing/2014/main" id="{00000000-0008-0000-0100-00000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2" name="Text Box 125">
          <a:extLst>
            <a:ext uri="{FF2B5EF4-FFF2-40B4-BE49-F238E27FC236}">
              <a16:creationId xmlns:a16="http://schemas.microsoft.com/office/drawing/2014/main" id="{00000000-0008-0000-0100-00001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3" name="Text Box 126">
          <a:extLst>
            <a:ext uri="{FF2B5EF4-FFF2-40B4-BE49-F238E27FC236}">
              <a16:creationId xmlns:a16="http://schemas.microsoft.com/office/drawing/2014/main" id="{00000000-0008-0000-0100-00001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4" name="Text Box 127">
          <a:extLst>
            <a:ext uri="{FF2B5EF4-FFF2-40B4-BE49-F238E27FC236}">
              <a16:creationId xmlns:a16="http://schemas.microsoft.com/office/drawing/2014/main" id="{00000000-0008-0000-0100-00001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5" name="Text Box 59">
          <a:extLst>
            <a:ext uri="{FF2B5EF4-FFF2-40B4-BE49-F238E27FC236}">
              <a16:creationId xmlns:a16="http://schemas.microsoft.com/office/drawing/2014/main" id="{00000000-0008-0000-0100-00001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6" name="Text Box 94">
          <a:extLst>
            <a:ext uri="{FF2B5EF4-FFF2-40B4-BE49-F238E27FC236}">
              <a16:creationId xmlns:a16="http://schemas.microsoft.com/office/drawing/2014/main" id="{00000000-0008-0000-0100-00001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7" name="Text Box 95">
          <a:extLst>
            <a:ext uri="{FF2B5EF4-FFF2-40B4-BE49-F238E27FC236}">
              <a16:creationId xmlns:a16="http://schemas.microsoft.com/office/drawing/2014/main" id="{00000000-0008-0000-0100-00001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8" name="Text Box 113">
          <a:extLst>
            <a:ext uri="{FF2B5EF4-FFF2-40B4-BE49-F238E27FC236}">
              <a16:creationId xmlns:a16="http://schemas.microsoft.com/office/drawing/2014/main" id="{00000000-0008-0000-0100-00001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79" name="Text Box 114">
          <a:extLst>
            <a:ext uri="{FF2B5EF4-FFF2-40B4-BE49-F238E27FC236}">
              <a16:creationId xmlns:a16="http://schemas.microsoft.com/office/drawing/2014/main" id="{00000000-0008-0000-0100-00001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0" name="Text Box 115">
          <a:extLst>
            <a:ext uri="{FF2B5EF4-FFF2-40B4-BE49-F238E27FC236}">
              <a16:creationId xmlns:a16="http://schemas.microsoft.com/office/drawing/2014/main" id="{00000000-0008-0000-0100-00001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1" name="Text Box 116">
          <a:extLst>
            <a:ext uri="{FF2B5EF4-FFF2-40B4-BE49-F238E27FC236}">
              <a16:creationId xmlns:a16="http://schemas.microsoft.com/office/drawing/2014/main" id="{00000000-0008-0000-0100-00001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2" name="Text Box 117">
          <a:extLst>
            <a:ext uri="{FF2B5EF4-FFF2-40B4-BE49-F238E27FC236}">
              <a16:creationId xmlns:a16="http://schemas.microsoft.com/office/drawing/2014/main" id="{00000000-0008-0000-0100-00001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3" name="Text Box 118">
          <a:extLst>
            <a:ext uri="{FF2B5EF4-FFF2-40B4-BE49-F238E27FC236}">
              <a16:creationId xmlns:a16="http://schemas.microsoft.com/office/drawing/2014/main" id="{00000000-0008-0000-0100-00001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4" name="Text Box 119">
          <a:extLst>
            <a:ext uri="{FF2B5EF4-FFF2-40B4-BE49-F238E27FC236}">
              <a16:creationId xmlns:a16="http://schemas.microsoft.com/office/drawing/2014/main" id="{00000000-0008-0000-0100-00001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5" name="Text Box 120">
          <a:extLst>
            <a:ext uri="{FF2B5EF4-FFF2-40B4-BE49-F238E27FC236}">
              <a16:creationId xmlns:a16="http://schemas.microsoft.com/office/drawing/2014/main" id="{00000000-0008-0000-0100-00001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6" name="Text Box 121">
          <a:extLst>
            <a:ext uri="{FF2B5EF4-FFF2-40B4-BE49-F238E27FC236}">
              <a16:creationId xmlns:a16="http://schemas.microsoft.com/office/drawing/2014/main" id="{00000000-0008-0000-0100-00001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7" name="Text Box 122">
          <a:extLst>
            <a:ext uri="{FF2B5EF4-FFF2-40B4-BE49-F238E27FC236}">
              <a16:creationId xmlns:a16="http://schemas.microsoft.com/office/drawing/2014/main" id="{00000000-0008-0000-0100-00001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8" name="Text Box 123">
          <a:extLst>
            <a:ext uri="{FF2B5EF4-FFF2-40B4-BE49-F238E27FC236}">
              <a16:creationId xmlns:a16="http://schemas.microsoft.com/office/drawing/2014/main" id="{00000000-0008-0000-0100-00002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89" name="Text Box 124">
          <a:extLst>
            <a:ext uri="{FF2B5EF4-FFF2-40B4-BE49-F238E27FC236}">
              <a16:creationId xmlns:a16="http://schemas.microsoft.com/office/drawing/2014/main" id="{00000000-0008-0000-0100-00002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0" name="Text Box 125">
          <a:extLst>
            <a:ext uri="{FF2B5EF4-FFF2-40B4-BE49-F238E27FC236}">
              <a16:creationId xmlns:a16="http://schemas.microsoft.com/office/drawing/2014/main" id="{00000000-0008-0000-0100-00002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1" name="Text Box 126">
          <a:extLst>
            <a:ext uri="{FF2B5EF4-FFF2-40B4-BE49-F238E27FC236}">
              <a16:creationId xmlns:a16="http://schemas.microsoft.com/office/drawing/2014/main" id="{00000000-0008-0000-0100-00002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2" name="Text Box 127">
          <a:extLst>
            <a:ext uri="{FF2B5EF4-FFF2-40B4-BE49-F238E27FC236}">
              <a16:creationId xmlns:a16="http://schemas.microsoft.com/office/drawing/2014/main" id="{00000000-0008-0000-0100-00002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3" name="Text Box 59">
          <a:extLst>
            <a:ext uri="{FF2B5EF4-FFF2-40B4-BE49-F238E27FC236}">
              <a16:creationId xmlns:a16="http://schemas.microsoft.com/office/drawing/2014/main" id="{00000000-0008-0000-0100-00002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4" name="Text Box 94">
          <a:extLst>
            <a:ext uri="{FF2B5EF4-FFF2-40B4-BE49-F238E27FC236}">
              <a16:creationId xmlns:a16="http://schemas.microsoft.com/office/drawing/2014/main" id="{00000000-0008-0000-0100-00002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5" name="Text Box 95">
          <a:extLst>
            <a:ext uri="{FF2B5EF4-FFF2-40B4-BE49-F238E27FC236}">
              <a16:creationId xmlns:a16="http://schemas.microsoft.com/office/drawing/2014/main" id="{00000000-0008-0000-0100-00002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6" name="Text Box 113">
          <a:extLst>
            <a:ext uri="{FF2B5EF4-FFF2-40B4-BE49-F238E27FC236}">
              <a16:creationId xmlns:a16="http://schemas.microsoft.com/office/drawing/2014/main" id="{00000000-0008-0000-0100-00002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7" name="Text Box 114">
          <a:extLst>
            <a:ext uri="{FF2B5EF4-FFF2-40B4-BE49-F238E27FC236}">
              <a16:creationId xmlns:a16="http://schemas.microsoft.com/office/drawing/2014/main" id="{00000000-0008-0000-0100-00002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8" name="Text Box 115">
          <a:extLst>
            <a:ext uri="{FF2B5EF4-FFF2-40B4-BE49-F238E27FC236}">
              <a16:creationId xmlns:a16="http://schemas.microsoft.com/office/drawing/2014/main" id="{00000000-0008-0000-0100-00002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299" name="Text Box 116">
          <a:extLst>
            <a:ext uri="{FF2B5EF4-FFF2-40B4-BE49-F238E27FC236}">
              <a16:creationId xmlns:a16="http://schemas.microsoft.com/office/drawing/2014/main" id="{00000000-0008-0000-0100-00002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0" name="Text Box 117">
          <a:extLst>
            <a:ext uri="{FF2B5EF4-FFF2-40B4-BE49-F238E27FC236}">
              <a16:creationId xmlns:a16="http://schemas.microsoft.com/office/drawing/2014/main" id="{00000000-0008-0000-0100-00002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1" name="Text Box 118">
          <a:extLst>
            <a:ext uri="{FF2B5EF4-FFF2-40B4-BE49-F238E27FC236}">
              <a16:creationId xmlns:a16="http://schemas.microsoft.com/office/drawing/2014/main" id="{00000000-0008-0000-0100-00002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2" name="Text Box 119">
          <a:extLst>
            <a:ext uri="{FF2B5EF4-FFF2-40B4-BE49-F238E27FC236}">
              <a16:creationId xmlns:a16="http://schemas.microsoft.com/office/drawing/2014/main" id="{00000000-0008-0000-0100-00002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3" name="Text Box 120">
          <a:extLst>
            <a:ext uri="{FF2B5EF4-FFF2-40B4-BE49-F238E27FC236}">
              <a16:creationId xmlns:a16="http://schemas.microsoft.com/office/drawing/2014/main" id="{00000000-0008-0000-0100-00002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4" name="Text Box 121">
          <a:extLst>
            <a:ext uri="{FF2B5EF4-FFF2-40B4-BE49-F238E27FC236}">
              <a16:creationId xmlns:a16="http://schemas.microsoft.com/office/drawing/2014/main" id="{00000000-0008-0000-0100-00003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5" name="Text Box 122">
          <a:extLst>
            <a:ext uri="{FF2B5EF4-FFF2-40B4-BE49-F238E27FC236}">
              <a16:creationId xmlns:a16="http://schemas.microsoft.com/office/drawing/2014/main" id="{00000000-0008-0000-0100-00003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6" name="Text Box 123">
          <a:extLst>
            <a:ext uri="{FF2B5EF4-FFF2-40B4-BE49-F238E27FC236}">
              <a16:creationId xmlns:a16="http://schemas.microsoft.com/office/drawing/2014/main" id="{00000000-0008-0000-0100-00003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7" name="Text Box 124">
          <a:extLst>
            <a:ext uri="{FF2B5EF4-FFF2-40B4-BE49-F238E27FC236}">
              <a16:creationId xmlns:a16="http://schemas.microsoft.com/office/drawing/2014/main" id="{00000000-0008-0000-0100-00003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8" name="Text Box 125">
          <a:extLst>
            <a:ext uri="{FF2B5EF4-FFF2-40B4-BE49-F238E27FC236}">
              <a16:creationId xmlns:a16="http://schemas.microsoft.com/office/drawing/2014/main" id="{00000000-0008-0000-0100-00003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09" name="Text Box 126">
          <a:extLst>
            <a:ext uri="{FF2B5EF4-FFF2-40B4-BE49-F238E27FC236}">
              <a16:creationId xmlns:a16="http://schemas.microsoft.com/office/drawing/2014/main" id="{00000000-0008-0000-0100-00003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0" name="Text Box 127">
          <a:extLst>
            <a:ext uri="{FF2B5EF4-FFF2-40B4-BE49-F238E27FC236}">
              <a16:creationId xmlns:a16="http://schemas.microsoft.com/office/drawing/2014/main" id="{00000000-0008-0000-0100-00003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1" name="Text Box 59">
          <a:extLst>
            <a:ext uri="{FF2B5EF4-FFF2-40B4-BE49-F238E27FC236}">
              <a16:creationId xmlns:a16="http://schemas.microsoft.com/office/drawing/2014/main" id="{00000000-0008-0000-0100-00003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2" name="Text Box 94">
          <a:extLst>
            <a:ext uri="{FF2B5EF4-FFF2-40B4-BE49-F238E27FC236}">
              <a16:creationId xmlns:a16="http://schemas.microsoft.com/office/drawing/2014/main" id="{00000000-0008-0000-0100-00003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3" name="Text Box 95">
          <a:extLst>
            <a:ext uri="{FF2B5EF4-FFF2-40B4-BE49-F238E27FC236}">
              <a16:creationId xmlns:a16="http://schemas.microsoft.com/office/drawing/2014/main" id="{00000000-0008-0000-0100-00003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4" name="Text Box 113">
          <a:extLst>
            <a:ext uri="{FF2B5EF4-FFF2-40B4-BE49-F238E27FC236}">
              <a16:creationId xmlns:a16="http://schemas.microsoft.com/office/drawing/2014/main" id="{00000000-0008-0000-0100-00003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5" name="Text Box 114">
          <a:extLst>
            <a:ext uri="{FF2B5EF4-FFF2-40B4-BE49-F238E27FC236}">
              <a16:creationId xmlns:a16="http://schemas.microsoft.com/office/drawing/2014/main" id="{00000000-0008-0000-0100-00003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6" name="Text Box 115">
          <a:extLst>
            <a:ext uri="{FF2B5EF4-FFF2-40B4-BE49-F238E27FC236}">
              <a16:creationId xmlns:a16="http://schemas.microsoft.com/office/drawing/2014/main" id="{00000000-0008-0000-0100-00003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7" name="Text Box 116">
          <a:extLst>
            <a:ext uri="{FF2B5EF4-FFF2-40B4-BE49-F238E27FC236}">
              <a16:creationId xmlns:a16="http://schemas.microsoft.com/office/drawing/2014/main" id="{00000000-0008-0000-0100-00003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8" name="Text Box 117">
          <a:extLst>
            <a:ext uri="{FF2B5EF4-FFF2-40B4-BE49-F238E27FC236}">
              <a16:creationId xmlns:a16="http://schemas.microsoft.com/office/drawing/2014/main" id="{00000000-0008-0000-0100-00003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19" name="Text Box 118">
          <a:extLst>
            <a:ext uri="{FF2B5EF4-FFF2-40B4-BE49-F238E27FC236}">
              <a16:creationId xmlns:a16="http://schemas.microsoft.com/office/drawing/2014/main" id="{00000000-0008-0000-0100-00003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0" name="Text Box 119">
          <a:extLst>
            <a:ext uri="{FF2B5EF4-FFF2-40B4-BE49-F238E27FC236}">
              <a16:creationId xmlns:a16="http://schemas.microsoft.com/office/drawing/2014/main" id="{00000000-0008-0000-0100-00004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1" name="Text Box 120">
          <a:extLst>
            <a:ext uri="{FF2B5EF4-FFF2-40B4-BE49-F238E27FC236}">
              <a16:creationId xmlns:a16="http://schemas.microsoft.com/office/drawing/2014/main" id="{00000000-0008-0000-0100-00004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2" name="Text Box 121">
          <a:extLst>
            <a:ext uri="{FF2B5EF4-FFF2-40B4-BE49-F238E27FC236}">
              <a16:creationId xmlns:a16="http://schemas.microsoft.com/office/drawing/2014/main" id="{00000000-0008-0000-0100-00004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3" name="Text Box 122">
          <a:extLst>
            <a:ext uri="{FF2B5EF4-FFF2-40B4-BE49-F238E27FC236}">
              <a16:creationId xmlns:a16="http://schemas.microsoft.com/office/drawing/2014/main" id="{00000000-0008-0000-0100-00004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4" name="Text Box 123">
          <a:extLst>
            <a:ext uri="{FF2B5EF4-FFF2-40B4-BE49-F238E27FC236}">
              <a16:creationId xmlns:a16="http://schemas.microsoft.com/office/drawing/2014/main" id="{00000000-0008-0000-0100-00004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5" name="Text Box 124">
          <a:extLst>
            <a:ext uri="{FF2B5EF4-FFF2-40B4-BE49-F238E27FC236}">
              <a16:creationId xmlns:a16="http://schemas.microsoft.com/office/drawing/2014/main" id="{00000000-0008-0000-0100-00004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6" name="Text Box 125">
          <a:extLst>
            <a:ext uri="{FF2B5EF4-FFF2-40B4-BE49-F238E27FC236}">
              <a16:creationId xmlns:a16="http://schemas.microsoft.com/office/drawing/2014/main" id="{00000000-0008-0000-0100-00004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7" name="Text Box 126">
          <a:extLst>
            <a:ext uri="{FF2B5EF4-FFF2-40B4-BE49-F238E27FC236}">
              <a16:creationId xmlns:a16="http://schemas.microsoft.com/office/drawing/2014/main" id="{00000000-0008-0000-0100-00004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8" name="Text Box 127">
          <a:extLst>
            <a:ext uri="{FF2B5EF4-FFF2-40B4-BE49-F238E27FC236}">
              <a16:creationId xmlns:a16="http://schemas.microsoft.com/office/drawing/2014/main" id="{00000000-0008-0000-0100-00004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29" name="Text Box 59">
          <a:extLst>
            <a:ext uri="{FF2B5EF4-FFF2-40B4-BE49-F238E27FC236}">
              <a16:creationId xmlns:a16="http://schemas.microsoft.com/office/drawing/2014/main" id="{00000000-0008-0000-0100-00004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0" name="Text Box 94">
          <a:extLst>
            <a:ext uri="{FF2B5EF4-FFF2-40B4-BE49-F238E27FC236}">
              <a16:creationId xmlns:a16="http://schemas.microsoft.com/office/drawing/2014/main" id="{00000000-0008-0000-0100-00004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1" name="Text Box 95">
          <a:extLst>
            <a:ext uri="{FF2B5EF4-FFF2-40B4-BE49-F238E27FC236}">
              <a16:creationId xmlns:a16="http://schemas.microsoft.com/office/drawing/2014/main" id="{00000000-0008-0000-0100-00004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2" name="Text Box 113">
          <a:extLst>
            <a:ext uri="{FF2B5EF4-FFF2-40B4-BE49-F238E27FC236}">
              <a16:creationId xmlns:a16="http://schemas.microsoft.com/office/drawing/2014/main" id="{00000000-0008-0000-0100-00004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3" name="Text Box 114">
          <a:extLst>
            <a:ext uri="{FF2B5EF4-FFF2-40B4-BE49-F238E27FC236}">
              <a16:creationId xmlns:a16="http://schemas.microsoft.com/office/drawing/2014/main" id="{00000000-0008-0000-0100-00004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4" name="Text Box 115">
          <a:extLst>
            <a:ext uri="{FF2B5EF4-FFF2-40B4-BE49-F238E27FC236}">
              <a16:creationId xmlns:a16="http://schemas.microsoft.com/office/drawing/2014/main" id="{00000000-0008-0000-0100-00004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5" name="Text Box 116">
          <a:extLst>
            <a:ext uri="{FF2B5EF4-FFF2-40B4-BE49-F238E27FC236}">
              <a16:creationId xmlns:a16="http://schemas.microsoft.com/office/drawing/2014/main" id="{00000000-0008-0000-0100-00004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6" name="Text Box 117">
          <a:extLst>
            <a:ext uri="{FF2B5EF4-FFF2-40B4-BE49-F238E27FC236}">
              <a16:creationId xmlns:a16="http://schemas.microsoft.com/office/drawing/2014/main" id="{00000000-0008-0000-0100-00005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7" name="Text Box 118">
          <a:extLst>
            <a:ext uri="{FF2B5EF4-FFF2-40B4-BE49-F238E27FC236}">
              <a16:creationId xmlns:a16="http://schemas.microsoft.com/office/drawing/2014/main" id="{00000000-0008-0000-0100-00005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8" name="Text Box 119">
          <a:extLst>
            <a:ext uri="{FF2B5EF4-FFF2-40B4-BE49-F238E27FC236}">
              <a16:creationId xmlns:a16="http://schemas.microsoft.com/office/drawing/2014/main" id="{00000000-0008-0000-0100-00005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39" name="Text Box 120">
          <a:extLst>
            <a:ext uri="{FF2B5EF4-FFF2-40B4-BE49-F238E27FC236}">
              <a16:creationId xmlns:a16="http://schemas.microsoft.com/office/drawing/2014/main" id="{00000000-0008-0000-0100-00005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0" name="Text Box 121">
          <a:extLst>
            <a:ext uri="{FF2B5EF4-FFF2-40B4-BE49-F238E27FC236}">
              <a16:creationId xmlns:a16="http://schemas.microsoft.com/office/drawing/2014/main" id="{00000000-0008-0000-0100-00005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1" name="Text Box 122">
          <a:extLst>
            <a:ext uri="{FF2B5EF4-FFF2-40B4-BE49-F238E27FC236}">
              <a16:creationId xmlns:a16="http://schemas.microsoft.com/office/drawing/2014/main" id="{00000000-0008-0000-0100-00005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2" name="Text Box 123">
          <a:extLst>
            <a:ext uri="{FF2B5EF4-FFF2-40B4-BE49-F238E27FC236}">
              <a16:creationId xmlns:a16="http://schemas.microsoft.com/office/drawing/2014/main" id="{00000000-0008-0000-0100-00005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3" name="Text Box 124">
          <a:extLst>
            <a:ext uri="{FF2B5EF4-FFF2-40B4-BE49-F238E27FC236}">
              <a16:creationId xmlns:a16="http://schemas.microsoft.com/office/drawing/2014/main" id="{00000000-0008-0000-0100-00005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4" name="Text Box 125">
          <a:extLst>
            <a:ext uri="{FF2B5EF4-FFF2-40B4-BE49-F238E27FC236}">
              <a16:creationId xmlns:a16="http://schemas.microsoft.com/office/drawing/2014/main" id="{00000000-0008-0000-0100-00005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5" name="Text Box 126">
          <a:extLst>
            <a:ext uri="{FF2B5EF4-FFF2-40B4-BE49-F238E27FC236}">
              <a16:creationId xmlns:a16="http://schemas.microsoft.com/office/drawing/2014/main" id="{00000000-0008-0000-0100-00005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6" name="Text Box 127">
          <a:extLst>
            <a:ext uri="{FF2B5EF4-FFF2-40B4-BE49-F238E27FC236}">
              <a16:creationId xmlns:a16="http://schemas.microsoft.com/office/drawing/2014/main" id="{00000000-0008-0000-0100-00005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7" name="Text Box 59">
          <a:extLst>
            <a:ext uri="{FF2B5EF4-FFF2-40B4-BE49-F238E27FC236}">
              <a16:creationId xmlns:a16="http://schemas.microsoft.com/office/drawing/2014/main" id="{00000000-0008-0000-0100-00005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8" name="Text Box 94">
          <a:extLst>
            <a:ext uri="{FF2B5EF4-FFF2-40B4-BE49-F238E27FC236}">
              <a16:creationId xmlns:a16="http://schemas.microsoft.com/office/drawing/2014/main" id="{00000000-0008-0000-0100-00005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49" name="Text Box 95">
          <a:extLst>
            <a:ext uri="{FF2B5EF4-FFF2-40B4-BE49-F238E27FC236}">
              <a16:creationId xmlns:a16="http://schemas.microsoft.com/office/drawing/2014/main" id="{00000000-0008-0000-0100-00005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0" name="Text Box 113">
          <a:extLst>
            <a:ext uri="{FF2B5EF4-FFF2-40B4-BE49-F238E27FC236}">
              <a16:creationId xmlns:a16="http://schemas.microsoft.com/office/drawing/2014/main" id="{00000000-0008-0000-0100-00005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1" name="Text Box 114">
          <a:extLst>
            <a:ext uri="{FF2B5EF4-FFF2-40B4-BE49-F238E27FC236}">
              <a16:creationId xmlns:a16="http://schemas.microsoft.com/office/drawing/2014/main" id="{00000000-0008-0000-0100-00005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2" name="Text Box 115">
          <a:extLst>
            <a:ext uri="{FF2B5EF4-FFF2-40B4-BE49-F238E27FC236}">
              <a16:creationId xmlns:a16="http://schemas.microsoft.com/office/drawing/2014/main" id="{00000000-0008-0000-0100-00006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3" name="Text Box 116">
          <a:extLst>
            <a:ext uri="{FF2B5EF4-FFF2-40B4-BE49-F238E27FC236}">
              <a16:creationId xmlns:a16="http://schemas.microsoft.com/office/drawing/2014/main" id="{00000000-0008-0000-0100-00006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4" name="Text Box 117">
          <a:extLst>
            <a:ext uri="{FF2B5EF4-FFF2-40B4-BE49-F238E27FC236}">
              <a16:creationId xmlns:a16="http://schemas.microsoft.com/office/drawing/2014/main" id="{00000000-0008-0000-0100-00006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5" name="Text Box 118">
          <a:extLst>
            <a:ext uri="{FF2B5EF4-FFF2-40B4-BE49-F238E27FC236}">
              <a16:creationId xmlns:a16="http://schemas.microsoft.com/office/drawing/2014/main" id="{00000000-0008-0000-0100-00006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6" name="Text Box 119">
          <a:extLst>
            <a:ext uri="{FF2B5EF4-FFF2-40B4-BE49-F238E27FC236}">
              <a16:creationId xmlns:a16="http://schemas.microsoft.com/office/drawing/2014/main" id="{00000000-0008-0000-0100-00006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7" name="Text Box 120">
          <a:extLst>
            <a:ext uri="{FF2B5EF4-FFF2-40B4-BE49-F238E27FC236}">
              <a16:creationId xmlns:a16="http://schemas.microsoft.com/office/drawing/2014/main" id="{00000000-0008-0000-0100-00006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8" name="Text Box 121">
          <a:extLst>
            <a:ext uri="{FF2B5EF4-FFF2-40B4-BE49-F238E27FC236}">
              <a16:creationId xmlns:a16="http://schemas.microsoft.com/office/drawing/2014/main" id="{00000000-0008-0000-0100-00006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59" name="Text Box 122">
          <a:extLst>
            <a:ext uri="{FF2B5EF4-FFF2-40B4-BE49-F238E27FC236}">
              <a16:creationId xmlns:a16="http://schemas.microsoft.com/office/drawing/2014/main" id="{00000000-0008-0000-0100-00006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0" name="Text Box 123">
          <a:extLst>
            <a:ext uri="{FF2B5EF4-FFF2-40B4-BE49-F238E27FC236}">
              <a16:creationId xmlns:a16="http://schemas.microsoft.com/office/drawing/2014/main" id="{00000000-0008-0000-0100-00006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1" name="Text Box 124">
          <a:extLst>
            <a:ext uri="{FF2B5EF4-FFF2-40B4-BE49-F238E27FC236}">
              <a16:creationId xmlns:a16="http://schemas.microsoft.com/office/drawing/2014/main" id="{00000000-0008-0000-0100-00006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2" name="Text Box 125">
          <a:extLst>
            <a:ext uri="{FF2B5EF4-FFF2-40B4-BE49-F238E27FC236}">
              <a16:creationId xmlns:a16="http://schemas.microsoft.com/office/drawing/2014/main" id="{00000000-0008-0000-0100-00006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3" name="Text Box 126">
          <a:extLst>
            <a:ext uri="{FF2B5EF4-FFF2-40B4-BE49-F238E27FC236}">
              <a16:creationId xmlns:a16="http://schemas.microsoft.com/office/drawing/2014/main" id="{00000000-0008-0000-0100-00006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4" name="Text Box 127">
          <a:extLst>
            <a:ext uri="{FF2B5EF4-FFF2-40B4-BE49-F238E27FC236}">
              <a16:creationId xmlns:a16="http://schemas.microsoft.com/office/drawing/2014/main" id="{00000000-0008-0000-0100-00006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5" name="Text Box 59">
          <a:extLst>
            <a:ext uri="{FF2B5EF4-FFF2-40B4-BE49-F238E27FC236}">
              <a16:creationId xmlns:a16="http://schemas.microsoft.com/office/drawing/2014/main" id="{00000000-0008-0000-0100-00006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6" name="Text Box 94">
          <a:extLst>
            <a:ext uri="{FF2B5EF4-FFF2-40B4-BE49-F238E27FC236}">
              <a16:creationId xmlns:a16="http://schemas.microsoft.com/office/drawing/2014/main" id="{00000000-0008-0000-0100-00006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7" name="Text Box 95">
          <a:extLst>
            <a:ext uri="{FF2B5EF4-FFF2-40B4-BE49-F238E27FC236}">
              <a16:creationId xmlns:a16="http://schemas.microsoft.com/office/drawing/2014/main" id="{00000000-0008-0000-0100-00006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8" name="Text Box 113">
          <a:extLst>
            <a:ext uri="{FF2B5EF4-FFF2-40B4-BE49-F238E27FC236}">
              <a16:creationId xmlns:a16="http://schemas.microsoft.com/office/drawing/2014/main" id="{00000000-0008-0000-0100-00007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69" name="Text Box 114">
          <a:extLst>
            <a:ext uri="{FF2B5EF4-FFF2-40B4-BE49-F238E27FC236}">
              <a16:creationId xmlns:a16="http://schemas.microsoft.com/office/drawing/2014/main" id="{00000000-0008-0000-0100-00007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0" name="Text Box 115">
          <a:extLst>
            <a:ext uri="{FF2B5EF4-FFF2-40B4-BE49-F238E27FC236}">
              <a16:creationId xmlns:a16="http://schemas.microsoft.com/office/drawing/2014/main" id="{00000000-0008-0000-0100-00007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1" name="Text Box 116">
          <a:extLst>
            <a:ext uri="{FF2B5EF4-FFF2-40B4-BE49-F238E27FC236}">
              <a16:creationId xmlns:a16="http://schemas.microsoft.com/office/drawing/2014/main" id="{00000000-0008-0000-0100-00007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2" name="Text Box 117">
          <a:extLst>
            <a:ext uri="{FF2B5EF4-FFF2-40B4-BE49-F238E27FC236}">
              <a16:creationId xmlns:a16="http://schemas.microsoft.com/office/drawing/2014/main" id="{00000000-0008-0000-0100-00007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3" name="Text Box 118">
          <a:extLst>
            <a:ext uri="{FF2B5EF4-FFF2-40B4-BE49-F238E27FC236}">
              <a16:creationId xmlns:a16="http://schemas.microsoft.com/office/drawing/2014/main" id="{00000000-0008-0000-0100-00007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4" name="Text Box 119">
          <a:extLst>
            <a:ext uri="{FF2B5EF4-FFF2-40B4-BE49-F238E27FC236}">
              <a16:creationId xmlns:a16="http://schemas.microsoft.com/office/drawing/2014/main" id="{00000000-0008-0000-0100-00007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5" name="Text Box 120">
          <a:extLst>
            <a:ext uri="{FF2B5EF4-FFF2-40B4-BE49-F238E27FC236}">
              <a16:creationId xmlns:a16="http://schemas.microsoft.com/office/drawing/2014/main" id="{00000000-0008-0000-0100-00007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6" name="Text Box 121">
          <a:extLst>
            <a:ext uri="{FF2B5EF4-FFF2-40B4-BE49-F238E27FC236}">
              <a16:creationId xmlns:a16="http://schemas.microsoft.com/office/drawing/2014/main" id="{00000000-0008-0000-0100-00007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7" name="Text Box 122">
          <a:extLst>
            <a:ext uri="{FF2B5EF4-FFF2-40B4-BE49-F238E27FC236}">
              <a16:creationId xmlns:a16="http://schemas.microsoft.com/office/drawing/2014/main" id="{00000000-0008-0000-0100-00007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8" name="Text Box 123">
          <a:extLst>
            <a:ext uri="{FF2B5EF4-FFF2-40B4-BE49-F238E27FC236}">
              <a16:creationId xmlns:a16="http://schemas.microsoft.com/office/drawing/2014/main" id="{00000000-0008-0000-0100-00007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79" name="Text Box 124">
          <a:extLst>
            <a:ext uri="{FF2B5EF4-FFF2-40B4-BE49-F238E27FC236}">
              <a16:creationId xmlns:a16="http://schemas.microsoft.com/office/drawing/2014/main" id="{00000000-0008-0000-0100-00007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0" name="Text Box 125">
          <a:extLst>
            <a:ext uri="{FF2B5EF4-FFF2-40B4-BE49-F238E27FC236}">
              <a16:creationId xmlns:a16="http://schemas.microsoft.com/office/drawing/2014/main" id="{00000000-0008-0000-0100-00007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1" name="Text Box 126">
          <a:extLst>
            <a:ext uri="{FF2B5EF4-FFF2-40B4-BE49-F238E27FC236}">
              <a16:creationId xmlns:a16="http://schemas.microsoft.com/office/drawing/2014/main" id="{00000000-0008-0000-0100-00007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2" name="Text Box 127">
          <a:extLst>
            <a:ext uri="{FF2B5EF4-FFF2-40B4-BE49-F238E27FC236}">
              <a16:creationId xmlns:a16="http://schemas.microsoft.com/office/drawing/2014/main" id="{00000000-0008-0000-0100-00007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3" name="Text Box 59">
          <a:extLst>
            <a:ext uri="{FF2B5EF4-FFF2-40B4-BE49-F238E27FC236}">
              <a16:creationId xmlns:a16="http://schemas.microsoft.com/office/drawing/2014/main" id="{00000000-0008-0000-0100-00007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4" name="Text Box 94">
          <a:extLst>
            <a:ext uri="{FF2B5EF4-FFF2-40B4-BE49-F238E27FC236}">
              <a16:creationId xmlns:a16="http://schemas.microsoft.com/office/drawing/2014/main" id="{00000000-0008-0000-0100-00008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5" name="Text Box 95">
          <a:extLst>
            <a:ext uri="{FF2B5EF4-FFF2-40B4-BE49-F238E27FC236}">
              <a16:creationId xmlns:a16="http://schemas.microsoft.com/office/drawing/2014/main" id="{00000000-0008-0000-0100-00008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6" name="Text Box 113">
          <a:extLst>
            <a:ext uri="{FF2B5EF4-FFF2-40B4-BE49-F238E27FC236}">
              <a16:creationId xmlns:a16="http://schemas.microsoft.com/office/drawing/2014/main" id="{00000000-0008-0000-0100-00008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7" name="Text Box 114">
          <a:extLst>
            <a:ext uri="{FF2B5EF4-FFF2-40B4-BE49-F238E27FC236}">
              <a16:creationId xmlns:a16="http://schemas.microsoft.com/office/drawing/2014/main" id="{00000000-0008-0000-0100-00008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8" name="Text Box 115">
          <a:extLst>
            <a:ext uri="{FF2B5EF4-FFF2-40B4-BE49-F238E27FC236}">
              <a16:creationId xmlns:a16="http://schemas.microsoft.com/office/drawing/2014/main" id="{00000000-0008-0000-0100-00008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89" name="Text Box 116">
          <a:extLst>
            <a:ext uri="{FF2B5EF4-FFF2-40B4-BE49-F238E27FC236}">
              <a16:creationId xmlns:a16="http://schemas.microsoft.com/office/drawing/2014/main" id="{00000000-0008-0000-0100-00008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0" name="Text Box 117">
          <a:extLst>
            <a:ext uri="{FF2B5EF4-FFF2-40B4-BE49-F238E27FC236}">
              <a16:creationId xmlns:a16="http://schemas.microsoft.com/office/drawing/2014/main" id="{00000000-0008-0000-0100-00008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1" name="Text Box 118">
          <a:extLst>
            <a:ext uri="{FF2B5EF4-FFF2-40B4-BE49-F238E27FC236}">
              <a16:creationId xmlns:a16="http://schemas.microsoft.com/office/drawing/2014/main" id="{00000000-0008-0000-0100-00008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2" name="Text Box 119">
          <a:extLst>
            <a:ext uri="{FF2B5EF4-FFF2-40B4-BE49-F238E27FC236}">
              <a16:creationId xmlns:a16="http://schemas.microsoft.com/office/drawing/2014/main" id="{00000000-0008-0000-0100-00008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3" name="Text Box 120">
          <a:extLst>
            <a:ext uri="{FF2B5EF4-FFF2-40B4-BE49-F238E27FC236}">
              <a16:creationId xmlns:a16="http://schemas.microsoft.com/office/drawing/2014/main" id="{00000000-0008-0000-0100-00008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4" name="Text Box 121">
          <a:extLst>
            <a:ext uri="{FF2B5EF4-FFF2-40B4-BE49-F238E27FC236}">
              <a16:creationId xmlns:a16="http://schemas.microsoft.com/office/drawing/2014/main" id="{00000000-0008-0000-0100-00008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5" name="Text Box 122">
          <a:extLst>
            <a:ext uri="{FF2B5EF4-FFF2-40B4-BE49-F238E27FC236}">
              <a16:creationId xmlns:a16="http://schemas.microsoft.com/office/drawing/2014/main" id="{00000000-0008-0000-0100-00008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6" name="Text Box 123">
          <a:extLst>
            <a:ext uri="{FF2B5EF4-FFF2-40B4-BE49-F238E27FC236}">
              <a16:creationId xmlns:a16="http://schemas.microsoft.com/office/drawing/2014/main" id="{00000000-0008-0000-0100-00008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7" name="Text Box 124">
          <a:extLst>
            <a:ext uri="{FF2B5EF4-FFF2-40B4-BE49-F238E27FC236}">
              <a16:creationId xmlns:a16="http://schemas.microsoft.com/office/drawing/2014/main" id="{00000000-0008-0000-0100-00008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8" name="Text Box 125">
          <a:extLst>
            <a:ext uri="{FF2B5EF4-FFF2-40B4-BE49-F238E27FC236}">
              <a16:creationId xmlns:a16="http://schemas.microsoft.com/office/drawing/2014/main" id="{00000000-0008-0000-0100-00008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399" name="Text Box 126">
          <a:extLst>
            <a:ext uri="{FF2B5EF4-FFF2-40B4-BE49-F238E27FC236}">
              <a16:creationId xmlns:a16="http://schemas.microsoft.com/office/drawing/2014/main" id="{00000000-0008-0000-0100-00008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0" name="Text Box 127">
          <a:extLst>
            <a:ext uri="{FF2B5EF4-FFF2-40B4-BE49-F238E27FC236}">
              <a16:creationId xmlns:a16="http://schemas.microsoft.com/office/drawing/2014/main" id="{00000000-0008-0000-0100-00009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1" name="Text Box 59">
          <a:extLst>
            <a:ext uri="{FF2B5EF4-FFF2-40B4-BE49-F238E27FC236}">
              <a16:creationId xmlns:a16="http://schemas.microsoft.com/office/drawing/2014/main" id="{00000000-0008-0000-0100-00009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2" name="Text Box 94">
          <a:extLst>
            <a:ext uri="{FF2B5EF4-FFF2-40B4-BE49-F238E27FC236}">
              <a16:creationId xmlns:a16="http://schemas.microsoft.com/office/drawing/2014/main" id="{00000000-0008-0000-0100-00009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3" name="Text Box 95">
          <a:extLst>
            <a:ext uri="{FF2B5EF4-FFF2-40B4-BE49-F238E27FC236}">
              <a16:creationId xmlns:a16="http://schemas.microsoft.com/office/drawing/2014/main" id="{00000000-0008-0000-0100-00009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4" name="Text Box 113">
          <a:extLst>
            <a:ext uri="{FF2B5EF4-FFF2-40B4-BE49-F238E27FC236}">
              <a16:creationId xmlns:a16="http://schemas.microsoft.com/office/drawing/2014/main" id="{00000000-0008-0000-0100-00009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5" name="Text Box 114">
          <a:extLst>
            <a:ext uri="{FF2B5EF4-FFF2-40B4-BE49-F238E27FC236}">
              <a16:creationId xmlns:a16="http://schemas.microsoft.com/office/drawing/2014/main" id="{00000000-0008-0000-0100-00009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6" name="Text Box 115">
          <a:extLst>
            <a:ext uri="{FF2B5EF4-FFF2-40B4-BE49-F238E27FC236}">
              <a16:creationId xmlns:a16="http://schemas.microsoft.com/office/drawing/2014/main" id="{00000000-0008-0000-0100-00009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7" name="Text Box 116">
          <a:extLst>
            <a:ext uri="{FF2B5EF4-FFF2-40B4-BE49-F238E27FC236}">
              <a16:creationId xmlns:a16="http://schemas.microsoft.com/office/drawing/2014/main" id="{00000000-0008-0000-0100-00009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8" name="Text Box 117">
          <a:extLst>
            <a:ext uri="{FF2B5EF4-FFF2-40B4-BE49-F238E27FC236}">
              <a16:creationId xmlns:a16="http://schemas.microsoft.com/office/drawing/2014/main" id="{00000000-0008-0000-0100-00009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09" name="Text Box 118">
          <a:extLst>
            <a:ext uri="{FF2B5EF4-FFF2-40B4-BE49-F238E27FC236}">
              <a16:creationId xmlns:a16="http://schemas.microsoft.com/office/drawing/2014/main" id="{00000000-0008-0000-0100-00009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0" name="Text Box 119">
          <a:extLst>
            <a:ext uri="{FF2B5EF4-FFF2-40B4-BE49-F238E27FC236}">
              <a16:creationId xmlns:a16="http://schemas.microsoft.com/office/drawing/2014/main" id="{00000000-0008-0000-0100-00009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1" name="Text Box 120">
          <a:extLst>
            <a:ext uri="{FF2B5EF4-FFF2-40B4-BE49-F238E27FC236}">
              <a16:creationId xmlns:a16="http://schemas.microsoft.com/office/drawing/2014/main" id="{00000000-0008-0000-0100-00009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2" name="Text Box 121">
          <a:extLst>
            <a:ext uri="{FF2B5EF4-FFF2-40B4-BE49-F238E27FC236}">
              <a16:creationId xmlns:a16="http://schemas.microsoft.com/office/drawing/2014/main" id="{00000000-0008-0000-0100-00009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3" name="Text Box 122">
          <a:extLst>
            <a:ext uri="{FF2B5EF4-FFF2-40B4-BE49-F238E27FC236}">
              <a16:creationId xmlns:a16="http://schemas.microsoft.com/office/drawing/2014/main" id="{00000000-0008-0000-0100-00009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4" name="Text Box 123">
          <a:extLst>
            <a:ext uri="{FF2B5EF4-FFF2-40B4-BE49-F238E27FC236}">
              <a16:creationId xmlns:a16="http://schemas.microsoft.com/office/drawing/2014/main" id="{00000000-0008-0000-0100-00009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5" name="Text Box 124">
          <a:extLst>
            <a:ext uri="{FF2B5EF4-FFF2-40B4-BE49-F238E27FC236}">
              <a16:creationId xmlns:a16="http://schemas.microsoft.com/office/drawing/2014/main" id="{00000000-0008-0000-0100-00009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6" name="Text Box 125">
          <a:extLst>
            <a:ext uri="{FF2B5EF4-FFF2-40B4-BE49-F238E27FC236}">
              <a16:creationId xmlns:a16="http://schemas.microsoft.com/office/drawing/2014/main" id="{00000000-0008-0000-0100-0000A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7" name="Text Box 126">
          <a:extLst>
            <a:ext uri="{FF2B5EF4-FFF2-40B4-BE49-F238E27FC236}">
              <a16:creationId xmlns:a16="http://schemas.microsoft.com/office/drawing/2014/main" id="{00000000-0008-0000-0100-0000A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8" name="Text Box 127">
          <a:extLst>
            <a:ext uri="{FF2B5EF4-FFF2-40B4-BE49-F238E27FC236}">
              <a16:creationId xmlns:a16="http://schemas.microsoft.com/office/drawing/2014/main" id="{00000000-0008-0000-0100-0000A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19" name="Text Box 59">
          <a:extLst>
            <a:ext uri="{FF2B5EF4-FFF2-40B4-BE49-F238E27FC236}">
              <a16:creationId xmlns:a16="http://schemas.microsoft.com/office/drawing/2014/main" id="{00000000-0008-0000-0100-0000A3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0" name="Text Box 94">
          <a:extLst>
            <a:ext uri="{FF2B5EF4-FFF2-40B4-BE49-F238E27FC236}">
              <a16:creationId xmlns:a16="http://schemas.microsoft.com/office/drawing/2014/main" id="{00000000-0008-0000-0100-0000A4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1" name="Text Box 95">
          <a:extLst>
            <a:ext uri="{FF2B5EF4-FFF2-40B4-BE49-F238E27FC236}">
              <a16:creationId xmlns:a16="http://schemas.microsoft.com/office/drawing/2014/main" id="{00000000-0008-0000-0100-0000A5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2" name="Text Box 113">
          <a:extLst>
            <a:ext uri="{FF2B5EF4-FFF2-40B4-BE49-F238E27FC236}">
              <a16:creationId xmlns:a16="http://schemas.microsoft.com/office/drawing/2014/main" id="{00000000-0008-0000-0100-0000A6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3" name="Text Box 114">
          <a:extLst>
            <a:ext uri="{FF2B5EF4-FFF2-40B4-BE49-F238E27FC236}">
              <a16:creationId xmlns:a16="http://schemas.microsoft.com/office/drawing/2014/main" id="{00000000-0008-0000-0100-0000A7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4" name="Text Box 115">
          <a:extLst>
            <a:ext uri="{FF2B5EF4-FFF2-40B4-BE49-F238E27FC236}">
              <a16:creationId xmlns:a16="http://schemas.microsoft.com/office/drawing/2014/main" id="{00000000-0008-0000-0100-0000A8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5" name="Text Box 116">
          <a:extLst>
            <a:ext uri="{FF2B5EF4-FFF2-40B4-BE49-F238E27FC236}">
              <a16:creationId xmlns:a16="http://schemas.microsoft.com/office/drawing/2014/main" id="{00000000-0008-0000-0100-0000A9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6" name="Text Box 117">
          <a:extLst>
            <a:ext uri="{FF2B5EF4-FFF2-40B4-BE49-F238E27FC236}">
              <a16:creationId xmlns:a16="http://schemas.microsoft.com/office/drawing/2014/main" id="{00000000-0008-0000-0100-0000AA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7" name="Text Box 118">
          <a:extLst>
            <a:ext uri="{FF2B5EF4-FFF2-40B4-BE49-F238E27FC236}">
              <a16:creationId xmlns:a16="http://schemas.microsoft.com/office/drawing/2014/main" id="{00000000-0008-0000-0100-0000AB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8" name="Text Box 119">
          <a:extLst>
            <a:ext uri="{FF2B5EF4-FFF2-40B4-BE49-F238E27FC236}">
              <a16:creationId xmlns:a16="http://schemas.microsoft.com/office/drawing/2014/main" id="{00000000-0008-0000-0100-0000AC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29" name="Text Box 120">
          <a:extLst>
            <a:ext uri="{FF2B5EF4-FFF2-40B4-BE49-F238E27FC236}">
              <a16:creationId xmlns:a16="http://schemas.microsoft.com/office/drawing/2014/main" id="{00000000-0008-0000-0100-0000AD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30" name="Text Box 121">
          <a:extLst>
            <a:ext uri="{FF2B5EF4-FFF2-40B4-BE49-F238E27FC236}">
              <a16:creationId xmlns:a16="http://schemas.microsoft.com/office/drawing/2014/main" id="{00000000-0008-0000-0100-0000AE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31" name="Text Box 122">
          <a:extLst>
            <a:ext uri="{FF2B5EF4-FFF2-40B4-BE49-F238E27FC236}">
              <a16:creationId xmlns:a16="http://schemas.microsoft.com/office/drawing/2014/main" id="{00000000-0008-0000-0100-0000AF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32" name="Text Box 123">
          <a:extLst>
            <a:ext uri="{FF2B5EF4-FFF2-40B4-BE49-F238E27FC236}">
              <a16:creationId xmlns:a16="http://schemas.microsoft.com/office/drawing/2014/main" id="{00000000-0008-0000-0100-0000B0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33" name="Text Box 124">
          <a:extLst>
            <a:ext uri="{FF2B5EF4-FFF2-40B4-BE49-F238E27FC236}">
              <a16:creationId xmlns:a16="http://schemas.microsoft.com/office/drawing/2014/main" id="{00000000-0008-0000-0100-0000B1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29</xdr:row>
      <xdr:rowOff>0</xdr:rowOff>
    </xdr:from>
    <xdr:to>
      <xdr:col>1</xdr:col>
      <xdr:colOff>123825</xdr:colOff>
      <xdr:row>30</xdr:row>
      <xdr:rowOff>33673</xdr:rowOff>
    </xdr:to>
    <xdr:sp macro="" textlink="">
      <xdr:nvSpPr>
        <xdr:cNvPr id="434" name="Text Box 125">
          <a:extLst>
            <a:ext uri="{FF2B5EF4-FFF2-40B4-BE49-F238E27FC236}">
              <a16:creationId xmlns:a16="http://schemas.microsoft.com/office/drawing/2014/main" id="{00000000-0008-0000-0100-0000B2010000}"/>
            </a:ext>
          </a:extLst>
        </xdr:cNvPr>
        <xdr:cNvSpPr txBox="1">
          <a:spLocks noChangeArrowheads="1"/>
        </xdr:cNvSpPr>
      </xdr:nvSpPr>
      <xdr:spPr>
        <a:xfrm>
          <a:off x="533400" y="43357800"/>
          <a:ext cx="123825" cy="270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35" name="Text Box 59">
          <a:extLst>
            <a:ext uri="{FF2B5EF4-FFF2-40B4-BE49-F238E27FC236}">
              <a16:creationId xmlns:a16="http://schemas.microsoft.com/office/drawing/2014/main" id="{00000000-0008-0000-0100-0000B3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36" name="Text Box 94">
          <a:extLst>
            <a:ext uri="{FF2B5EF4-FFF2-40B4-BE49-F238E27FC236}">
              <a16:creationId xmlns:a16="http://schemas.microsoft.com/office/drawing/2014/main" id="{00000000-0008-0000-0100-0000B4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37" name="Text Box 95">
          <a:extLst>
            <a:ext uri="{FF2B5EF4-FFF2-40B4-BE49-F238E27FC236}">
              <a16:creationId xmlns:a16="http://schemas.microsoft.com/office/drawing/2014/main" id="{00000000-0008-0000-0100-0000B5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38" name="Text Box 113">
          <a:extLst>
            <a:ext uri="{FF2B5EF4-FFF2-40B4-BE49-F238E27FC236}">
              <a16:creationId xmlns:a16="http://schemas.microsoft.com/office/drawing/2014/main" id="{00000000-0008-0000-0100-0000B6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39" name="Text Box 114">
          <a:extLst>
            <a:ext uri="{FF2B5EF4-FFF2-40B4-BE49-F238E27FC236}">
              <a16:creationId xmlns:a16="http://schemas.microsoft.com/office/drawing/2014/main" id="{00000000-0008-0000-0100-0000B7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0" name="Text Box 115">
          <a:extLst>
            <a:ext uri="{FF2B5EF4-FFF2-40B4-BE49-F238E27FC236}">
              <a16:creationId xmlns:a16="http://schemas.microsoft.com/office/drawing/2014/main" id="{00000000-0008-0000-0100-0000B8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1" name="Text Box 116">
          <a:extLst>
            <a:ext uri="{FF2B5EF4-FFF2-40B4-BE49-F238E27FC236}">
              <a16:creationId xmlns:a16="http://schemas.microsoft.com/office/drawing/2014/main" id="{00000000-0008-0000-0100-0000B9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2" name="Text Box 117">
          <a:extLst>
            <a:ext uri="{FF2B5EF4-FFF2-40B4-BE49-F238E27FC236}">
              <a16:creationId xmlns:a16="http://schemas.microsoft.com/office/drawing/2014/main" id="{00000000-0008-0000-0100-0000BA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3" name="Text Box 118">
          <a:extLst>
            <a:ext uri="{FF2B5EF4-FFF2-40B4-BE49-F238E27FC236}">
              <a16:creationId xmlns:a16="http://schemas.microsoft.com/office/drawing/2014/main" id="{00000000-0008-0000-0100-0000BB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4" name="Text Box 119">
          <a:extLst>
            <a:ext uri="{FF2B5EF4-FFF2-40B4-BE49-F238E27FC236}">
              <a16:creationId xmlns:a16="http://schemas.microsoft.com/office/drawing/2014/main" id="{00000000-0008-0000-0100-0000BC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5" name="Text Box 120">
          <a:extLst>
            <a:ext uri="{FF2B5EF4-FFF2-40B4-BE49-F238E27FC236}">
              <a16:creationId xmlns:a16="http://schemas.microsoft.com/office/drawing/2014/main" id="{00000000-0008-0000-0100-0000BD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6" name="Text Box 121">
          <a:extLst>
            <a:ext uri="{FF2B5EF4-FFF2-40B4-BE49-F238E27FC236}">
              <a16:creationId xmlns:a16="http://schemas.microsoft.com/office/drawing/2014/main" id="{00000000-0008-0000-0100-0000BE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7" name="Text Box 122">
          <a:extLst>
            <a:ext uri="{FF2B5EF4-FFF2-40B4-BE49-F238E27FC236}">
              <a16:creationId xmlns:a16="http://schemas.microsoft.com/office/drawing/2014/main" id="{00000000-0008-0000-0100-0000BF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8" name="Text Box 123">
          <a:extLst>
            <a:ext uri="{FF2B5EF4-FFF2-40B4-BE49-F238E27FC236}">
              <a16:creationId xmlns:a16="http://schemas.microsoft.com/office/drawing/2014/main" id="{00000000-0008-0000-0100-0000C0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49" name="Text Box 124">
          <a:extLst>
            <a:ext uri="{FF2B5EF4-FFF2-40B4-BE49-F238E27FC236}">
              <a16:creationId xmlns:a16="http://schemas.microsoft.com/office/drawing/2014/main" id="{00000000-0008-0000-0100-0000C1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0" name="Text Box 125">
          <a:extLst>
            <a:ext uri="{FF2B5EF4-FFF2-40B4-BE49-F238E27FC236}">
              <a16:creationId xmlns:a16="http://schemas.microsoft.com/office/drawing/2014/main" id="{00000000-0008-0000-0100-0000C2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1" name="Text Box 126">
          <a:extLst>
            <a:ext uri="{FF2B5EF4-FFF2-40B4-BE49-F238E27FC236}">
              <a16:creationId xmlns:a16="http://schemas.microsoft.com/office/drawing/2014/main" id="{00000000-0008-0000-0100-0000C3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2" name="Text Box 127">
          <a:extLst>
            <a:ext uri="{FF2B5EF4-FFF2-40B4-BE49-F238E27FC236}">
              <a16:creationId xmlns:a16="http://schemas.microsoft.com/office/drawing/2014/main" id="{00000000-0008-0000-0100-0000C4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3" name="Text Box 59">
          <a:extLst>
            <a:ext uri="{FF2B5EF4-FFF2-40B4-BE49-F238E27FC236}">
              <a16:creationId xmlns:a16="http://schemas.microsoft.com/office/drawing/2014/main" id="{00000000-0008-0000-0100-0000C5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4" name="Text Box 94">
          <a:extLst>
            <a:ext uri="{FF2B5EF4-FFF2-40B4-BE49-F238E27FC236}">
              <a16:creationId xmlns:a16="http://schemas.microsoft.com/office/drawing/2014/main" id="{00000000-0008-0000-0100-0000C6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5" name="Text Box 95">
          <a:extLst>
            <a:ext uri="{FF2B5EF4-FFF2-40B4-BE49-F238E27FC236}">
              <a16:creationId xmlns:a16="http://schemas.microsoft.com/office/drawing/2014/main" id="{00000000-0008-0000-0100-0000C7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6" name="Text Box 113">
          <a:extLst>
            <a:ext uri="{FF2B5EF4-FFF2-40B4-BE49-F238E27FC236}">
              <a16:creationId xmlns:a16="http://schemas.microsoft.com/office/drawing/2014/main" id="{00000000-0008-0000-0100-0000C8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7" name="Text Box 114">
          <a:extLst>
            <a:ext uri="{FF2B5EF4-FFF2-40B4-BE49-F238E27FC236}">
              <a16:creationId xmlns:a16="http://schemas.microsoft.com/office/drawing/2014/main" id="{00000000-0008-0000-0100-0000C9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8" name="Text Box 115">
          <a:extLst>
            <a:ext uri="{FF2B5EF4-FFF2-40B4-BE49-F238E27FC236}">
              <a16:creationId xmlns:a16="http://schemas.microsoft.com/office/drawing/2014/main" id="{00000000-0008-0000-0100-0000CA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59" name="Text Box 116">
          <a:extLst>
            <a:ext uri="{FF2B5EF4-FFF2-40B4-BE49-F238E27FC236}">
              <a16:creationId xmlns:a16="http://schemas.microsoft.com/office/drawing/2014/main" id="{00000000-0008-0000-0100-0000CB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0" name="Text Box 117">
          <a:extLst>
            <a:ext uri="{FF2B5EF4-FFF2-40B4-BE49-F238E27FC236}">
              <a16:creationId xmlns:a16="http://schemas.microsoft.com/office/drawing/2014/main" id="{00000000-0008-0000-0100-0000CC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1" name="Text Box 118">
          <a:extLst>
            <a:ext uri="{FF2B5EF4-FFF2-40B4-BE49-F238E27FC236}">
              <a16:creationId xmlns:a16="http://schemas.microsoft.com/office/drawing/2014/main" id="{00000000-0008-0000-0100-0000CD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2" name="Text Box 119">
          <a:extLst>
            <a:ext uri="{FF2B5EF4-FFF2-40B4-BE49-F238E27FC236}">
              <a16:creationId xmlns:a16="http://schemas.microsoft.com/office/drawing/2014/main" id="{00000000-0008-0000-0100-0000CE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3" name="Text Box 120">
          <a:extLst>
            <a:ext uri="{FF2B5EF4-FFF2-40B4-BE49-F238E27FC236}">
              <a16:creationId xmlns:a16="http://schemas.microsoft.com/office/drawing/2014/main" id="{00000000-0008-0000-0100-0000CF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4" name="Text Box 121">
          <a:extLst>
            <a:ext uri="{FF2B5EF4-FFF2-40B4-BE49-F238E27FC236}">
              <a16:creationId xmlns:a16="http://schemas.microsoft.com/office/drawing/2014/main" id="{00000000-0008-0000-0100-0000D0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5" name="Text Box 122">
          <a:extLst>
            <a:ext uri="{FF2B5EF4-FFF2-40B4-BE49-F238E27FC236}">
              <a16:creationId xmlns:a16="http://schemas.microsoft.com/office/drawing/2014/main" id="{00000000-0008-0000-0100-0000D1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6" name="Text Box 123">
          <a:extLst>
            <a:ext uri="{FF2B5EF4-FFF2-40B4-BE49-F238E27FC236}">
              <a16:creationId xmlns:a16="http://schemas.microsoft.com/office/drawing/2014/main" id="{00000000-0008-0000-0100-0000D2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7" name="Text Box 124">
          <a:extLst>
            <a:ext uri="{FF2B5EF4-FFF2-40B4-BE49-F238E27FC236}">
              <a16:creationId xmlns:a16="http://schemas.microsoft.com/office/drawing/2014/main" id="{00000000-0008-0000-0100-0000D3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8" name="Text Box 125">
          <a:extLst>
            <a:ext uri="{FF2B5EF4-FFF2-40B4-BE49-F238E27FC236}">
              <a16:creationId xmlns:a16="http://schemas.microsoft.com/office/drawing/2014/main" id="{00000000-0008-0000-0100-0000D4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69" name="Text Box 126">
          <a:extLst>
            <a:ext uri="{FF2B5EF4-FFF2-40B4-BE49-F238E27FC236}">
              <a16:creationId xmlns:a16="http://schemas.microsoft.com/office/drawing/2014/main" id="{00000000-0008-0000-0100-0000D5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0" name="Text Box 127">
          <a:extLst>
            <a:ext uri="{FF2B5EF4-FFF2-40B4-BE49-F238E27FC236}">
              <a16:creationId xmlns:a16="http://schemas.microsoft.com/office/drawing/2014/main" id="{00000000-0008-0000-0100-0000D6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1" name="Text Box 59">
          <a:extLst>
            <a:ext uri="{FF2B5EF4-FFF2-40B4-BE49-F238E27FC236}">
              <a16:creationId xmlns:a16="http://schemas.microsoft.com/office/drawing/2014/main" id="{00000000-0008-0000-0100-0000D7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2" name="Text Box 94">
          <a:extLst>
            <a:ext uri="{FF2B5EF4-FFF2-40B4-BE49-F238E27FC236}">
              <a16:creationId xmlns:a16="http://schemas.microsoft.com/office/drawing/2014/main" id="{00000000-0008-0000-0100-0000D8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3" name="Text Box 95">
          <a:extLst>
            <a:ext uri="{FF2B5EF4-FFF2-40B4-BE49-F238E27FC236}">
              <a16:creationId xmlns:a16="http://schemas.microsoft.com/office/drawing/2014/main" id="{00000000-0008-0000-0100-0000D9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4" name="Text Box 113">
          <a:extLst>
            <a:ext uri="{FF2B5EF4-FFF2-40B4-BE49-F238E27FC236}">
              <a16:creationId xmlns:a16="http://schemas.microsoft.com/office/drawing/2014/main" id="{00000000-0008-0000-0100-0000DA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5" name="Text Box 114">
          <a:extLst>
            <a:ext uri="{FF2B5EF4-FFF2-40B4-BE49-F238E27FC236}">
              <a16:creationId xmlns:a16="http://schemas.microsoft.com/office/drawing/2014/main" id="{00000000-0008-0000-0100-0000DB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6" name="Text Box 115">
          <a:extLst>
            <a:ext uri="{FF2B5EF4-FFF2-40B4-BE49-F238E27FC236}">
              <a16:creationId xmlns:a16="http://schemas.microsoft.com/office/drawing/2014/main" id="{00000000-0008-0000-0100-0000DC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7" name="Text Box 116">
          <a:extLst>
            <a:ext uri="{FF2B5EF4-FFF2-40B4-BE49-F238E27FC236}">
              <a16:creationId xmlns:a16="http://schemas.microsoft.com/office/drawing/2014/main" id="{00000000-0008-0000-0100-0000DD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8" name="Text Box 117">
          <a:extLst>
            <a:ext uri="{FF2B5EF4-FFF2-40B4-BE49-F238E27FC236}">
              <a16:creationId xmlns:a16="http://schemas.microsoft.com/office/drawing/2014/main" id="{00000000-0008-0000-0100-0000DE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79" name="Text Box 118">
          <a:extLst>
            <a:ext uri="{FF2B5EF4-FFF2-40B4-BE49-F238E27FC236}">
              <a16:creationId xmlns:a16="http://schemas.microsoft.com/office/drawing/2014/main" id="{00000000-0008-0000-0100-0000DF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0" name="Text Box 119">
          <a:extLst>
            <a:ext uri="{FF2B5EF4-FFF2-40B4-BE49-F238E27FC236}">
              <a16:creationId xmlns:a16="http://schemas.microsoft.com/office/drawing/2014/main" id="{00000000-0008-0000-0100-0000E0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1" name="Text Box 120">
          <a:extLst>
            <a:ext uri="{FF2B5EF4-FFF2-40B4-BE49-F238E27FC236}">
              <a16:creationId xmlns:a16="http://schemas.microsoft.com/office/drawing/2014/main" id="{00000000-0008-0000-0100-0000E1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2" name="Text Box 121">
          <a:extLst>
            <a:ext uri="{FF2B5EF4-FFF2-40B4-BE49-F238E27FC236}">
              <a16:creationId xmlns:a16="http://schemas.microsoft.com/office/drawing/2014/main" id="{00000000-0008-0000-0100-0000E2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3" name="Text Box 122">
          <a:extLst>
            <a:ext uri="{FF2B5EF4-FFF2-40B4-BE49-F238E27FC236}">
              <a16:creationId xmlns:a16="http://schemas.microsoft.com/office/drawing/2014/main" id="{00000000-0008-0000-0100-0000E3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4" name="Text Box 123">
          <a:extLst>
            <a:ext uri="{FF2B5EF4-FFF2-40B4-BE49-F238E27FC236}">
              <a16:creationId xmlns:a16="http://schemas.microsoft.com/office/drawing/2014/main" id="{00000000-0008-0000-0100-0000E4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5" name="Text Box 124">
          <a:extLst>
            <a:ext uri="{FF2B5EF4-FFF2-40B4-BE49-F238E27FC236}">
              <a16:creationId xmlns:a16="http://schemas.microsoft.com/office/drawing/2014/main" id="{00000000-0008-0000-0100-0000E5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6" name="Text Box 125">
          <a:extLst>
            <a:ext uri="{FF2B5EF4-FFF2-40B4-BE49-F238E27FC236}">
              <a16:creationId xmlns:a16="http://schemas.microsoft.com/office/drawing/2014/main" id="{00000000-0008-0000-0100-0000E6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7" name="Text Box 126">
          <a:extLst>
            <a:ext uri="{FF2B5EF4-FFF2-40B4-BE49-F238E27FC236}">
              <a16:creationId xmlns:a16="http://schemas.microsoft.com/office/drawing/2014/main" id="{00000000-0008-0000-0100-0000E7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8" name="Text Box 127">
          <a:extLst>
            <a:ext uri="{FF2B5EF4-FFF2-40B4-BE49-F238E27FC236}">
              <a16:creationId xmlns:a16="http://schemas.microsoft.com/office/drawing/2014/main" id="{00000000-0008-0000-0100-0000E8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89" name="Text Box 59">
          <a:extLst>
            <a:ext uri="{FF2B5EF4-FFF2-40B4-BE49-F238E27FC236}">
              <a16:creationId xmlns:a16="http://schemas.microsoft.com/office/drawing/2014/main" id="{00000000-0008-0000-0100-0000E9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0" name="Text Box 94">
          <a:extLst>
            <a:ext uri="{FF2B5EF4-FFF2-40B4-BE49-F238E27FC236}">
              <a16:creationId xmlns:a16="http://schemas.microsoft.com/office/drawing/2014/main" id="{00000000-0008-0000-0100-0000EA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1" name="Text Box 95">
          <a:extLst>
            <a:ext uri="{FF2B5EF4-FFF2-40B4-BE49-F238E27FC236}">
              <a16:creationId xmlns:a16="http://schemas.microsoft.com/office/drawing/2014/main" id="{00000000-0008-0000-0100-0000EB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2" name="Text Box 113">
          <a:extLst>
            <a:ext uri="{FF2B5EF4-FFF2-40B4-BE49-F238E27FC236}">
              <a16:creationId xmlns:a16="http://schemas.microsoft.com/office/drawing/2014/main" id="{00000000-0008-0000-0100-0000EC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3" name="Text Box 114">
          <a:extLst>
            <a:ext uri="{FF2B5EF4-FFF2-40B4-BE49-F238E27FC236}">
              <a16:creationId xmlns:a16="http://schemas.microsoft.com/office/drawing/2014/main" id="{00000000-0008-0000-0100-0000ED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4" name="Text Box 115">
          <a:extLst>
            <a:ext uri="{FF2B5EF4-FFF2-40B4-BE49-F238E27FC236}">
              <a16:creationId xmlns:a16="http://schemas.microsoft.com/office/drawing/2014/main" id="{00000000-0008-0000-0100-0000EE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5" name="Text Box 116">
          <a:extLst>
            <a:ext uri="{FF2B5EF4-FFF2-40B4-BE49-F238E27FC236}">
              <a16:creationId xmlns:a16="http://schemas.microsoft.com/office/drawing/2014/main" id="{00000000-0008-0000-0100-0000EF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6" name="Text Box 117">
          <a:extLst>
            <a:ext uri="{FF2B5EF4-FFF2-40B4-BE49-F238E27FC236}">
              <a16:creationId xmlns:a16="http://schemas.microsoft.com/office/drawing/2014/main" id="{00000000-0008-0000-0100-0000F0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7" name="Text Box 118">
          <a:extLst>
            <a:ext uri="{FF2B5EF4-FFF2-40B4-BE49-F238E27FC236}">
              <a16:creationId xmlns:a16="http://schemas.microsoft.com/office/drawing/2014/main" id="{00000000-0008-0000-0100-0000F1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8" name="Text Box 119">
          <a:extLst>
            <a:ext uri="{FF2B5EF4-FFF2-40B4-BE49-F238E27FC236}">
              <a16:creationId xmlns:a16="http://schemas.microsoft.com/office/drawing/2014/main" id="{00000000-0008-0000-0100-0000F2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499" name="Text Box 120">
          <a:extLst>
            <a:ext uri="{FF2B5EF4-FFF2-40B4-BE49-F238E27FC236}">
              <a16:creationId xmlns:a16="http://schemas.microsoft.com/office/drawing/2014/main" id="{00000000-0008-0000-0100-0000F3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0" name="Text Box 121">
          <a:extLst>
            <a:ext uri="{FF2B5EF4-FFF2-40B4-BE49-F238E27FC236}">
              <a16:creationId xmlns:a16="http://schemas.microsoft.com/office/drawing/2014/main" id="{00000000-0008-0000-0100-0000F4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1" name="Text Box 122">
          <a:extLst>
            <a:ext uri="{FF2B5EF4-FFF2-40B4-BE49-F238E27FC236}">
              <a16:creationId xmlns:a16="http://schemas.microsoft.com/office/drawing/2014/main" id="{00000000-0008-0000-0100-0000F5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2" name="Text Box 123">
          <a:extLst>
            <a:ext uri="{FF2B5EF4-FFF2-40B4-BE49-F238E27FC236}">
              <a16:creationId xmlns:a16="http://schemas.microsoft.com/office/drawing/2014/main" id="{00000000-0008-0000-0100-0000F6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3" name="Text Box 124">
          <a:extLst>
            <a:ext uri="{FF2B5EF4-FFF2-40B4-BE49-F238E27FC236}">
              <a16:creationId xmlns:a16="http://schemas.microsoft.com/office/drawing/2014/main" id="{00000000-0008-0000-0100-0000F7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4" name="Text Box 125">
          <a:extLst>
            <a:ext uri="{FF2B5EF4-FFF2-40B4-BE49-F238E27FC236}">
              <a16:creationId xmlns:a16="http://schemas.microsoft.com/office/drawing/2014/main" id="{00000000-0008-0000-0100-0000F8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5" name="Text Box 126">
          <a:extLst>
            <a:ext uri="{FF2B5EF4-FFF2-40B4-BE49-F238E27FC236}">
              <a16:creationId xmlns:a16="http://schemas.microsoft.com/office/drawing/2014/main" id="{00000000-0008-0000-0100-0000F9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6" name="Text Box 127">
          <a:extLst>
            <a:ext uri="{FF2B5EF4-FFF2-40B4-BE49-F238E27FC236}">
              <a16:creationId xmlns:a16="http://schemas.microsoft.com/office/drawing/2014/main" id="{00000000-0008-0000-0100-0000FA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7" name="Text Box 59">
          <a:extLst>
            <a:ext uri="{FF2B5EF4-FFF2-40B4-BE49-F238E27FC236}">
              <a16:creationId xmlns:a16="http://schemas.microsoft.com/office/drawing/2014/main" id="{00000000-0008-0000-0100-0000FB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8" name="Text Box 94">
          <a:extLst>
            <a:ext uri="{FF2B5EF4-FFF2-40B4-BE49-F238E27FC236}">
              <a16:creationId xmlns:a16="http://schemas.microsoft.com/office/drawing/2014/main" id="{00000000-0008-0000-0100-0000FC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09" name="Text Box 95">
          <a:extLst>
            <a:ext uri="{FF2B5EF4-FFF2-40B4-BE49-F238E27FC236}">
              <a16:creationId xmlns:a16="http://schemas.microsoft.com/office/drawing/2014/main" id="{00000000-0008-0000-0100-0000FD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0" name="Text Box 113">
          <a:extLst>
            <a:ext uri="{FF2B5EF4-FFF2-40B4-BE49-F238E27FC236}">
              <a16:creationId xmlns:a16="http://schemas.microsoft.com/office/drawing/2014/main" id="{00000000-0008-0000-0100-0000FE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1" name="Text Box 114">
          <a:extLst>
            <a:ext uri="{FF2B5EF4-FFF2-40B4-BE49-F238E27FC236}">
              <a16:creationId xmlns:a16="http://schemas.microsoft.com/office/drawing/2014/main" id="{00000000-0008-0000-0100-0000FF01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2" name="Text Box 115">
          <a:extLst>
            <a:ext uri="{FF2B5EF4-FFF2-40B4-BE49-F238E27FC236}">
              <a16:creationId xmlns:a16="http://schemas.microsoft.com/office/drawing/2014/main" id="{00000000-0008-0000-0100-000000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3" name="Text Box 116">
          <a:extLst>
            <a:ext uri="{FF2B5EF4-FFF2-40B4-BE49-F238E27FC236}">
              <a16:creationId xmlns:a16="http://schemas.microsoft.com/office/drawing/2014/main" id="{00000000-0008-0000-0100-000001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4" name="Text Box 117">
          <a:extLst>
            <a:ext uri="{FF2B5EF4-FFF2-40B4-BE49-F238E27FC236}">
              <a16:creationId xmlns:a16="http://schemas.microsoft.com/office/drawing/2014/main" id="{00000000-0008-0000-0100-000002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5" name="Text Box 118">
          <a:extLst>
            <a:ext uri="{FF2B5EF4-FFF2-40B4-BE49-F238E27FC236}">
              <a16:creationId xmlns:a16="http://schemas.microsoft.com/office/drawing/2014/main" id="{00000000-0008-0000-0100-000003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6" name="Text Box 119">
          <a:extLst>
            <a:ext uri="{FF2B5EF4-FFF2-40B4-BE49-F238E27FC236}">
              <a16:creationId xmlns:a16="http://schemas.microsoft.com/office/drawing/2014/main" id="{00000000-0008-0000-0100-000004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7" name="Text Box 120">
          <a:extLst>
            <a:ext uri="{FF2B5EF4-FFF2-40B4-BE49-F238E27FC236}">
              <a16:creationId xmlns:a16="http://schemas.microsoft.com/office/drawing/2014/main" id="{00000000-0008-0000-0100-000005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8" name="Text Box 121">
          <a:extLst>
            <a:ext uri="{FF2B5EF4-FFF2-40B4-BE49-F238E27FC236}">
              <a16:creationId xmlns:a16="http://schemas.microsoft.com/office/drawing/2014/main" id="{00000000-0008-0000-0100-000006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19" name="Text Box 122">
          <a:extLst>
            <a:ext uri="{FF2B5EF4-FFF2-40B4-BE49-F238E27FC236}">
              <a16:creationId xmlns:a16="http://schemas.microsoft.com/office/drawing/2014/main" id="{00000000-0008-0000-0100-000007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0" name="Text Box 123">
          <a:extLst>
            <a:ext uri="{FF2B5EF4-FFF2-40B4-BE49-F238E27FC236}">
              <a16:creationId xmlns:a16="http://schemas.microsoft.com/office/drawing/2014/main" id="{00000000-0008-0000-0100-000008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1" name="Text Box 124">
          <a:extLst>
            <a:ext uri="{FF2B5EF4-FFF2-40B4-BE49-F238E27FC236}">
              <a16:creationId xmlns:a16="http://schemas.microsoft.com/office/drawing/2014/main" id="{00000000-0008-0000-0100-000009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2" name="Text Box 125">
          <a:extLst>
            <a:ext uri="{FF2B5EF4-FFF2-40B4-BE49-F238E27FC236}">
              <a16:creationId xmlns:a16="http://schemas.microsoft.com/office/drawing/2014/main" id="{00000000-0008-0000-0100-00000A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3" name="Text Box 126">
          <a:extLst>
            <a:ext uri="{FF2B5EF4-FFF2-40B4-BE49-F238E27FC236}">
              <a16:creationId xmlns:a16="http://schemas.microsoft.com/office/drawing/2014/main" id="{00000000-0008-0000-0100-00000B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4" name="Text Box 127">
          <a:extLst>
            <a:ext uri="{FF2B5EF4-FFF2-40B4-BE49-F238E27FC236}">
              <a16:creationId xmlns:a16="http://schemas.microsoft.com/office/drawing/2014/main" id="{00000000-0008-0000-0100-00000C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5" name="Text Box 59">
          <a:extLst>
            <a:ext uri="{FF2B5EF4-FFF2-40B4-BE49-F238E27FC236}">
              <a16:creationId xmlns:a16="http://schemas.microsoft.com/office/drawing/2014/main" id="{00000000-0008-0000-0100-00000D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6" name="Text Box 94">
          <a:extLst>
            <a:ext uri="{FF2B5EF4-FFF2-40B4-BE49-F238E27FC236}">
              <a16:creationId xmlns:a16="http://schemas.microsoft.com/office/drawing/2014/main" id="{00000000-0008-0000-0100-00000E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7" name="Text Box 95">
          <a:extLst>
            <a:ext uri="{FF2B5EF4-FFF2-40B4-BE49-F238E27FC236}">
              <a16:creationId xmlns:a16="http://schemas.microsoft.com/office/drawing/2014/main" id="{00000000-0008-0000-0100-00000F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8" name="Text Box 113">
          <a:extLst>
            <a:ext uri="{FF2B5EF4-FFF2-40B4-BE49-F238E27FC236}">
              <a16:creationId xmlns:a16="http://schemas.microsoft.com/office/drawing/2014/main" id="{00000000-0008-0000-0100-000010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29" name="Text Box 114">
          <a:extLst>
            <a:ext uri="{FF2B5EF4-FFF2-40B4-BE49-F238E27FC236}">
              <a16:creationId xmlns:a16="http://schemas.microsoft.com/office/drawing/2014/main" id="{00000000-0008-0000-0100-000011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0" name="Text Box 115">
          <a:extLst>
            <a:ext uri="{FF2B5EF4-FFF2-40B4-BE49-F238E27FC236}">
              <a16:creationId xmlns:a16="http://schemas.microsoft.com/office/drawing/2014/main" id="{00000000-0008-0000-0100-000012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1" name="Text Box 116">
          <a:extLst>
            <a:ext uri="{FF2B5EF4-FFF2-40B4-BE49-F238E27FC236}">
              <a16:creationId xmlns:a16="http://schemas.microsoft.com/office/drawing/2014/main" id="{00000000-0008-0000-0100-000013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2" name="Text Box 117">
          <a:extLst>
            <a:ext uri="{FF2B5EF4-FFF2-40B4-BE49-F238E27FC236}">
              <a16:creationId xmlns:a16="http://schemas.microsoft.com/office/drawing/2014/main" id="{00000000-0008-0000-0100-000014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3" name="Text Box 118">
          <a:extLst>
            <a:ext uri="{FF2B5EF4-FFF2-40B4-BE49-F238E27FC236}">
              <a16:creationId xmlns:a16="http://schemas.microsoft.com/office/drawing/2014/main" id="{00000000-0008-0000-0100-000015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4" name="Text Box 119">
          <a:extLst>
            <a:ext uri="{FF2B5EF4-FFF2-40B4-BE49-F238E27FC236}">
              <a16:creationId xmlns:a16="http://schemas.microsoft.com/office/drawing/2014/main" id="{00000000-0008-0000-0100-000016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5" name="Text Box 120">
          <a:extLst>
            <a:ext uri="{FF2B5EF4-FFF2-40B4-BE49-F238E27FC236}">
              <a16:creationId xmlns:a16="http://schemas.microsoft.com/office/drawing/2014/main" id="{00000000-0008-0000-0100-000017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6" name="Text Box 121">
          <a:extLst>
            <a:ext uri="{FF2B5EF4-FFF2-40B4-BE49-F238E27FC236}">
              <a16:creationId xmlns:a16="http://schemas.microsoft.com/office/drawing/2014/main" id="{00000000-0008-0000-0100-000018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7" name="Text Box 122">
          <a:extLst>
            <a:ext uri="{FF2B5EF4-FFF2-40B4-BE49-F238E27FC236}">
              <a16:creationId xmlns:a16="http://schemas.microsoft.com/office/drawing/2014/main" id="{00000000-0008-0000-0100-000019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8" name="Text Box 123">
          <a:extLst>
            <a:ext uri="{FF2B5EF4-FFF2-40B4-BE49-F238E27FC236}">
              <a16:creationId xmlns:a16="http://schemas.microsoft.com/office/drawing/2014/main" id="{00000000-0008-0000-0100-00001A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39" name="Text Box 124">
          <a:extLst>
            <a:ext uri="{FF2B5EF4-FFF2-40B4-BE49-F238E27FC236}">
              <a16:creationId xmlns:a16="http://schemas.microsoft.com/office/drawing/2014/main" id="{00000000-0008-0000-0100-00001B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0" name="Text Box 125">
          <a:extLst>
            <a:ext uri="{FF2B5EF4-FFF2-40B4-BE49-F238E27FC236}">
              <a16:creationId xmlns:a16="http://schemas.microsoft.com/office/drawing/2014/main" id="{00000000-0008-0000-0100-00001C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1" name="Text Box 126">
          <a:extLst>
            <a:ext uri="{FF2B5EF4-FFF2-40B4-BE49-F238E27FC236}">
              <a16:creationId xmlns:a16="http://schemas.microsoft.com/office/drawing/2014/main" id="{00000000-0008-0000-0100-00001D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2" name="Text Box 127">
          <a:extLst>
            <a:ext uri="{FF2B5EF4-FFF2-40B4-BE49-F238E27FC236}">
              <a16:creationId xmlns:a16="http://schemas.microsoft.com/office/drawing/2014/main" id="{00000000-0008-0000-0100-00001E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3" name="Text Box 59">
          <a:extLst>
            <a:ext uri="{FF2B5EF4-FFF2-40B4-BE49-F238E27FC236}">
              <a16:creationId xmlns:a16="http://schemas.microsoft.com/office/drawing/2014/main" id="{00000000-0008-0000-0100-00001F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4" name="Text Box 94">
          <a:extLst>
            <a:ext uri="{FF2B5EF4-FFF2-40B4-BE49-F238E27FC236}">
              <a16:creationId xmlns:a16="http://schemas.microsoft.com/office/drawing/2014/main" id="{00000000-0008-0000-0100-000020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5" name="Text Box 95">
          <a:extLst>
            <a:ext uri="{FF2B5EF4-FFF2-40B4-BE49-F238E27FC236}">
              <a16:creationId xmlns:a16="http://schemas.microsoft.com/office/drawing/2014/main" id="{00000000-0008-0000-0100-000021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6" name="Text Box 113">
          <a:extLst>
            <a:ext uri="{FF2B5EF4-FFF2-40B4-BE49-F238E27FC236}">
              <a16:creationId xmlns:a16="http://schemas.microsoft.com/office/drawing/2014/main" id="{00000000-0008-0000-0100-000022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7" name="Text Box 114">
          <a:extLst>
            <a:ext uri="{FF2B5EF4-FFF2-40B4-BE49-F238E27FC236}">
              <a16:creationId xmlns:a16="http://schemas.microsoft.com/office/drawing/2014/main" id="{00000000-0008-0000-0100-000023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8" name="Text Box 115">
          <a:extLst>
            <a:ext uri="{FF2B5EF4-FFF2-40B4-BE49-F238E27FC236}">
              <a16:creationId xmlns:a16="http://schemas.microsoft.com/office/drawing/2014/main" id="{00000000-0008-0000-0100-000024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49" name="Text Box 116">
          <a:extLst>
            <a:ext uri="{FF2B5EF4-FFF2-40B4-BE49-F238E27FC236}">
              <a16:creationId xmlns:a16="http://schemas.microsoft.com/office/drawing/2014/main" id="{00000000-0008-0000-0100-000025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0" name="Text Box 117">
          <a:extLst>
            <a:ext uri="{FF2B5EF4-FFF2-40B4-BE49-F238E27FC236}">
              <a16:creationId xmlns:a16="http://schemas.microsoft.com/office/drawing/2014/main" id="{00000000-0008-0000-0100-000026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1" name="Text Box 118">
          <a:extLst>
            <a:ext uri="{FF2B5EF4-FFF2-40B4-BE49-F238E27FC236}">
              <a16:creationId xmlns:a16="http://schemas.microsoft.com/office/drawing/2014/main" id="{00000000-0008-0000-0100-000027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2" name="Text Box 119">
          <a:extLst>
            <a:ext uri="{FF2B5EF4-FFF2-40B4-BE49-F238E27FC236}">
              <a16:creationId xmlns:a16="http://schemas.microsoft.com/office/drawing/2014/main" id="{00000000-0008-0000-0100-000028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3" name="Text Box 120">
          <a:extLst>
            <a:ext uri="{FF2B5EF4-FFF2-40B4-BE49-F238E27FC236}">
              <a16:creationId xmlns:a16="http://schemas.microsoft.com/office/drawing/2014/main" id="{00000000-0008-0000-0100-000029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4" name="Text Box 121">
          <a:extLst>
            <a:ext uri="{FF2B5EF4-FFF2-40B4-BE49-F238E27FC236}">
              <a16:creationId xmlns:a16="http://schemas.microsoft.com/office/drawing/2014/main" id="{00000000-0008-0000-0100-00002A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5" name="Text Box 122">
          <a:extLst>
            <a:ext uri="{FF2B5EF4-FFF2-40B4-BE49-F238E27FC236}">
              <a16:creationId xmlns:a16="http://schemas.microsoft.com/office/drawing/2014/main" id="{00000000-0008-0000-0100-00002B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6" name="Text Box 123">
          <a:extLst>
            <a:ext uri="{FF2B5EF4-FFF2-40B4-BE49-F238E27FC236}">
              <a16:creationId xmlns:a16="http://schemas.microsoft.com/office/drawing/2014/main" id="{00000000-0008-0000-0100-00002C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7" name="Text Box 124">
          <a:extLst>
            <a:ext uri="{FF2B5EF4-FFF2-40B4-BE49-F238E27FC236}">
              <a16:creationId xmlns:a16="http://schemas.microsoft.com/office/drawing/2014/main" id="{00000000-0008-0000-0100-00002D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8" name="Text Box 125">
          <a:extLst>
            <a:ext uri="{FF2B5EF4-FFF2-40B4-BE49-F238E27FC236}">
              <a16:creationId xmlns:a16="http://schemas.microsoft.com/office/drawing/2014/main" id="{00000000-0008-0000-0100-00002E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59" name="Text Box 126">
          <a:extLst>
            <a:ext uri="{FF2B5EF4-FFF2-40B4-BE49-F238E27FC236}">
              <a16:creationId xmlns:a16="http://schemas.microsoft.com/office/drawing/2014/main" id="{00000000-0008-0000-0100-00002F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0" name="Text Box 127">
          <a:extLst>
            <a:ext uri="{FF2B5EF4-FFF2-40B4-BE49-F238E27FC236}">
              <a16:creationId xmlns:a16="http://schemas.microsoft.com/office/drawing/2014/main" id="{00000000-0008-0000-0100-000030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1" name="Text Box 59">
          <a:extLst>
            <a:ext uri="{FF2B5EF4-FFF2-40B4-BE49-F238E27FC236}">
              <a16:creationId xmlns:a16="http://schemas.microsoft.com/office/drawing/2014/main" id="{00000000-0008-0000-0100-000031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2" name="Text Box 94">
          <a:extLst>
            <a:ext uri="{FF2B5EF4-FFF2-40B4-BE49-F238E27FC236}">
              <a16:creationId xmlns:a16="http://schemas.microsoft.com/office/drawing/2014/main" id="{00000000-0008-0000-0100-000032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3" name="Text Box 95">
          <a:extLst>
            <a:ext uri="{FF2B5EF4-FFF2-40B4-BE49-F238E27FC236}">
              <a16:creationId xmlns:a16="http://schemas.microsoft.com/office/drawing/2014/main" id="{00000000-0008-0000-0100-000033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4" name="Text Box 113">
          <a:extLst>
            <a:ext uri="{FF2B5EF4-FFF2-40B4-BE49-F238E27FC236}">
              <a16:creationId xmlns:a16="http://schemas.microsoft.com/office/drawing/2014/main" id="{00000000-0008-0000-0100-000034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5" name="Text Box 114">
          <a:extLst>
            <a:ext uri="{FF2B5EF4-FFF2-40B4-BE49-F238E27FC236}">
              <a16:creationId xmlns:a16="http://schemas.microsoft.com/office/drawing/2014/main" id="{00000000-0008-0000-0100-000035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6" name="Text Box 115">
          <a:extLst>
            <a:ext uri="{FF2B5EF4-FFF2-40B4-BE49-F238E27FC236}">
              <a16:creationId xmlns:a16="http://schemas.microsoft.com/office/drawing/2014/main" id="{00000000-0008-0000-0100-000036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7" name="Text Box 116">
          <a:extLst>
            <a:ext uri="{FF2B5EF4-FFF2-40B4-BE49-F238E27FC236}">
              <a16:creationId xmlns:a16="http://schemas.microsoft.com/office/drawing/2014/main" id="{00000000-0008-0000-0100-000037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8" name="Text Box 117">
          <a:extLst>
            <a:ext uri="{FF2B5EF4-FFF2-40B4-BE49-F238E27FC236}">
              <a16:creationId xmlns:a16="http://schemas.microsoft.com/office/drawing/2014/main" id="{00000000-0008-0000-0100-000038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69" name="Text Box 118">
          <a:extLst>
            <a:ext uri="{FF2B5EF4-FFF2-40B4-BE49-F238E27FC236}">
              <a16:creationId xmlns:a16="http://schemas.microsoft.com/office/drawing/2014/main" id="{00000000-0008-0000-0100-000039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70" name="Text Box 119">
          <a:extLst>
            <a:ext uri="{FF2B5EF4-FFF2-40B4-BE49-F238E27FC236}">
              <a16:creationId xmlns:a16="http://schemas.microsoft.com/office/drawing/2014/main" id="{00000000-0008-0000-0100-00003A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71" name="Text Box 120">
          <a:extLst>
            <a:ext uri="{FF2B5EF4-FFF2-40B4-BE49-F238E27FC236}">
              <a16:creationId xmlns:a16="http://schemas.microsoft.com/office/drawing/2014/main" id="{00000000-0008-0000-0100-00003B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72" name="Text Box 121">
          <a:extLst>
            <a:ext uri="{FF2B5EF4-FFF2-40B4-BE49-F238E27FC236}">
              <a16:creationId xmlns:a16="http://schemas.microsoft.com/office/drawing/2014/main" id="{00000000-0008-0000-0100-00003C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73" name="Text Box 122">
          <a:extLst>
            <a:ext uri="{FF2B5EF4-FFF2-40B4-BE49-F238E27FC236}">
              <a16:creationId xmlns:a16="http://schemas.microsoft.com/office/drawing/2014/main" id="{00000000-0008-0000-0100-00003D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74" name="Text Box 123">
          <a:extLst>
            <a:ext uri="{FF2B5EF4-FFF2-40B4-BE49-F238E27FC236}">
              <a16:creationId xmlns:a16="http://schemas.microsoft.com/office/drawing/2014/main" id="{00000000-0008-0000-0100-00003E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75" name="Text Box 124">
          <a:extLst>
            <a:ext uri="{FF2B5EF4-FFF2-40B4-BE49-F238E27FC236}">
              <a16:creationId xmlns:a16="http://schemas.microsoft.com/office/drawing/2014/main" id="{00000000-0008-0000-0100-00003F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76" name="Text Box 125">
          <a:extLst>
            <a:ext uri="{FF2B5EF4-FFF2-40B4-BE49-F238E27FC236}">
              <a16:creationId xmlns:a16="http://schemas.microsoft.com/office/drawing/2014/main" id="{00000000-0008-0000-0100-000040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77" name="Text Box 126">
          <a:extLst>
            <a:ext uri="{FF2B5EF4-FFF2-40B4-BE49-F238E27FC236}">
              <a16:creationId xmlns:a16="http://schemas.microsoft.com/office/drawing/2014/main" id="{00000000-0008-0000-0100-000041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114300</xdr:colOff>
      <xdr:row>29</xdr:row>
      <xdr:rowOff>42584</xdr:rowOff>
    </xdr:to>
    <xdr:sp macro="" textlink="">
      <xdr:nvSpPr>
        <xdr:cNvPr id="578" name="Text Box 127">
          <a:extLst>
            <a:ext uri="{FF2B5EF4-FFF2-40B4-BE49-F238E27FC236}">
              <a16:creationId xmlns:a16="http://schemas.microsoft.com/office/drawing/2014/main" id="{00000000-0008-0000-0100-000042020000}"/>
            </a:ext>
          </a:extLst>
        </xdr:cNvPr>
        <xdr:cNvSpPr txBox="1">
          <a:spLocks noChangeArrowheads="1"/>
        </xdr:cNvSpPr>
      </xdr:nvSpPr>
      <xdr:spPr>
        <a:xfrm>
          <a:off x="533400" y="43091100"/>
          <a:ext cx="114300"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1876425</xdr:colOff>
      <xdr:row>28</xdr:row>
      <xdr:rowOff>0</xdr:rowOff>
    </xdr:from>
    <xdr:to>
      <xdr:col>1</xdr:col>
      <xdr:colOff>2000250</xdr:colOff>
      <xdr:row>28</xdr:row>
      <xdr:rowOff>0</xdr:rowOff>
    </xdr:to>
    <xdr:sp macro="" textlink="">
      <xdr:nvSpPr>
        <xdr:cNvPr id="579" name="Text Box 124">
          <a:extLst>
            <a:ext uri="{FF2B5EF4-FFF2-40B4-BE49-F238E27FC236}">
              <a16:creationId xmlns:a16="http://schemas.microsoft.com/office/drawing/2014/main" id="{00000000-0008-0000-0100-000043020000}"/>
            </a:ext>
          </a:extLst>
        </xdr:cNvPr>
        <xdr:cNvSpPr txBox="1">
          <a:spLocks noChangeArrowheads="1"/>
        </xdr:cNvSpPr>
      </xdr:nvSpPr>
      <xdr:spPr>
        <a:xfrm>
          <a:off x="2409825" y="43091100"/>
          <a:ext cx="1238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0" name="Text Box 59">
          <a:extLst>
            <a:ext uri="{FF2B5EF4-FFF2-40B4-BE49-F238E27FC236}">
              <a16:creationId xmlns:a16="http://schemas.microsoft.com/office/drawing/2014/main" id="{00000000-0008-0000-0100-00004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1" name="Text Box 94">
          <a:extLst>
            <a:ext uri="{FF2B5EF4-FFF2-40B4-BE49-F238E27FC236}">
              <a16:creationId xmlns:a16="http://schemas.microsoft.com/office/drawing/2014/main" id="{00000000-0008-0000-0100-00004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2" name="Text Box 95">
          <a:extLst>
            <a:ext uri="{FF2B5EF4-FFF2-40B4-BE49-F238E27FC236}">
              <a16:creationId xmlns:a16="http://schemas.microsoft.com/office/drawing/2014/main" id="{00000000-0008-0000-0100-00004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3" name="Text Box 113">
          <a:extLst>
            <a:ext uri="{FF2B5EF4-FFF2-40B4-BE49-F238E27FC236}">
              <a16:creationId xmlns:a16="http://schemas.microsoft.com/office/drawing/2014/main" id="{00000000-0008-0000-0100-00004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4" name="Text Box 114">
          <a:extLst>
            <a:ext uri="{FF2B5EF4-FFF2-40B4-BE49-F238E27FC236}">
              <a16:creationId xmlns:a16="http://schemas.microsoft.com/office/drawing/2014/main" id="{00000000-0008-0000-0100-00004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5" name="Text Box 115">
          <a:extLst>
            <a:ext uri="{FF2B5EF4-FFF2-40B4-BE49-F238E27FC236}">
              <a16:creationId xmlns:a16="http://schemas.microsoft.com/office/drawing/2014/main" id="{00000000-0008-0000-0100-00004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6" name="Text Box 116">
          <a:extLst>
            <a:ext uri="{FF2B5EF4-FFF2-40B4-BE49-F238E27FC236}">
              <a16:creationId xmlns:a16="http://schemas.microsoft.com/office/drawing/2014/main" id="{00000000-0008-0000-0100-00004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7" name="Text Box 117">
          <a:extLst>
            <a:ext uri="{FF2B5EF4-FFF2-40B4-BE49-F238E27FC236}">
              <a16:creationId xmlns:a16="http://schemas.microsoft.com/office/drawing/2014/main" id="{00000000-0008-0000-0100-00004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8" name="Text Box 118">
          <a:extLst>
            <a:ext uri="{FF2B5EF4-FFF2-40B4-BE49-F238E27FC236}">
              <a16:creationId xmlns:a16="http://schemas.microsoft.com/office/drawing/2014/main" id="{00000000-0008-0000-0100-00004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89" name="Text Box 119">
          <a:extLst>
            <a:ext uri="{FF2B5EF4-FFF2-40B4-BE49-F238E27FC236}">
              <a16:creationId xmlns:a16="http://schemas.microsoft.com/office/drawing/2014/main" id="{00000000-0008-0000-0100-00004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0" name="Text Box 120">
          <a:extLst>
            <a:ext uri="{FF2B5EF4-FFF2-40B4-BE49-F238E27FC236}">
              <a16:creationId xmlns:a16="http://schemas.microsoft.com/office/drawing/2014/main" id="{00000000-0008-0000-0100-00004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1" name="Text Box 121">
          <a:extLst>
            <a:ext uri="{FF2B5EF4-FFF2-40B4-BE49-F238E27FC236}">
              <a16:creationId xmlns:a16="http://schemas.microsoft.com/office/drawing/2014/main" id="{00000000-0008-0000-0100-00004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2" name="Text Box 122">
          <a:extLst>
            <a:ext uri="{FF2B5EF4-FFF2-40B4-BE49-F238E27FC236}">
              <a16:creationId xmlns:a16="http://schemas.microsoft.com/office/drawing/2014/main" id="{00000000-0008-0000-0100-00005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3" name="Text Box 123">
          <a:extLst>
            <a:ext uri="{FF2B5EF4-FFF2-40B4-BE49-F238E27FC236}">
              <a16:creationId xmlns:a16="http://schemas.microsoft.com/office/drawing/2014/main" id="{00000000-0008-0000-0100-00005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4" name="Text Box 124">
          <a:extLst>
            <a:ext uri="{FF2B5EF4-FFF2-40B4-BE49-F238E27FC236}">
              <a16:creationId xmlns:a16="http://schemas.microsoft.com/office/drawing/2014/main" id="{00000000-0008-0000-0100-00005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5" name="Text Box 125">
          <a:extLst>
            <a:ext uri="{FF2B5EF4-FFF2-40B4-BE49-F238E27FC236}">
              <a16:creationId xmlns:a16="http://schemas.microsoft.com/office/drawing/2014/main" id="{00000000-0008-0000-0100-00005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6" name="Text Box 126">
          <a:extLst>
            <a:ext uri="{FF2B5EF4-FFF2-40B4-BE49-F238E27FC236}">
              <a16:creationId xmlns:a16="http://schemas.microsoft.com/office/drawing/2014/main" id="{00000000-0008-0000-0100-00005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7" name="Text Box 127">
          <a:extLst>
            <a:ext uri="{FF2B5EF4-FFF2-40B4-BE49-F238E27FC236}">
              <a16:creationId xmlns:a16="http://schemas.microsoft.com/office/drawing/2014/main" id="{00000000-0008-0000-0100-00005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8" name="Text Box 59">
          <a:extLst>
            <a:ext uri="{FF2B5EF4-FFF2-40B4-BE49-F238E27FC236}">
              <a16:creationId xmlns:a16="http://schemas.microsoft.com/office/drawing/2014/main" id="{00000000-0008-0000-0100-00005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599" name="Text Box 94">
          <a:extLst>
            <a:ext uri="{FF2B5EF4-FFF2-40B4-BE49-F238E27FC236}">
              <a16:creationId xmlns:a16="http://schemas.microsoft.com/office/drawing/2014/main" id="{00000000-0008-0000-0100-00005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0" name="Text Box 95">
          <a:extLst>
            <a:ext uri="{FF2B5EF4-FFF2-40B4-BE49-F238E27FC236}">
              <a16:creationId xmlns:a16="http://schemas.microsoft.com/office/drawing/2014/main" id="{00000000-0008-0000-0100-00005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1" name="Text Box 113">
          <a:extLst>
            <a:ext uri="{FF2B5EF4-FFF2-40B4-BE49-F238E27FC236}">
              <a16:creationId xmlns:a16="http://schemas.microsoft.com/office/drawing/2014/main" id="{00000000-0008-0000-0100-00005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2" name="Text Box 114">
          <a:extLst>
            <a:ext uri="{FF2B5EF4-FFF2-40B4-BE49-F238E27FC236}">
              <a16:creationId xmlns:a16="http://schemas.microsoft.com/office/drawing/2014/main" id="{00000000-0008-0000-0100-00005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3" name="Text Box 115">
          <a:extLst>
            <a:ext uri="{FF2B5EF4-FFF2-40B4-BE49-F238E27FC236}">
              <a16:creationId xmlns:a16="http://schemas.microsoft.com/office/drawing/2014/main" id="{00000000-0008-0000-0100-00005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4" name="Text Box 116">
          <a:extLst>
            <a:ext uri="{FF2B5EF4-FFF2-40B4-BE49-F238E27FC236}">
              <a16:creationId xmlns:a16="http://schemas.microsoft.com/office/drawing/2014/main" id="{00000000-0008-0000-0100-00005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5" name="Text Box 117">
          <a:extLst>
            <a:ext uri="{FF2B5EF4-FFF2-40B4-BE49-F238E27FC236}">
              <a16:creationId xmlns:a16="http://schemas.microsoft.com/office/drawing/2014/main" id="{00000000-0008-0000-0100-00005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6" name="Text Box 118">
          <a:extLst>
            <a:ext uri="{FF2B5EF4-FFF2-40B4-BE49-F238E27FC236}">
              <a16:creationId xmlns:a16="http://schemas.microsoft.com/office/drawing/2014/main" id="{00000000-0008-0000-0100-00005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7" name="Text Box 119">
          <a:extLst>
            <a:ext uri="{FF2B5EF4-FFF2-40B4-BE49-F238E27FC236}">
              <a16:creationId xmlns:a16="http://schemas.microsoft.com/office/drawing/2014/main" id="{00000000-0008-0000-0100-00005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8" name="Text Box 120">
          <a:extLst>
            <a:ext uri="{FF2B5EF4-FFF2-40B4-BE49-F238E27FC236}">
              <a16:creationId xmlns:a16="http://schemas.microsoft.com/office/drawing/2014/main" id="{00000000-0008-0000-0100-00006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09" name="Text Box 121">
          <a:extLst>
            <a:ext uri="{FF2B5EF4-FFF2-40B4-BE49-F238E27FC236}">
              <a16:creationId xmlns:a16="http://schemas.microsoft.com/office/drawing/2014/main" id="{00000000-0008-0000-0100-00006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0" name="Text Box 122">
          <a:extLst>
            <a:ext uri="{FF2B5EF4-FFF2-40B4-BE49-F238E27FC236}">
              <a16:creationId xmlns:a16="http://schemas.microsoft.com/office/drawing/2014/main" id="{00000000-0008-0000-0100-00006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1" name="Text Box 123">
          <a:extLst>
            <a:ext uri="{FF2B5EF4-FFF2-40B4-BE49-F238E27FC236}">
              <a16:creationId xmlns:a16="http://schemas.microsoft.com/office/drawing/2014/main" id="{00000000-0008-0000-0100-00006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2" name="Text Box 124">
          <a:extLst>
            <a:ext uri="{FF2B5EF4-FFF2-40B4-BE49-F238E27FC236}">
              <a16:creationId xmlns:a16="http://schemas.microsoft.com/office/drawing/2014/main" id="{00000000-0008-0000-0100-00006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3" name="Text Box 125">
          <a:extLst>
            <a:ext uri="{FF2B5EF4-FFF2-40B4-BE49-F238E27FC236}">
              <a16:creationId xmlns:a16="http://schemas.microsoft.com/office/drawing/2014/main" id="{00000000-0008-0000-0100-00006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4" name="Text Box 126">
          <a:extLst>
            <a:ext uri="{FF2B5EF4-FFF2-40B4-BE49-F238E27FC236}">
              <a16:creationId xmlns:a16="http://schemas.microsoft.com/office/drawing/2014/main" id="{00000000-0008-0000-0100-00006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5" name="Text Box 127">
          <a:extLst>
            <a:ext uri="{FF2B5EF4-FFF2-40B4-BE49-F238E27FC236}">
              <a16:creationId xmlns:a16="http://schemas.microsoft.com/office/drawing/2014/main" id="{00000000-0008-0000-0100-00006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6" name="Text Box 59">
          <a:extLst>
            <a:ext uri="{FF2B5EF4-FFF2-40B4-BE49-F238E27FC236}">
              <a16:creationId xmlns:a16="http://schemas.microsoft.com/office/drawing/2014/main" id="{00000000-0008-0000-0100-00006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7" name="Text Box 94">
          <a:extLst>
            <a:ext uri="{FF2B5EF4-FFF2-40B4-BE49-F238E27FC236}">
              <a16:creationId xmlns:a16="http://schemas.microsoft.com/office/drawing/2014/main" id="{00000000-0008-0000-0100-00006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8" name="Text Box 95">
          <a:extLst>
            <a:ext uri="{FF2B5EF4-FFF2-40B4-BE49-F238E27FC236}">
              <a16:creationId xmlns:a16="http://schemas.microsoft.com/office/drawing/2014/main" id="{00000000-0008-0000-0100-00006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19" name="Text Box 113">
          <a:extLst>
            <a:ext uri="{FF2B5EF4-FFF2-40B4-BE49-F238E27FC236}">
              <a16:creationId xmlns:a16="http://schemas.microsoft.com/office/drawing/2014/main" id="{00000000-0008-0000-0100-00006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0" name="Text Box 114">
          <a:extLst>
            <a:ext uri="{FF2B5EF4-FFF2-40B4-BE49-F238E27FC236}">
              <a16:creationId xmlns:a16="http://schemas.microsoft.com/office/drawing/2014/main" id="{00000000-0008-0000-0100-00006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1" name="Text Box 115">
          <a:extLst>
            <a:ext uri="{FF2B5EF4-FFF2-40B4-BE49-F238E27FC236}">
              <a16:creationId xmlns:a16="http://schemas.microsoft.com/office/drawing/2014/main" id="{00000000-0008-0000-0100-00006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2" name="Text Box 116">
          <a:extLst>
            <a:ext uri="{FF2B5EF4-FFF2-40B4-BE49-F238E27FC236}">
              <a16:creationId xmlns:a16="http://schemas.microsoft.com/office/drawing/2014/main" id="{00000000-0008-0000-0100-00006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3" name="Text Box 117">
          <a:extLst>
            <a:ext uri="{FF2B5EF4-FFF2-40B4-BE49-F238E27FC236}">
              <a16:creationId xmlns:a16="http://schemas.microsoft.com/office/drawing/2014/main" id="{00000000-0008-0000-0100-00006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4" name="Text Box 118">
          <a:extLst>
            <a:ext uri="{FF2B5EF4-FFF2-40B4-BE49-F238E27FC236}">
              <a16:creationId xmlns:a16="http://schemas.microsoft.com/office/drawing/2014/main" id="{00000000-0008-0000-0100-00007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5" name="Text Box 119">
          <a:extLst>
            <a:ext uri="{FF2B5EF4-FFF2-40B4-BE49-F238E27FC236}">
              <a16:creationId xmlns:a16="http://schemas.microsoft.com/office/drawing/2014/main" id="{00000000-0008-0000-0100-00007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6" name="Text Box 120">
          <a:extLst>
            <a:ext uri="{FF2B5EF4-FFF2-40B4-BE49-F238E27FC236}">
              <a16:creationId xmlns:a16="http://schemas.microsoft.com/office/drawing/2014/main" id="{00000000-0008-0000-0100-00007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7" name="Text Box 121">
          <a:extLst>
            <a:ext uri="{FF2B5EF4-FFF2-40B4-BE49-F238E27FC236}">
              <a16:creationId xmlns:a16="http://schemas.microsoft.com/office/drawing/2014/main" id="{00000000-0008-0000-0100-00007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8" name="Text Box 122">
          <a:extLst>
            <a:ext uri="{FF2B5EF4-FFF2-40B4-BE49-F238E27FC236}">
              <a16:creationId xmlns:a16="http://schemas.microsoft.com/office/drawing/2014/main" id="{00000000-0008-0000-0100-00007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29" name="Text Box 123">
          <a:extLst>
            <a:ext uri="{FF2B5EF4-FFF2-40B4-BE49-F238E27FC236}">
              <a16:creationId xmlns:a16="http://schemas.microsoft.com/office/drawing/2014/main" id="{00000000-0008-0000-0100-00007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0" name="Text Box 124">
          <a:extLst>
            <a:ext uri="{FF2B5EF4-FFF2-40B4-BE49-F238E27FC236}">
              <a16:creationId xmlns:a16="http://schemas.microsoft.com/office/drawing/2014/main" id="{00000000-0008-0000-0100-00007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1" name="Text Box 125">
          <a:extLst>
            <a:ext uri="{FF2B5EF4-FFF2-40B4-BE49-F238E27FC236}">
              <a16:creationId xmlns:a16="http://schemas.microsoft.com/office/drawing/2014/main" id="{00000000-0008-0000-0100-00007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2" name="Text Box 126">
          <a:extLst>
            <a:ext uri="{FF2B5EF4-FFF2-40B4-BE49-F238E27FC236}">
              <a16:creationId xmlns:a16="http://schemas.microsoft.com/office/drawing/2014/main" id="{00000000-0008-0000-0100-00007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3" name="Text Box 127">
          <a:extLst>
            <a:ext uri="{FF2B5EF4-FFF2-40B4-BE49-F238E27FC236}">
              <a16:creationId xmlns:a16="http://schemas.microsoft.com/office/drawing/2014/main" id="{00000000-0008-0000-0100-00007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4" name="Text Box 59">
          <a:extLst>
            <a:ext uri="{FF2B5EF4-FFF2-40B4-BE49-F238E27FC236}">
              <a16:creationId xmlns:a16="http://schemas.microsoft.com/office/drawing/2014/main" id="{00000000-0008-0000-0100-00007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5" name="Text Box 94">
          <a:extLst>
            <a:ext uri="{FF2B5EF4-FFF2-40B4-BE49-F238E27FC236}">
              <a16:creationId xmlns:a16="http://schemas.microsoft.com/office/drawing/2014/main" id="{00000000-0008-0000-0100-00007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6" name="Text Box 95">
          <a:extLst>
            <a:ext uri="{FF2B5EF4-FFF2-40B4-BE49-F238E27FC236}">
              <a16:creationId xmlns:a16="http://schemas.microsoft.com/office/drawing/2014/main" id="{00000000-0008-0000-0100-00007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7" name="Text Box 113">
          <a:extLst>
            <a:ext uri="{FF2B5EF4-FFF2-40B4-BE49-F238E27FC236}">
              <a16:creationId xmlns:a16="http://schemas.microsoft.com/office/drawing/2014/main" id="{00000000-0008-0000-0100-00007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8" name="Text Box 114">
          <a:extLst>
            <a:ext uri="{FF2B5EF4-FFF2-40B4-BE49-F238E27FC236}">
              <a16:creationId xmlns:a16="http://schemas.microsoft.com/office/drawing/2014/main" id="{00000000-0008-0000-0100-00007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39" name="Text Box 115">
          <a:extLst>
            <a:ext uri="{FF2B5EF4-FFF2-40B4-BE49-F238E27FC236}">
              <a16:creationId xmlns:a16="http://schemas.microsoft.com/office/drawing/2014/main" id="{00000000-0008-0000-0100-00007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0" name="Text Box 116">
          <a:extLst>
            <a:ext uri="{FF2B5EF4-FFF2-40B4-BE49-F238E27FC236}">
              <a16:creationId xmlns:a16="http://schemas.microsoft.com/office/drawing/2014/main" id="{00000000-0008-0000-0100-00008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1" name="Text Box 117">
          <a:extLst>
            <a:ext uri="{FF2B5EF4-FFF2-40B4-BE49-F238E27FC236}">
              <a16:creationId xmlns:a16="http://schemas.microsoft.com/office/drawing/2014/main" id="{00000000-0008-0000-0100-00008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2" name="Text Box 118">
          <a:extLst>
            <a:ext uri="{FF2B5EF4-FFF2-40B4-BE49-F238E27FC236}">
              <a16:creationId xmlns:a16="http://schemas.microsoft.com/office/drawing/2014/main" id="{00000000-0008-0000-0100-00008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3" name="Text Box 119">
          <a:extLst>
            <a:ext uri="{FF2B5EF4-FFF2-40B4-BE49-F238E27FC236}">
              <a16:creationId xmlns:a16="http://schemas.microsoft.com/office/drawing/2014/main" id="{00000000-0008-0000-0100-00008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4" name="Text Box 120">
          <a:extLst>
            <a:ext uri="{FF2B5EF4-FFF2-40B4-BE49-F238E27FC236}">
              <a16:creationId xmlns:a16="http://schemas.microsoft.com/office/drawing/2014/main" id="{00000000-0008-0000-0100-00008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5" name="Text Box 121">
          <a:extLst>
            <a:ext uri="{FF2B5EF4-FFF2-40B4-BE49-F238E27FC236}">
              <a16:creationId xmlns:a16="http://schemas.microsoft.com/office/drawing/2014/main" id="{00000000-0008-0000-0100-00008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6" name="Text Box 122">
          <a:extLst>
            <a:ext uri="{FF2B5EF4-FFF2-40B4-BE49-F238E27FC236}">
              <a16:creationId xmlns:a16="http://schemas.microsoft.com/office/drawing/2014/main" id="{00000000-0008-0000-0100-00008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7" name="Text Box 123">
          <a:extLst>
            <a:ext uri="{FF2B5EF4-FFF2-40B4-BE49-F238E27FC236}">
              <a16:creationId xmlns:a16="http://schemas.microsoft.com/office/drawing/2014/main" id="{00000000-0008-0000-0100-00008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8" name="Text Box 124">
          <a:extLst>
            <a:ext uri="{FF2B5EF4-FFF2-40B4-BE49-F238E27FC236}">
              <a16:creationId xmlns:a16="http://schemas.microsoft.com/office/drawing/2014/main" id="{00000000-0008-0000-0100-00008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49" name="Text Box 125">
          <a:extLst>
            <a:ext uri="{FF2B5EF4-FFF2-40B4-BE49-F238E27FC236}">
              <a16:creationId xmlns:a16="http://schemas.microsoft.com/office/drawing/2014/main" id="{00000000-0008-0000-0100-00008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0" name="Text Box 126">
          <a:extLst>
            <a:ext uri="{FF2B5EF4-FFF2-40B4-BE49-F238E27FC236}">
              <a16:creationId xmlns:a16="http://schemas.microsoft.com/office/drawing/2014/main" id="{00000000-0008-0000-0100-00008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1" name="Text Box 127">
          <a:extLst>
            <a:ext uri="{FF2B5EF4-FFF2-40B4-BE49-F238E27FC236}">
              <a16:creationId xmlns:a16="http://schemas.microsoft.com/office/drawing/2014/main" id="{00000000-0008-0000-0100-00008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2" name="Text Box 59">
          <a:extLst>
            <a:ext uri="{FF2B5EF4-FFF2-40B4-BE49-F238E27FC236}">
              <a16:creationId xmlns:a16="http://schemas.microsoft.com/office/drawing/2014/main" id="{00000000-0008-0000-0100-00008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3" name="Text Box 94">
          <a:extLst>
            <a:ext uri="{FF2B5EF4-FFF2-40B4-BE49-F238E27FC236}">
              <a16:creationId xmlns:a16="http://schemas.microsoft.com/office/drawing/2014/main" id="{00000000-0008-0000-0100-00008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4" name="Text Box 95">
          <a:extLst>
            <a:ext uri="{FF2B5EF4-FFF2-40B4-BE49-F238E27FC236}">
              <a16:creationId xmlns:a16="http://schemas.microsoft.com/office/drawing/2014/main" id="{00000000-0008-0000-0100-00008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5" name="Text Box 113">
          <a:extLst>
            <a:ext uri="{FF2B5EF4-FFF2-40B4-BE49-F238E27FC236}">
              <a16:creationId xmlns:a16="http://schemas.microsoft.com/office/drawing/2014/main" id="{00000000-0008-0000-0100-00008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6" name="Text Box 114">
          <a:extLst>
            <a:ext uri="{FF2B5EF4-FFF2-40B4-BE49-F238E27FC236}">
              <a16:creationId xmlns:a16="http://schemas.microsoft.com/office/drawing/2014/main" id="{00000000-0008-0000-0100-00009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7" name="Text Box 115">
          <a:extLst>
            <a:ext uri="{FF2B5EF4-FFF2-40B4-BE49-F238E27FC236}">
              <a16:creationId xmlns:a16="http://schemas.microsoft.com/office/drawing/2014/main" id="{00000000-0008-0000-0100-00009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8" name="Text Box 116">
          <a:extLst>
            <a:ext uri="{FF2B5EF4-FFF2-40B4-BE49-F238E27FC236}">
              <a16:creationId xmlns:a16="http://schemas.microsoft.com/office/drawing/2014/main" id="{00000000-0008-0000-0100-00009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59" name="Text Box 117">
          <a:extLst>
            <a:ext uri="{FF2B5EF4-FFF2-40B4-BE49-F238E27FC236}">
              <a16:creationId xmlns:a16="http://schemas.microsoft.com/office/drawing/2014/main" id="{00000000-0008-0000-0100-00009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0" name="Text Box 118">
          <a:extLst>
            <a:ext uri="{FF2B5EF4-FFF2-40B4-BE49-F238E27FC236}">
              <a16:creationId xmlns:a16="http://schemas.microsoft.com/office/drawing/2014/main" id="{00000000-0008-0000-0100-00009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1" name="Text Box 119">
          <a:extLst>
            <a:ext uri="{FF2B5EF4-FFF2-40B4-BE49-F238E27FC236}">
              <a16:creationId xmlns:a16="http://schemas.microsoft.com/office/drawing/2014/main" id="{00000000-0008-0000-0100-00009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2" name="Text Box 120">
          <a:extLst>
            <a:ext uri="{FF2B5EF4-FFF2-40B4-BE49-F238E27FC236}">
              <a16:creationId xmlns:a16="http://schemas.microsoft.com/office/drawing/2014/main" id="{00000000-0008-0000-0100-00009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3" name="Text Box 121">
          <a:extLst>
            <a:ext uri="{FF2B5EF4-FFF2-40B4-BE49-F238E27FC236}">
              <a16:creationId xmlns:a16="http://schemas.microsoft.com/office/drawing/2014/main" id="{00000000-0008-0000-0100-00009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4" name="Text Box 122">
          <a:extLst>
            <a:ext uri="{FF2B5EF4-FFF2-40B4-BE49-F238E27FC236}">
              <a16:creationId xmlns:a16="http://schemas.microsoft.com/office/drawing/2014/main" id="{00000000-0008-0000-0100-00009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5" name="Text Box 123">
          <a:extLst>
            <a:ext uri="{FF2B5EF4-FFF2-40B4-BE49-F238E27FC236}">
              <a16:creationId xmlns:a16="http://schemas.microsoft.com/office/drawing/2014/main" id="{00000000-0008-0000-0100-00009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6" name="Text Box 124">
          <a:extLst>
            <a:ext uri="{FF2B5EF4-FFF2-40B4-BE49-F238E27FC236}">
              <a16:creationId xmlns:a16="http://schemas.microsoft.com/office/drawing/2014/main" id="{00000000-0008-0000-0100-00009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7" name="Text Box 125">
          <a:extLst>
            <a:ext uri="{FF2B5EF4-FFF2-40B4-BE49-F238E27FC236}">
              <a16:creationId xmlns:a16="http://schemas.microsoft.com/office/drawing/2014/main" id="{00000000-0008-0000-0100-00009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8" name="Text Box 126">
          <a:extLst>
            <a:ext uri="{FF2B5EF4-FFF2-40B4-BE49-F238E27FC236}">
              <a16:creationId xmlns:a16="http://schemas.microsoft.com/office/drawing/2014/main" id="{00000000-0008-0000-0100-00009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69" name="Text Box 127">
          <a:extLst>
            <a:ext uri="{FF2B5EF4-FFF2-40B4-BE49-F238E27FC236}">
              <a16:creationId xmlns:a16="http://schemas.microsoft.com/office/drawing/2014/main" id="{00000000-0008-0000-0100-00009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0" name="Text Box 59">
          <a:extLst>
            <a:ext uri="{FF2B5EF4-FFF2-40B4-BE49-F238E27FC236}">
              <a16:creationId xmlns:a16="http://schemas.microsoft.com/office/drawing/2014/main" id="{00000000-0008-0000-0100-00009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1" name="Text Box 94">
          <a:extLst>
            <a:ext uri="{FF2B5EF4-FFF2-40B4-BE49-F238E27FC236}">
              <a16:creationId xmlns:a16="http://schemas.microsoft.com/office/drawing/2014/main" id="{00000000-0008-0000-0100-00009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2" name="Text Box 95">
          <a:extLst>
            <a:ext uri="{FF2B5EF4-FFF2-40B4-BE49-F238E27FC236}">
              <a16:creationId xmlns:a16="http://schemas.microsoft.com/office/drawing/2014/main" id="{00000000-0008-0000-0100-0000A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3" name="Text Box 113">
          <a:extLst>
            <a:ext uri="{FF2B5EF4-FFF2-40B4-BE49-F238E27FC236}">
              <a16:creationId xmlns:a16="http://schemas.microsoft.com/office/drawing/2014/main" id="{00000000-0008-0000-0100-0000A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4" name="Text Box 114">
          <a:extLst>
            <a:ext uri="{FF2B5EF4-FFF2-40B4-BE49-F238E27FC236}">
              <a16:creationId xmlns:a16="http://schemas.microsoft.com/office/drawing/2014/main" id="{00000000-0008-0000-0100-0000A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5" name="Text Box 115">
          <a:extLst>
            <a:ext uri="{FF2B5EF4-FFF2-40B4-BE49-F238E27FC236}">
              <a16:creationId xmlns:a16="http://schemas.microsoft.com/office/drawing/2014/main" id="{00000000-0008-0000-0100-0000A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6" name="Text Box 116">
          <a:extLst>
            <a:ext uri="{FF2B5EF4-FFF2-40B4-BE49-F238E27FC236}">
              <a16:creationId xmlns:a16="http://schemas.microsoft.com/office/drawing/2014/main" id="{00000000-0008-0000-0100-0000A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7" name="Text Box 117">
          <a:extLst>
            <a:ext uri="{FF2B5EF4-FFF2-40B4-BE49-F238E27FC236}">
              <a16:creationId xmlns:a16="http://schemas.microsoft.com/office/drawing/2014/main" id="{00000000-0008-0000-0100-0000A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8" name="Text Box 118">
          <a:extLst>
            <a:ext uri="{FF2B5EF4-FFF2-40B4-BE49-F238E27FC236}">
              <a16:creationId xmlns:a16="http://schemas.microsoft.com/office/drawing/2014/main" id="{00000000-0008-0000-0100-0000A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79" name="Text Box 119">
          <a:extLst>
            <a:ext uri="{FF2B5EF4-FFF2-40B4-BE49-F238E27FC236}">
              <a16:creationId xmlns:a16="http://schemas.microsoft.com/office/drawing/2014/main" id="{00000000-0008-0000-0100-0000A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0" name="Text Box 120">
          <a:extLst>
            <a:ext uri="{FF2B5EF4-FFF2-40B4-BE49-F238E27FC236}">
              <a16:creationId xmlns:a16="http://schemas.microsoft.com/office/drawing/2014/main" id="{00000000-0008-0000-0100-0000A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1" name="Text Box 121">
          <a:extLst>
            <a:ext uri="{FF2B5EF4-FFF2-40B4-BE49-F238E27FC236}">
              <a16:creationId xmlns:a16="http://schemas.microsoft.com/office/drawing/2014/main" id="{00000000-0008-0000-0100-0000A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2" name="Text Box 122">
          <a:extLst>
            <a:ext uri="{FF2B5EF4-FFF2-40B4-BE49-F238E27FC236}">
              <a16:creationId xmlns:a16="http://schemas.microsoft.com/office/drawing/2014/main" id="{00000000-0008-0000-0100-0000A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3" name="Text Box 123">
          <a:extLst>
            <a:ext uri="{FF2B5EF4-FFF2-40B4-BE49-F238E27FC236}">
              <a16:creationId xmlns:a16="http://schemas.microsoft.com/office/drawing/2014/main" id="{00000000-0008-0000-0100-0000A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4" name="Text Box 124">
          <a:extLst>
            <a:ext uri="{FF2B5EF4-FFF2-40B4-BE49-F238E27FC236}">
              <a16:creationId xmlns:a16="http://schemas.microsoft.com/office/drawing/2014/main" id="{00000000-0008-0000-0100-0000A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5" name="Text Box 125">
          <a:extLst>
            <a:ext uri="{FF2B5EF4-FFF2-40B4-BE49-F238E27FC236}">
              <a16:creationId xmlns:a16="http://schemas.microsoft.com/office/drawing/2014/main" id="{00000000-0008-0000-0100-0000A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6" name="Text Box 126">
          <a:extLst>
            <a:ext uri="{FF2B5EF4-FFF2-40B4-BE49-F238E27FC236}">
              <a16:creationId xmlns:a16="http://schemas.microsoft.com/office/drawing/2014/main" id="{00000000-0008-0000-0100-0000A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7" name="Text Box 127">
          <a:extLst>
            <a:ext uri="{FF2B5EF4-FFF2-40B4-BE49-F238E27FC236}">
              <a16:creationId xmlns:a16="http://schemas.microsoft.com/office/drawing/2014/main" id="{00000000-0008-0000-0100-0000A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8" name="Text Box 59">
          <a:extLst>
            <a:ext uri="{FF2B5EF4-FFF2-40B4-BE49-F238E27FC236}">
              <a16:creationId xmlns:a16="http://schemas.microsoft.com/office/drawing/2014/main" id="{00000000-0008-0000-0100-0000B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89" name="Text Box 94">
          <a:extLst>
            <a:ext uri="{FF2B5EF4-FFF2-40B4-BE49-F238E27FC236}">
              <a16:creationId xmlns:a16="http://schemas.microsoft.com/office/drawing/2014/main" id="{00000000-0008-0000-0100-0000B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0" name="Text Box 95">
          <a:extLst>
            <a:ext uri="{FF2B5EF4-FFF2-40B4-BE49-F238E27FC236}">
              <a16:creationId xmlns:a16="http://schemas.microsoft.com/office/drawing/2014/main" id="{00000000-0008-0000-0100-0000B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1" name="Text Box 113">
          <a:extLst>
            <a:ext uri="{FF2B5EF4-FFF2-40B4-BE49-F238E27FC236}">
              <a16:creationId xmlns:a16="http://schemas.microsoft.com/office/drawing/2014/main" id="{00000000-0008-0000-0100-0000B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2" name="Text Box 114">
          <a:extLst>
            <a:ext uri="{FF2B5EF4-FFF2-40B4-BE49-F238E27FC236}">
              <a16:creationId xmlns:a16="http://schemas.microsoft.com/office/drawing/2014/main" id="{00000000-0008-0000-0100-0000B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3" name="Text Box 115">
          <a:extLst>
            <a:ext uri="{FF2B5EF4-FFF2-40B4-BE49-F238E27FC236}">
              <a16:creationId xmlns:a16="http://schemas.microsoft.com/office/drawing/2014/main" id="{00000000-0008-0000-0100-0000B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4" name="Text Box 116">
          <a:extLst>
            <a:ext uri="{FF2B5EF4-FFF2-40B4-BE49-F238E27FC236}">
              <a16:creationId xmlns:a16="http://schemas.microsoft.com/office/drawing/2014/main" id="{00000000-0008-0000-0100-0000B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5" name="Text Box 117">
          <a:extLst>
            <a:ext uri="{FF2B5EF4-FFF2-40B4-BE49-F238E27FC236}">
              <a16:creationId xmlns:a16="http://schemas.microsoft.com/office/drawing/2014/main" id="{00000000-0008-0000-0100-0000B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6" name="Text Box 118">
          <a:extLst>
            <a:ext uri="{FF2B5EF4-FFF2-40B4-BE49-F238E27FC236}">
              <a16:creationId xmlns:a16="http://schemas.microsoft.com/office/drawing/2014/main" id="{00000000-0008-0000-0100-0000B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7" name="Text Box 119">
          <a:extLst>
            <a:ext uri="{FF2B5EF4-FFF2-40B4-BE49-F238E27FC236}">
              <a16:creationId xmlns:a16="http://schemas.microsoft.com/office/drawing/2014/main" id="{00000000-0008-0000-0100-0000B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8" name="Text Box 120">
          <a:extLst>
            <a:ext uri="{FF2B5EF4-FFF2-40B4-BE49-F238E27FC236}">
              <a16:creationId xmlns:a16="http://schemas.microsoft.com/office/drawing/2014/main" id="{00000000-0008-0000-0100-0000B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699" name="Text Box 121">
          <a:extLst>
            <a:ext uri="{FF2B5EF4-FFF2-40B4-BE49-F238E27FC236}">
              <a16:creationId xmlns:a16="http://schemas.microsoft.com/office/drawing/2014/main" id="{00000000-0008-0000-0100-0000B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0" name="Text Box 122">
          <a:extLst>
            <a:ext uri="{FF2B5EF4-FFF2-40B4-BE49-F238E27FC236}">
              <a16:creationId xmlns:a16="http://schemas.microsoft.com/office/drawing/2014/main" id="{00000000-0008-0000-0100-0000B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1" name="Text Box 123">
          <a:extLst>
            <a:ext uri="{FF2B5EF4-FFF2-40B4-BE49-F238E27FC236}">
              <a16:creationId xmlns:a16="http://schemas.microsoft.com/office/drawing/2014/main" id="{00000000-0008-0000-0100-0000B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2" name="Text Box 124">
          <a:extLst>
            <a:ext uri="{FF2B5EF4-FFF2-40B4-BE49-F238E27FC236}">
              <a16:creationId xmlns:a16="http://schemas.microsoft.com/office/drawing/2014/main" id="{00000000-0008-0000-0100-0000B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3" name="Text Box 125">
          <a:extLst>
            <a:ext uri="{FF2B5EF4-FFF2-40B4-BE49-F238E27FC236}">
              <a16:creationId xmlns:a16="http://schemas.microsoft.com/office/drawing/2014/main" id="{00000000-0008-0000-0100-0000B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4" name="Text Box 126">
          <a:extLst>
            <a:ext uri="{FF2B5EF4-FFF2-40B4-BE49-F238E27FC236}">
              <a16:creationId xmlns:a16="http://schemas.microsoft.com/office/drawing/2014/main" id="{00000000-0008-0000-0100-0000C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5" name="Text Box 127">
          <a:extLst>
            <a:ext uri="{FF2B5EF4-FFF2-40B4-BE49-F238E27FC236}">
              <a16:creationId xmlns:a16="http://schemas.microsoft.com/office/drawing/2014/main" id="{00000000-0008-0000-0100-0000C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6" name="Text Box 59">
          <a:extLst>
            <a:ext uri="{FF2B5EF4-FFF2-40B4-BE49-F238E27FC236}">
              <a16:creationId xmlns:a16="http://schemas.microsoft.com/office/drawing/2014/main" id="{00000000-0008-0000-0100-0000C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7" name="Text Box 94">
          <a:extLst>
            <a:ext uri="{FF2B5EF4-FFF2-40B4-BE49-F238E27FC236}">
              <a16:creationId xmlns:a16="http://schemas.microsoft.com/office/drawing/2014/main" id="{00000000-0008-0000-0100-0000C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8" name="Text Box 95">
          <a:extLst>
            <a:ext uri="{FF2B5EF4-FFF2-40B4-BE49-F238E27FC236}">
              <a16:creationId xmlns:a16="http://schemas.microsoft.com/office/drawing/2014/main" id="{00000000-0008-0000-0100-0000C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09" name="Text Box 113">
          <a:extLst>
            <a:ext uri="{FF2B5EF4-FFF2-40B4-BE49-F238E27FC236}">
              <a16:creationId xmlns:a16="http://schemas.microsoft.com/office/drawing/2014/main" id="{00000000-0008-0000-0100-0000C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0" name="Text Box 114">
          <a:extLst>
            <a:ext uri="{FF2B5EF4-FFF2-40B4-BE49-F238E27FC236}">
              <a16:creationId xmlns:a16="http://schemas.microsoft.com/office/drawing/2014/main" id="{00000000-0008-0000-0100-0000C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1" name="Text Box 115">
          <a:extLst>
            <a:ext uri="{FF2B5EF4-FFF2-40B4-BE49-F238E27FC236}">
              <a16:creationId xmlns:a16="http://schemas.microsoft.com/office/drawing/2014/main" id="{00000000-0008-0000-0100-0000C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2" name="Text Box 116">
          <a:extLst>
            <a:ext uri="{FF2B5EF4-FFF2-40B4-BE49-F238E27FC236}">
              <a16:creationId xmlns:a16="http://schemas.microsoft.com/office/drawing/2014/main" id="{00000000-0008-0000-0100-0000C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3" name="Text Box 117">
          <a:extLst>
            <a:ext uri="{FF2B5EF4-FFF2-40B4-BE49-F238E27FC236}">
              <a16:creationId xmlns:a16="http://schemas.microsoft.com/office/drawing/2014/main" id="{00000000-0008-0000-0100-0000C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4" name="Text Box 118">
          <a:extLst>
            <a:ext uri="{FF2B5EF4-FFF2-40B4-BE49-F238E27FC236}">
              <a16:creationId xmlns:a16="http://schemas.microsoft.com/office/drawing/2014/main" id="{00000000-0008-0000-0100-0000C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5" name="Text Box 119">
          <a:extLst>
            <a:ext uri="{FF2B5EF4-FFF2-40B4-BE49-F238E27FC236}">
              <a16:creationId xmlns:a16="http://schemas.microsoft.com/office/drawing/2014/main" id="{00000000-0008-0000-0100-0000C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6" name="Text Box 120">
          <a:extLst>
            <a:ext uri="{FF2B5EF4-FFF2-40B4-BE49-F238E27FC236}">
              <a16:creationId xmlns:a16="http://schemas.microsoft.com/office/drawing/2014/main" id="{00000000-0008-0000-0100-0000C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7" name="Text Box 121">
          <a:extLst>
            <a:ext uri="{FF2B5EF4-FFF2-40B4-BE49-F238E27FC236}">
              <a16:creationId xmlns:a16="http://schemas.microsoft.com/office/drawing/2014/main" id="{00000000-0008-0000-0100-0000C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8" name="Text Box 122">
          <a:extLst>
            <a:ext uri="{FF2B5EF4-FFF2-40B4-BE49-F238E27FC236}">
              <a16:creationId xmlns:a16="http://schemas.microsoft.com/office/drawing/2014/main" id="{00000000-0008-0000-0100-0000C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19" name="Text Box 123">
          <a:extLst>
            <a:ext uri="{FF2B5EF4-FFF2-40B4-BE49-F238E27FC236}">
              <a16:creationId xmlns:a16="http://schemas.microsoft.com/office/drawing/2014/main" id="{00000000-0008-0000-0100-0000C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0" name="Text Box 124">
          <a:extLst>
            <a:ext uri="{FF2B5EF4-FFF2-40B4-BE49-F238E27FC236}">
              <a16:creationId xmlns:a16="http://schemas.microsoft.com/office/drawing/2014/main" id="{00000000-0008-0000-0100-0000D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1" name="Text Box 125">
          <a:extLst>
            <a:ext uri="{FF2B5EF4-FFF2-40B4-BE49-F238E27FC236}">
              <a16:creationId xmlns:a16="http://schemas.microsoft.com/office/drawing/2014/main" id="{00000000-0008-0000-0100-0000D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2" name="Text Box 126">
          <a:extLst>
            <a:ext uri="{FF2B5EF4-FFF2-40B4-BE49-F238E27FC236}">
              <a16:creationId xmlns:a16="http://schemas.microsoft.com/office/drawing/2014/main" id="{00000000-0008-0000-0100-0000D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3" name="Text Box 127">
          <a:extLst>
            <a:ext uri="{FF2B5EF4-FFF2-40B4-BE49-F238E27FC236}">
              <a16:creationId xmlns:a16="http://schemas.microsoft.com/office/drawing/2014/main" id="{00000000-0008-0000-0100-0000D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4" name="Text Box 59">
          <a:extLst>
            <a:ext uri="{FF2B5EF4-FFF2-40B4-BE49-F238E27FC236}">
              <a16:creationId xmlns:a16="http://schemas.microsoft.com/office/drawing/2014/main" id="{00000000-0008-0000-0100-0000D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5" name="Text Box 94">
          <a:extLst>
            <a:ext uri="{FF2B5EF4-FFF2-40B4-BE49-F238E27FC236}">
              <a16:creationId xmlns:a16="http://schemas.microsoft.com/office/drawing/2014/main" id="{00000000-0008-0000-0100-0000D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6" name="Text Box 95">
          <a:extLst>
            <a:ext uri="{FF2B5EF4-FFF2-40B4-BE49-F238E27FC236}">
              <a16:creationId xmlns:a16="http://schemas.microsoft.com/office/drawing/2014/main" id="{00000000-0008-0000-0100-0000D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7" name="Text Box 113">
          <a:extLst>
            <a:ext uri="{FF2B5EF4-FFF2-40B4-BE49-F238E27FC236}">
              <a16:creationId xmlns:a16="http://schemas.microsoft.com/office/drawing/2014/main" id="{00000000-0008-0000-0100-0000D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8" name="Text Box 114">
          <a:extLst>
            <a:ext uri="{FF2B5EF4-FFF2-40B4-BE49-F238E27FC236}">
              <a16:creationId xmlns:a16="http://schemas.microsoft.com/office/drawing/2014/main" id="{00000000-0008-0000-0100-0000D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29" name="Text Box 115">
          <a:extLst>
            <a:ext uri="{FF2B5EF4-FFF2-40B4-BE49-F238E27FC236}">
              <a16:creationId xmlns:a16="http://schemas.microsoft.com/office/drawing/2014/main" id="{00000000-0008-0000-0100-0000D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0" name="Text Box 116">
          <a:extLst>
            <a:ext uri="{FF2B5EF4-FFF2-40B4-BE49-F238E27FC236}">
              <a16:creationId xmlns:a16="http://schemas.microsoft.com/office/drawing/2014/main" id="{00000000-0008-0000-0100-0000D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1" name="Text Box 117">
          <a:extLst>
            <a:ext uri="{FF2B5EF4-FFF2-40B4-BE49-F238E27FC236}">
              <a16:creationId xmlns:a16="http://schemas.microsoft.com/office/drawing/2014/main" id="{00000000-0008-0000-0100-0000D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2" name="Text Box 118">
          <a:extLst>
            <a:ext uri="{FF2B5EF4-FFF2-40B4-BE49-F238E27FC236}">
              <a16:creationId xmlns:a16="http://schemas.microsoft.com/office/drawing/2014/main" id="{00000000-0008-0000-0100-0000D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3" name="Text Box 119">
          <a:extLst>
            <a:ext uri="{FF2B5EF4-FFF2-40B4-BE49-F238E27FC236}">
              <a16:creationId xmlns:a16="http://schemas.microsoft.com/office/drawing/2014/main" id="{00000000-0008-0000-0100-0000D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4" name="Text Box 120">
          <a:extLst>
            <a:ext uri="{FF2B5EF4-FFF2-40B4-BE49-F238E27FC236}">
              <a16:creationId xmlns:a16="http://schemas.microsoft.com/office/drawing/2014/main" id="{00000000-0008-0000-0100-0000D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5" name="Text Box 121">
          <a:extLst>
            <a:ext uri="{FF2B5EF4-FFF2-40B4-BE49-F238E27FC236}">
              <a16:creationId xmlns:a16="http://schemas.microsoft.com/office/drawing/2014/main" id="{00000000-0008-0000-0100-0000D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6" name="Text Box 122">
          <a:extLst>
            <a:ext uri="{FF2B5EF4-FFF2-40B4-BE49-F238E27FC236}">
              <a16:creationId xmlns:a16="http://schemas.microsoft.com/office/drawing/2014/main" id="{00000000-0008-0000-0100-0000E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7" name="Text Box 123">
          <a:extLst>
            <a:ext uri="{FF2B5EF4-FFF2-40B4-BE49-F238E27FC236}">
              <a16:creationId xmlns:a16="http://schemas.microsoft.com/office/drawing/2014/main" id="{00000000-0008-0000-0100-0000E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8" name="Text Box 124">
          <a:extLst>
            <a:ext uri="{FF2B5EF4-FFF2-40B4-BE49-F238E27FC236}">
              <a16:creationId xmlns:a16="http://schemas.microsoft.com/office/drawing/2014/main" id="{00000000-0008-0000-0100-0000E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39" name="Text Box 125">
          <a:extLst>
            <a:ext uri="{FF2B5EF4-FFF2-40B4-BE49-F238E27FC236}">
              <a16:creationId xmlns:a16="http://schemas.microsoft.com/office/drawing/2014/main" id="{00000000-0008-0000-0100-0000E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0" name="Text Box 126">
          <a:extLst>
            <a:ext uri="{FF2B5EF4-FFF2-40B4-BE49-F238E27FC236}">
              <a16:creationId xmlns:a16="http://schemas.microsoft.com/office/drawing/2014/main" id="{00000000-0008-0000-0100-0000E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1" name="Text Box 127">
          <a:extLst>
            <a:ext uri="{FF2B5EF4-FFF2-40B4-BE49-F238E27FC236}">
              <a16:creationId xmlns:a16="http://schemas.microsoft.com/office/drawing/2014/main" id="{00000000-0008-0000-0100-0000E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2" name="Text Box 59">
          <a:extLst>
            <a:ext uri="{FF2B5EF4-FFF2-40B4-BE49-F238E27FC236}">
              <a16:creationId xmlns:a16="http://schemas.microsoft.com/office/drawing/2014/main" id="{00000000-0008-0000-0100-0000E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3" name="Text Box 94">
          <a:extLst>
            <a:ext uri="{FF2B5EF4-FFF2-40B4-BE49-F238E27FC236}">
              <a16:creationId xmlns:a16="http://schemas.microsoft.com/office/drawing/2014/main" id="{00000000-0008-0000-0100-0000E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4" name="Text Box 95">
          <a:extLst>
            <a:ext uri="{FF2B5EF4-FFF2-40B4-BE49-F238E27FC236}">
              <a16:creationId xmlns:a16="http://schemas.microsoft.com/office/drawing/2014/main" id="{00000000-0008-0000-0100-0000E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5" name="Text Box 113">
          <a:extLst>
            <a:ext uri="{FF2B5EF4-FFF2-40B4-BE49-F238E27FC236}">
              <a16:creationId xmlns:a16="http://schemas.microsoft.com/office/drawing/2014/main" id="{00000000-0008-0000-0100-0000E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6" name="Text Box 114">
          <a:extLst>
            <a:ext uri="{FF2B5EF4-FFF2-40B4-BE49-F238E27FC236}">
              <a16:creationId xmlns:a16="http://schemas.microsoft.com/office/drawing/2014/main" id="{00000000-0008-0000-0100-0000E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7" name="Text Box 115">
          <a:extLst>
            <a:ext uri="{FF2B5EF4-FFF2-40B4-BE49-F238E27FC236}">
              <a16:creationId xmlns:a16="http://schemas.microsoft.com/office/drawing/2014/main" id="{00000000-0008-0000-0100-0000E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8" name="Text Box 116">
          <a:extLst>
            <a:ext uri="{FF2B5EF4-FFF2-40B4-BE49-F238E27FC236}">
              <a16:creationId xmlns:a16="http://schemas.microsoft.com/office/drawing/2014/main" id="{00000000-0008-0000-0100-0000E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49" name="Text Box 117">
          <a:extLst>
            <a:ext uri="{FF2B5EF4-FFF2-40B4-BE49-F238E27FC236}">
              <a16:creationId xmlns:a16="http://schemas.microsoft.com/office/drawing/2014/main" id="{00000000-0008-0000-0100-0000E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0" name="Text Box 118">
          <a:extLst>
            <a:ext uri="{FF2B5EF4-FFF2-40B4-BE49-F238E27FC236}">
              <a16:creationId xmlns:a16="http://schemas.microsoft.com/office/drawing/2014/main" id="{00000000-0008-0000-0100-0000E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1" name="Text Box 119">
          <a:extLst>
            <a:ext uri="{FF2B5EF4-FFF2-40B4-BE49-F238E27FC236}">
              <a16:creationId xmlns:a16="http://schemas.microsoft.com/office/drawing/2014/main" id="{00000000-0008-0000-0100-0000E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2" name="Text Box 120">
          <a:extLst>
            <a:ext uri="{FF2B5EF4-FFF2-40B4-BE49-F238E27FC236}">
              <a16:creationId xmlns:a16="http://schemas.microsoft.com/office/drawing/2014/main" id="{00000000-0008-0000-0100-0000F0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3" name="Text Box 121">
          <a:extLst>
            <a:ext uri="{FF2B5EF4-FFF2-40B4-BE49-F238E27FC236}">
              <a16:creationId xmlns:a16="http://schemas.microsoft.com/office/drawing/2014/main" id="{00000000-0008-0000-0100-0000F1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4" name="Text Box 122">
          <a:extLst>
            <a:ext uri="{FF2B5EF4-FFF2-40B4-BE49-F238E27FC236}">
              <a16:creationId xmlns:a16="http://schemas.microsoft.com/office/drawing/2014/main" id="{00000000-0008-0000-0100-0000F2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5" name="Text Box 123">
          <a:extLst>
            <a:ext uri="{FF2B5EF4-FFF2-40B4-BE49-F238E27FC236}">
              <a16:creationId xmlns:a16="http://schemas.microsoft.com/office/drawing/2014/main" id="{00000000-0008-0000-0100-0000F3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6" name="Text Box 124">
          <a:extLst>
            <a:ext uri="{FF2B5EF4-FFF2-40B4-BE49-F238E27FC236}">
              <a16:creationId xmlns:a16="http://schemas.microsoft.com/office/drawing/2014/main" id="{00000000-0008-0000-0100-0000F4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7" name="Text Box 125">
          <a:extLst>
            <a:ext uri="{FF2B5EF4-FFF2-40B4-BE49-F238E27FC236}">
              <a16:creationId xmlns:a16="http://schemas.microsoft.com/office/drawing/2014/main" id="{00000000-0008-0000-0100-0000F5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8" name="Text Box 126">
          <a:extLst>
            <a:ext uri="{FF2B5EF4-FFF2-40B4-BE49-F238E27FC236}">
              <a16:creationId xmlns:a16="http://schemas.microsoft.com/office/drawing/2014/main" id="{00000000-0008-0000-0100-0000F6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59" name="Text Box 127">
          <a:extLst>
            <a:ext uri="{FF2B5EF4-FFF2-40B4-BE49-F238E27FC236}">
              <a16:creationId xmlns:a16="http://schemas.microsoft.com/office/drawing/2014/main" id="{00000000-0008-0000-0100-0000F7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0" name="Text Box 59">
          <a:extLst>
            <a:ext uri="{FF2B5EF4-FFF2-40B4-BE49-F238E27FC236}">
              <a16:creationId xmlns:a16="http://schemas.microsoft.com/office/drawing/2014/main" id="{00000000-0008-0000-0100-0000F8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1" name="Text Box 94">
          <a:extLst>
            <a:ext uri="{FF2B5EF4-FFF2-40B4-BE49-F238E27FC236}">
              <a16:creationId xmlns:a16="http://schemas.microsoft.com/office/drawing/2014/main" id="{00000000-0008-0000-0100-0000F9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2" name="Text Box 95">
          <a:extLst>
            <a:ext uri="{FF2B5EF4-FFF2-40B4-BE49-F238E27FC236}">
              <a16:creationId xmlns:a16="http://schemas.microsoft.com/office/drawing/2014/main" id="{00000000-0008-0000-0100-0000FA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3" name="Text Box 113">
          <a:extLst>
            <a:ext uri="{FF2B5EF4-FFF2-40B4-BE49-F238E27FC236}">
              <a16:creationId xmlns:a16="http://schemas.microsoft.com/office/drawing/2014/main" id="{00000000-0008-0000-0100-0000FB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4" name="Text Box 114">
          <a:extLst>
            <a:ext uri="{FF2B5EF4-FFF2-40B4-BE49-F238E27FC236}">
              <a16:creationId xmlns:a16="http://schemas.microsoft.com/office/drawing/2014/main" id="{00000000-0008-0000-0100-0000FC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5" name="Text Box 115">
          <a:extLst>
            <a:ext uri="{FF2B5EF4-FFF2-40B4-BE49-F238E27FC236}">
              <a16:creationId xmlns:a16="http://schemas.microsoft.com/office/drawing/2014/main" id="{00000000-0008-0000-0100-0000FD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6" name="Text Box 116">
          <a:extLst>
            <a:ext uri="{FF2B5EF4-FFF2-40B4-BE49-F238E27FC236}">
              <a16:creationId xmlns:a16="http://schemas.microsoft.com/office/drawing/2014/main" id="{00000000-0008-0000-0100-0000FE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7" name="Text Box 117">
          <a:extLst>
            <a:ext uri="{FF2B5EF4-FFF2-40B4-BE49-F238E27FC236}">
              <a16:creationId xmlns:a16="http://schemas.microsoft.com/office/drawing/2014/main" id="{00000000-0008-0000-0100-0000FF02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8" name="Text Box 118">
          <a:extLst>
            <a:ext uri="{FF2B5EF4-FFF2-40B4-BE49-F238E27FC236}">
              <a16:creationId xmlns:a16="http://schemas.microsoft.com/office/drawing/2014/main" id="{00000000-0008-0000-0100-000000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69" name="Text Box 119">
          <a:extLst>
            <a:ext uri="{FF2B5EF4-FFF2-40B4-BE49-F238E27FC236}">
              <a16:creationId xmlns:a16="http://schemas.microsoft.com/office/drawing/2014/main" id="{00000000-0008-0000-0100-000001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0" name="Text Box 120">
          <a:extLst>
            <a:ext uri="{FF2B5EF4-FFF2-40B4-BE49-F238E27FC236}">
              <a16:creationId xmlns:a16="http://schemas.microsoft.com/office/drawing/2014/main" id="{00000000-0008-0000-0100-000002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1" name="Text Box 121">
          <a:extLst>
            <a:ext uri="{FF2B5EF4-FFF2-40B4-BE49-F238E27FC236}">
              <a16:creationId xmlns:a16="http://schemas.microsoft.com/office/drawing/2014/main" id="{00000000-0008-0000-0100-000003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2" name="Text Box 122">
          <a:extLst>
            <a:ext uri="{FF2B5EF4-FFF2-40B4-BE49-F238E27FC236}">
              <a16:creationId xmlns:a16="http://schemas.microsoft.com/office/drawing/2014/main" id="{00000000-0008-0000-0100-000004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3" name="Text Box 123">
          <a:extLst>
            <a:ext uri="{FF2B5EF4-FFF2-40B4-BE49-F238E27FC236}">
              <a16:creationId xmlns:a16="http://schemas.microsoft.com/office/drawing/2014/main" id="{00000000-0008-0000-0100-000005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4" name="Text Box 124">
          <a:extLst>
            <a:ext uri="{FF2B5EF4-FFF2-40B4-BE49-F238E27FC236}">
              <a16:creationId xmlns:a16="http://schemas.microsoft.com/office/drawing/2014/main" id="{00000000-0008-0000-0100-000006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5" name="Text Box 125">
          <a:extLst>
            <a:ext uri="{FF2B5EF4-FFF2-40B4-BE49-F238E27FC236}">
              <a16:creationId xmlns:a16="http://schemas.microsoft.com/office/drawing/2014/main" id="{00000000-0008-0000-0100-000007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6" name="Text Box 126">
          <a:extLst>
            <a:ext uri="{FF2B5EF4-FFF2-40B4-BE49-F238E27FC236}">
              <a16:creationId xmlns:a16="http://schemas.microsoft.com/office/drawing/2014/main" id="{00000000-0008-0000-0100-000008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7" name="Text Box 127">
          <a:extLst>
            <a:ext uri="{FF2B5EF4-FFF2-40B4-BE49-F238E27FC236}">
              <a16:creationId xmlns:a16="http://schemas.microsoft.com/office/drawing/2014/main" id="{00000000-0008-0000-0100-000009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8" name="Text Box 59">
          <a:extLst>
            <a:ext uri="{FF2B5EF4-FFF2-40B4-BE49-F238E27FC236}">
              <a16:creationId xmlns:a16="http://schemas.microsoft.com/office/drawing/2014/main" id="{00000000-0008-0000-0100-00000A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79" name="Text Box 94">
          <a:extLst>
            <a:ext uri="{FF2B5EF4-FFF2-40B4-BE49-F238E27FC236}">
              <a16:creationId xmlns:a16="http://schemas.microsoft.com/office/drawing/2014/main" id="{00000000-0008-0000-0100-00000B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0" name="Text Box 95">
          <a:extLst>
            <a:ext uri="{FF2B5EF4-FFF2-40B4-BE49-F238E27FC236}">
              <a16:creationId xmlns:a16="http://schemas.microsoft.com/office/drawing/2014/main" id="{00000000-0008-0000-0100-00000C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1" name="Text Box 113">
          <a:extLst>
            <a:ext uri="{FF2B5EF4-FFF2-40B4-BE49-F238E27FC236}">
              <a16:creationId xmlns:a16="http://schemas.microsoft.com/office/drawing/2014/main" id="{00000000-0008-0000-0100-00000D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2" name="Text Box 114">
          <a:extLst>
            <a:ext uri="{FF2B5EF4-FFF2-40B4-BE49-F238E27FC236}">
              <a16:creationId xmlns:a16="http://schemas.microsoft.com/office/drawing/2014/main" id="{00000000-0008-0000-0100-00000E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3" name="Text Box 115">
          <a:extLst>
            <a:ext uri="{FF2B5EF4-FFF2-40B4-BE49-F238E27FC236}">
              <a16:creationId xmlns:a16="http://schemas.microsoft.com/office/drawing/2014/main" id="{00000000-0008-0000-0100-00000F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4" name="Text Box 116">
          <a:extLst>
            <a:ext uri="{FF2B5EF4-FFF2-40B4-BE49-F238E27FC236}">
              <a16:creationId xmlns:a16="http://schemas.microsoft.com/office/drawing/2014/main" id="{00000000-0008-0000-0100-000010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5" name="Text Box 117">
          <a:extLst>
            <a:ext uri="{FF2B5EF4-FFF2-40B4-BE49-F238E27FC236}">
              <a16:creationId xmlns:a16="http://schemas.microsoft.com/office/drawing/2014/main" id="{00000000-0008-0000-0100-000011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6" name="Text Box 118">
          <a:extLst>
            <a:ext uri="{FF2B5EF4-FFF2-40B4-BE49-F238E27FC236}">
              <a16:creationId xmlns:a16="http://schemas.microsoft.com/office/drawing/2014/main" id="{00000000-0008-0000-0100-000012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7" name="Text Box 119">
          <a:extLst>
            <a:ext uri="{FF2B5EF4-FFF2-40B4-BE49-F238E27FC236}">
              <a16:creationId xmlns:a16="http://schemas.microsoft.com/office/drawing/2014/main" id="{00000000-0008-0000-0100-000013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8" name="Text Box 120">
          <a:extLst>
            <a:ext uri="{FF2B5EF4-FFF2-40B4-BE49-F238E27FC236}">
              <a16:creationId xmlns:a16="http://schemas.microsoft.com/office/drawing/2014/main" id="{00000000-0008-0000-0100-000014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89" name="Text Box 121">
          <a:extLst>
            <a:ext uri="{FF2B5EF4-FFF2-40B4-BE49-F238E27FC236}">
              <a16:creationId xmlns:a16="http://schemas.microsoft.com/office/drawing/2014/main" id="{00000000-0008-0000-0100-000015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0" name="Text Box 122">
          <a:extLst>
            <a:ext uri="{FF2B5EF4-FFF2-40B4-BE49-F238E27FC236}">
              <a16:creationId xmlns:a16="http://schemas.microsoft.com/office/drawing/2014/main" id="{00000000-0008-0000-0100-000016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1" name="Text Box 123">
          <a:extLst>
            <a:ext uri="{FF2B5EF4-FFF2-40B4-BE49-F238E27FC236}">
              <a16:creationId xmlns:a16="http://schemas.microsoft.com/office/drawing/2014/main" id="{00000000-0008-0000-0100-000017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2" name="Text Box 124">
          <a:extLst>
            <a:ext uri="{FF2B5EF4-FFF2-40B4-BE49-F238E27FC236}">
              <a16:creationId xmlns:a16="http://schemas.microsoft.com/office/drawing/2014/main" id="{00000000-0008-0000-0100-000018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3" name="Text Box 125">
          <a:extLst>
            <a:ext uri="{FF2B5EF4-FFF2-40B4-BE49-F238E27FC236}">
              <a16:creationId xmlns:a16="http://schemas.microsoft.com/office/drawing/2014/main" id="{00000000-0008-0000-0100-000019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4" name="Text Box 126">
          <a:extLst>
            <a:ext uri="{FF2B5EF4-FFF2-40B4-BE49-F238E27FC236}">
              <a16:creationId xmlns:a16="http://schemas.microsoft.com/office/drawing/2014/main" id="{00000000-0008-0000-0100-00001A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5" name="Text Box 127">
          <a:extLst>
            <a:ext uri="{FF2B5EF4-FFF2-40B4-BE49-F238E27FC236}">
              <a16:creationId xmlns:a16="http://schemas.microsoft.com/office/drawing/2014/main" id="{00000000-0008-0000-0100-00001B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6" name="Text Box 59">
          <a:extLst>
            <a:ext uri="{FF2B5EF4-FFF2-40B4-BE49-F238E27FC236}">
              <a16:creationId xmlns:a16="http://schemas.microsoft.com/office/drawing/2014/main" id="{00000000-0008-0000-0100-00001C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7" name="Text Box 94">
          <a:extLst>
            <a:ext uri="{FF2B5EF4-FFF2-40B4-BE49-F238E27FC236}">
              <a16:creationId xmlns:a16="http://schemas.microsoft.com/office/drawing/2014/main" id="{00000000-0008-0000-0100-00001D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8" name="Text Box 95">
          <a:extLst>
            <a:ext uri="{FF2B5EF4-FFF2-40B4-BE49-F238E27FC236}">
              <a16:creationId xmlns:a16="http://schemas.microsoft.com/office/drawing/2014/main" id="{00000000-0008-0000-0100-00001E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799" name="Text Box 113">
          <a:extLst>
            <a:ext uri="{FF2B5EF4-FFF2-40B4-BE49-F238E27FC236}">
              <a16:creationId xmlns:a16="http://schemas.microsoft.com/office/drawing/2014/main" id="{00000000-0008-0000-0100-00001F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0" name="Text Box 114">
          <a:extLst>
            <a:ext uri="{FF2B5EF4-FFF2-40B4-BE49-F238E27FC236}">
              <a16:creationId xmlns:a16="http://schemas.microsoft.com/office/drawing/2014/main" id="{00000000-0008-0000-0100-000020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1" name="Text Box 115">
          <a:extLst>
            <a:ext uri="{FF2B5EF4-FFF2-40B4-BE49-F238E27FC236}">
              <a16:creationId xmlns:a16="http://schemas.microsoft.com/office/drawing/2014/main" id="{00000000-0008-0000-0100-000021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2" name="Text Box 116">
          <a:extLst>
            <a:ext uri="{FF2B5EF4-FFF2-40B4-BE49-F238E27FC236}">
              <a16:creationId xmlns:a16="http://schemas.microsoft.com/office/drawing/2014/main" id="{00000000-0008-0000-0100-000022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3" name="Text Box 117">
          <a:extLst>
            <a:ext uri="{FF2B5EF4-FFF2-40B4-BE49-F238E27FC236}">
              <a16:creationId xmlns:a16="http://schemas.microsoft.com/office/drawing/2014/main" id="{00000000-0008-0000-0100-000023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4" name="Text Box 118">
          <a:extLst>
            <a:ext uri="{FF2B5EF4-FFF2-40B4-BE49-F238E27FC236}">
              <a16:creationId xmlns:a16="http://schemas.microsoft.com/office/drawing/2014/main" id="{00000000-0008-0000-0100-000024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5" name="Text Box 119">
          <a:extLst>
            <a:ext uri="{FF2B5EF4-FFF2-40B4-BE49-F238E27FC236}">
              <a16:creationId xmlns:a16="http://schemas.microsoft.com/office/drawing/2014/main" id="{00000000-0008-0000-0100-000025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6" name="Text Box 120">
          <a:extLst>
            <a:ext uri="{FF2B5EF4-FFF2-40B4-BE49-F238E27FC236}">
              <a16:creationId xmlns:a16="http://schemas.microsoft.com/office/drawing/2014/main" id="{00000000-0008-0000-0100-000026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7" name="Text Box 121">
          <a:extLst>
            <a:ext uri="{FF2B5EF4-FFF2-40B4-BE49-F238E27FC236}">
              <a16:creationId xmlns:a16="http://schemas.microsoft.com/office/drawing/2014/main" id="{00000000-0008-0000-0100-000027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8" name="Text Box 122">
          <a:extLst>
            <a:ext uri="{FF2B5EF4-FFF2-40B4-BE49-F238E27FC236}">
              <a16:creationId xmlns:a16="http://schemas.microsoft.com/office/drawing/2014/main" id="{00000000-0008-0000-0100-000028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09" name="Text Box 123">
          <a:extLst>
            <a:ext uri="{FF2B5EF4-FFF2-40B4-BE49-F238E27FC236}">
              <a16:creationId xmlns:a16="http://schemas.microsoft.com/office/drawing/2014/main" id="{00000000-0008-0000-0100-000029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0" name="Text Box 124">
          <a:extLst>
            <a:ext uri="{FF2B5EF4-FFF2-40B4-BE49-F238E27FC236}">
              <a16:creationId xmlns:a16="http://schemas.microsoft.com/office/drawing/2014/main" id="{00000000-0008-0000-0100-00002A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1" name="Text Box 125">
          <a:extLst>
            <a:ext uri="{FF2B5EF4-FFF2-40B4-BE49-F238E27FC236}">
              <a16:creationId xmlns:a16="http://schemas.microsoft.com/office/drawing/2014/main" id="{00000000-0008-0000-0100-00002B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2" name="Text Box 126">
          <a:extLst>
            <a:ext uri="{FF2B5EF4-FFF2-40B4-BE49-F238E27FC236}">
              <a16:creationId xmlns:a16="http://schemas.microsoft.com/office/drawing/2014/main" id="{00000000-0008-0000-0100-00002C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3" name="Text Box 127">
          <a:extLst>
            <a:ext uri="{FF2B5EF4-FFF2-40B4-BE49-F238E27FC236}">
              <a16:creationId xmlns:a16="http://schemas.microsoft.com/office/drawing/2014/main" id="{00000000-0008-0000-0100-00002D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4" name="Text Box 59">
          <a:extLst>
            <a:ext uri="{FF2B5EF4-FFF2-40B4-BE49-F238E27FC236}">
              <a16:creationId xmlns:a16="http://schemas.microsoft.com/office/drawing/2014/main" id="{00000000-0008-0000-0100-00002E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5" name="Text Box 94">
          <a:extLst>
            <a:ext uri="{FF2B5EF4-FFF2-40B4-BE49-F238E27FC236}">
              <a16:creationId xmlns:a16="http://schemas.microsoft.com/office/drawing/2014/main" id="{00000000-0008-0000-0100-00002F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6" name="Text Box 95">
          <a:extLst>
            <a:ext uri="{FF2B5EF4-FFF2-40B4-BE49-F238E27FC236}">
              <a16:creationId xmlns:a16="http://schemas.microsoft.com/office/drawing/2014/main" id="{00000000-0008-0000-0100-000030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7" name="Text Box 113">
          <a:extLst>
            <a:ext uri="{FF2B5EF4-FFF2-40B4-BE49-F238E27FC236}">
              <a16:creationId xmlns:a16="http://schemas.microsoft.com/office/drawing/2014/main" id="{00000000-0008-0000-0100-000031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8" name="Text Box 114">
          <a:extLst>
            <a:ext uri="{FF2B5EF4-FFF2-40B4-BE49-F238E27FC236}">
              <a16:creationId xmlns:a16="http://schemas.microsoft.com/office/drawing/2014/main" id="{00000000-0008-0000-0100-000032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19" name="Text Box 115">
          <a:extLst>
            <a:ext uri="{FF2B5EF4-FFF2-40B4-BE49-F238E27FC236}">
              <a16:creationId xmlns:a16="http://schemas.microsoft.com/office/drawing/2014/main" id="{00000000-0008-0000-0100-000033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0" name="Text Box 116">
          <a:extLst>
            <a:ext uri="{FF2B5EF4-FFF2-40B4-BE49-F238E27FC236}">
              <a16:creationId xmlns:a16="http://schemas.microsoft.com/office/drawing/2014/main" id="{00000000-0008-0000-0100-000034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1" name="Text Box 117">
          <a:extLst>
            <a:ext uri="{FF2B5EF4-FFF2-40B4-BE49-F238E27FC236}">
              <a16:creationId xmlns:a16="http://schemas.microsoft.com/office/drawing/2014/main" id="{00000000-0008-0000-0100-000035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2" name="Text Box 118">
          <a:extLst>
            <a:ext uri="{FF2B5EF4-FFF2-40B4-BE49-F238E27FC236}">
              <a16:creationId xmlns:a16="http://schemas.microsoft.com/office/drawing/2014/main" id="{00000000-0008-0000-0100-000036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3" name="Text Box 119">
          <a:extLst>
            <a:ext uri="{FF2B5EF4-FFF2-40B4-BE49-F238E27FC236}">
              <a16:creationId xmlns:a16="http://schemas.microsoft.com/office/drawing/2014/main" id="{00000000-0008-0000-0100-000037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4" name="Text Box 120">
          <a:extLst>
            <a:ext uri="{FF2B5EF4-FFF2-40B4-BE49-F238E27FC236}">
              <a16:creationId xmlns:a16="http://schemas.microsoft.com/office/drawing/2014/main" id="{00000000-0008-0000-0100-000038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5" name="Text Box 121">
          <a:extLst>
            <a:ext uri="{FF2B5EF4-FFF2-40B4-BE49-F238E27FC236}">
              <a16:creationId xmlns:a16="http://schemas.microsoft.com/office/drawing/2014/main" id="{00000000-0008-0000-0100-000039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6" name="Text Box 122">
          <a:extLst>
            <a:ext uri="{FF2B5EF4-FFF2-40B4-BE49-F238E27FC236}">
              <a16:creationId xmlns:a16="http://schemas.microsoft.com/office/drawing/2014/main" id="{00000000-0008-0000-0100-00003A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7" name="Text Box 123">
          <a:extLst>
            <a:ext uri="{FF2B5EF4-FFF2-40B4-BE49-F238E27FC236}">
              <a16:creationId xmlns:a16="http://schemas.microsoft.com/office/drawing/2014/main" id="{00000000-0008-0000-0100-00003B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8" name="Text Box 124">
          <a:extLst>
            <a:ext uri="{FF2B5EF4-FFF2-40B4-BE49-F238E27FC236}">
              <a16:creationId xmlns:a16="http://schemas.microsoft.com/office/drawing/2014/main" id="{00000000-0008-0000-0100-00003C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29" name="Text Box 125">
          <a:extLst>
            <a:ext uri="{FF2B5EF4-FFF2-40B4-BE49-F238E27FC236}">
              <a16:creationId xmlns:a16="http://schemas.microsoft.com/office/drawing/2014/main" id="{00000000-0008-0000-0100-00003D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0" name="Text Box 126">
          <a:extLst>
            <a:ext uri="{FF2B5EF4-FFF2-40B4-BE49-F238E27FC236}">
              <a16:creationId xmlns:a16="http://schemas.microsoft.com/office/drawing/2014/main" id="{00000000-0008-0000-0100-00003E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1" name="Text Box 127">
          <a:extLst>
            <a:ext uri="{FF2B5EF4-FFF2-40B4-BE49-F238E27FC236}">
              <a16:creationId xmlns:a16="http://schemas.microsoft.com/office/drawing/2014/main" id="{00000000-0008-0000-0100-00003F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2" name="Text Box 59">
          <a:extLst>
            <a:ext uri="{FF2B5EF4-FFF2-40B4-BE49-F238E27FC236}">
              <a16:creationId xmlns:a16="http://schemas.microsoft.com/office/drawing/2014/main" id="{00000000-0008-0000-0100-000040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3" name="Text Box 94">
          <a:extLst>
            <a:ext uri="{FF2B5EF4-FFF2-40B4-BE49-F238E27FC236}">
              <a16:creationId xmlns:a16="http://schemas.microsoft.com/office/drawing/2014/main" id="{00000000-0008-0000-0100-000041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4" name="Text Box 95">
          <a:extLst>
            <a:ext uri="{FF2B5EF4-FFF2-40B4-BE49-F238E27FC236}">
              <a16:creationId xmlns:a16="http://schemas.microsoft.com/office/drawing/2014/main" id="{00000000-0008-0000-0100-000042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5" name="Text Box 113">
          <a:extLst>
            <a:ext uri="{FF2B5EF4-FFF2-40B4-BE49-F238E27FC236}">
              <a16:creationId xmlns:a16="http://schemas.microsoft.com/office/drawing/2014/main" id="{00000000-0008-0000-0100-000043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6" name="Text Box 114">
          <a:extLst>
            <a:ext uri="{FF2B5EF4-FFF2-40B4-BE49-F238E27FC236}">
              <a16:creationId xmlns:a16="http://schemas.microsoft.com/office/drawing/2014/main" id="{00000000-0008-0000-0100-000044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7" name="Text Box 115">
          <a:extLst>
            <a:ext uri="{FF2B5EF4-FFF2-40B4-BE49-F238E27FC236}">
              <a16:creationId xmlns:a16="http://schemas.microsoft.com/office/drawing/2014/main" id="{00000000-0008-0000-0100-000045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8" name="Text Box 116">
          <a:extLst>
            <a:ext uri="{FF2B5EF4-FFF2-40B4-BE49-F238E27FC236}">
              <a16:creationId xmlns:a16="http://schemas.microsoft.com/office/drawing/2014/main" id="{00000000-0008-0000-0100-000046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39" name="Text Box 117">
          <a:extLst>
            <a:ext uri="{FF2B5EF4-FFF2-40B4-BE49-F238E27FC236}">
              <a16:creationId xmlns:a16="http://schemas.microsoft.com/office/drawing/2014/main" id="{00000000-0008-0000-0100-000047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0" name="Text Box 118">
          <a:extLst>
            <a:ext uri="{FF2B5EF4-FFF2-40B4-BE49-F238E27FC236}">
              <a16:creationId xmlns:a16="http://schemas.microsoft.com/office/drawing/2014/main" id="{00000000-0008-0000-0100-000048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1" name="Text Box 119">
          <a:extLst>
            <a:ext uri="{FF2B5EF4-FFF2-40B4-BE49-F238E27FC236}">
              <a16:creationId xmlns:a16="http://schemas.microsoft.com/office/drawing/2014/main" id="{00000000-0008-0000-0100-000049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2" name="Text Box 120">
          <a:extLst>
            <a:ext uri="{FF2B5EF4-FFF2-40B4-BE49-F238E27FC236}">
              <a16:creationId xmlns:a16="http://schemas.microsoft.com/office/drawing/2014/main" id="{00000000-0008-0000-0100-00004A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3" name="Text Box 121">
          <a:extLst>
            <a:ext uri="{FF2B5EF4-FFF2-40B4-BE49-F238E27FC236}">
              <a16:creationId xmlns:a16="http://schemas.microsoft.com/office/drawing/2014/main" id="{00000000-0008-0000-0100-00004B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4" name="Text Box 122">
          <a:extLst>
            <a:ext uri="{FF2B5EF4-FFF2-40B4-BE49-F238E27FC236}">
              <a16:creationId xmlns:a16="http://schemas.microsoft.com/office/drawing/2014/main" id="{00000000-0008-0000-0100-00004C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5" name="Text Box 123">
          <a:extLst>
            <a:ext uri="{FF2B5EF4-FFF2-40B4-BE49-F238E27FC236}">
              <a16:creationId xmlns:a16="http://schemas.microsoft.com/office/drawing/2014/main" id="{00000000-0008-0000-0100-00004D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6" name="Text Box 124">
          <a:extLst>
            <a:ext uri="{FF2B5EF4-FFF2-40B4-BE49-F238E27FC236}">
              <a16:creationId xmlns:a16="http://schemas.microsoft.com/office/drawing/2014/main" id="{00000000-0008-0000-0100-00004E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7" name="Text Box 125">
          <a:extLst>
            <a:ext uri="{FF2B5EF4-FFF2-40B4-BE49-F238E27FC236}">
              <a16:creationId xmlns:a16="http://schemas.microsoft.com/office/drawing/2014/main" id="{00000000-0008-0000-0100-00004F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8" name="Text Box 126">
          <a:extLst>
            <a:ext uri="{FF2B5EF4-FFF2-40B4-BE49-F238E27FC236}">
              <a16:creationId xmlns:a16="http://schemas.microsoft.com/office/drawing/2014/main" id="{00000000-0008-0000-0100-000050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49" name="Text Box 127">
          <a:extLst>
            <a:ext uri="{FF2B5EF4-FFF2-40B4-BE49-F238E27FC236}">
              <a16:creationId xmlns:a16="http://schemas.microsoft.com/office/drawing/2014/main" id="{00000000-0008-0000-0100-000051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0" name="Text Box 59">
          <a:extLst>
            <a:ext uri="{FF2B5EF4-FFF2-40B4-BE49-F238E27FC236}">
              <a16:creationId xmlns:a16="http://schemas.microsoft.com/office/drawing/2014/main" id="{00000000-0008-0000-0100-000052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1" name="Text Box 94">
          <a:extLst>
            <a:ext uri="{FF2B5EF4-FFF2-40B4-BE49-F238E27FC236}">
              <a16:creationId xmlns:a16="http://schemas.microsoft.com/office/drawing/2014/main" id="{00000000-0008-0000-0100-000053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2" name="Text Box 95">
          <a:extLst>
            <a:ext uri="{FF2B5EF4-FFF2-40B4-BE49-F238E27FC236}">
              <a16:creationId xmlns:a16="http://schemas.microsoft.com/office/drawing/2014/main" id="{00000000-0008-0000-0100-000054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3" name="Text Box 113">
          <a:extLst>
            <a:ext uri="{FF2B5EF4-FFF2-40B4-BE49-F238E27FC236}">
              <a16:creationId xmlns:a16="http://schemas.microsoft.com/office/drawing/2014/main" id="{00000000-0008-0000-0100-000055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4" name="Text Box 114">
          <a:extLst>
            <a:ext uri="{FF2B5EF4-FFF2-40B4-BE49-F238E27FC236}">
              <a16:creationId xmlns:a16="http://schemas.microsoft.com/office/drawing/2014/main" id="{00000000-0008-0000-0100-000056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5" name="Text Box 115">
          <a:extLst>
            <a:ext uri="{FF2B5EF4-FFF2-40B4-BE49-F238E27FC236}">
              <a16:creationId xmlns:a16="http://schemas.microsoft.com/office/drawing/2014/main" id="{00000000-0008-0000-0100-000057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6" name="Text Box 116">
          <a:extLst>
            <a:ext uri="{FF2B5EF4-FFF2-40B4-BE49-F238E27FC236}">
              <a16:creationId xmlns:a16="http://schemas.microsoft.com/office/drawing/2014/main" id="{00000000-0008-0000-0100-000058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7" name="Text Box 117">
          <a:extLst>
            <a:ext uri="{FF2B5EF4-FFF2-40B4-BE49-F238E27FC236}">
              <a16:creationId xmlns:a16="http://schemas.microsoft.com/office/drawing/2014/main" id="{00000000-0008-0000-0100-000059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8" name="Text Box 118">
          <a:extLst>
            <a:ext uri="{FF2B5EF4-FFF2-40B4-BE49-F238E27FC236}">
              <a16:creationId xmlns:a16="http://schemas.microsoft.com/office/drawing/2014/main" id="{00000000-0008-0000-0100-00005A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59" name="Text Box 119">
          <a:extLst>
            <a:ext uri="{FF2B5EF4-FFF2-40B4-BE49-F238E27FC236}">
              <a16:creationId xmlns:a16="http://schemas.microsoft.com/office/drawing/2014/main" id="{00000000-0008-0000-0100-00005B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60" name="Text Box 120">
          <a:extLst>
            <a:ext uri="{FF2B5EF4-FFF2-40B4-BE49-F238E27FC236}">
              <a16:creationId xmlns:a16="http://schemas.microsoft.com/office/drawing/2014/main" id="{00000000-0008-0000-0100-00005C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61" name="Text Box 121">
          <a:extLst>
            <a:ext uri="{FF2B5EF4-FFF2-40B4-BE49-F238E27FC236}">
              <a16:creationId xmlns:a16="http://schemas.microsoft.com/office/drawing/2014/main" id="{00000000-0008-0000-0100-00005D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62" name="Text Box 122">
          <a:extLst>
            <a:ext uri="{FF2B5EF4-FFF2-40B4-BE49-F238E27FC236}">
              <a16:creationId xmlns:a16="http://schemas.microsoft.com/office/drawing/2014/main" id="{00000000-0008-0000-0100-00005E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63" name="Text Box 123">
          <a:extLst>
            <a:ext uri="{FF2B5EF4-FFF2-40B4-BE49-F238E27FC236}">
              <a16:creationId xmlns:a16="http://schemas.microsoft.com/office/drawing/2014/main" id="{00000000-0008-0000-0100-00005F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64" name="Text Box 124">
          <a:extLst>
            <a:ext uri="{FF2B5EF4-FFF2-40B4-BE49-F238E27FC236}">
              <a16:creationId xmlns:a16="http://schemas.microsoft.com/office/drawing/2014/main" id="{00000000-0008-0000-0100-000060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28</xdr:row>
      <xdr:rowOff>0</xdr:rowOff>
    </xdr:from>
    <xdr:to>
      <xdr:col>1</xdr:col>
      <xdr:colOff>123825</xdr:colOff>
      <xdr:row>29</xdr:row>
      <xdr:rowOff>42584</xdr:rowOff>
    </xdr:to>
    <xdr:sp macro="" textlink="">
      <xdr:nvSpPr>
        <xdr:cNvPr id="865" name="Text Box 125">
          <a:extLst>
            <a:ext uri="{FF2B5EF4-FFF2-40B4-BE49-F238E27FC236}">
              <a16:creationId xmlns:a16="http://schemas.microsoft.com/office/drawing/2014/main" id="{00000000-0008-0000-0100-000061030000}"/>
            </a:ext>
          </a:extLst>
        </xdr:cNvPr>
        <xdr:cNvSpPr txBox="1">
          <a:spLocks noChangeArrowheads="1"/>
        </xdr:cNvSpPr>
      </xdr:nvSpPr>
      <xdr:spPr>
        <a:xfrm>
          <a:off x="533400" y="43091100"/>
          <a:ext cx="123825" cy="279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237030</xdr:colOff>
      <xdr:row>17</xdr:row>
      <xdr:rowOff>114300</xdr:rowOff>
    </xdr:from>
    <xdr:to>
      <xdr:col>8</xdr:col>
      <xdr:colOff>1039468</xdr:colOff>
      <xdr:row>18</xdr:row>
      <xdr:rowOff>667182</xdr:rowOff>
    </xdr:to>
    <xdr:pic>
      <xdr:nvPicPr>
        <xdr:cNvPr id="866" name="Picture 15">
          <a:extLst>
            <a:ext uri="{FF2B5EF4-FFF2-40B4-BE49-F238E27FC236}">
              <a16:creationId xmlns:a16="http://schemas.microsoft.com/office/drawing/2014/main" id="{00000000-0008-0000-0100-00006903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8344055" y="30327600"/>
          <a:ext cx="802438" cy="1505383"/>
        </a:xfrm>
        <a:prstGeom prst="rect">
          <a:avLst/>
        </a:prstGeom>
        <a:noFill/>
        <a:ln w="9525">
          <a:noFill/>
          <a:miter lim="800000"/>
          <a:headEnd/>
          <a:tailEnd/>
        </a:ln>
      </xdr:spPr>
    </xdr:pic>
    <xdr:clientData/>
  </xdr:twoCellAnchor>
  <xdr:twoCellAnchor editAs="oneCell">
    <xdr:from>
      <xdr:col>8</xdr:col>
      <xdr:colOff>1409701</xdr:colOff>
      <xdr:row>17</xdr:row>
      <xdr:rowOff>143741</xdr:rowOff>
    </xdr:from>
    <xdr:to>
      <xdr:col>8</xdr:col>
      <xdr:colOff>2543176</xdr:colOff>
      <xdr:row>18</xdr:row>
      <xdr:rowOff>710478</xdr:rowOff>
    </xdr:to>
    <xdr:pic>
      <xdr:nvPicPr>
        <xdr:cNvPr id="867" name="Picture 866">
          <a:extLst>
            <a:ext uri="{FF2B5EF4-FFF2-40B4-BE49-F238E27FC236}">
              <a16:creationId xmlns:a16="http://schemas.microsoft.com/office/drawing/2014/main" id="{80509F09-A137-4BE4-95DE-1FFB490383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516726" y="30357041"/>
          <a:ext cx="1133475" cy="15192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221673</xdr:colOff>
      <xdr:row>5</xdr:row>
      <xdr:rowOff>346364</xdr:rowOff>
    </xdr:from>
    <xdr:to>
      <xdr:col>8</xdr:col>
      <xdr:colOff>2495678</xdr:colOff>
      <xdr:row>5</xdr:row>
      <xdr:rowOff>911193</xdr:rowOff>
    </xdr:to>
    <xdr:pic>
      <xdr:nvPicPr>
        <xdr:cNvPr id="868" name="Picture 867">
          <a:extLst>
            <a:ext uri="{FF2B5EF4-FFF2-40B4-BE49-F238E27FC236}">
              <a16:creationId xmlns:a16="http://schemas.microsoft.com/office/drawing/2014/main" id="{B86FD3C4-AE55-43A5-A124-1C13BADAB031}"/>
            </a:ext>
          </a:extLst>
        </xdr:cNvPr>
        <xdr:cNvPicPr>
          <a:picLocks noChangeAspect="1"/>
        </xdr:cNvPicPr>
      </xdr:nvPicPr>
      <xdr:blipFill>
        <a:blip xmlns:r="http://schemas.openxmlformats.org/officeDocument/2006/relationships" r:embed="rId4" cstate="print"/>
        <a:stretch>
          <a:fillRect/>
        </a:stretch>
      </xdr:blipFill>
      <xdr:spPr>
        <a:xfrm>
          <a:off x="18328698" y="3013364"/>
          <a:ext cx="2274005" cy="695004"/>
        </a:xfrm>
        <a:prstGeom prst="rect">
          <a:avLst/>
        </a:prstGeom>
      </xdr:spPr>
    </xdr:pic>
    <xdr:clientData/>
  </xdr:twoCellAnchor>
  <xdr:twoCellAnchor editAs="oneCell">
    <xdr:from>
      <xdr:col>8</xdr:col>
      <xdr:colOff>277091</xdr:colOff>
      <xdr:row>6</xdr:row>
      <xdr:rowOff>429491</xdr:rowOff>
    </xdr:from>
    <xdr:to>
      <xdr:col>8</xdr:col>
      <xdr:colOff>2551096</xdr:colOff>
      <xdr:row>6</xdr:row>
      <xdr:rowOff>911770</xdr:rowOff>
    </xdr:to>
    <xdr:pic>
      <xdr:nvPicPr>
        <xdr:cNvPr id="869" name="Picture 868">
          <a:extLst>
            <a:ext uri="{FF2B5EF4-FFF2-40B4-BE49-F238E27FC236}">
              <a16:creationId xmlns:a16="http://schemas.microsoft.com/office/drawing/2014/main" id="{B86FD3C4-AE55-43A5-A124-1C13BADAB031}"/>
            </a:ext>
          </a:extLst>
        </xdr:cNvPr>
        <xdr:cNvPicPr>
          <a:picLocks noChangeAspect="1"/>
        </xdr:cNvPicPr>
      </xdr:nvPicPr>
      <xdr:blipFill>
        <a:blip xmlns:r="http://schemas.openxmlformats.org/officeDocument/2006/relationships" r:embed="rId4" cstate="print"/>
        <a:stretch>
          <a:fillRect/>
        </a:stretch>
      </xdr:blipFill>
      <xdr:spPr>
        <a:xfrm>
          <a:off x="18384116" y="5420591"/>
          <a:ext cx="2274005" cy="695004"/>
        </a:xfrm>
        <a:prstGeom prst="rect">
          <a:avLst/>
        </a:prstGeom>
      </xdr:spPr>
    </xdr:pic>
    <xdr:clientData/>
  </xdr:twoCellAnchor>
  <xdr:twoCellAnchor editAs="oneCell">
    <xdr:from>
      <xdr:col>8</xdr:col>
      <xdr:colOff>259773</xdr:colOff>
      <xdr:row>8</xdr:row>
      <xdr:rowOff>277091</xdr:rowOff>
    </xdr:from>
    <xdr:to>
      <xdr:col>8</xdr:col>
      <xdr:colOff>1623753</xdr:colOff>
      <xdr:row>9</xdr:row>
      <xdr:rowOff>840972</xdr:rowOff>
    </xdr:to>
    <xdr:pic>
      <xdr:nvPicPr>
        <xdr:cNvPr id="870" name="Picture 869">
          <a:extLst>
            <a:ext uri="{FF2B5EF4-FFF2-40B4-BE49-F238E27FC236}">
              <a16:creationId xmlns:a16="http://schemas.microsoft.com/office/drawing/2014/main" id="{91A6A1E2-D5D8-4911-AF21-FC634525EBD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366798" y="9916391"/>
          <a:ext cx="1363980" cy="1706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242454</xdr:colOff>
      <xdr:row>9</xdr:row>
      <xdr:rowOff>17318</xdr:rowOff>
    </xdr:from>
    <xdr:to>
      <xdr:col>8</xdr:col>
      <xdr:colOff>1606434</xdr:colOff>
      <xdr:row>10</xdr:row>
      <xdr:rowOff>581197</xdr:rowOff>
    </xdr:to>
    <xdr:pic>
      <xdr:nvPicPr>
        <xdr:cNvPr id="871" name="Picture 870">
          <a:extLst>
            <a:ext uri="{FF2B5EF4-FFF2-40B4-BE49-F238E27FC236}">
              <a16:creationId xmlns:a16="http://schemas.microsoft.com/office/drawing/2014/main" id="{91A6A1E2-D5D8-4911-AF21-FC634525EBD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349479" y="12171218"/>
          <a:ext cx="1363980" cy="1706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69273</xdr:colOff>
      <xdr:row>11</xdr:row>
      <xdr:rowOff>242454</xdr:rowOff>
    </xdr:from>
    <xdr:to>
      <xdr:col>8</xdr:col>
      <xdr:colOff>1870757</xdr:colOff>
      <xdr:row>12</xdr:row>
      <xdr:rowOff>699655</xdr:rowOff>
    </xdr:to>
    <xdr:pic>
      <xdr:nvPicPr>
        <xdr:cNvPr id="872" name="Picture 871">
          <a:extLst>
            <a:ext uri="{FF2B5EF4-FFF2-40B4-BE49-F238E27FC236}">
              <a16:creationId xmlns:a16="http://schemas.microsoft.com/office/drawing/2014/main" id="{93B8F3EB-E720-4849-AC57-2590A489E799}"/>
            </a:ext>
          </a:extLst>
        </xdr:cNvPr>
        <xdr:cNvPicPr>
          <a:picLocks noChangeAspect="1"/>
        </xdr:cNvPicPr>
      </xdr:nvPicPr>
      <xdr:blipFill>
        <a:blip xmlns:r="http://schemas.openxmlformats.org/officeDocument/2006/relationships" r:embed="rId6" cstate="print"/>
        <a:stretch>
          <a:fillRect/>
        </a:stretch>
      </xdr:blipFill>
      <xdr:spPr>
        <a:xfrm>
          <a:off x="18176298" y="16587354"/>
          <a:ext cx="1801484" cy="1600200"/>
        </a:xfrm>
        <a:prstGeom prst="rect">
          <a:avLst/>
        </a:prstGeom>
      </xdr:spPr>
    </xdr:pic>
    <xdr:clientData/>
  </xdr:twoCellAnchor>
  <xdr:twoCellAnchor editAs="oneCell">
    <xdr:from>
      <xdr:col>8</xdr:col>
      <xdr:colOff>242455</xdr:colOff>
      <xdr:row>7</xdr:row>
      <xdr:rowOff>710045</xdr:rowOff>
    </xdr:from>
    <xdr:to>
      <xdr:col>8</xdr:col>
      <xdr:colOff>2516460</xdr:colOff>
      <xdr:row>8</xdr:row>
      <xdr:rowOff>262048</xdr:rowOff>
    </xdr:to>
    <xdr:pic>
      <xdr:nvPicPr>
        <xdr:cNvPr id="873" name="Picture 872">
          <a:extLst>
            <a:ext uri="{FF2B5EF4-FFF2-40B4-BE49-F238E27FC236}">
              <a16:creationId xmlns:a16="http://schemas.microsoft.com/office/drawing/2014/main" id="{B86FD3C4-AE55-43A5-A124-1C13BADAB031}"/>
            </a:ext>
          </a:extLst>
        </xdr:cNvPr>
        <xdr:cNvPicPr>
          <a:picLocks noChangeAspect="1"/>
        </xdr:cNvPicPr>
      </xdr:nvPicPr>
      <xdr:blipFill>
        <a:blip xmlns:r="http://schemas.openxmlformats.org/officeDocument/2006/relationships" r:embed="rId4" cstate="print"/>
        <a:stretch>
          <a:fillRect/>
        </a:stretch>
      </xdr:blipFill>
      <xdr:spPr>
        <a:xfrm>
          <a:off x="18349480" y="8025245"/>
          <a:ext cx="2274005" cy="695004"/>
        </a:xfrm>
        <a:prstGeom prst="rect">
          <a:avLst/>
        </a:prstGeom>
      </xdr:spPr>
    </xdr:pic>
    <xdr:clientData/>
  </xdr:twoCellAnchor>
  <xdr:twoCellAnchor editAs="oneCell">
    <xdr:from>
      <xdr:col>8</xdr:col>
      <xdr:colOff>0</xdr:colOff>
      <xdr:row>12</xdr:row>
      <xdr:rowOff>0</xdr:rowOff>
    </xdr:from>
    <xdr:to>
      <xdr:col>8</xdr:col>
      <xdr:colOff>1450974</xdr:colOff>
      <xdr:row>12</xdr:row>
      <xdr:rowOff>871804</xdr:rowOff>
    </xdr:to>
    <xdr:pic>
      <xdr:nvPicPr>
        <xdr:cNvPr id="874" name="Picture 873">
          <a:extLst>
            <a:ext uri="{FF2B5EF4-FFF2-40B4-BE49-F238E27FC236}">
              <a16:creationId xmlns:a16="http://schemas.microsoft.com/office/drawing/2014/main" id="{D4E8BC69-0607-4E42-B5A2-16C0E1D7A598}"/>
            </a:ext>
          </a:extLst>
        </xdr:cNvPr>
        <xdr:cNvPicPr>
          <a:picLocks noChangeAspect="1"/>
        </xdr:cNvPicPr>
      </xdr:nvPicPr>
      <xdr:blipFill>
        <a:blip xmlns:r="http://schemas.openxmlformats.org/officeDocument/2006/relationships" r:embed="rId7" cstate="print"/>
        <a:stretch>
          <a:fillRect/>
        </a:stretch>
      </xdr:blipFill>
      <xdr:spPr>
        <a:xfrm>
          <a:off x="18107025" y="18669000"/>
          <a:ext cx="1450974" cy="871804"/>
        </a:xfrm>
        <a:prstGeom prst="rect">
          <a:avLst/>
        </a:prstGeom>
      </xdr:spPr>
    </xdr:pic>
    <xdr:clientData/>
  </xdr:twoCellAnchor>
  <xdr:twoCellAnchor editAs="oneCell">
    <xdr:from>
      <xdr:col>8</xdr:col>
      <xdr:colOff>133350</xdr:colOff>
      <xdr:row>13</xdr:row>
      <xdr:rowOff>533400</xdr:rowOff>
    </xdr:from>
    <xdr:to>
      <xdr:col>8</xdr:col>
      <xdr:colOff>1584324</xdr:colOff>
      <xdr:row>14</xdr:row>
      <xdr:rowOff>262205</xdr:rowOff>
    </xdr:to>
    <xdr:pic>
      <xdr:nvPicPr>
        <xdr:cNvPr id="875" name="Picture 874">
          <a:extLst>
            <a:ext uri="{FF2B5EF4-FFF2-40B4-BE49-F238E27FC236}">
              <a16:creationId xmlns:a16="http://schemas.microsoft.com/office/drawing/2014/main" id="{D4E8BC69-0607-4E42-B5A2-16C0E1D7A598}"/>
            </a:ext>
          </a:extLst>
        </xdr:cNvPr>
        <xdr:cNvPicPr>
          <a:picLocks noChangeAspect="1"/>
        </xdr:cNvPicPr>
      </xdr:nvPicPr>
      <xdr:blipFill>
        <a:blip xmlns:r="http://schemas.openxmlformats.org/officeDocument/2006/relationships" r:embed="rId7" cstate="print"/>
        <a:stretch>
          <a:fillRect/>
        </a:stretch>
      </xdr:blipFill>
      <xdr:spPr>
        <a:xfrm>
          <a:off x="18240375" y="21526500"/>
          <a:ext cx="1450974" cy="871804"/>
        </a:xfrm>
        <a:prstGeom prst="rect">
          <a:avLst/>
        </a:prstGeom>
      </xdr:spPr>
    </xdr:pic>
    <xdr:clientData/>
  </xdr:twoCellAnchor>
  <xdr:twoCellAnchor editAs="oneCell">
    <xdr:from>
      <xdr:col>8</xdr:col>
      <xdr:colOff>148937</xdr:colOff>
      <xdr:row>14</xdr:row>
      <xdr:rowOff>84860</xdr:rowOff>
    </xdr:from>
    <xdr:to>
      <xdr:col>8</xdr:col>
      <xdr:colOff>1607248</xdr:colOff>
      <xdr:row>15</xdr:row>
      <xdr:rowOff>661591</xdr:rowOff>
    </xdr:to>
    <xdr:pic>
      <xdr:nvPicPr>
        <xdr:cNvPr id="876" name="Picture 875">
          <a:extLst>
            <a:ext uri="{FF2B5EF4-FFF2-40B4-BE49-F238E27FC236}">
              <a16:creationId xmlns:a16="http://schemas.microsoft.com/office/drawing/2014/main" id="{A9DA69A9-27B0-4845-BC8B-7E67DA07CD6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8255962" y="23573510"/>
          <a:ext cx="1458311" cy="1148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654316</xdr:colOff>
      <xdr:row>18</xdr:row>
      <xdr:rowOff>141514</xdr:rowOff>
    </xdr:from>
    <xdr:ext cx="802438" cy="1505383"/>
    <xdr:pic>
      <xdr:nvPicPr>
        <xdr:cNvPr id="877" name="Picture 15">
          <a:extLst>
            <a:ext uri="{FF2B5EF4-FFF2-40B4-BE49-F238E27FC236}">
              <a16:creationId xmlns:a16="http://schemas.microsoft.com/office/drawing/2014/main" id="{00000000-0008-0000-0100-00008603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9631745" y="13267871"/>
          <a:ext cx="802438" cy="1505383"/>
        </a:xfrm>
        <a:prstGeom prst="rect">
          <a:avLst/>
        </a:prstGeom>
        <a:noFill/>
        <a:ln w="9525">
          <a:noFill/>
          <a:miter lim="800000"/>
          <a:headEnd/>
          <a:tailEnd/>
        </a:ln>
      </xdr:spPr>
    </xdr:pic>
    <xdr:clientData/>
  </xdr:oneCellAnchor>
  <xdr:oneCellAnchor>
    <xdr:from>
      <xdr:col>8</xdr:col>
      <xdr:colOff>1409701</xdr:colOff>
      <xdr:row>18</xdr:row>
      <xdr:rowOff>143741</xdr:rowOff>
    </xdr:from>
    <xdr:ext cx="1133475" cy="1519238"/>
    <xdr:pic>
      <xdr:nvPicPr>
        <xdr:cNvPr id="878" name="Picture 877">
          <a:extLst>
            <a:ext uri="{FF2B5EF4-FFF2-40B4-BE49-F238E27FC236}">
              <a16:creationId xmlns:a16="http://schemas.microsoft.com/office/drawing/2014/main" id="{80509F09-A137-4BE4-95DE-1FFB490383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516726" y="32290616"/>
          <a:ext cx="1133475" cy="15192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530023</xdr:colOff>
      <xdr:row>15</xdr:row>
      <xdr:rowOff>435124</xdr:rowOff>
    </xdr:from>
    <xdr:ext cx="870585" cy="696910"/>
    <xdr:pic>
      <xdr:nvPicPr>
        <xdr:cNvPr id="879" name="Picture 878">
          <a:extLst>
            <a:ext uri="{FF2B5EF4-FFF2-40B4-BE49-F238E27FC236}">
              <a16:creationId xmlns:a16="http://schemas.microsoft.com/office/drawing/2014/main" id="{00000000-0008-0000-0100-00008A03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a:xfrm rot="5400000">
          <a:off x="18723886" y="25351411"/>
          <a:ext cx="696910" cy="870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530023</xdr:colOff>
      <xdr:row>16</xdr:row>
      <xdr:rowOff>435124</xdr:rowOff>
    </xdr:from>
    <xdr:ext cx="870585" cy="696910"/>
    <xdr:pic>
      <xdr:nvPicPr>
        <xdr:cNvPr id="880" name="Picture 879">
          <a:extLst>
            <a:ext uri="{FF2B5EF4-FFF2-40B4-BE49-F238E27FC236}">
              <a16:creationId xmlns:a16="http://schemas.microsoft.com/office/drawing/2014/main" id="{00000000-0008-0000-0100-00008B03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a:xfrm rot="5400000">
          <a:off x="18723886" y="27799336"/>
          <a:ext cx="696910" cy="870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8</xdr:col>
      <xdr:colOff>17318</xdr:colOff>
      <xdr:row>10</xdr:row>
      <xdr:rowOff>103909</xdr:rowOff>
    </xdr:from>
    <xdr:to>
      <xdr:col>8</xdr:col>
      <xdr:colOff>1818802</xdr:colOff>
      <xdr:row>12</xdr:row>
      <xdr:rowOff>3541</xdr:rowOff>
    </xdr:to>
    <xdr:pic>
      <xdr:nvPicPr>
        <xdr:cNvPr id="881" name="Picture 880">
          <a:extLst>
            <a:ext uri="{FF2B5EF4-FFF2-40B4-BE49-F238E27FC236}">
              <a16:creationId xmlns:a16="http://schemas.microsoft.com/office/drawing/2014/main" id="{93B8F3EB-E720-4849-AC57-2590A489E799}"/>
            </a:ext>
          </a:extLst>
        </xdr:cNvPr>
        <xdr:cNvPicPr>
          <a:picLocks noChangeAspect="1"/>
        </xdr:cNvPicPr>
      </xdr:nvPicPr>
      <xdr:blipFill>
        <a:blip xmlns:r="http://schemas.openxmlformats.org/officeDocument/2006/relationships" r:embed="rId6" cstate="print"/>
        <a:stretch>
          <a:fillRect/>
        </a:stretch>
      </xdr:blipFill>
      <xdr:spPr>
        <a:xfrm>
          <a:off x="18124343" y="14581909"/>
          <a:ext cx="1801484" cy="1769052"/>
        </a:xfrm>
        <a:prstGeom prst="rect">
          <a:avLst/>
        </a:prstGeom>
      </xdr:spPr>
    </xdr:pic>
    <xdr:clientData/>
  </xdr:twoCellAnchor>
  <xdr:twoCellAnchor editAs="oneCell">
    <xdr:from>
      <xdr:col>8</xdr:col>
      <xdr:colOff>138547</xdr:colOff>
      <xdr:row>25</xdr:row>
      <xdr:rowOff>34636</xdr:rowOff>
    </xdr:from>
    <xdr:to>
      <xdr:col>8</xdr:col>
      <xdr:colOff>2424547</xdr:colOff>
      <xdr:row>26</xdr:row>
      <xdr:rowOff>453293</xdr:rowOff>
    </xdr:to>
    <xdr:pic>
      <xdr:nvPicPr>
        <xdr:cNvPr id="882" name="Picture 881">
          <a:extLst>
            <a:ext uri="{FF2B5EF4-FFF2-40B4-BE49-F238E27FC236}">
              <a16:creationId xmlns:a16="http://schemas.microsoft.com/office/drawing/2014/main" id="{00000000-0008-0000-0700-000072030000}"/>
            </a:ext>
          </a:extLst>
        </xdr:cNvPr>
        <xdr:cNvPicPr>
          <a:picLocks noChangeAspect="1"/>
        </xdr:cNvPicPr>
      </xdr:nvPicPr>
      <xdr:blipFill>
        <a:blip xmlns:r="http://schemas.openxmlformats.org/officeDocument/2006/relationships" r:embed="rId10" cstate="print"/>
        <a:stretch>
          <a:fillRect/>
        </a:stretch>
      </xdr:blipFill>
      <xdr:spPr>
        <a:xfrm>
          <a:off x="18245572" y="39125236"/>
          <a:ext cx="2286000" cy="9901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E1E94CFB-379C-49DF-8DA3-01FED61BF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DB632E9B-84B4-4832-8C08-2CA94EB218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3D624603-6DB0-48A7-9D21-AAF0151A34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BAE950F0-1AEB-4362-86F7-0CE314157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2F17F703-1328-4F2C-B3BD-BA2F834AF6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7" name="Picture 12" descr="C:\1Akila Ramani-26July2013\1 AKILA\RENDERINGS\MEETING TABLES\infinity 8pax meeting tables.jpg">
          <a:extLst>
            <a:ext uri="{FF2B5EF4-FFF2-40B4-BE49-F238E27FC236}">
              <a16:creationId xmlns:a16="http://schemas.microsoft.com/office/drawing/2014/main" id="{0A84418F-46E4-4DF4-815B-961476AA73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8" name="Picture 12" descr="C:\1Akila Ramani-26July2013\1 AKILA\RENDERINGS\MEETING TABLES\infinity 8pax meeting tables.jpg">
          <a:extLst>
            <a:ext uri="{FF2B5EF4-FFF2-40B4-BE49-F238E27FC236}">
              <a16:creationId xmlns:a16="http://schemas.microsoft.com/office/drawing/2014/main" id="{14B466CF-00BC-4BC1-A71F-C019CADEF4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9" name="Picture 12" descr="C:\1Akila Ramani-26July2013\1 AKILA\RENDERINGS\MEETING TABLES\infinity 8pax meeting tables.jpg">
          <a:extLst>
            <a:ext uri="{FF2B5EF4-FFF2-40B4-BE49-F238E27FC236}">
              <a16:creationId xmlns:a16="http://schemas.microsoft.com/office/drawing/2014/main" id="{74CE4893-3CC9-4547-94D1-FBE86784E8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0" name="Picture 9" descr="C:\1Akila Ramani-26July2013\1 AKILA\RENDERINGS\MEETING TABLES\infinity 8pax meeting tables.jpg">
          <a:extLst>
            <a:ext uri="{FF2B5EF4-FFF2-40B4-BE49-F238E27FC236}">
              <a16:creationId xmlns:a16="http://schemas.microsoft.com/office/drawing/2014/main" id="{B957402E-D256-4E90-BAD0-925326DC85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1" name="Picture 12" descr="C:\1Akila Ramani-26July2013\1 AKILA\RENDERINGS\MEETING TABLES\infinity 8pax meeting tables.jpg">
          <a:extLst>
            <a:ext uri="{FF2B5EF4-FFF2-40B4-BE49-F238E27FC236}">
              <a16:creationId xmlns:a16="http://schemas.microsoft.com/office/drawing/2014/main" id="{2AB611C4-40AE-4216-B82D-C5FB62972F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12" name="Picture 19" descr="C:\1Akila Ramani-26July2013\1 AKILA\RENDERINGS\MEETING TABLES\infinity 8pax meeting tables.jpg">
          <a:extLst>
            <a:ext uri="{FF2B5EF4-FFF2-40B4-BE49-F238E27FC236}">
              <a16:creationId xmlns:a16="http://schemas.microsoft.com/office/drawing/2014/main" id="{90C0BF1F-DCE4-4E00-BF23-3BEDCEF67E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 name="Picture 16" descr="C:\1Akila Ramani-26July2013\1 AKILA\RENDERINGS\MEETING TABLES\Planes discussion table - 1.png">
          <a:extLst>
            <a:ext uri="{FF2B5EF4-FFF2-40B4-BE49-F238E27FC236}">
              <a16:creationId xmlns:a16="http://schemas.microsoft.com/office/drawing/2014/main" id="{696C2125-7FB2-42D0-904F-C96B44878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 name="Picture 12" descr="C:\1Akila Ramani-26July2013\1 AKILA\RENDERINGS\MEETING TABLES\infinity 8pax meeting tables.jpg">
          <a:extLst>
            <a:ext uri="{FF2B5EF4-FFF2-40B4-BE49-F238E27FC236}">
              <a16:creationId xmlns:a16="http://schemas.microsoft.com/office/drawing/2014/main" id="{4A61B3EF-F0EB-4FA4-B0A6-6D433D74EF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 name="Picture 12" descr="C:\1Akila Ramani-26July2013\1 AKILA\RENDERINGS\MEETING TABLES\infinity 8pax meeting tables.jpg">
          <a:extLst>
            <a:ext uri="{FF2B5EF4-FFF2-40B4-BE49-F238E27FC236}">
              <a16:creationId xmlns:a16="http://schemas.microsoft.com/office/drawing/2014/main" id="{17C8E89C-A44A-4CCD-8CF2-E8663B873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 name="Picture 12" descr="C:\1Akila Ramani-26July2013\1 AKILA\RENDERINGS\MEETING TABLES\infinity 8pax meeting tables.jpg">
          <a:extLst>
            <a:ext uri="{FF2B5EF4-FFF2-40B4-BE49-F238E27FC236}">
              <a16:creationId xmlns:a16="http://schemas.microsoft.com/office/drawing/2014/main" id="{D7E0F706-2ED7-4226-A1A8-D43B6E3B91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 name="Picture 9" descr="C:\1Akila Ramani-26July2013\1 AKILA\RENDERINGS\MEETING TABLES\infinity 8pax meeting tables.jpg">
          <a:extLst>
            <a:ext uri="{FF2B5EF4-FFF2-40B4-BE49-F238E27FC236}">
              <a16:creationId xmlns:a16="http://schemas.microsoft.com/office/drawing/2014/main" id="{559532BF-CE3B-43E1-98DF-CE16E609F3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 name="Picture 16" descr="C:\1Akila Ramani-26July2013\1 AKILA\RENDERINGS\MEETING TABLES\Planes discussion table - 1.png">
          <a:extLst>
            <a:ext uri="{FF2B5EF4-FFF2-40B4-BE49-F238E27FC236}">
              <a16:creationId xmlns:a16="http://schemas.microsoft.com/office/drawing/2014/main" id="{9CE48D68-9C9A-41AD-B6C9-F185E902F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2000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9" name="Picture 12" descr="C:\1Akila Ramani-26July2013\1 AKILA\RENDERINGS\MEETING TABLES\infinity 8pax meeting tables.jpg">
          <a:extLst>
            <a:ext uri="{FF2B5EF4-FFF2-40B4-BE49-F238E27FC236}">
              <a16:creationId xmlns:a16="http://schemas.microsoft.com/office/drawing/2014/main" id="{E5C329FE-EE6C-4F03-A229-F693690F43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20" name="Picture 12" descr="C:\1Akila Ramani-26July2013\1 AKILA\RENDERINGS\MEETING TABLES\infinity 8pax meeting tables.jpg">
          <a:extLst>
            <a:ext uri="{FF2B5EF4-FFF2-40B4-BE49-F238E27FC236}">
              <a16:creationId xmlns:a16="http://schemas.microsoft.com/office/drawing/2014/main" id="{FB09D5A3-C05D-4E26-81AC-F41133F71C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21" name="Picture 12" descr="C:\1Akila Ramani-26July2013\1 AKILA\RENDERINGS\MEETING TABLES\infinity 8pax meeting tables.jpg">
          <a:extLst>
            <a:ext uri="{FF2B5EF4-FFF2-40B4-BE49-F238E27FC236}">
              <a16:creationId xmlns:a16="http://schemas.microsoft.com/office/drawing/2014/main" id="{450EE970-7524-4D98-8D64-BABB664161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22" name="Picture 9" descr="C:\1Akila Ramani-26July2013\1 AKILA\RENDERINGS\MEETING TABLES\infinity 8pax meeting tables.jpg">
          <a:extLst>
            <a:ext uri="{FF2B5EF4-FFF2-40B4-BE49-F238E27FC236}">
              <a16:creationId xmlns:a16="http://schemas.microsoft.com/office/drawing/2014/main" id="{7D3DE4C2-E24B-4BF8-A3B1-AB5D334B32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E6725B39-0B5A-4CC8-8181-13B16EB3A9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F24193BD-9EBC-4BF5-9049-E3C5A56C04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25" name="Picture 12" descr="C:\1Akila Ramani-26July2013\1 AKILA\RENDERINGS\MEETING TABLES\infinity 8pax meeting tables.jpg">
          <a:extLst>
            <a:ext uri="{FF2B5EF4-FFF2-40B4-BE49-F238E27FC236}">
              <a16:creationId xmlns:a16="http://schemas.microsoft.com/office/drawing/2014/main" id="{01BFD320-197E-4635-91BE-99A07D2735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 name="Picture 12" descr="C:\1Akila Ramani-26July2013\1 AKILA\RENDERINGS\MEETING TABLES\infinity 8pax meeting tables.jpg">
          <a:extLst>
            <a:ext uri="{FF2B5EF4-FFF2-40B4-BE49-F238E27FC236}">
              <a16:creationId xmlns:a16="http://schemas.microsoft.com/office/drawing/2014/main" id="{81D484F4-F4E8-4BFA-9396-5AB5EF8B3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27" name="Picture 40" descr="C:\1Akila Ramani-26July2013\1 AKILA\RENDERINGS\MEETING TABLES\infinity 8pax meeting tables.jpg">
          <a:extLst>
            <a:ext uri="{FF2B5EF4-FFF2-40B4-BE49-F238E27FC236}">
              <a16:creationId xmlns:a16="http://schemas.microsoft.com/office/drawing/2014/main" id="{58B4947D-4331-4711-AB8C-3DA9488D7D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8" name="Picture 9" descr="C:\1Akila Ramani-26July2013\1 AKILA\RENDERINGS\MEETING TABLES\infinity 8pax meeting tables.jpg">
          <a:extLst>
            <a:ext uri="{FF2B5EF4-FFF2-40B4-BE49-F238E27FC236}">
              <a16:creationId xmlns:a16="http://schemas.microsoft.com/office/drawing/2014/main" id="{C903F7B0-13D4-48A4-ABA4-F53CF45E3C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9" name="Picture 16" descr="C:\1Akila Ramani-26July2013\1 AKILA\RENDERINGS\MEETING TABLES\Planes discussion table - 1.png">
          <a:extLst>
            <a:ext uri="{FF2B5EF4-FFF2-40B4-BE49-F238E27FC236}">
              <a16:creationId xmlns:a16="http://schemas.microsoft.com/office/drawing/2014/main" id="{06E1E417-F9CA-4E1E-8BA9-055B2F3C7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2000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30" name="Picture 12" descr="C:\1Akila Ramani-26July2013\1 AKILA\RENDERINGS\MEETING TABLES\infinity 8pax meeting tables.jpg">
          <a:extLst>
            <a:ext uri="{FF2B5EF4-FFF2-40B4-BE49-F238E27FC236}">
              <a16:creationId xmlns:a16="http://schemas.microsoft.com/office/drawing/2014/main" id="{9F01CF30-F6C2-4917-BC14-EE6D9850DE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31" name="Picture 12" descr="C:\1Akila Ramani-26July2013\1 AKILA\RENDERINGS\MEETING TABLES\infinity 8pax meeting tables.jpg">
          <a:extLst>
            <a:ext uri="{FF2B5EF4-FFF2-40B4-BE49-F238E27FC236}">
              <a16:creationId xmlns:a16="http://schemas.microsoft.com/office/drawing/2014/main" id="{17828454-A111-4E9D-9DCF-2265EDE47D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32" name="Picture 12" descr="C:\1Akila Ramani-26July2013\1 AKILA\RENDERINGS\MEETING TABLES\infinity 8pax meeting tables.jpg">
          <a:extLst>
            <a:ext uri="{FF2B5EF4-FFF2-40B4-BE49-F238E27FC236}">
              <a16:creationId xmlns:a16="http://schemas.microsoft.com/office/drawing/2014/main" id="{5BFC99D0-9272-4654-9578-1B2FEDA1B6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33" name="Picture 9" descr="C:\1Akila Ramani-26July2013\1 AKILA\RENDERINGS\MEETING TABLES\infinity 8pax meeting tables.jpg">
          <a:extLst>
            <a:ext uri="{FF2B5EF4-FFF2-40B4-BE49-F238E27FC236}">
              <a16:creationId xmlns:a16="http://schemas.microsoft.com/office/drawing/2014/main" id="{F84B62EB-5D88-4C9F-81CC-91CBC5741E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 name="Picture 12" descr="C:\1Akila Ramani-26July2013\1 AKILA\RENDERINGS\MEETING TABLES\infinity 8pax meeting tables.jpg">
          <a:extLst>
            <a:ext uri="{FF2B5EF4-FFF2-40B4-BE49-F238E27FC236}">
              <a16:creationId xmlns:a16="http://schemas.microsoft.com/office/drawing/2014/main" id="{4FEE6D86-85F7-4456-8DB4-19F8A432B2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5" name="Picture 12" descr="C:\1Akila Ramani-26July2013\1 AKILA\RENDERINGS\MEETING TABLES\infinity 8pax meeting tables.jpg">
          <a:extLst>
            <a:ext uri="{FF2B5EF4-FFF2-40B4-BE49-F238E27FC236}">
              <a16:creationId xmlns:a16="http://schemas.microsoft.com/office/drawing/2014/main" id="{813EDFF2-248B-4345-9F91-222814CDD1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36" name="Picture 12" descr="C:\1Akila Ramani-26July2013\1 AKILA\RENDERINGS\MEETING TABLES\infinity 8pax meeting tables.jpg">
          <a:extLst>
            <a:ext uri="{FF2B5EF4-FFF2-40B4-BE49-F238E27FC236}">
              <a16:creationId xmlns:a16="http://schemas.microsoft.com/office/drawing/2014/main" id="{7155C568-7EDD-443B-85A5-3BA40BBC94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 name="Picture 12" descr="C:\1Akila Ramani-26July2013\1 AKILA\RENDERINGS\MEETING TABLES\infinity 8pax meeting tables.jpg">
          <a:extLst>
            <a:ext uri="{FF2B5EF4-FFF2-40B4-BE49-F238E27FC236}">
              <a16:creationId xmlns:a16="http://schemas.microsoft.com/office/drawing/2014/main" id="{8C8E75A3-C485-4E78-846D-3C3CE42E53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38" name="Picture 51" descr="C:\1Akila Ramani-26July2013\1 AKILA\RENDERINGS\MEETING TABLES\infinity 8pax meeting tables.jpg">
          <a:extLst>
            <a:ext uri="{FF2B5EF4-FFF2-40B4-BE49-F238E27FC236}">
              <a16:creationId xmlns:a16="http://schemas.microsoft.com/office/drawing/2014/main" id="{F252E9DF-59F2-4A80-B197-0E2A46BF31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9" name="Picture 9" descr="C:\1Akila Ramani-26July2013\1 AKILA\RENDERINGS\MEETING TABLES\infinity 8pax meeting tables.jpg">
          <a:extLst>
            <a:ext uri="{FF2B5EF4-FFF2-40B4-BE49-F238E27FC236}">
              <a16:creationId xmlns:a16="http://schemas.microsoft.com/office/drawing/2014/main" id="{E4AB78C9-A91D-4412-8546-DB8E041864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40" name="Picture 12" descr="C:\1Akila Ramani-26July2013\1 AKILA\RENDERINGS\MEETING TABLES\infinity 8pax meeting tables.jpg">
          <a:extLst>
            <a:ext uri="{FF2B5EF4-FFF2-40B4-BE49-F238E27FC236}">
              <a16:creationId xmlns:a16="http://schemas.microsoft.com/office/drawing/2014/main" id="{159B8261-46AA-43FA-9C1E-50AE864606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41" name="Picture 12" descr="C:\1Akila Ramani-26July2013\1 AKILA\RENDERINGS\MEETING TABLES\infinity 8pax meeting tables.jpg">
          <a:extLst>
            <a:ext uri="{FF2B5EF4-FFF2-40B4-BE49-F238E27FC236}">
              <a16:creationId xmlns:a16="http://schemas.microsoft.com/office/drawing/2014/main" id="{C67ED653-F279-40A6-84BE-ACC0DE2DD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42" name="Picture 12" descr="C:\1Akila Ramani-26July2013\1 AKILA\RENDERINGS\MEETING TABLES\infinity 8pax meeting tables.jpg">
          <a:extLst>
            <a:ext uri="{FF2B5EF4-FFF2-40B4-BE49-F238E27FC236}">
              <a16:creationId xmlns:a16="http://schemas.microsoft.com/office/drawing/2014/main" id="{1BB37094-F7E2-41CB-9E04-69E8B0E0CE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43" name="Picture 9" descr="C:\1Akila Ramani-26July2013\1 AKILA\RENDERINGS\MEETING TABLES\infinity 8pax meeting tables.jpg">
          <a:extLst>
            <a:ext uri="{FF2B5EF4-FFF2-40B4-BE49-F238E27FC236}">
              <a16:creationId xmlns:a16="http://schemas.microsoft.com/office/drawing/2014/main" id="{AE63DA3A-35DA-44FE-9EC8-F315CB6723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44" name="Picture 12" descr="C:\1Akila Ramani-26July2013\1 AKILA\RENDERINGS\MEETING TABLES\infinity 8pax meeting tables.jpg">
          <a:extLst>
            <a:ext uri="{FF2B5EF4-FFF2-40B4-BE49-F238E27FC236}">
              <a16:creationId xmlns:a16="http://schemas.microsoft.com/office/drawing/2014/main" id="{F9030454-CD1E-4943-A3EA-90112B78B5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45" name="Picture 64" descr="C:\1Akila Ramani-26July2013\1 AKILA\RENDERINGS\MEETING TABLES\infinity 8pax meeting tables.jpg">
          <a:extLst>
            <a:ext uri="{FF2B5EF4-FFF2-40B4-BE49-F238E27FC236}">
              <a16:creationId xmlns:a16="http://schemas.microsoft.com/office/drawing/2014/main" id="{0769D41F-D153-42A8-AABB-FF5628ECD5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6" name="Picture 16" descr="C:\1Akila Ramani-26July2013\1 AKILA\RENDERINGS\MEETING TABLES\Planes discussion table - 1.png">
          <a:extLst>
            <a:ext uri="{FF2B5EF4-FFF2-40B4-BE49-F238E27FC236}">
              <a16:creationId xmlns:a16="http://schemas.microsoft.com/office/drawing/2014/main" id="{723EE9F3-E0C2-4F25-9D32-46ED897FDF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2000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47" name="Picture 12" descr="C:\1Akila Ramani-26July2013\1 AKILA\RENDERINGS\MEETING TABLES\infinity 8pax meeting tables.jpg">
          <a:extLst>
            <a:ext uri="{FF2B5EF4-FFF2-40B4-BE49-F238E27FC236}">
              <a16:creationId xmlns:a16="http://schemas.microsoft.com/office/drawing/2014/main" id="{3A21ED1D-218F-4A30-A662-8099F1F026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48" name="Picture 12" descr="C:\1Akila Ramani-26July2013\1 AKILA\RENDERINGS\MEETING TABLES\infinity 8pax meeting tables.jpg">
          <a:extLst>
            <a:ext uri="{FF2B5EF4-FFF2-40B4-BE49-F238E27FC236}">
              <a16:creationId xmlns:a16="http://schemas.microsoft.com/office/drawing/2014/main" id="{08026EBC-49BD-4195-8DBC-80FCCC6E2C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49" name="Picture 12" descr="C:\1Akila Ramani-26July2013\1 AKILA\RENDERINGS\MEETING TABLES\infinity 8pax meeting tables.jpg">
          <a:extLst>
            <a:ext uri="{FF2B5EF4-FFF2-40B4-BE49-F238E27FC236}">
              <a16:creationId xmlns:a16="http://schemas.microsoft.com/office/drawing/2014/main" id="{F994A17D-E2AD-4CE7-94C7-1CAAF316C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50" name="Picture 9" descr="C:\1Akila Ramani-26July2013\1 AKILA\RENDERINGS\MEETING TABLES\infinity 8pax meeting tables.jpg">
          <a:extLst>
            <a:ext uri="{FF2B5EF4-FFF2-40B4-BE49-F238E27FC236}">
              <a16:creationId xmlns:a16="http://schemas.microsoft.com/office/drawing/2014/main" id="{4E05D4A1-D40C-4996-958F-AC1D362269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1" name="Picture 12" descr="C:\1Akila Ramani-26July2013\1 AKILA\RENDERINGS\MEETING TABLES\infinity 8pax meeting tables.jpg">
          <a:extLst>
            <a:ext uri="{FF2B5EF4-FFF2-40B4-BE49-F238E27FC236}">
              <a16:creationId xmlns:a16="http://schemas.microsoft.com/office/drawing/2014/main" id="{54C81148-4CC7-4FC8-BCA1-556E085B8B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2" name="Picture 12" descr="C:\1Akila Ramani-26July2013\1 AKILA\RENDERINGS\MEETING TABLES\infinity 8pax meeting tables.jpg">
          <a:extLst>
            <a:ext uri="{FF2B5EF4-FFF2-40B4-BE49-F238E27FC236}">
              <a16:creationId xmlns:a16="http://schemas.microsoft.com/office/drawing/2014/main" id="{4AC80DA5-7594-4AB7-8F30-877C32A1D0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53" name="Picture 12" descr="C:\1Akila Ramani-26July2013\1 AKILA\RENDERINGS\MEETING TABLES\infinity 8pax meeting tables.jpg">
          <a:extLst>
            <a:ext uri="{FF2B5EF4-FFF2-40B4-BE49-F238E27FC236}">
              <a16:creationId xmlns:a16="http://schemas.microsoft.com/office/drawing/2014/main" id="{83544BD3-365A-4894-AF80-3084679C03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4" name="Picture 12" descr="C:\1Akila Ramani-26July2013\1 AKILA\RENDERINGS\MEETING TABLES\infinity 8pax meeting tables.jpg">
          <a:extLst>
            <a:ext uri="{FF2B5EF4-FFF2-40B4-BE49-F238E27FC236}">
              <a16:creationId xmlns:a16="http://schemas.microsoft.com/office/drawing/2014/main" id="{67859E7F-F8CD-4DA4-BF29-8D64E7E89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55" name="Picture 80" descr="C:\1Akila Ramani-26July2013\1 AKILA\RENDERINGS\MEETING TABLES\infinity 8pax meeting tables.jpg">
          <a:extLst>
            <a:ext uri="{FF2B5EF4-FFF2-40B4-BE49-F238E27FC236}">
              <a16:creationId xmlns:a16="http://schemas.microsoft.com/office/drawing/2014/main" id="{370FF990-F7FA-4D6C-A09A-BE97695C47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C9F68287-6766-44BE-BB62-532DDE5636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56434EB8-E86B-42A5-A418-4DA1D07525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2000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58" name="Picture 12" descr="C:\1Akila Ramani-26July2013\1 AKILA\RENDERINGS\MEETING TABLES\infinity 8pax meeting tables.jpg">
          <a:extLst>
            <a:ext uri="{FF2B5EF4-FFF2-40B4-BE49-F238E27FC236}">
              <a16:creationId xmlns:a16="http://schemas.microsoft.com/office/drawing/2014/main" id="{95E247AE-0E35-472F-8CC1-8C6B0EA3D4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59" name="Picture 12" descr="C:\1Akila Ramani-26July2013\1 AKILA\RENDERINGS\MEETING TABLES\infinity 8pax meeting tables.jpg">
          <a:extLst>
            <a:ext uri="{FF2B5EF4-FFF2-40B4-BE49-F238E27FC236}">
              <a16:creationId xmlns:a16="http://schemas.microsoft.com/office/drawing/2014/main" id="{465F8995-253C-4922-BCBD-B88DD9A01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60" name="Picture 12" descr="C:\1Akila Ramani-26July2013\1 AKILA\RENDERINGS\MEETING TABLES\infinity 8pax meeting tables.jpg">
          <a:extLst>
            <a:ext uri="{FF2B5EF4-FFF2-40B4-BE49-F238E27FC236}">
              <a16:creationId xmlns:a16="http://schemas.microsoft.com/office/drawing/2014/main" id="{1BC90453-72B9-4FFB-BBD2-5C14273338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61" name="Picture 9" descr="C:\1Akila Ramani-26July2013\1 AKILA\RENDERINGS\MEETING TABLES\infinity 8pax meeting tables.jpg">
          <a:extLst>
            <a:ext uri="{FF2B5EF4-FFF2-40B4-BE49-F238E27FC236}">
              <a16:creationId xmlns:a16="http://schemas.microsoft.com/office/drawing/2014/main" id="{3D536B9C-909C-4B44-8AA3-5BBCC853ED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2" name="Picture 12" descr="C:\1Akila Ramani-26July2013\1 AKILA\RENDERINGS\MEETING TABLES\infinity 8pax meeting tables.jpg">
          <a:extLst>
            <a:ext uri="{FF2B5EF4-FFF2-40B4-BE49-F238E27FC236}">
              <a16:creationId xmlns:a16="http://schemas.microsoft.com/office/drawing/2014/main" id="{9F4ABE8D-EA91-4135-B888-B92260F2B3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3" name="Picture 12" descr="C:\1Akila Ramani-26July2013\1 AKILA\RENDERINGS\MEETING TABLES\infinity 8pax meeting tables.jpg">
          <a:extLst>
            <a:ext uri="{FF2B5EF4-FFF2-40B4-BE49-F238E27FC236}">
              <a16:creationId xmlns:a16="http://schemas.microsoft.com/office/drawing/2014/main" id="{B5FA6D67-D822-48E0-8706-3AF29C854E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64" name="Picture 12" descr="C:\1Akila Ramani-26July2013\1 AKILA\RENDERINGS\MEETING TABLES\infinity 8pax meeting tables.jpg">
          <a:extLst>
            <a:ext uri="{FF2B5EF4-FFF2-40B4-BE49-F238E27FC236}">
              <a16:creationId xmlns:a16="http://schemas.microsoft.com/office/drawing/2014/main" id="{3B83B33D-108E-4BA9-834C-2459F32CA2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39A270E3-9DEC-4A17-960A-89D9D7AF9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66" name="Picture 91" descr="C:\1Akila Ramani-26July2013\1 AKILA\RENDERINGS\MEETING TABLES\infinity 8pax meeting tables.jpg">
          <a:extLst>
            <a:ext uri="{FF2B5EF4-FFF2-40B4-BE49-F238E27FC236}">
              <a16:creationId xmlns:a16="http://schemas.microsoft.com/office/drawing/2014/main" id="{8DC305CF-C21F-4A4C-8175-1ABE278BE4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7" name="Picture 9" descr="C:\1Akila Ramani-26July2013\1 AKILA\RENDERINGS\MEETING TABLES\infinity 8pax meeting tables.jpg">
          <a:extLst>
            <a:ext uri="{FF2B5EF4-FFF2-40B4-BE49-F238E27FC236}">
              <a16:creationId xmlns:a16="http://schemas.microsoft.com/office/drawing/2014/main" id="{F098BB40-6C44-4D97-8DE0-4871BEA492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68" name="Picture 12" descr="C:\1Akila Ramani-26July2013\1 AKILA\RENDERINGS\MEETING TABLES\infinity 8pax meeting tables.jpg">
          <a:extLst>
            <a:ext uri="{FF2B5EF4-FFF2-40B4-BE49-F238E27FC236}">
              <a16:creationId xmlns:a16="http://schemas.microsoft.com/office/drawing/2014/main" id="{5C13F34A-725D-4C0C-BE05-32EECD66AD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69" name="Picture 12" descr="C:\1Akila Ramani-26July2013\1 AKILA\RENDERINGS\MEETING TABLES\infinity 8pax meeting tables.jpg">
          <a:extLst>
            <a:ext uri="{FF2B5EF4-FFF2-40B4-BE49-F238E27FC236}">
              <a16:creationId xmlns:a16="http://schemas.microsoft.com/office/drawing/2014/main" id="{529B6F97-226A-41C5-A070-3292A7A581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70" name="Picture 12" descr="C:\1Akila Ramani-26July2013\1 AKILA\RENDERINGS\MEETING TABLES\infinity 8pax meeting tables.jpg">
          <a:extLst>
            <a:ext uri="{FF2B5EF4-FFF2-40B4-BE49-F238E27FC236}">
              <a16:creationId xmlns:a16="http://schemas.microsoft.com/office/drawing/2014/main" id="{6F18CA74-D495-4ED7-8699-06736FC6D3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71" name="Picture 9" descr="C:\1Akila Ramani-26July2013\1 AKILA\RENDERINGS\MEETING TABLES\infinity 8pax meeting tables.jpg">
          <a:extLst>
            <a:ext uri="{FF2B5EF4-FFF2-40B4-BE49-F238E27FC236}">
              <a16:creationId xmlns:a16="http://schemas.microsoft.com/office/drawing/2014/main" id="{915DFCFF-491F-4A54-BAF6-8AF072D5C8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72" name="Picture 12" descr="C:\1Akila Ramani-26July2013\1 AKILA\RENDERINGS\MEETING TABLES\infinity 8pax meeting tables.jpg">
          <a:extLst>
            <a:ext uri="{FF2B5EF4-FFF2-40B4-BE49-F238E27FC236}">
              <a16:creationId xmlns:a16="http://schemas.microsoft.com/office/drawing/2014/main" id="{C53B2EB5-D938-48F7-95BF-49CED5BFC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73" name="Picture 100" descr="C:\1Akila Ramani-26July2013\1 AKILA\RENDERINGS\MEETING TABLES\infinity 8pax meeting tables.jpg">
          <a:extLst>
            <a:ext uri="{FF2B5EF4-FFF2-40B4-BE49-F238E27FC236}">
              <a16:creationId xmlns:a16="http://schemas.microsoft.com/office/drawing/2014/main" id="{128A7038-A0E5-4684-B5E3-957FA25515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74" name="Picture 12" descr="C:\1Akila Ramani-26July2013\1 AKILA\RENDERINGS\MEETING TABLES\infinity 8pax meeting tables.jpg">
          <a:extLst>
            <a:ext uri="{FF2B5EF4-FFF2-40B4-BE49-F238E27FC236}">
              <a16:creationId xmlns:a16="http://schemas.microsoft.com/office/drawing/2014/main" id="{B1E875BC-E774-4C96-9454-BB31631172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75" name="Picture 12" descr="C:\1Akila Ramani-26July2013\1 AKILA\RENDERINGS\MEETING TABLES\infinity 8pax meeting tables.jpg">
          <a:extLst>
            <a:ext uri="{FF2B5EF4-FFF2-40B4-BE49-F238E27FC236}">
              <a16:creationId xmlns:a16="http://schemas.microsoft.com/office/drawing/2014/main" id="{1FC9D94B-CE83-40C9-8CC8-ADC1B0C2BD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76" name="Picture 12" descr="C:\1Akila Ramani-26July2013\1 AKILA\RENDERINGS\MEETING TABLES\infinity 8pax meeting tables.jpg">
          <a:extLst>
            <a:ext uri="{FF2B5EF4-FFF2-40B4-BE49-F238E27FC236}">
              <a16:creationId xmlns:a16="http://schemas.microsoft.com/office/drawing/2014/main" id="{3676550C-3458-407B-861B-DB90185CB4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77" name="Picture 9" descr="C:\1Akila Ramani-26July2013\1 AKILA\RENDERINGS\MEETING TABLES\infinity 8pax meeting tables.jpg">
          <a:extLst>
            <a:ext uri="{FF2B5EF4-FFF2-40B4-BE49-F238E27FC236}">
              <a16:creationId xmlns:a16="http://schemas.microsoft.com/office/drawing/2014/main" id="{9FEED23D-5422-40CE-AA04-F20270F035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78" name="Picture 12" descr="C:\1Akila Ramani-26July2013\1 AKILA\RENDERINGS\MEETING TABLES\infinity 8pax meeting tables.jpg">
          <a:extLst>
            <a:ext uri="{FF2B5EF4-FFF2-40B4-BE49-F238E27FC236}">
              <a16:creationId xmlns:a16="http://schemas.microsoft.com/office/drawing/2014/main" id="{58856070-EACB-4488-983E-AB98CA4030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79" name="Picture 106" descr="C:\1Akila Ramani-26July2013\1 AKILA\RENDERINGS\MEETING TABLES\infinity 8pax meeting tables.jpg">
          <a:extLst>
            <a:ext uri="{FF2B5EF4-FFF2-40B4-BE49-F238E27FC236}">
              <a16:creationId xmlns:a16="http://schemas.microsoft.com/office/drawing/2014/main" id="{DE22F4B2-57A0-49DC-B9B7-C15433E725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80" name="Picture 12" descr="C:\1Akila Ramani-26July2013\1 AKILA\RENDERINGS\MEETING TABLES\infinity 8pax meeting tables.jpg">
          <a:extLst>
            <a:ext uri="{FF2B5EF4-FFF2-40B4-BE49-F238E27FC236}">
              <a16:creationId xmlns:a16="http://schemas.microsoft.com/office/drawing/2014/main" id="{2F3BCFD8-FF9B-4FC0-98FF-3931195806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81" name="Picture 12" descr="C:\1Akila Ramani-26July2013\1 AKILA\RENDERINGS\MEETING TABLES\infinity 8pax meeting tables.jpg">
          <a:extLst>
            <a:ext uri="{FF2B5EF4-FFF2-40B4-BE49-F238E27FC236}">
              <a16:creationId xmlns:a16="http://schemas.microsoft.com/office/drawing/2014/main" id="{8B27263D-AB86-4179-B912-9B45573768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82" name="Picture 12" descr="C:\1Akila Ramani-26July2013\1 AKILA\RENDERINGS\MEETING TABLES\infinity 8pax meeting tables.jpg">
          <a:extLst>
            <a:ext uri="{FF2B5EF4-FFF2-40B4-BE49-F238E27FC236}">
              <a16:creationId xmlns:a16="http://schemas.microsoft.com/office/drawing/2014/main" id="{6828B2FC-3FE9-4A27-B7C5-6363018B09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83" name="Picture 9" descr="C:\1Akila Ramani-26July2013\1 AKILA\RENDERINGS\MEETING TABLES\infinity 8pax meeting tables.jpg">
          <a:extLst>
            <a:ext uri="{FF2B5EF4-FFF2-40B4-BE49-F238E27FC236}">
              <a16:creationId xmlns:a16="http://schemas.microsoft.com/office/drawing/2014/main" id="{384FF38F-044A-4F07-97EC-C0EB21B66A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84" name="Picture 12" descr="C:\1Akila Ramani-26July2013\1 AKILA\RENDERINGS\MEETING TABLES\infinity 8pax meeting tables.jpg">
          <a:extLst>
            <a:ext uri="{FF2B5EF4-FFF2-40B4-BE49-F238E27FC236}">
              <a16:creationId xmlns:a16="http://schemas.microsoft.com/office/drawing/2014/main" id="{3AF0DC16-983F-4609-9685-C97B0CB814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85" name="Picture 112" descr="C:\1Akila Ramani-26July2013\1 AKILA\RENDERINGS\MEETING TABLES\infinity 8pax meeting tables.jpg">
          <a:extLst>
            <a:ext uri="{FF2B5EF4-FFF2-40B4-BE49-F238E27FC236}">
              <a16:creationId xmlns:a16="http://schemas.microsoft.com/office/drawing/2014/main" id="{500B55C0-81B3-4A63-9E27-D76A2E8F5B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6" name="Picture 16" descr="C:\1Akila Ramani-26July2013\1 AKILA\RENDERINGS\MEETING TABLES\Planes discussion table - 1.png">
          <a:extLst>
            <a:ext uri="{FF2B5EF4-FFF2-40B4-BE49-F238E27FC236}">
              <a16:creationId xmlns:a16="http://schemas.microsoft.com/office/drawing/2014/main" id="{D20C2E8F-55E8-4308-8F36-BE2EB901AB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400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87" name="Picture 12" descr="C:\1Akila Ramani-26July2013\1 AKILA\RENDERINGS\MEETING TABLES\infinity 8pax meeting tables.jpg">
          <a:extLst>
            <a:ext uri="{FF2B5EF4-FFF2-40B4-BE49-F238E27FC236}">
              <a16:creationId xmlns:a16="http://schemas.microsoft.com/office/drawing/2014/main" id="{74C88E95-2AA5-400A-B67E-85DDE9345B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88" name="Picture 12" descr="C:\1Akila Ramani-26July2013\1 AKILA\RENDERINGS\MEETING TABLES\infinity 8pax meeting tables.jpg">
          <a:extLst>
            <a:ext uri="{FF2B5EF4-FFF2-40B4-BE49-F238E27FC236}">
              <a16:creationId xmlns:a16="http://schemas.microsoft.com/office/drawing/2014/main" id="{02317AB2-C411-4090-9CEF-C016685702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89" name="Picture 12" descr="C:\1Akila Ramani-26July2013\1 AKILA\RENDERINGS\MEETING TABLES\infinity 8pax meeting tables.jpg">
          <a:extLst>
            <a:ext uri="{FF2B5EF4-FFF2-40B4-BE49-F238E27FC236}">
              <a16:creationId xmlns:a16="http://schemas.microsoft.com/office/drawing/2014/main" id="{90DD3653-6487-4643-BE58-EE85F9337B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90" name="Picture 9" descr="C:\1Akila Ramani-26July2013\1 AKILA\RENDERINGS\MEETING TABLES\infinity 8pax meeting tables.jpg">
          <a:extLst>
            <a:ext uri="{FF2B5EF4-FFF2-40B4-BE49-F238E27FC236}">
              <a16:creationId xmlns:a16="http://schemas.microsoft.com/office/drawing/2014/main" id="{1D19657A-9A95-484A-8F09-79047163C1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1" name="Picture 12" descr="C:\1Akila Ramani-26July2013\1 AKILA\RENDERINGS\MEETING TABLES\infinity 8pax meeting tables.jpg">
          <a:extLst>
            <a:ext uri="{FF2B5EF4-FFF2-40B4-BE49-F238E27FC236}">
              <a16:creationId xmlns:a16="http://schemas.microsoft.com/office/drawing/2014/main" id="{9B4D40E9-E0CE-470D-9F7E-E89364D26A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2" name="Picture 12" descr="C:\1Akila Ramani-26July2013\1 AKILA\RENDERINGS\MEETING TABLES\infinity 8pax meeting tables.jpg">
          <a:extLst>
            <a:ext uri="{FF2B5EF4-FFF2-40B4-BE49-F238E27FC236}">
              <a16:creationId xmlns:a16="http://schemas.microsoft.com/office/drawing/2014/main" id="{5406753E-857C-4916-B167-69C102C865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93" name="Picture 12" descr="C:\1Akila Ramani-26July2013\1 AKILA\RENDERINGS\MEETING TABLES\infinity 8pax meeting tables.jpg">
          <a:extLst>
            <a:ext uri="{FF2B5EF4-FFF2-40B4-BE49-F238E27FC236}">
              <a16:creationId xmlns:a16="http://schemas.microsoft.com/office/drawing/2014/main" id="{4667983F-823A-404F-B05E-564AFFA865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4" name="Picture 12" descr="C:\1Akila Ramani-26July2013\1 AKILA\RENDERINGS\MEETING TABLES\infinity 8pax meeting tables.jpg">
          <a:extLst>
            <a:ext uri="{FF2B5EF4-FFF2-40B4-BE49-F238E27FC236}">
              <a16:creationId xmlns:a16="http://schemas.microsoft.com/office/drawing/2014/main" id="{53BE5100-65C9-45CE-A199-ABB13AB785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95" name="Picture 122" descr="C:\1Akila Ramani-26July2013\1 AKILA\RENDERINGS\MEETING TABLES\infinity 8pax meeting tables.jpg">
          <a:extLst>
            <a:ext uri="{FF2B5EF4-FFF2-40B4-BE49-F238E27FC236}">
              <a16:creationId xmlns:a16="http://schemas.microsoft.com/office/drawing/2014/main" id="{D332A8DC-DD55-4E45-AC08-56ABD02A00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6AD86300-BBEC-4BE7-B395-FE8CA7A5E5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A4AFE952-C730-4AA2-8F7D-29672A4EC8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400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98" name="Picture 12" descr="C:\1Akila Ramani-26July2013\1 AKILA\RENDERINGS\MEETING TABLES\infinity 8pax meeting tables.jpg">
          <a:extLst>
            <a:ext uri="{FF2B5EF4-FFF2-40B4-BE49-F238E27FC236}">
              <a16:creationId xmlns:a16="http://schemas.microsoft.com/office/drawing/2014/main" id="{C1924DD2-BA01-4307-B294-C16DC41B55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99" name="Picture 12" descr="C:\1Akila Ramani-26July2013\1 AKILA\RENDERINGS\MEETING TABLES\infinity 8pax meeting tables.jpg">
          <a:extLst>
            <a:ext uri="{FF2B5EF4-FFF2-40B4-BE49-F238E27FC236}">
              <a16:creationId xmlns:a16="http://schemas.microsoft.com/office/drawing/2014/main" id="{2895A82A-8113-49B9-9779-019C224848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00" name="Picture 12" descr="C:\1Akila Ramani-26July2013\1 AKILA\RENDERINGS\MEETING TABLES\infinity 8pax meeting tables.jpg">
          <a:extLst>
            <a:ext uri="{FF2B5EF4-FFF2-40B4-BE49-F238E27FC236}">
              <a16:creationId xmlns:a16="http://schemas.microsoft.com/office/drawing/2014/main" id="{0A333809-697F-4522-92D9-85AC482916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01" name="Picture 9" descr="C:\1Akila Ramani-26July2013\1 AKILA\RENDERINGS\MEETING TABLES\infinity 8pax meeting tables.jpg">
          <a:extLst>
            <a:ext uri="{FF2B5EF4-FFF2-40B4-BE49-F238E27FC236}">
              <a16:creationId xmlns:a16="http://schemas.microsoft.com/office/drawing/2014/main" id="{468C338D-B5AF-4FA0-8FBB-60E2AC693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2" name="Picture 12" descr="C:\1Akila Ramani-26July2013\1 AKILA\RENDERINGS\MEETING TABLES\infinity 8pax meeting tables.jpg">
          <a:extLst>
            <a:ext uri="{FF2B5EF4-FFF2-40B4-BE49-F238E27FC236}">
              <a16:creationId xmlns:a16="http://schemas.microsoft.com/office/drawing/2014/main" id="{4D4336A1-1E39-4D6F-BB2D-08F949DBC7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3" name="Picture 12" descr="C:\1Akila Ramani-26July2013\1 AKILA\RENDERINGS\MEETING TABLES\infinity 8pax meeting tables.jpg">
          <a:extLst>
            <a:ext uri="{FF2B5EF4-FFF2-40B4-BE49-F238E27FC236}">
              <a16:creationId xmlns:a16="http://schemas.microsoft.com/office/drawing/2014/main" id="{8128B7B3-4969-48DE-9366-4B47F790D1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04" name="Picture 12" descr="C:\1Akila Ramani-26July2013\1 AKILA\RENDERINGS\MEETING TABLES\infinity 8pax meeting tables.jpg">
          <a:extLst>
            <a:ext uri="{FF2B5EF4-FFF2-40B4-BE49-F238E27FC236}">
              <a16:creationId xmlns:a16="http://schemas.microsoft.com/office/drawing/2014/main" id="{2DFF187B-1292-44B4-BA1E-787D70F658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37040AE5-DDBB-4A74-88FE-3A124396B3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06" name="Picture 133" descr="C:\1Akila Ramani-26July2013\1 AKILA\RENDERINGS\MEETING TABLES\infinity 8pax meeting tables.jpg">
          <a:extLst>
            <a:ext uri="{FF2B5EF4-FFF2-40B4-BE49-F238E27FC236}">
              <a16:creationId xmlns:a16="http://schemas.microsoft.com/office/drawing/2014/main" id="{115E50FE-E02C-48AB-9911-714E0A2C47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7" name="Picture 9" descr="C:\1Akila Ramani-26July2013\1 AKILA\RENDERINGS\MEETING TABLES\infinity 8pax meeting tables.jpg">
          <a:extLst>
            <a:ext uri="{FF2B5EF4-FFF2-40B4-BE49-F238E27FC236}">
              <a16:creationId xmlns:a16="http://schemas.microsoft.com/office/drawing/2014/main" id="{B7AEF31C-0732-41AC-97E5-0C4C3F2E18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08" name="Picture 12" descr="C:\1Akila Ramani-26July2013\1 AKILA\RENDERINGS\MEETING TABLES\infinity 8pax meeting tables.jpg">
          <a:extLst>
            <a:ext uri="{FF2B5EF4-FFF2-40B4-BE49-F238E27FC236}">
              <a16:creationId xmlns:a16="http://schemas.microsoft.com/office/drawing/2014/main" id="{C9343FFA-AA75-4CB5-B65C-78FFA70F16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109" name="Picture 12" descr="C:\1Akila Ramani-26July2013\1 AKILA\RENDERINGS\MEETING TABLES\infinity 8pax meeting tables.jpg">
          <a:extLst>
            <a:ext uri="{FF2B5EF4-FFF2-40B4-BE49-F238E27FC236}">
              <a16:creationId xmlns:a16="http://schemas.microsoft.com/office/drawing/2014/main" id="{EF80810B-FDD7-48E6-BEDC-7DAD9682B4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10" name="Picture 12" descr="C:\1Akila Ramani-26July2013\1 AKILA\RENDERINGS\MEETING TABLES\infinity 8pax meeting tables.jpg">
          <a:extLst>
            <a:ext uri="{FF2B5EF4-FFF2-40B4-BE49-F238E27FC236}">
              <a16:creationId xmlns:a16="http://schemas.microsoft.com/office/drawing/2014/main" id="{4CB7107B-5370-4825-A71D-B2A778016E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11" name="Picture 9" descr="C:\1Akila Ramani-26July2013\1 AKILA\RENDERINGS\MEETING TABLES\infinity 8pax meeting tables.jpg">
          <a:extLst>
            <a:ext uri="{FF2B5EF4-FFF2-40B4-BE49-F238E27FC236}">
              <a16:creationId xmlns:a16="http://schemas.microsoft.com/office/drawing/2014/main" id="{41DF39EC-6977-4DED-9A38-96F886B088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12" name="Picture 12" descr="C:\1Akila Ramani-26July2013\1 AKILA\RENDERINGS\MEETING TABLES\infinity 8pax meeting tables.jpg">
          <a:extLst>
            <a:ext uri="{FF2B5EF4-FFF2-40B4-BE49-F238E27FC236}">
              <a16:creationId xmlns:a16="http://schemas.microsoft.com/office/drawing/2014/main" id="{398EC9B4-F43C-4747-BF8D-BFAEA1210B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113" name="Picture 142" descr="C:\1Akila Ramani-26July2013\1 AKILA\RENDERINGS\MEETING TABLES\infinity 8pax meeting tables.jpg">
          <a:extLst>
            <a:ext uri="{FF2B5EF4-FFF2-40B4-BE49-F238E27FC236}">
              <a16:creationId xmlns:a16="http://schemas.microsoft.com/office/drawing/2014/main" id="{4E80D790-36E6-471A-9822-9FF516D91F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14" name="Picture 12" descr="C:\1Akila Ramani-26July2013\1 AKILA\RENDERINGS\MEETING TABLES\infinity 8pax meeting tables.jpg">
          <a:extLst>
            <a:ext uri="{FF2B5EF4-FFF2-40B4-BE49-F238E27FC236}">
              <a16:creationId xmlns:a16="http://schemas.microsoft.com/office/drawing/2014/main" id="{71E17B7F-5A2B-4D16-9EA1-642CF67C24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15" name="Picture 12" descr="C:\1Akila Ramani-26July2013\1 AKILA\RENDERINGS\MEETING TABLES\infinity 8pax meeting tables.jpg">
          <a:extLst>
            <a:ext uri="{FF2B5EF4-FFF2-40B4-BE49-F238E27FC236}">
              <a16:creationId xmlns:a16="http://schemas.microsoft.com/office/drawing/2014/main" id="{06117D38-22B0-4727-A3DE-C4524408C5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16" name="Picture 12" descr="C:\1Akila Ramani-26July2013\1 AKILA\RENDERINGS\MEETING TABLES\infinity 8pax meeting tables.jpg">
          <a:extLst>
            <a:ext uri="{FF2B5EF4-FFF2-40B4-BE49-F238E27FC236}">
              <a16:creationId xmlns:a16="http://schemas.microsoft.com/office/drawing/2014/main" id="{B667D63A-C801-4A7A-9B50-920F1FB782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17" name="Picture 9" descr="C:\1Akila Ramani-26July2013\1 AKILA\RENDERINGS\MEETING TABLES\infinity 8pax meeting tables.jpg">
          <a:extLst>
            <a:ext uri="{FF2B5EF4-FFF2-40B4-BE49-F238E27FC236}">
              <a16:creationId xmlns:a16="http://schemas.microsoft.com/office/drawing/2014/main" id="{E02473CE-AC12-41A5-9477-77037B4C97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18" name="Picture 12" descr="C:\1Akila Ramani-26July2013\1 AKILA\RENDERINGS\MEETING TABLES\infinity 8pax meeting tables.jpg">
          <a:extLst>
            <a:ext uri="{FF2B5EF4-FFF2-40B4-BE49-F238E27FC236}">
              <a16:creationId xmlns:a16="http://schemas.microsoft.com/office/drawing/2014/main" id="{7202B039-1552-4AE8-A7A4-92301E8FC6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19" name="Picture 148" descr="C:\1Akila Ramani-26July2013\1 AKILA\RENDERINGS\MEETING TABLES\infinity 8pax meeting tables.jpg">
          <a:extLst>
            <a:ext uri="{FF2B5EF4-FFF2-40B4-BE49-F238E27FC236}">
              <a16:creationId xmlns:a16="http://schemas.microsoft.com/office/drawing/2014/main" id="{BD8826C6-FA06-4927-8789-7DE23DFC3F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20" name="Picture 12" descr="C:\1Akila Ramani-26July2013\1 AKILA\RENDERINGS\MEETING TABLES\infinity 8pax meeting tables.jpg">
          <a:extLst>
            <a:ext uri="{FF2B5EF4-FFF2-40B4-BE49-F238E27FC236}">
              <a16:creationId xmlns:a16="http://schemas.microsoft.com/office/drawing/2014/main" id="{51EDF2A8-33CE-4BBA-AAF7-655085480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19050</xdr:rowOff>
    </xdr:to>
    <xdr:pic>
      <xdr:nvPicPr>
        <xdr:cNvPr id="121" name="Picture 12" descr="C:\1Akila Ramani-26July2013\1 AKILA\RENDERINGS\MEETING TABLES\infinity 8pax meeting tables.jpg">
          <a:extLst>
            <a:ext uri="{FF2B5EF4-FFF2-40B4-BE49-F238E27FC236}">
              <a16:creationId xmlns:a16="http://schemas.microsoft.com/office/drawing/2014/main" id="{38D90A42-D90F-4E51-8267-2B1B98ED80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22" name="Picture 12" descr="C:\1Akila Ramani-26July2013\1 AKILA\RENDERINGS\MEETING TABLES\infinity 8pax meeting tables.jpg">
          <a:extLst>
            <a:ext uri="{FF2B5EF4-FFF2-40B4-BE49-F238E27FC236}">
              <a16:creationId xmlns:a16="http://schemas.microsoft.com/office/drawing/2014/main" id="{9CE3A14D-73D6-48C2-8AC8-F6F34E5672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23" name="Picture 9" descr="C:\1Akila Ramani-26July2013\1 AKILA\RENDERINGS\MEETING TABLES\infinity 8pax meeting tables.jpg">
          <a:extLst>
            <a:ext uri="{FF2B5EF4-FFF2-40B4-BE49-F238E27FC236}">
              <a16:creationId xmlns:a16="http://schemas.microsoft.com/office/drawing/2014/main" id="{CA7AB1AF-1999-4B6F-BAE7-63B6B1624B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66675</xdr:rowOff>
    </xdr:to>
    <xdr:pic>
      <xdr:nvPicPr>
        <xdr:cNvPr id="124" name="Picture 12" descr="C:\1Akila Ramani-26July2013\1 AKILA\RENDERINGS\MEETING TABLES\infinity 8pax meeting tables.jpg">
          <a:extLst>
            <a:ext uri="{FF2B5EF4-FFF2-40B4-BE49-F238E27FC236}">
              <a16:creationId xmlns:a16="http://schemas.microsoft.com/office/drawing/2014/main" id="{032F9B27-6285-49D8-A0F5-B9A303EAB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3</xdr:row>
      <xdr:rowOff>74295</xdr:rowOff>
    </xdr:to>
    <xdr:pic>
      <xdr:nvPicPr>
        <xdr:cNvPr id="125" name="Picture 154" descr="C:\1Akila Ramani-26July2013\1 AKILA\RENDERINGS\MEETING TABLES\infinity 8pax meeting tables.jpg">
          <a:extLst>
            <a:ext uri="{FF2B5EF4-FFF2-40B4-BE49-F238E27FC236}">
              <a16:creationId xmlns:a16="http://schemas.microsoft.com/office/drawing/2014/main" id="{7315CCDF-A92D-4147-BEB5-2AA13FAAB0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200025"/>
          <a:ext cx="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6" name="Picture 16" descr="C:\1Akila Ramani-26July2013\1 AKILA\RENDERINGS\MEETING TABLES\Planes discussion table - 1.png">
          <a:extLst>
            <a:ext uri="{FF2B5EF4-FFF2-40B4-BE49-F238E27FC236}">
              <a16:creationId xmlns:a16="http://schemas.microsoft.com/office/drawing/2014/main" id="{16399007-27B1-411C-8C4F-F03CC930F2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400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27" name="Picture 12" descr="C:\1Akila Ramani-26July2013\1 AKILA\RENDERINGS\MEETING TABLES\infinity 8pax meeting tables.jpg">
          <a:extLst>
            <a:ext uri="{FF2B5EF4-FFF2-40B4-BE49-F238E27FC236}">
              <a16:creationId xmlns:a16="http://schemas.microsoft.com/office/drawing/2014/main" id="{B23FA4ED-ACAC-4A9F-B196-D0938AB22E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28" name="Picture 12" descr="C:\1Akila Ramani-26July2013\1 AKILA\RENDERINGS\MEETING TABLES\infinity 8pax meeting tables.jpg">
          <a:extLst>
            <a:ext uri="{FF2B5EF4-FFF2-40B4-BE49-F238E27FC236}">
              <a16:creationId xmlns:a16="http://schemas.microsoft.com/office/drawing/2014/main" id="{00762726-E1B7-4CE1-B1BF-691BEC929A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29" name="Picture 12" descr="C:\1Akila Ramani-26July2013\1 AKILA\RENDERINGS\MEETING TABLES\infinity 8pax meeting tables.jpg">
          <a:extLst>
            <a:ext uri="{FF2B5EF4-FFF2-40B4-BE49-F238E27FC236}">
              <a16:creationId xmlns:a16="http://schemas.microsoft.com/office/drawing/2014/main" id="{231950A5-71DD-4E4C-83E3-15B7E0FD3B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30" name="Picture 9" descr="C:\1Akila Ramani-26July2013\1 AKILA\RENDERINGS\MEETING TABLES\infinity 8pax meeting tables.jpg">
          <a:extLst>
            <a:ext uri="{FF2B5EF4-FFF2-40B4-BE49-F238E27FC236}">
              <a16:creationId xmlns:a16="http://schemas.microsoft.com/office/drawing/2014/main" id="{A34C3A0A-F4B5-4AF2-8641-286BE9BC46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1" name="Picture 12" descr="C:\1Akila Ramani-26July2013\1 AKILA\RENDERINGS\MEETING TABLES\infinity 8pax meeting tables.jpg">
          <a:extLst>
            <a:ext uri="{FF2B5EF4-FFF2-40B4-BE49-F238E27FC236}">
              <a16:creationId xmlns:a16="http://schemas.microsoft.com/office/drawing/2014/main" id="{B271B3B1-6056-45A9-B606-BDDBC4EFD5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2" name="Picture 12" descr="C:\1Akila Ramani-26July2013\1 AKILA\RENDERINGS\MEETING TABLES\infinity 8pax meeting tables.jpg">
          <a:extLst>
            <a:ext uri="{FF2B5EF4-FFF2-40B4-BE49-F238E27FC236}">
              <a16:creationId xmlns:a16="http://schemas.microsoft.com/office/drawing/2014/main" id="{5BD47340-ECF8-46E3-BF58-8A9298EC5E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33" name="Picture 12" descr="C:\1Akila Ramani-26July2013\1 AKILA\RENDERINGS\MEETING TABLES\infinity 8pax meeting tables.jpg">
          <a:extLst>
            <a:ext uri="{FF2B5EF4-FFF2-40B4-BE49-F238E27FC236}">
              <a16:creationId xmlns:a16="http://schemas.microsoft.com/office/drawing/2014/main" id="{E9254DFD-2243-4B92-932A-69C60ADC05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4" name="Picture 12" descr="C:\1Akila Ramani-26July2013\1 AKILA\RENDERINGS\MEETING TABLES\infinity 8pax meeting tables.jpg">
          <a:extLst>
            <a:ext uri="{FF2B5EF4-FFF2-40B4-BE49-F238E27FC236}">
              <a16:creationId xmlns:a16="http://schemas.microsoft.com/office/drawing/2014/main" id="{5CFB8DB0-8FF6-44E1-B622-AB39C5A78F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35" name="Picture 164" descr="C:\1Akila Ramani-26July2013\1 AKILA\RENDERINGS\MEETING TABLES\infinity 8pax meeting tables.jpg">
          <a:extLst>
            <a:ext uri="{FF2B5EF4-FFF2-40B4-BE49-F238E27FC236}">
              <a16:creationId xmlns:a16="http://schemas.microsoft.com/office/drawing/2014/main" id="{ABC7D499-7C54-4E51-98C7-12012D79BA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6AD955F3-74CF-496A-9E87-CE7987B95C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51B42D70-28BE-4FEA-971F-075C918260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400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38" name="Picture 12" descr="C:\1Akila Ramani-26July2013\1 AKILA\RENDERINGS\MEETING TABLES\infinity 8pax meeting tables.jpg">
          <a:extLst>
            <a:ext uri="{FF2B5EF4-FFF2-40B4-BE49-F238E27FC236}">
              <a16:creationId xmlns:a16="http://schemas.microsoft.com/office/drawing/2014/main" id="{BCEF62A0-CFC4-452E-AB3F-9502F9BB51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39" name="Picture 12" descr="C:\1Akila Ramani-26July2013\1 AKILA\RENDERINGS\MEETING TABLES\infinity 8pax meeting tables.jpg">
          <a:extLst>
            <a:ext uri="{FF2B5EF4-FFF2-40B4-BE49-F238E27FC236}">
              <a16:creationId xmlns:a16="http://schemas.microsoft.com/office/drawing/2014/main" id="{A3FEB791-0257-4517-8E16-5B4D491FB0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240030</xdr:rowOff>
    </xdr:to>
    <xdr:pic>
      <xdr:nvPicPr>
        <xdr:cNvPr id="140" name="Picture 12" descr="C:\1Akila Ramani-26July2013\1 AKILA\RENDERINGS\MEETING TABLES\infinity 8pax meeting tables.jpg">
          <a:extLst>
            <a:ext uri="{FF2B5EF4-FFF2-40B4-BE49-F238E27FC236}">
              <a16:creationId xmlns:a16="http://schemas.microsoft.com/office/drawing/2014/main" id="{F36944D1-F8A8-483C-81A8-B7A5BF8A17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41" name="Picture 9" descr="C:\1Akila Ramani-26July2013\1 AKILA\RENDERINGS\MEETING TABLES\infinity 8pax meeting tables.jpg">
          <a:extLst>
            <a:ext uri="{FF2B5EF4-FFF2-40B4-BE49-F238E27FC236}">
              <a16:creationId xmlns:a16="http://schemas.microsoft.com/office/drawing/2014/main" id="{43623790-D652-4011-AE4F-5F498760C3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2" name="Picture 12" descr="C:\1Akila Ramani-26July2013\1 AKILA\RENDERINGS\MEETING TABLES\infinity 8pax meeting tables.jpg">
          <a:extLst>
            <a:ext uri="{FF2B5EF4-FFF2-40B4-BE49-F238E27FC236}">
              <a16:creationId xmlns:a16="http://schemas.microsoft.com/office/drawing/2014/main" id="{8AFC7589-7CA5-4E7D-A0E5-119212012E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3" name="Picture 12" descr="C:\1Akila Ramani-26July2013\1 AKILA\RENDERINGS\MEETING TABLES\infinity 8pax meeting tables.jpg">
          <a:extLst>
            <a:ext uri="{FF2B5EF4-FFF2-40B4-BE49-F238E27FC236}">
              <a16:creationId xmlns:a16="http://schemas.microsoft.com/office/drawing/2014/main" id="{F43E3F9C-2F9D-4B4D-A392-265B570E15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2</xdr:row>
      <xdr:rowOff>247650</xdr:rowOff>
    </xdr:to>
    <xdr:pic>
      <xdr:nvPicPr>
        <xdr:cNvPr id="144" name="Picture 12" descr="C:\1Akila Ramani-26July2013\1 AKILA\RENDERINGS\MEETING TABLES\infinity 8pax meeting tables.jpg">
          <a:extLst>
            <a:ext uri="{FF2B5EF4-FFF2-40B4-BE49-F238E27FC236}">
              <a16:creationId xmlns:a16="http://schemas.microsoft.com/office/drawing/2014/main" id="{EBBC3FED-85FE-499D-B8A8-3460024976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46DFA71E-9181-4E9B-A30F-6EBA349040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9B9E5B16-E6A0-47F5-9742-AE3DFF89BC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14775" y="4000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BCF31170-7468-4357-8A94-DFECD9BE88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9C8079EB-EA76-40A6-9B44-4AF66649A6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AD96CAF5-F134-4CE3-814A-D536F096B9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97F45599-C600-4EDC-85E8-1B9F0818B7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310CBBD6-9860-4773-8C9F-12E46A7CA7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 name="Picture 16" descr="C:\1Akila Ramani-26July2013\1 AKILA\RENDERINGS\MEETING TABLES\Planes discussion table - 1.png">
          <a:extLst>
            <a:ext uri="{FF2B5EF4-FFF2-40B4-BE49-F238E27FC236}">
              <a16:creationId xmlns:a16="http://schemas.microsoft.com/office/drawing/2014/main" id="{9371B251-B5B6-465D-ABF7-DCF2BB2463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 name="Picture 12" descr="C:\1Akila Ramani-26July2013\1 AKILA\RENDERINGS\MEETING TABLES\infinity 8pax meeting tables.jpg">
          <a:extLst>
            <a:ext uri="{FF2B5EF4-FFF2-40B4-BE49-F238E27FC236}">
              <a16:creationId xmlns:a16="http://schemas.microsoft.com/office/drawing/2014/main" id="{561CF701-6C73-4D6D-8CB8-2E256B5846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 name="Picture 12" descr="C:\1Akila Ramani-26July2013\1 AKILA\RENDERINGS\MEETING TABLES\infinity 8pax meeting tables.jpg">
          <a:extLst>
            <a:ext uri="{FF2B5EF4-FFF2-40B4-BE49-F238E27FC236}">
              <a16:creationId xmlns:a16="http://schemas.microsoft.com/office/drawing/2014/main" id="{19062305-EBF6-4A3A-9FD1-B05A273DBE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 name="Picture 12" descr="C:\1Akila Ramani-26July2013\1 AKILA\RENDERINGS\MEETING TABLES\infinity 8pax meeting tables.jpg">
          <a:extLst>
            <a:ext uri="{FF2B5EF4-FFF2-40B4-BE49-F238E27FC236}">
              <a16:creationId xmlns:a16="http://schemas.microsoft.com/office/drawing/2014/main" id="{3C7923CD-3726-4244-A429-B0AD3630BE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DD36F9F9-E8BC-496B-ADF4-654F4974F8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 name="Picture 16" descr="C:\1Akila Ramani-26July2013\1 AKILA\RENDERINGS\MEETING TABLES\Planes discussion table - 1.png">
          <a:extLst>
            <a:ext uri="{FF2B5EF4-FFF2-40B4-BE49-F238E27FC236}">
              <a16:creationId xmlns:a16="http://schemas.microsoft.com/office/drawing/2014/main" id="{547FBA70-250E-4AD1-8413-AF85F4CFC9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 name="Picture 12" descr="C:\1Akila Ramani-26July2013\1 AKILA\RENDERINGS\MEETING TABLES\infinity 8pax meeting tables.jpg">
          <a:extLst>
            <a:ext uri="{FF2B5EF4-FFF2-40B4-BE49-F238E27FC236}">
              <a16:creationId xmlns:a16="http://schemas.microsoft.com/office/drawing/2014/main" id="{E376EC31-9472-4F16-816F-AB2C32421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 name="Picture 12" descr="C:\1Akila Ramani-26July2013\1 AKILA\RENDERINGS\MEETING TABLES\infinity 8pax meeting tables.jpg">
          <a:extLst>
            <a:ext uri="{FF2B5EF4-FFF2-40B4-BE49-F238E27FC236}">
              <a16:creationId xmlns:a16="http://schemas.microsoft.com/office/drawing/2014/main" id="{531064CF-808E-43CF-8AC1-58C7E49AF6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 name="Picture 12" descr="C:\1Akila Ramani-26July2013\1 AKILA\RENDERINGS\MEETING TABLES\infinity 8pax meeting tables.jpg">
          <a:extLst>
            <a:ext uri="{FF2B5EF4-FFF2-40B4-BE49-F238E27FC236}">
              <a16:creationId xmlns:a16="http://schemas.microsoft.com/office/drawing/2014/main" id="{04807924-A325-4B04-A7D4-39080F67C5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B8249389-63A5-4B8A-89D0-CBB7F26E3D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 name="Picture 16" descr="C:\1Akila Ramani-26July2013\1 AKILA\RENDERINGS\MEETING TABLES\Planes discussion table - 1.png">
          <a:extLst>
            <a:ext uri="{FF2B5EF4-FFF2-40B4-BE49-F238E27FC236}">
              <a16:creationId xmlns:a16="http://schemas.microsoft.com/office/drawing/2014/main" id="{D1F83F04-7C6B-44DA-9C13-DDDCD9E76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 name="Picture 12" descr="C:\1Akila Ramani-26July2013\1 AKILA\RENDERINGS\MEETING TABLES\infinity 8pax meeting tables.jpg">
          <a:extLst>
            <a:ext uri="{FF2B5EF4-FFF2-40B4-BE49-F238E27FC236}">
              <a16:creationId xmlns:a16="http://schemas.microsoft.com/office/drawing/2014/main" id="{003D0684-4226-474D-A5FF-C8AB2BF92D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 name="Picture 12" descr="C:\1Akila Ramani-26July2013\1 AKILA\RENDERINGS\MEETING TABLES\infinity 8pax meeting tables.jpg">
          <a:extLst>
            <a:ext uri="{FF2B5EF4-FFF2-40B4-BE49-F238E27FC236}">
              <a16:creationId xmlns:a16="http://schemas.microsoft.com/office/drawing/2014/main" id="{F33997C7-DDD7-415B-972A-BD248EE421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 name="Picture 12" descr="C:\1Akila Ramani-26July2013\1 AKILA\RENDERINGS\MEETING TABLES\infinity 8pax meeting tables.jpg">
          <a:extLst>
            <a:ext uri="{FF2B5EF4-FFF2-40B4-BE49-F238E27FC236}">
              <a16:creationId xmlns:a16="http://schemas.microsoft.com/office/drawing/2014/main" id="{2B3507C6-7BA4-4BC7-ACB7-9AB222898B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721D21EF-B9F8-402D-ADE1-8BBC43B288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 name="Picture 16" descr="C:\1Akila Ramani-26July2013\1 AKILA\RENDERINGS\MEETING TABLES\Planes discussion table - 1.png">
          <a:extLst>
            <a:ext uri="{FF2B5EF4-FFF2-40B4-BE49-F238E27FC236}">
              <a16:creationId xmlns:a16="http://schemas.microsoft.com/office/drawing/2014/main" id="{7FF6DF21-47F2-4E97-B0BB-17FE8727E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81E4A507-D28F-44AD-B5F5-EC980FCCBC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C92B48EE-69EB-41A7-98CB-88381B79E6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 name="Picture 12" descr="C:\1Akila Ramani-26July2013\1 AKILA\RENDERINGS\MEETING TABLES\infinity 8pax meeting tables.jpg">
          <a:extLst>
            <a:ext uri="{FF2B5EF4-FFF2-40B4-BE49-F238E27FC236}">
              <a16:creationId xmlns:a16="http://schemas.microsoft.com/office/drawing/2014/main" id="{AAD6B53E-7008-4CF8-B226-4A667C4D65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2DBB0A33-9AFA-43EA-BFE8-9155033A00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 name="Picture 16" descr="C:\1Akila Ramani-26July2013\1 AKILA\RENDERINGS\MEETING TABLES\Planes discussion table - 1.png">
          <a:extLst>
            <a:ext uri="{FF2B5EF4-FFF2-40B4-BE49-F238E27FC236}">
              <a16:creationId xmlns:a16="http://schemas.microsoft.com/office/drawing/2014/main" id="{4282626C-AF5D-4CD8-BECC-F001067A4A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 name="Picture 12" descr="C:\1Akila Ramani-26July2013\1 AKILA\RENDERINGS\MEETING TABLES\infinity 8pax meeting tables.jpg">
          <a:extLst>
            <a:ext uri="{FF2B5EF4-FFF2-40B4-BE49-F238E27FC236}">
              <a16:creationId xmlns:a16="http://schemas.microsoft.com/office/drawing/2014/main" id="{3A07C4B2-936C-40AD-BF1E-D773511FD9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 name="Picture 12" descr="C:\1Akila Ramani-26July2013\1 AKILA\RENDERINGS\MEETING TABLES\infinity 8pax meeting tables.jpg">
          <a:extLst>
            <a:ext uri="{FF2B5EF4-FFF2-40B4-BE49-F238E27FC236}">
              <a16:creationId xmlns:a16="http://schemas.microsoft.com/office/drawing/2014/main" id="{E73499A5-3D54-41E3-8AE5-5302F3CF75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 name="Picture 12" descr="C:\1Akila Ramani-26July2013\1 AKILA\RENDERINGS\MEETING TABLES\infinity 8pax meeting tables.jpg">
          <a:extLst>
            <a:ext uri="{FF2B5EF4-FFF2-40B4-BE49-F238E27FC236}">
              <a16:creationId xmlns:a16="http://schemas.microsoft.com/office/drawing/2014/main" id="{64469B0C-9ED7-4705-86CF-6792352E68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A730F5D9-0C5C-4BD6-B9C4-68A742BB0F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 name="Picture 16" descr="C:\1Akila Ramani-26July2013\1 AKILA\RENDERINGS\MEETING TABLES\Planes discussion table - 1.png">
          <a:extLst>
            <a:ext uri="{FF2B5EF4-FFF2-40B4-BE49-F238E27FC236}">
              <a16:creationId xmlns:a16="http://schemas.microsoft.com/office/drawing/2014/main" id="{BF490441-1098-4E0E-BD51-B897C7407C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 name="Picture 12" descr="C:\1Akila Ramani-26July2013\1 AKILA\RENDERINGS\MEETING TABLES\infinity 8pax meeting tables.jpg">
          <a:extLst>
            <a:ext uri="{FF2B5EF4-FFF2-40B4-BE49-F238E27FC236}">
              <a16:creationId xmlns:a16="http://schemas.microsoft.com/office/drawing/2014/main" id="{639D8911-69AD-4870-B9DA-292B5AE267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 name="Picture 12" descr="C:\1Akila Ramani-26July2013\1 AKILA\RENDERINGS\MEETING TABLES\infinity 8pax meeting tables.jpg">
          <a:extLst>
            <a:ext uri="{FF2B5EF4-FFF2-40B4-BE49-F238E27FC236}">
              <a16:creationId xmlns:a16="http://schemas.microsoft.com/office/drawing/2014/main" id="{1A31ACD8-4B37-4D8E-BC61-92B093151A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 name="Picture 12" descr="C:\1Akila Ramani-26July2013\1 AKILA\RENDERINGS\MEETING TABLES\infinity 8pax meeting tables.jpg">
          <a:extLst>
            <a:ext uri="{FF2B5EF4-FFF2-40B4-BE49-F238E27FC236}">
              <a16:creationId xmlns:a16="http://schemas.microsoft.com/office/drawing/2014/main" id="{14CF5873-DE82-4F2E-96B4-BF57FBD01E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FAE91F24-EC7C-4975-96B8-67E8276E98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 name="Picture 16" descr="C:\1Akila Ramani-26July2013\1 AKILA\RENDERINGS\MEETING TABLES\Planes discussion table - 1.png">
          <a:extLst>
            <a:ext uri="{FF2B5EF4-FFF2-40B4-BE49-F238E27FC236}">
              <a16:creationId xmlns:a16="http://schemas.microsoft.com/office/drawing/2014/main" id="{0454B6AC-BF91-4C89-A9DC-5F8EC0FB09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 name="Picture 12" descr="C:\1Akila Ramani-26July2013\1 AKILA\RENDERINGS\MEETING TABLES\infinity 8pax meeting tables.jpg">
          <a:extLst>
            <a:ext uri="{FF2B5EF4-FFF2-40B4-BE49-F238E27FC236}">
              <a16:creationId xmlns:a16="http://schemas.microsoft.com/office/drawing/2014/main" id="{6C63516D-A62B-40BF-8582-A01B9946AF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 name="Picture 12" descr="C:\1Akila Ramani-26July2013\1 AKILA\RENDERINGS\MEETING TABLES\infinity 8pax meeting tables.jpg">
          <a:extLst>
            <a:ext uri="{FF2B5EF4-FFF2-40B4-BE49-F238E27FC236}">
              <a16:creationId xmlns:a16="http://schemas.microsoft.com/office/drawing/2014/main" id="{8CF8A844-D81D-4EDF-BA68-247A10C846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 name="Picture 12" descr="C:\1Akila Ramani-26July2013\1 AKILA\RENDERINGS\MEETING TABLES\infinity 8pax meeting tables.jpg">
          <a:extLst>
            <a:ext uri="{FF2B5EF4-FFF2-40B4-BE49-F238E27FC236}">
              <a16:creationId xmlns:a16="http://schemas.microsoft.com/office/drawing/2014/main" id="{B46B3457-E88B-4B0E-8B1E-8AE3D9D863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40AABEBD-CF4D-4194-883E-F86679F742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 name="Picture 16" descr="C:\1Akila Ramani-26July2013\1 AKILA\RENDERINGS\MEETING TABLES\Planes discussion table - 1.png">
          <a:extLst>
            <a:ext uri="{FF2B5EF4-FFF2-40B4-BE49-F238E27FC236}">
              <a16:creationId xmlns:a16="http://schemas.microsoft.com/office/drawing/2014/main" id="{CF06D1DB-1D0D-45C0-AB56-E665D009B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 name="Picture 12" descr="C:\1Akila Ramani-26July2013\1 AKILA\RENDERINGS\MEETING TABLES\infinity 8pax meeting tables.jpg">
          <a:extLst>
            <a:ext uri="{FF2B5EF4-FFF2-40B4-BE49-F238E27FC236}">
              <a16:creationId xmlns:a16="http://schemas.microsoft.com/office/drawing/2014/main" id="{A9E06BA7-6304-4A73-9A90-185B26549D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 name="Picture 12" descr="C:\1Akila Ramani-26July2013\1 AKILA\RENDERINGS\MEETING TABLES\infinity 8pax meeting tables.jpg">
          <a:extLst>
            <a:ext uri="{FF2B5EF4-FFF2-40B4-BE49-F238E27FC236}">
              <a16:creationId xmlns:a16="http://schemas.microsoft.com/office/drawing/2014/main" id="{6F009311-8A37-49B6-BE99-4AC0DAF06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 name="Picture 12" descr="C:\1Akila Ramani-26July2013\1 AKILA\RENDERINGS\MEETING TABLES\infinity 8pax meeting tables.jpg">
          <a:extLst>
            <a:ext uri="{FF2B5EF4-FFF2-40B4-BE49-F238E27FC236}">
              <a16:creationId xmlns:a16="http://schemas.microsoft.com/office/drawing/2014/main" id="{CCEB592E-3BAC-4A1D-8079-80F3BB8671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131AB56A-90BA-455E-B6C9-6A317E4AC4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 name="Picture 16" descr="C:\1Akila Ramani-26July2013\1 AKILA\RENDERINGS\MEETING TABLES\Planes discussion table - 1.png">
          <a:extLst>
            <a:ext uri="{FF2B5EF4-FFF2-40B4-BE49-F238E27FC236}">
              <a16:creationId xmlns:a16="http://schemas.microsoft.com/office/drawing/2014/main" id="{67E15548-6BB7-4CED-AF8B-014BECCA28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 name="Picture 12" descr="C:\1Akila Ramani-26July2013\1 AKILA\RENDERINGS\MEETING TABLES\infinity 8pax meeting tables.jpg">
          <a:extLst>
            <a:ext uri="{FF2B5EF4-FFF2-40B4-BE49-F238E27FC236}">
              <a16:creationId xmlns:a16="http://schemas.microsoft.com/office/drawing/2014/main" id="{63475047-52D4-42AE-A6F4-034591749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 name="Picture 12" descr="C:\1Akila Ramani-26July2013\1 AKILA\RENDERINGS\MEETING TABLES\infinity 8pax meeting tables.jpg">
          <a:extLst>
            <a:ext uri="{FF2B5EF4-FFF2-40B4-BE49-F238E27FC236}">
              <a16:creationId xmlns:a16="http://schemas.microsoft.com/office/drawing/2014/main" id="{F3B23AC6-EB0C-4245-BE23-C40B92D0BE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 name="Picture 12" descr="C:\1Akila Ramani-26July2013\1 AKILA\RENDERINGS\MEETING TABLES\infinity 8pax meeting tables.jpg">
          <a:extLst>
            <a:ext uri="{FF2B5EF4-FFF2-40B4-BE49-F238E27FC236}">
              <a16:creationId xmlns:a16="http://schemas.microsoft.com/office/drawing/2014/main" id="{AAE361A0-5D7A-4C2B-A5E8-F3A3E01B6B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D217C6F0-7375-4050-862E-0F7926A98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 name="Picture 16" descr="C:\1Akila Ramani-26July2013\1 AKILA\RENDERINGS\MEETING TABLES\Planes discussion table - 1.png">
          <a:extLst>
            <a:ext uri="{FF2B5EF4-FFF2-40B4-BE49-F238E27FC236}">
              <a16:creationId xmlns:a16="http://schemas.microsoft.com/office/drawing/2014/main" id="{AF262441-E915-463E-A7C0-5380F8840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 name="Picture 12" descr="C:\1Akila Ramani-26July2013\1 AKILA\RENDERINGS\MEETING TABLES\infinity 8pax meeting tables.jpg">
          <a:extLst>
            <a:ext uri="{FF2B5EF4-FFF2-40B4-BE49-F238E27FC236}">
              <a16:creationId xmlns:a16="http://schemas.microsoft.com/office/drawing/2014/main" id="{065F23FE-E495-49D8-B70A-DAF69A5E57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 name="Picture 12" descr="C:\1Akila Ramani-26July2013\1 AKILA\RENDERINGS\MEETING TABLES\infinity 8pax meeting tables.jpg">
          <a:extLst>
            <a:ext uri="{FF2B5EF4-FFF2-40B4-BE49-F238E27FC236}">
              <a16:creationId xmlns:a16="http://schemas.microsoft.com/office/drawing/2014/main" id="{DF08C229-4B1A-477C-84D0-85BAEABA35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 name="Picture 12" descr="C:\1Akila Ramani-26July2013\1 AKILA\RENDERINGS\MEETING TABLES\infinity 8pax meeting tables.jpg">
          <a:extLst>
            <a:ext uri="{FF2B5EF4-FFF2-40B4-BE49-F238E27FC236}">
              <a16:creationId xmlns:a16="http://schemas.microsoft.com/office/drawing/2014/main" id="{814507AD-C195-4C81-B502-39462ECC2E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CAB3ADEB-31CE-48E5-BAF5-43350D9BA2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D007E6E8-388A-4BC1-83C6-6F9C4FFFB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 name="Picture 12" descr="C:\1Akila Ramani-26July2013\1 AKILA\RENDERINGS\MEETING TABLES\infinity 8pax meeting tables.jpg">
          <a:extLst>
            <a:ext uri="{FF2B5EF4-FFF2-40B4-BE49-F238E27FC236}">
              <a16:creationId xmlns:a16="http://schemas.microsoft.com/office/drawing/2014/main" id="{275938C8-6994-4610-AAD0-DA204749A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 name="Picture 12" descr="C:\1Akila Ramani-26July2013\1 AKILA\RENDERINGS\MEETING TABLES\infinity 8pax meeting tables.jpg">
          <a:extLst>
            <a:ext uri="{FF2B5EF4-FFF2-40B4-BE49-F238E27FC236}">
              <a16:creationId xmlns:a16="http://schemas.microsoft.com/office/drawing/2014/main" id="{12DF1E6D-DDDE-4901-9140-9DAA0AD0B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 name="Picture 12" descr="C:\1Akila Ramani-26July2013\1 AKILA\RENDERINGS\MEETING TABLES\infinity 8pax meeting tables.jpg">
          <a:extLst>
            <a:ext uri="{FF2B5EF4-FFF2-40B4-BE49-F238E27FC236}">
              <a16:creationId xmlns:a16="http://schemas.microsoft.com/office/drawing/2014/main" id="{5C4069CA-98B9-45F1-93D8-0C6DD0CAEB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 name="Picture 9" descr="C:\1Akila Ramani-26July2013\1 AKILA\RENDERINGS\MEETING TABLES\infinity 8pax meeting tables.jpg">
          <a:extLst>
            <a:ext uri="{FF2B5EF4-FFF2-40B4-BE49-F238E27FC236}">
              <a16:creationId xmlns:a16="http://schemas.microsoft.com/office/drawing/2014/main" id="{7796178F-9929-48CE-BB08-373DFDB2AE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 name="Picture 16" descr="C:\1Akila Ramani-26July2013\1 AKILA\RENDERINGS\MEETING TABLES\Planes discussion table - 1.png">
          <a:extLst>
            <a:ext uri="{FF2B5EF4-FFF2-40B4-BE49-F238E27FC236}">
              <a16:creationId xmlns:a16="http://schemas.microsoft.com/office/drawing/2014/main" id="{0C2780C9-2451-4562-8417-BF2AFA9691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 name="Picture 12" descr="C:\1Akila Ramani-26July2013\1 AKILA\RENDERINGS\MEETING TABLES\infinity 8pax meeting tables.jpg">
          <a:extLst>
            <a:ext uri="{FF2B5EF4-FFF2-40B4-BE49-F238E27FC236}">
              <a16:creationId xmlns:a16="http://schemas.microsoft.com/office/drawing/2014/main" id="{DF09BC96-A186-4728-A98F-56E05D8CA9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 name="Picture 12" descr="C:\1Akila Ramani-26July2013\1 AKILA\RENDERINGS\MEETING TABLES\infinity 8pax meeting tables.jpg">
          <a:extLst>
            <a:ext uri="{FF2B5EF4-FFF2-40B4-BE49-F238E27FC236}">
              <a16:creationId xmlns:a16="http://schemas.microsoft.com/office/drawing/2014/main" id="{DC562082-5180-433A-9FE1-D4662CDA79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715D2969-7AB4-442A-A136-601C6E103E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 name="Picture 9" descr="C:\1Akila Ramani-26July2013\1 AKILA\RENDERINGS\MEETING TABLES\infinity 8pax meeting tables.jpg">
          <a:extLst>
            <a:ext uri="{FF2B5EF4-FFF2-40B4-BE49-F238E27FC236}">
              <a16:creationId xmlns:a16="http://schemas.microsoft.com/office/drawing/2014/main" id="{348E418E-6FDB-4ED5-8DC3-C81E1C47CB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7" name="Picture 16" descr="C:\1Akila Ramani-26July2013\1 AKILA\RENDERINGS\MEETING TABLES\Planes discussion table - 1.png">
          <a:extLst>
            <a:ext uri="{FF2B5EF4-FFF2-40B4-BE49-F238E27FC236}">
              <a16:creationId xmlns:a16="http://schemas.microsoft.com/office/drawing/2014/main" id="{6FC1D132-A958-448D-9350-2AE0513A49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8" name="Picture 12" descr="C:\1Akila Ramani-26July2013\1 AKILA\RENDERINGS\MEETING TABLES\infinity 8pax meeting tables.jpg">
          <a:extLst>
            <a:ext uri="{FF2B5EF4-FFF2-40B4-BE49-F238E27FC236}">
              <a16:creationId xmlns:a16="http://schemas.microsoft.com/office/drawing/2014/main" id="{7DE8EC61-EC61-40DB-8652-D2337C8201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9" name="Picture 12" descr="C:\1Akila Ramani-26July2013\1 AKILA\RENDERINGS\MEETING TABLES\infinity 8pax meeting tables.jpg">
          <a:extLst>
            <a:ext uri="{FF2B5EF4-FFF2-40B4-BE49-F238E27FC236}">
              <a16:creationId xmlns:a16="http://schemas.microsoft.com/office/drawing/2014/main" id="{54FA7763-5DFA-46A6-AFDA-2CB403E0B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0" name="Picture 12" descr="C:\1Akila Ramani-26July2013\1 AKILA\RENDERINGS\MEETING TABLES\infinity 8pax meeting tables.jpg">
          <a:extLst>
            <a:ext uri="{FF2B5EF4-FFF2-40B4-BE49-F238E27FC236}">
              <a16:creationId xmlns:a16="http://schemas.microsoft.com/office/drawing/2014/main" id="{991EB964-3D79-42C9-A895-9F88E338B1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1" name="Picture 9" descr="C:\1Akila Ramani-26July2013\1 AKILA\RENDERINGS\MEETING TABLES\infinity 8pax meeting tables.jpg">
          <a:extLst>
            <a:ext uri="{FF2B5EF4-FFF2-40B4-BE49-F238E27FC236}">
              <a16:creationId xmlns:a16="http://schemas.microsoft.com/office/drawing/2014/main" id="{948A1E4B-A295-46F8-8DF4-98BA2E548B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2" name="Picture 16" descr="C:\1Akila Ramani-26July2013\1 AKILA\RENDERINGS\MEETING TABLES\Planes discussion table - 1.png">
          <a:extLst>
            <a:ext uri="{FF2B5EF4-FFF2-40B4-BE49-F238E27FC236}">
              <a16:creationId xmlns:a16="http://schemas.microsoft.com/office/drawing/2014/main" id="{B4E58B01-A760-4470-887C-9CAB0EF78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3" name="Picture 12" descr="C:\1Akila Ramani-26July2013\1 AKILA\RENDERINGS\MEETING TABLES\infinity 8pax meeting tables.jpg">
          <a:extLst>
            <a:ext uri="{FF2B5EF4-FFF2-40B4-BE49-F238E27FC236}">
              <a16:creationId xmlns:a16="http://schemas.microsoft.com/office/drawing/2014/main" id="{CCE5DB61-2538-41B8-8140-B9B7764F45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4" name="Picture 12" descr="C:\1Akila Ramani-26July2013\1 AKILA\RENDERINGS\MEETING TABLES\infinity 8pax meeting tables.jpg">
          <a:extLst>
            <a:ext uri="{FF2B5EF4-FFF2-40B4-BE49-F238E27FC236}">
              <a16:creationId xmlns:a16="http://schemas.microsoft.com/office/drawing/2014/main" id="{B464DCCA-C7B7-4189-B95E-8CBFFFF2AF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5" name="Picture 12" descr="C:\1Akila Ramani-26July2013\1 AKILA\RENDERINGS\MEETING TABLES\infinity 8pax meeting tables.jpg">
          <a:extLst>
            <a:ext uri="{FF2B5EF4-FFF2-40B4-BE49-F238E27FC236}">
              <a16:creationId xmlns:a16="http://schemas.microsoft.com/office/drawing/2014/main" id="{FADD877B-347C-4243-A7F5-28AD15AB8C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6" name="Picture 9" descr="C:\1Akila Ramani-26July2013\1 AKILA\RENDERINGS\MEETING TABLES\infinity 8pax meeting tables.jpg">
          <a:extLst>
            <a:ext uri="{FF2B5EF4-FFF2-40B4-BE49-F238E27FC236}">
              <a16:creationId xmlns:a16="http://schemas.microsoft.com/office/drawing/2014/main" id="{289DA48F-63D4-4C31-85C8-9BEF653BA6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7" name="Picture 16" descr="C:\1Akila Ramani-26July2013\1 AKILA\RENDERINGS\MEETING TABLES\Planes discussion table - 1.png">
          <a:extLst>
            <a:ext uri="{FF2B5EF4-FFF2-40B4-BE49-F238E27FC236}">
              <a16:creationId xmlns:a16="http://schemas.microsoft.com/office/drawing/2014/main" id="{36DFA4B8-867E-4A92-9CFA-33904DFF5C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8" name="Picture 12" descr="C:\1Akila Ramani-26July2013\1 AKILA\RENDERINGS\MEETING TABLES\infinity 8pax meeting tables.jpg">
          <a:extLst>
            <a:ext uri="{FF2B5EF4-FFF2-40B4-BE49-F238E27FC236}">
              <a16:creationId xmlns:a16="http://schemas.microsoft.com/office/drawing/2014/main" id="{F144DAE0-17E8-4E39-84E4-6B6C320A82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9" name="Picture 12" descr="C:\1Akila Ramani-26July2013\1 AKILA\RENDERINGS\MEETING TABLES\infinity 8pax meeting tables.jpg">
          <a:extLst>
            <a:ext uri="{FF2B5EF4-FFF2-40B4-BE49-F238E27FC236}">
              <a16:creationId xmlns:a16="http://schemas.microsoft.com/office/drawing/2014/main" id="{90B899CD-BF83-431D-B01C-5F1F0B714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0" name="Picture 12" descr="C:\1Akila Ramani-26July2013\1 AKILA\RENDERINGS\MEETING TABLES\infinity 8pax meeting tables.jpg">
          <a:extLst>
            <a:ext uri="{FF2B5EF4-FFF2-40B4-BE49-F238E27FC236}">
              <a16:creationId xmlns:a16="http://schemas.microsoft.com/office/drawing/2014/main" id="{3B0A3FAD-FD13-412E-8E6C-9D0340C4E3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1" name="Picture 9" descr="C:\1Akila Ramani-26July2013\1 AKILA\RENDERINGS\MEETING TABLES\infinity 8pax meeting tables.jpg">
          <a:extLst>
            <a:ext uri="{FF2B5EF4-FFF2-40B4-BE49-F238E27FC236}">
              <a16:creationId xmlns:a16="http://schemas.microsoft.com/office/drawing/2014/main" id="{DE0FE407-DF5F-4FDB-B08B-FAC26B700F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2" name="Picture 16" descr="C:\1Akila Ramani-26July2013\1 AKILA\RENDERINGS\MEETING TABLES\Planes discussion table - 1.png">
          <a:extLst>
            <a:ext uri="{FF2B5EF4-FFF2-40B4-BE49-F238E27FC236}">
              <a16:creationId xmlns:a16="http://schemas.microsoft.com/office/drawing/2014/main" id="{0BFA00B5-900E-460D-8F10-12CE6B8592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3" name="Picture 12" descr="C:\1Akila Ramani-26July2013\1 AKILA\RENDERINGS\MEETING TABLES\infinity 8pax meeting tables.jpg">
          <a:extLst>
            <a:ext uri="{FF2B5EF4-FFF2-40B4-BE49-F238E27FC236}">
              <a16:creationId xmlns:a16="http://schemas.microsoft.com/office/drawing/2014/main" id="{F831F081-C12E-4A37-88CA-ACDA4D2AAD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4" name="Picture 12" descr="C:\1Akila Ramani-26July2013\1 AKILA\RENDERINGS\MEETING TABLES\infinity 8pax meeting tables.jpg">
          <a:extLst>
            <a:ext uri="{FF2B5EF4-FFF2-40B4-BE49-F238E27FC236}">
              <a16:creationId xmlns:a16="http://schemas.microsoft.com/office/drawing/2014/main" id="{9B281A62-099A-4168-A05C-466EB8C88C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5" name="Picture 12" descr="C:\1Akila Ramani-26July2013\1 AKILA\RENDERINGS\MEETING TABLES\infinity 8pax meeting tables.jpg">
          <a:extLst>
            <a:ext uri="{FF2B5EF4-FFF2-40B4-BE49-F238E27FC236}">
              <a16:creationId xmlns:a16="http://schemas.microsoft.com/office/drawing/2014/main" id="{3DE575D4-2888-4AB1-9151-995C05A700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6" name="Picture 9" descr="C:\1Akila Ramani-26July2013\1 AKILA\RENDERINGS\MEETING TABLES\infinity 8pax meeting tables.jpg">
          <a:extLst>
            <a:ext uri="{FF2B5EF4-FFF2-40B4-BE49-F238E27FC236}">
              <a16:creationId xmlns:a16="http://schemas.microsoft.com/office/drawing/2014/main" id="{0E783AFC-029E-4FFE-9024-B49C5A6C5E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7" name="Picture 16" descr="C:\1Akila Ramani-26July2013\1 AKILA\RENDERINGS\MEETING TABLES\Planes discussion table - 1.png">
          <a:extLst>
            <a:ext uri="{FF2B5EF4-FFF2-40B4-BE49-F238E27FC236}">
              <a16:creationId xmlns:a16="http://schemas.microsoft.com/office/drawing/2014/main" id="{C87222D0-945E-440B-B0D0-7EC37DC412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8" name="Picture 12" descr="C:\1Akila Ramani-26July2013\1 AKILA\RENDERINGS\MEETING TABLES\infinity 8pax meeting tables.jpg">
          <a:extLst>
            <a:ext uri="{FF2B5EF4-FFF2-40B4-BE49-F238E27FC236}">
              <a16:creationId xmlns:a16="http://schemas.microsoft.com/office/drawing/2014/main" id="{3B8AA030-6156-44BA-870A-FFDFEEF8B9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9" name="Picture 12" descr="C:\1Akila Ramani-26July2013\1 AKILA\RENDERINGS\MEETING TABLES\infinity 8pax meeting tables.jpg">
          <a:extLst>
            <a:ext uri="{FF2B5EF4-FFF2-40B4-BE49-F238E27FC236}">
              <a16:creationId xmlns:a16="http://schemas.microsoft.com/office/drawing/2014/main" id="{81F5A251-12C7-42A9-998A-E6EC5549B0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0" name="Picture 12" descr="C:\1Akila Ramani-26July2013\1 AKILA\RENDERINGS\MEETING TABLES\infinity 8pax meeting tables.jpg">
          <a:extLst>
            <a:ext uri="{FF2B5EF4-FFF2-40B4-BE49-F238E27FC236}">
              <a16:creationId xmlns:a16="http://schemas.microsoft.com/office/drawing/2014/main" id="{87D8CC11-184C-4AB6-84A6-33631534A8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1" name="Picture 9" descr="C:\1Akila Ramani-26July2013\1 AKILA\RENDERINGS\MEETING TABLES\infinity 8pax meeting tables.jpg">
          <a:extLst>
            <a:ext uri="{FF2B5EF4-FFF2-40B4-BE49-F238E27FC236}">
              <a16:creationId xmlns:a16="http://schemas.microsoft.com/office/drawing/2014/main" id="{71C62178-F47B-411C-B8A5-D34A20D7DF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2" name="Picture 16" descr="C:\1Akila Ramani-26July2013\1 AKILA\RENDERINGS\MEETING TABLES\Planes discussion table - 1.png">
          <a:extLst>
            <a:ext uri="{FF2B5EF4-FFF2-40B4-BE49-F238E27FC236}">
              <a16:creationId xmlns:a16="http://schemas.microsoft.com/office/drawing/2014/main" id="{3AEE3BB2-DA13-4350-A170-8441F1D81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3" name="Picture 12" descr="C:\1Akila Ramani-26July2013\1 AKILA\RENDERINGS\MEETING TABLES\infinity 8pax meeting tables.jpg">
          <a:extLst>
            <a:ext uri="{FF2B5EF4-FFF2-40B4-BE49-F238E27FC236}">
              <a16:creationId xmlns:a16="http://schemas.microsoft.com/office/drawing/2014/main" id="{3E346B9B-3157-4ECA-9C0A-E09BF7789C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4" name="Picture 12" descr="C:\1Akila Ramani-26July2013\1 AKILA\RENDERINGS\MEETING TABLES\infinity 8pax meeting tables.jpg">
          <a:extLst>
            <a:ext uri="{FF2B5EF4-FFF2-40B4-BE49-F238E27FC236}">
              <a16:creationId xmlns:a16="http://schemas.microsoft.com/office/drawing/2014/main" id="{DF0DE5ED-B3F7-4BFE-B234-3ABC5D52D9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5" name="Picture 12" descr="C:\1Akila Ramani-26July2013\1 AKILA\RENDERINGS\MEETING TABLES\infinity 8pax meeting tables.jpg">
          <a:extLst>
            <a:ext uri="{FF2B5EF4-FFF2-40B4-BE49-F238E27FC236}">
              <a16:creationId xmlns:a16="http://schemas.microsoft.com/office/drawing/2014/main" id="{31B66097-DEB8-494A-93E9-F30460B4E4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0BD55D69-84A6-4609-A5B6-A8DB426B2A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C6C63677-CDEE-4430-995F-F9CA8CD42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8" name="Picture 12" descr="C:\1Akila Ramani-26July2013\1 AKILA\RENDERINGS\MEETING TABLES\infinity 8pax meeting tables.jpg">
          <a:extLst>
            <a:ext uri="{FF2B5EF4-FFF2-40B4-BE49-F238E27FC236}">
              <a16:creationId xmlns:a16="http://schemas.microsoft.com/office/drawing/2014/main" id="{A94AE1D0-A6FC-440B-8BF9-E1247AE531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9" name="Picture 12" descr="C:\1Akila Ramani-26July2013\1 AKILA\RENDERINGS\MEETING TABLES\infinity 8pax meeting tables.jpg">
          <a:extLst>
            <a:ext uri="{FF2B5EF4-FFF2-40B4-BE49-F238E27FC236}">
              <a16:creationId xmlns:a16="http://schemas.microsoft.com/office/drawing/2014/main" id="{3882B9A1-88BF-48E9-941D-11D5D3DDDF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0" name="Picture 12" descr="C:\1Akila Ramani-26July2013\1 AKILA\RENDERINGS\MEETING TABLES\infinity 8pax meeting tables.jpg">
          <a:extLst>
            <a:ext uri="{FF2B5EF4-FFF2-40B4-BE49-F238E27FC236}">
              <a16:creationId xmlns:a16="http://schemas.microsoft.com/office/drawing/2014/main" id="{7389DC7B-0819-4A41-9BF8-70789F75B3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1" name="Picture 9" descr="C:\1Akila Ramani-26July2013\1 AKILA\RENDERINGS\MEETING TABLES\infinity 8pax meeting tables.jpg">
          <a:extLst>
            <a:ext uri="{FF2B5EF4-FFF2-40B4-BE49-F238E27FC236}">
              <a16:creationId xmlns:a16="http://schemas.microsoft.com/office/drawing/2014/main" id="{3CD582CA-C69B-4C63-A2C6-8CFE260F9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2" name="Picture 16" descr="C:\1Akila Ramani-26July2013\1 AKILA\RENDERINGS\MEETING TABLES\Planes discussion table - 1.png">
          <a:extLst>
            <a:ext uri="{FF2B5EF4-FFF2-40B4-BE49-F238E27FC236}">
              <a16:creationId xmlns:a16="http://schemas.microsoft.com/office/drawing/2014/main" id="{653BB561-6E5A-4DA8-8628-F21517A56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3" name="Picture 12" descr="C:\1Akila Ramani-26July2013\1 AKILA\RENDERINGS\MEETING TABLES\infinity 8pax meeting tables.jpg">
          <a:extLst>
            <a:ext uri="{FF2B5EF4-FFF2-40B4-BE49-F238E27FC236}">
              <a16:creationId xmlns:a16="http://schemas.microsoft.com/office/drawing/2014/main" id="{50B6D065-3682-483B-A5D9-5F2611BE21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4" name="Picture 12" descr="C:\1Akila Ramani-26July2013\1 AKILA\RENDERINGS\MEETING TABLES\infinity 8pax meeting tables.jpg">
          <a:extLst>
            <a:ext uri="{FF2B5EF4-FFF2-40B4-BE49-F238E27FC236}">
              <a16:creationId xmlns:a16="http://schemas.microsoft.com/office/drawing/2014/main" id="{294DA40E-1256-4214-B5C1-D21514B7A0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CFB6F6DD-CF0F-427C-B7E1-2012C064B6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6" name="Picture 9" descr="C:\1Akila Ramani-26July2013\1 AKILA\RENDERINGS\MEETING TABLES\infinity 8pax meeting tables.jpg">
          <a:extLst>
            <a:ext uri="{FF2B5EF4-FFF2-40B4-BE49-F238E27FC236}">
              <a16:creationId xmlns:a16="http://schemas.microsoft.com/office/drawing/2014/main" id="{D7A484D4-60A8-425C-BAFD-E086928C95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7" name="Picture 16" descr="C:\1Akila Ramani-26July2013\1 AKILA\RENDERINGS\MEETING TABLES\Planes discussion table - 1.png">
          <a:extLst>
            <a:ext uri="{FF2B5EF4-FFF2-40B4-BE49-F238E27FC236}">
              <a16:creationId xmlns:a16="http://schemas.microsoft.com/office/drawing/2014/main" id="{25319F5C-E46F-4FBC-AAEA-D0D8A57EE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8" name="Picture 12" descr="C:\1Akila Ramani-26July2013\1 AKILA\RENDERINGS\MEETING TABLES\infinity 8pax meeting tables.jpg">
          <a:extLst>
            <a:ext uri="{FF2B5EF4-FFF2-40B4-BE49-F238E27FC236}">
              <a16:creationId xmlns:a16="http://schemas.microsoft.com/office/drawing/2014/main" id="{5FCFA2FF-3129-43CB-9C80-6EE0EF5C13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9" name="Picture 12" descr="C:\1Akila Ramani-26July2013\1 AKILA\RENDERINGS\MEETING TABLES\infinity 8pax meeting tables.jpg">
          <a:extLst>
            <a:ext uri="{FF2B5EF4-FFF2-40B4-BE49-F238E27FC236}">
              <a16:creationId xmlns:a16="http://schemas.microsoft.com/office/drawing/2014/main" id="{813CE31E-1053-4F09-9356-EBC8297D3B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0" name="Picture 12" descr="C:\1Akila Ramani-26July2013\1 AKILA\RENDERINGS\MEETING TABLES\infinity 8pax meeting tables.jpg">
          <a:extLst>
            <a:ext uri="{FF2B5EF4-FFF2-40B4-BE49-F238E27FC236}">
              <a16:creationId xmlns:a16="http://schemas.microsoft.com/office/drawing/2014/main" id="{3B64A16F-1219-49A8-8515-827B4DE391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1" name="Picture 9" descr="C:\1Akila Ramani-26July2013\1 AKILA\RENDERINGS\MEETING TABLES\infinity 8pax meeting tables.jpg">
          <a:extLst>
            <a:ext uri="{FF2B5EF4-FFF2-40B4-BE49-F238E27FC236}">
              <a16:creationId xmlns:a16="http://schemas.microsoft.com/office/drawing/2014/main" id="{2BBE65C7-956F-41EE-BE4A-68A6AB8993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2" name="Picture 16" descr="C:\1Akila Ramani-26July2013\1 AKILA\RENDERINGS\MEETING TABLES\Planes discussion table - 1.png">
          <a:extLst>
            <a:ext uri="{FF2B5EF4-FFF2-40B4-BE49-F238E27FC236}">
              <a16:creationId xmlns:a16="http://schemas.microsoft.com/office/drawing/2014/main" id="{6AC9FE1A-C602-4B6C-A2F4-F472B8C211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3" name="Picture 12" descr="C:\1Akila Ramani-26July2013\1 AKILA\RENDERINGS\MEETING TABLES\infinity 8pax meeting tables.jpg">
          <a:extLst>
            <a:ext uri="{FF2B5EF4-FFF2-40B4-BE49-F238E27FC236}">
              <a16:creationId xmlns:a16="http://schemas.microsoft.com/office/drawing/2014/main" id="{EADC486E-62BB-4B0B-86D4-767B3A158A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4" name="Picture 12" descr="C:\1Akila Ramani-26July2013\1 AKILA\RENDERINGS\MEETING TABLES\infinity 8pax meeting tables.jpg">
          <a:extLst>
            <a:ext uri="{FF2B5EF4-FFF2-40B4-BE49-F238E27FC236}">
              <a16:creationId xmlns:a16="http://schemas.microsoft.com/office/drawing/2014/main" id="{950B6CA8-D86E-4EB5-AF73-D8FED93C67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5" name="Picture 12" descr="C:\1Akila Ramani-26July2013\1 AKILA\RENDERINGS\MEETING TABLES\infinity 8pax meeting tables.jpg">
          <a:extLst>
            <a:ext uri="{FF2B5EF4-FFF2-40B4-BE49-F238E27FC236}">
              <a16:creationId xmlns:a16="http://schemas.microsoft.com/office/drawing/2014/main" id="{F2C72F5F-51AF-46BA-8EC7-E8B4E37CA4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6" name="Picture 9" descr="C:\1Akila Ramani-26July2013\1 AKILA\RENDERINGS\MEETING TABLES\infinity 8pax meeting tables.jpg">
          <a:extLst>
            <a:ext uri="{FF2B5EF4-FFF2-40B4-BE49-F238E27FC236}">
              <a16:creationId xmlns:a16="http://schemas.microsoft.com/office/drawing/2014/main" id="{B27A923F-0539-4A9B-93EA-76692F4D6F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7" name="Picture 16" descr="C:\1Akila Ramani-26July2013\1 AKILA\RENDERINGS\MEETING TABLES\Planes discussion table - 1.png">
          <a:extLst>
            <a:ext uri="{FF2B5EF4-FFF2-40B4-BE49-F238E27FC236}">
              <a16:creationId xmlns:a16="http://schemas.microsoft.com/office/drawing/2014/main" id="{CA99BBBC-C505-4D03-B4D9-CCD66FCEF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8" name="Picture 12" descr="C:\1Akila Ramani-26July2013\1 AKILA\RENDERINGS\MEETING TABLES\infinity 8pax meeting tables.jpg">
          <a:extLst>
            <a:ext uri="{FF2B5EF4-FFF2-40B4-BE49-F238E27FC236}">
              <a16:creationId xmlns:a16="http://schemas.microsoft.com/office/drawing/2014/main" id="{2011FEED-5EFF-4286-B30C-39A2B56764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9" name="Picture 12" descr="C:\1Akila Ramani-26July2013\1 AKILA\RENDERINGS\MEETING TABLES\infinity 8pax meeting tables.jpg">
          <a:extLst>
            <a:ext uri="{FF2B5EF4-FFF2-40B4-BE49-F238E27FC236}">
              <a16:creationId xmlns:a16="http://schemas.microsoft.com/office/drawing/2014/main" id="{41EF08D2-7166-4025-9022-3A602B30A5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0" name="Picture 12" descr="C:\1Akila Ramani-26July2013\1 AKILA\RENDERINGS\MEETING TABLES\infinity 8pax meeting tables.jpg">
          <a:extLst>
            <a:ext uri="{FF2B5EF4-FFF2-40B4-BE49-F238E27FC236}">
              <a16:creationId xmlns:a16="http://schemas.microsoft.com/office/drawing/2014/main" id="{D4F196A6-70CC-4344-8C32-55B74A404C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1" name="Picture 9" descr="C:\1Akila Ramani-26July2013\1 AKILA\RENDERINGS\MEETING TABLES\infinity 8pax meeting tables.jpg">
          <a:extLst>
            <a:ext uri="{FF2B5EF4-FFF2-40B4-BE49-F238E27FC236}">
              <a16:creationId xmlns:a16="http://schemas.microsoft.com/office/drawing/2014/main" id="{45A0164F-06E2-4AF3-BBD8-8EE011C32A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2" name="Picture 16" descr="C:\1Akila Ramani-26July2013\1 AKILA\RENDERINGS\MEETING TABLES\Planes discussion table - 1.png">
          <a:extLst>
            <a:ext uri="{FF2B5EF4-FFF2-40B4-BE49-F238E27FC236}">
              <a16:creationId xmlns:a16="http://schemas.microsoft.com/office/drawing/2014/main" id="{CB5D7CF9-C5FB-4811-895C-7E3E422584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3" name="Picture 12" descr="C:\1Akila Ramani-26July2013\1 AKILA\RENDERINGS\MEETING TABLES\infinity 8pax meeting tables.jpg">
          <a:extLst>
            <a:ext uri="{FF2B5EF4-FFF2-40B4-BE49-F238E27FC236}">
              <a16:creationId xmlns:a16="http://schemas.microsoft.com/office/drawing/2014/main" id="{EB5ED5F2-1F7B-454A-B0F5-F33B5226AB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4" name="Picture 12" descr="C:\1Akila Ramani-26July2013\1 AKILA\RENDERINGS\MEETING TABLES\infinity 8pax meeting tables.jpg">
          <a:extLst>
            <a:ext uri="{FF2B5EF4-FFF2-40B4-BE49-F238E27FC236}">
              <a16:creationId xmlns:a16="http://schemas.microsoft.com/office/drawing/2014/main" id="{3A2084FC-A05D-44E0-B748-3B92D47BF1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5" name="Picture 12" descr="C:\1Akila Ramani-26July2013\1 AKILA\RENDERINGS\MEETING TABLES\infinity 8pax meeting tables.jpg">
          <a:extLst>
            <a:ext uri="{FF2B5EF4-FFF2-40B4-BE49-F238E27FC236}">
              <a16:creationId xmlns:a16="http://schemas.microsoft.com/office/drawing/2014/main" id="{F1EE3013-DA98-474F-B6AA-0530A35899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6" name="Picture 9" descr="C:\1Akila Ramani-26July2013\1 AKILA\RENDERINGS\MEETING TABLES\infinity 8pax meeting tables.jpg">
          <a:extLst>
            <a:ext uri="{FF2B5EF4-FFF2-40B4-BE49-F238E27FC236}">
              <a16:creationId xmlns:a16="http://schemas.microsoft.com/office/drawing/2014/main" id="{ADD23B14-F650-4DEB-8A0F-837C03C6DC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7" name="Picture 16" descr="C:\1Akila Ramani-26July2013\1 AKILA\RENDERINGS\MEETING TABLES\Planes discussion table - 1.png">
          <a:extLst>
            <a:ext uri="{FF2B5EF4-FFF2-40B4-BE49-F238E27FC236}">
              <a16:creationId xmlns:a16="http://schemas.microsoft.com/office/drawing/2014/main" id="{6B05BF39-DDD5-487D-BEBE-24B3F5C37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8" name="Picture 12" descr="C:\1Akila Ramani-26July2013\1 AKILA\RENDERINGS\MEETING TABLES\infinity 8pax meeting tables.jpg">
          <a:extLst>
            <a:ext uri="{FF2B5EF4-FFF2-40B4-BE49-F238E27FC236}">
              <a16:creationId xmlns:a16="http://schemas.microsoft.com/office/drawing/2014/main" id="{F1580A1C-E6C4-4740-BD1B-6656F9F2F5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9" name="Picture 12" descr="C:\1Akila Ramani-26July2013\1 AKILA\RENDERINGS\MEETING TABLES\infinity 8pax meeting tables.jpg">
          <a:extLst>
            <a:ext uri="{FF2B5EF4-FFF2-40B4-BE49-F238E27FC236}">
              <a16:creationId xmlns:a16="http://schemas.microsoft.com/office/drawing/2014/main" id="{40EC185C-D96D-45A9-860E-A2B3848554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0" name="Picture 12" descr="C:\1Akila Ramani-26July2013\1 AKILA\RENDERINGS\MEETING TABLES\infinity 8pax meeting tables.jpg">
          <a:extLst>
            <a:ext uri="{FF2B5EF4-FFF2-40B4-BE49-F238E27FC236}">
              <a16:creationId xmlns:a16="http://schemas.microsoft.com/office/drawing/2014/main" id="{3BB143B8-B24A-4EF7-A61E-EDD767AB40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1" name="Picture 9" descr="C:\1Akila Ramani-26July2013\1 AKILA\RENDERINGS\MEETING TABLES\infinity 8pax meeting tables.jpg">
          <a:extLst>
            <a:ext uri="{FF2B5EF4-FFF2-40B4-BE49-F238E27FC236}">
              <a16:creationId xmlns:a16="http://schemas.microsoft.com/office/drawing/2014/main" id="{D76D172A-AB87-43D3-BBAD-A7513E5630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2" name="Picture 16" descr="C:\1Akila Ramani-26July2013\1 AKILA\RENDERINGS\MEETING TABLES\Planes discussion table - 1.png">
          <a:extLst>
            <a:ext uri="{FF2B5EF4-FFF2-40B4-BE49-F238E27FC236}">
              <a16:creationId xmlns:a16="http://schemas.microsoft.com/office/drawing/2014/main" id="{60AC786F-E245-4186-9AF4-8628CBDA09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3" name="Picture 12" descr="C:\1Akila Ramani-26July2013\1 AKILA\RENDERINGS\MEETING TABLES\infinity 8pax meeting tables.jpg">
          <a:extLst>
            <a:ext uri="{FF2B5EF4-FFF2-40B4-BE49-F238E27FC236}">
              <a16:creationId xmlns:a16="http://schemas.microsoft.com/office/drawing/2014/main" id="{EE74CA3D-A08B-4097-BD62-A3DD60094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4" name="Picture 12" descr="C:\1Akila Ramani-26July2013\1 AKILA\RENDERINGS\MEETING TABLES\infinity 8pax meeting tables.jpg">
          <a:extLst>
            <a:ext uri="{FF2B5EF4-FFF2-40B4-BE49-F238E27FC236}">
              <a16:creationId xmlns:a16="http://schemas.microsoft.com/office/drawing/2014/main" id="{5D45E86C-A154-439E-AA6D-6DE04880BD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5" name="Picture 12" descr="C:\1Akila Ramani-26July2013\1 AKILA\RENDERINGS\MEETING TABLES\infinity 8pax meeting tables.jpg">
          <a:extLst>
            <a:ext uri="{FF2B5EF4-FFF2-40B4-BE49-F238E27FC236}">
              <a16:creationId xmlns:a16="http://schemas.microsoft.com/office/drawing/2014/main" id="{A8645819-9E12-44AA-AA55-D4B6E93662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CDBE93C7-4ED1-44F4-81F2-6EC044FF3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03AC1CB3-993E-43CC-8D4E-0D21C23E24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8" name="Picture 12" descr="C:\1Akila Ramani-26July2013\1 AKILA\RENDERINGS\MEETING TABLES\infinity 8pax meeting tables.jpg">
          <a:extLst>
            <a:ext uri="{FF2B5EF4-FFF2-40B4-BE49-F238E27FC236}">
              <a16:creationId xmlns:a16="http://schemas.microsoft.com/office/drawing/2014/main" id="{4A5ABB36-3E56-4171-810A-071D2EE9C2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9" name="Picture 12" descr="C:\1Akila Ramani-26July2013\1 AKILA\RENDERINGS\MEETING TABLES\infinity 8pax meeting tables.jpg">
          <a:extLst>
            <a:ext uri="{FF2B5EF4-FFF2-40B4-BE49-F238E27FC236}">
              <a16:creationId xmlns:a16="http://schemas.microsoft.com/office/drawing/2014/main" id="{C3800E82-EA94-4F46-9EEF-1AE716F2F0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0" name="Picture 12" descr="C:\1Akila Ramani-26July2013\1 AKILA\RENDERINGS\MEETING TABLES\infinity 8pax meeting tables.jpg">
          <a:extLst>
            <a:ext uri="{FF2B5EF4-FFF2-40B4-BE49-F238E27FC236}">
              <a16:creationId xmlns:a16="http://schemas.microsoft.com/office/drawing/2014/main" id="{55A5458D-89DE-445C-AA9A-EDCF7BE40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1" name="Picture 9" descr="C:\1Akila Ramani-26July2013\1 AKILA\RENDERINGS\MEETING TABLES\infinity 8pax meeting tables.jpg">
          <a:extLst>
            <a:ext uri="{FF2B5EF4-FFF2-40B4-BE49-F238E27FC236}">
              <a16:creationId xmlns:a16="http://schemas.microsoft.com/office/drawing/2014/main" id="{200052E2-BD58-4AA8-9DBB-33C549AB79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2" name="Picture 16" descr="C:\1Akila Ramani-26July2013\1 AKILA\RENDERINGS\MEETING TABLES\Planes discussion table - 1.png">
          <a:extLst>
            <a:ext uri="{FF2B5EF4-FFF2-40B4-BE49-F238E27FC236}">
              <a16:creationId xmlns:a16="http://schemas.microsoft.com/office/drawing/2014/main" id="{C0C8DF1E-4FEC-4D4B-BC2B-18D06FA98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3" name="Picture 12" descr="C:\1Akila Ramani-26July2013\1 AKILA\RENDERINGS\MEETING TABLES\infinity 8pax meeting tables.jpg">
          <a:extLst>
            <a:ext uri="{FF2B5EF4-FFF2-40B4-BE49-F238E27FC236}">
              <a16:creationId xmlns:a16="http://schemas.microsoft.com/office/drawing/2014/main" id="{F0EB5B2E-E49A-481E-A360-8BA6900945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4" name="Picture 12" descr="C:\1Akila Ramani-26July2013\1 AKILA\RENDERINGS\MEETING TABLES\infinity 8pax meeting tables.jpg">
          <a:extLst>
            <a:ext uri="{FF2B5EF4-FFF2-40B4-BE49-F238E27FC236}">
              <a16:creationId xmlns:a16="http://schemas.microsoft.com/office/drawing/2014/main" id="{8373A7ED-F3C1-4571-8D65-40FE1EE87E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49B672B1-E49C-462C-803E-F37F45BC20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06A35B82-B4AA-4E26-8CCB-DA1CC1CCA5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7" name="Picture 16" descr="C:\1Akila Ramani-26July2013\1 AKILA\RENDERINGS\MEETING TABLES\Planes discussion table - 1.png">
          <a:extLst>
            <a:ext uri="{FF2B5EF4-FFF2-40B4-BE49-F238E27FC236}">
              <a16:creationId xmlns:a16="http://schemas.microsoft.com/office/drawing/2014/main" id="{57842E14-06A8-4B68-B4E0-21C63C85D8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8" name="Picture 12" descr="C:\1Akila Ramani-26July2013\1 AKILA\RENDERINGS\MEETING TABLES\infinity 8pax meeting tables.jpg">
          <a:extLst>
            <a:ext uri="{FF2B5EF4-FFF2-40B4-BE49-F238E27FC236}">
              <a16:creationId xmlns:a16="http://schemas.microsoft.com/office/drawing/2014/main" id="{63FD3CEC-0260-425A-ACE6-2B10A34F9E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9" name="Picture 12" descr="C:\1Akila Ramani-26July2013\1 AKILA\RENDERINGS\MEETING TABLES\infinity 8pax meeting tables.jpg">
          <a:extLst>
            <a:ext uri="{FF2B5EF4-FFF2-40B4-BE49-F238E27FC236}">
              <a16:creationId xmlns:a16="http://schemas.microsoft.com/office/drawing/2014/main" id="{4B4CBD10-1FFB-48A7-BDC2-5E687450A9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0" name="Picture 12" descr="C:\1Akila Ramani-26July2013\1 AKILA\RENDERINGS\MEETING TABLES\infinity 8pax meeting tables.jpg">
          <a:extLst>
            <a:ext uri="{FF2B5EF4-FFF2-40B4-BE49-F238E27FC236}">
              <a16:creationId xmlns:a16="http://schemas.microsoft.com/office/drawing/2014/main" id="{F6BF80EB-E080-4F3F-AAB5-53707E2295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1" name="Picture 9" descr="C:\1Akila Ramani-26July2013\1 AKILA\RENDERINGS\MEETING TABLES\infinity 8pax meeting tables.jpg">
          <a:extLst>
            <a:ext uri="{FF2B5EF4-FFF2-40B4-BE49-F238E27FC236}">
              <a16:creationId xmlns:a16="http://schemas.microsoft.com/office/drawing/2014/main" id="{40D39201-7444-45B3-AAE0-34705DD2FD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2" name="Picture 16" descr="C:\1Akila Ramani-26July2013\1 AKILA\RENDERINGS\MEETING TABLES\Planes discussion table - 1.png">
          <a:extLst>
            <a:ext uri="{FF2B5EF4-FFF2-40B4-BE49-F238E27FC236}">
              <a16:creationId xmlns:a16="http://schemas.microsoft.com/office/drawing/2014/main" id="{8E30DD12-220A-47CE-A8E4-601B599259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3" name="Picture 12" descr="C:\1Akila Ramani-26July2013\1 AKILA\RENDERINGS\MEETING TABLES\infinity 8pax meeting tables.jpg">
          <a:extLst>
            <a:ext uri="{FF2B5EF4-FFF2-40B4-BE49-F238E27FC236}">
              <a16:creationId xmlns:a16="http://schemas.microsoft.com/office/drawing/2014/main" id="{B51DE206-AB7A-4CAE-A13C-1A132191EF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4" name="Picture 12" descr="C:\1Akila Ramani-26July2013\1 AKILA\RENDERINGS\MEETING TABLES\infinity 8pax meeting tables.jpg">
          <a:extLst>
            <a:ext uri="{FF2B5EF4-FFF2-40B4-BE49-F238E27FC236}">
              <a16:creationId xmlns:a16="http://schemas.microsoft.com/office/drawing/2014/main" id="{762D5928-B909-4920-85CC-846733582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5" name="Picture 12" descr="C:\1Akila Ramani-26July2013\1 AKILA\RENDERINGS\MEETING TABLES\infinity 8pax meeting tables.jpg">
          <a:extLst>
            <a:ext uri="{FF2B5EF4-FFF2-40B4-BE49-F238E27FC236}">
              <a16:creationId xmlns:a16="http://schemas.microsoft.com/office/drawing/2014/main" id="{ADABA1AE-E682-4BAD-87F6-FE3249FC5C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6" name="Picture 9" descr="C:\1Akila Ramani-26July2013\1 AKILA\RENDERINGS\MEETING TABLES\infinity 8pax meeting tables.jpg">
          <a:extLst>
            <a:ext uri="{FF2B5EF4-FFF2-40B4-BE49-F238E27FC236}">
              <a16:creationId xmlns:a16="http://schemas.microsoft.com/office/drawing/2014/main" id="{7E03004D-1A13-4D15-9454-2A06993BF0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7" name="Picture 16" descr="C:\1Akila Ramani-26July2013\1 AKILA\RENDERINGS\MEETING TABLES\Planes discussion table - 1.png">
          <a:extLst>
            <a:ext uri="{FF2B5EF4-FFF2-40B4-BE49-F238E27FC236}">
              <a16:creationId xmlns:a16="http://schemas.microsoft.com/office/drawing/2014/main" id="{1CFE6B14-2817-481B-9CDF-375E58FC6C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8" name="Picture 12" descr="C:\1Akila Ramani-26July2013\1 AKILA\RENDERINGS\MEETING TABLES\infinity 8pax meeting tables.jpg">
          <a:extLst>
            <a:ext uri="{FF2B5EF4-FFF2-40B4-BE49-F238E27FC236}">
              <a16:creationId xmlns:a16="http://schemas.microsoft.com/office/drawing/2014/main" id="{B649E376-8E58-4FB4-807D-D54BC867FC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9" name="Picture 12" descr="C:\1Akila Ramani-26July2013\1 AKILA\RENDERINGS\MEETING TABLES\infinity 8pax meeting tables.jpg">
          <a:extLst>
            <a:ext uri="{FF2B5EF4-FFF2-40B4-BE49-F238E27FC236}">
              <a16:creationId xmlns:a16="http://schemas.microsoft.com/office/drawing/2014/main" id="{9C1D92A7-F61C-4D46-8481-89D8868C68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0" name="Picture 12" descr="C:\1Akila Ramani-26July2013\1 AKILA\RENDERINGS\MEETING TABLES\infinity 8pax meeting tables.jpg">
          <a:extLst>
            <a:ext uri="{FF2B5EF4-FFF2-40B4-BE49-F238E27FC236}">
              <a16:creationId xmlns:a16="http://schemas.microsoft.com/office/drawing/2014/main" id="{8ABBB616-1477-4962-AC7E-BD29BADE05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1" name="Picture 9" descr="C:\1Akila Ramani-26July2013\1 AKILA\RENDERINGS\MEETING TABLES\infinity 8pax meeting tables.jpg">
          <a:extLst>
            <a:ext uri="{FF2B5EF4-FFF2-40B4-BE49-F238E27FC236}">
              <a16:creationId xmlns:a16="http://schemas.microsoft.com/office/drawing/2014/main" id="{65187774-693C-4D1C-927D-C8A6B3C9EF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2" name="Picture 16" descr="C:\1Akila Ramani-26July2013\1 AKILA\RENDERINGS\MEETING TABLES\Planes discussion table - 1.png">
          <a:extLst>
            <a:ext uri="{FF2B5EF4-FFF2-40B4-BE49-F238E27FC236}">
              <a16:creationId xmlns:a16="http://schemas.microsoft.com/office/drawing/2014/main" id="{00BAC645-86BC-4221-94F5-18DE723F55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3" name="Picture 12" descr="C:\1Akila Ramani-26July2013\1 AKILA\RENDERINGS\MEETING TABLES\infinity 8pax meeting tables.jpg">
          <a:extLst>
            <a:ext uri="{FF2B5EF4-FFF2-40B4-BE49-F238E27FC236}">
              <a16:creationId xmlns:a16="http://schemas.microsoft.com/office/drawing/2014/main" id="{41AEC500-352D-4AB9-9D5F-E2AC7ABEBE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4" name="Picture 12" descr="C:\1Akila Ramani-26July2013\1 AKILA\RENDERINGS\MEETING TABLES\infinity 8pax meeting tables.jpg">
          <a:extLst>
            <a:ext uri="{FF2B5EF4-FFF2-40B4-BE49-F238E27FC236}">
              <a16:creationId xmlns:a16="http://schemas.microsoft.com/office/drawing/2014/main" id="{968820D2-8F1A-4994-9DD3-9202A4677D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5" name="Picture 12" descr="C:\1Akila Ramani-26July2013\1 AKILA\RENDERINGS\MEETING TABLES\infinity 8pax meeting tables.jpg">
          <a:extLst>
            <a:ext uri="{FF2B5EF4-FFF2-40B4-BE49-F238E27FC236}">
              <a16:creationId xmlns:a16="http://schemas.microsoft.com/office/drawing/2014/main" id="{F551578F-6648-4440-8ADA-FE40E3D5BC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6" name="Picture 9" descr="C:\1Akila Ramani-26July2013\1 AKILA\RENDERINGS\MEETING TABLES\infinity 8pax meeting tables.jpg">
          <a:extLst>
            <a:ext uri="{FF2B5EF4-FFF2-40B4-BE49-F238E27FC236}">
              <a16:creationId xmlns:a16="http://schemas.microsoft.com/office/drawing/2014/main" id="{0A29EA6D-1C7D-4373-AAE2-6B605FABE0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7" name="Picture 16" descr="C:\1Akila Ramani-26July2013\1 AKILA\RENDERINGS\MEETING TABLES\Planes discussion table - 1.png">
          <a:extLst>
            <a:ext uri="{FF2B5EF4-FFF2-40B4-BE49-F238E27FC236}">
              <a16:creationId xmlns:a16="http://schemas.microsoft.com/office/drawing/2014/main" id="{6F35F25F-B8E3-4C33-AA30-63EE2636E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8" name="Picture 12" descr="C:\1Akila Ramani-26July2013\1 AKILA\RENDERINGS\MEETING TABLES\infinity 8pax meeting tables.jpg">
          <a:extLst>
            <a:ext uri="{FF2B5EF4-FFF2-40B4-BE49-F238E27FC236}">
              <a16:creationId xmlns:a16="http://schemas.microsoft.com/office/drawing/2014/main" id="{AE3BCF3C-AD38-445C-B19C-C16F341B3A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9" name="Picture 12" descr="C:\1Akila Ramani-26July2013\1 AKILA\RENDERINGS\MEETING TABLES\infinity 8pax meeting tables.jpg">
          <a:extLst>
            <a:ext uri="{FF2B5EF4-FFF2-40B4-BE49-F238E27FC236}">
              <a16:creationId xmlns:a16="http://schemas.microsoft.com/office/drawing/2014/main" id="{C34F5984-AA06-4DC0-B77A-65F80F0203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0" name="Picture 12" descr="C:\1Akila Ramani-26July2013\1 AKILA\RENDERINGS\MEETING TABLES\infinity 8pax meeting tables.jpg">
          <a:extLst>
            <a:ext uri="{FF2B5EF4-FFF2-40B4-BE49-F238E27FC236}">
              <a16:creationId xmlns:a16="http://schemas.microsoft.com/office/drawing/2014/main" id="{4F3E556E-985F-4CE9-9A39-C2770B7102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1" name="Picture 9" descr="C:\1Akila Ramani-26July2013\1 AKILA\RENDERINGS\MEETING TABLES\infinity 8pax meeting tables.jpg">
          <a:extLst>
            <a:ext uri="{FF2B5EF4-FFF2-40B4-BE49-F238E27FC236}">
              <a16:creationId xmlns:a16="http://schemas.microsoft.com/office/drawing/2014/main" id="{65CBC44B-3C26-4516-B102-B5BDF0EBBE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2" name="Picture 16" descr="C:\1Akila Ramani-26July2013\1 AKILA\RENDERINGS\MEETING TABLES\Planes discussion table - 1.png">
          <a:extLst>
            <a:ext uri="{FF2B5EF4-FFF2-40B4-BE49-F238E27FC236}">
              <a16:creationId xmlns:a16="http://schemas.microsoft.com/office/drawing/2014/main" id="{A7E55B5F-342F-4568-A0BA-E709027BDF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3" name="Picture 12" descr="C:\1Akila Ramani-26July2013\1 AKILA\RENDERINGS\MEETING TABLES\infinity 8pax meeting tables.jpg">
          <a:extLst>
            <a:ext uri="{FF2B5EF4-FFF2-40B4-BE49-F238E27FC236}">
              <a16:creationId xmlns:a16="http://schemas.microsoft.com/office/drawing/2014/main" id="{F1F9ADAC-D14F-433A-AE67-D3A31F7E59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4" name="Picture 12" descr="C:\1Akila Ramani-26July2013\1 AKILA\RENDERINGS\MEETING TABLES\infinity 8pax meeting tables.jpg">
          <a:extLst>
            <a:ext uri="{FF2B5EF4-FFF2-40B4-BE49-F238E27FC236}">
              <a16:creationId xmlns:a16="http://schemas.microsoft.com/office/drawing/2014/main" id="{9DA0150C-AEEC-48CE-AEBB-B163475131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5" name="Picture 12" descr="C:\1Akila Ramani-26July2013\1 AKILA\RENDERINGS\MEETING TABLES\infinity 8pax meeting tables.jpg">
          <a:extLst>
            <a:ext uri="{FF2B5EF4-FFF2-40B4-BE49-F238E27FC236}">
              <a16:creationId xmlns:a16="http://schemas.microsoft.com/office/drawing/2014/main" id="{800E6438-BB75-49F4-B507-FF6743916F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6" name="Picture 9" descr="C:\1Akila Ramani-26July2013\1 AKILA\RENDERINGS\MEETING TABLES\infinity 8pax meeting tables.jpg">
          <a:extLst>
            <a:ext uri="{FF2B5EF4-FFF2-40B4-BE49-F238E27FC236}">
              <a16:creationId xmlns:a16="http://schemas.microsoft.com/office/drawing/2014/main" id="{6625EFB1-F2D5-41FC-94F7-2B618AC4E8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7" name="Picture 16" descr="C:\1Akila Ramani-26July2013\1 AKILA\RENDERINGS\MEETING TABLES\Planes discussion table - 1.png">
          <a:extLst>
            <a:ext uri="{FF2B5EF4-FFF2-40B4-BE49-F238E27FC236}">
              <a16:creationId xmlns:a16="http://schemas.microsoft.com/office/drawing/2014/main" id="{8947851B-D329-4047-ACBA-4728133E6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8" name="Picture 12" descr="C:\1Akila Ramani-26July2013\1 AKILA\RENDERINGS\MEETING TABLES\infinity 8pax meeting tables.jpg">
          <a:extLst>
            <a:ext uri="{FF2B5EF4-FFF2-40B4-BE49-F238E27FC236}">
              <a16:creationId xmlns:a16="http://schemas.microsoft.com/office/drawing/2014/main" id="{6800F224-6195-4AE3-AF2C-418EB2F103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9" name="Picture 12" descr="C:\1Akila Ramani-26July2013\1 AKILA\RENDERINGS\MEETING TABLES\infinity 8pax meeting tables.jpg">
          <a:extLst>
            <a:ext uri="{FF2B5EF4-FFF2-40B4-BE49-F238E27FC236}">
              <a16:creationId xmlns:a16="http://schemas.microsoft.com/office/drawing/2014/main" id="{0E842E3F-A289-4EED-94D9-A407455C77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0" name="Picture 12" descr="C:\1Akila Ramani-26July2013\1 AKILA\RENDERINGS\MEETING TABLES\infinity 8pax meeting tables.jpg">
          <a:extLst>
            <a:ext uri="{FF2B5EF4-FFF2-40B4-BE49-F238E27FC236}">
              <a16:creationId xmlns:a16="http://schemas.microsoft.com/office/drawing/2014/main" id="{8590958E-5BB2-4BB6-AC6B-113DEE7596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1" name="Picture 9" descr="C:\1Akila Ramani-26July2013\1 AKILA\RENDERINGS\MEETING TABLES\infinity 8pax meeting tables.jpg">
          <a:extLst>
            <a:ext uri="{FF2B5EF4-FFF2-40B4-BE49-F238E27FC236}">
              <a16:creationId xmlns:a16="http://schemas.microsoft.com/office/drawing/2014/main" id="{E2B8C278-F014-443D-8E2D-4C2968F732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2" name="Picture 16" descr="C:\1Akila Ramani-26July2013\1 AKILA\RENDERINGS\MEETING TABLES\Planes discussion table - 1.png">
          <a:extLst>
            <a:ext uri="{FF2B5EF4-FFF2-40B4-BE49-F238E27FC236}">
              <a16:creationId xmlns:a16="http://schemas.microsoft.com/office/drawing/2014/main" id="{04CC6CD6-EC41-474D-A08F-9BEFC4A9B9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3" name="Picture 12" descr="C:\1Akila Ramani-26July2013\1 AKILA\RENDERINGS\MEETING TABLES\infinity 8pax meeting tables.jpg">
          <a:extLst>
            <a:ext uri="{FF2B5EF4-FFF2-40B4-BE49-F238E27FC236}">
              <a16:creationId xmlns:a16="http://schemas.microsoft.com/office/drawing/2014/main" id="{34523938-7645-4D86-BFD6-4A42F7DC7F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4" name="Picture 12" descr="C:\1Akila Ramani-26July2013\1 AKILA\RENDERINGS\MEETING TABLES\infinity 8pax meeting tables.jpg">
          <a:extLst>
            <a:ext uri="{FF2B5EF4-FFF2-40B4-BE49-F238E27FC236}">
              <a16:creationId xmlns:a16="http://schemas.microsoft.com/office/drawing/2014/main" id="{44A2239F-0C4B-4C7D-A619-FC3D4C4EF7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5" name="Picture 12" descr="C:\1Akila Ramani-26July2013\1 AKILA\RENDERINGS\MEETING TABLES\infinity 8pax meeting tables.jpg">
          <a:extLst>
            <a:ext uri="{FF2B5EF4-FFF2-40B4-BE49-F238E27FC236}">
              <a16:creationId xmlns:a16="http://schemas.microsoft.com/office/drawing/2014/main" id="{EA24F89F-B0E2-46CD-B832-523137E238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6" name="Picture 9" descr="C:\1Akila Ramani-26July2013\1 AKILA\RENDERINGS\MEETING TABLES\infinity 8pax meeting tables.jpg">
          <a:extLst>
            <a:ext uri="{FF2B5EF4-FFF2-40B4-BE49-F238E27FC236}">
              <a16:creationId xmlns:a16="http://schemas.microsoft.com/office/drawing/2014/main" id="{90422796-06DF-44A0-A059-073B219010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7" name="Picture 16" descr="C:\1Akila Ramani-26July2013\1 AKILA\RENDERINGS\MEETING TABLES\Planes discussion table - 1.png">
          <a:extLst>
            <a:ext uri="{FF2B5EF4-FFF2-40B4-BE49-F238E27FC236}">
              <a16:creationId xmlns:a16="http://schemas.microsoft.com/office/drawing/2014/main" id="{CD0DDB34-3DEC-4C69-81B8-3AF7C384EC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8" name="Picture 12" descr="C:\1Akila Ramani-26July2013\1 AKILA\RENDERINGS\MEETING TABLES\infinity 8pax meeting tables.jpg">
          <a:extLst>
            <a:ext uri="{FF2B5EF4-FFF2-40B4-BE49-F238E27FC236}">
              <a16:creationId xmlns:a16="http://schemas.microsoft.com/office/drawing/2014/main" id="{F8C7979E-9A41-4CBA-8FB9-D2F830D21B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9" name="Picture 12" descr="C:\1Akila Ramani-26July2013\1 AKILA\RENDERINGS\MEETING TABLES\infinity 8pax meeting tables.jpg">
          <a:extLst>
            <a:ext uri="{FF2B5EF4-FFF2-40B4-BE49-F238E27FC236}">
              <a16:creationId xmlns:a16="http://schemas.microsoft.com/office/drawing/2014/main" id="{8FAE6CB9-6D3D-4634-94C8-B9F665344A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0" name="Picture 12" descr="C:\1Akila Ramani-26July2013\1 AKILA\RENDERINGS\MEETING TABLES\infinity 8pax meeting tables.jpg">
          <a:extLst>
            <a:ext uri="{FF2B5EF4-FFF2-40B4-BE49-F238E27FC236}">
              <a16:creationId xmlns:a16="http://schemas.microsoft.com/office/drawing/2014/main" id="{3B453A9D-F8CF-40C1-B9D5-622A08EF04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1" name="Picture 9" descr="C:\1Akila Ramani-26July2013\1 AKILA\RENDERINGS\MEETING TABLES\infinity 8pax meeting tables.jpg">
          <a:extLst>
            <a:ext uri="{FF2B5EF4-FFF2-40B4-BE49-F238E27FC236}">
              <a16:creationId xmlns:a16="http://schemas.microsoft.com/office/drawing/2014/main" id="{074C694D-8A71-4FD9-95AF-E97F47496D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2" name="Picture 16" descr="C:\1Akila Ramani-26July2013\1 AKILA\RENDERINGS\MEETING TABLES\Planes discussion table - 1.png">
          <a:extLst>
            <a:ext uri="{FF2B5EF4-FFF2-40B4-BE49-F238E27FC236}">
              <a16:creationId xmlns:a16="http://schemas.microsoft.com/office/drawing/2014/main" id="{1B04DABD-C1E4-4FAF-AA50-D3FC1791B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3" name="Picture 12" descr="C:\1Akila Ramani-26July2013\1 AKILA\RENDERINGS\MEETING TABLES\infinity 8pax meeting tables.jpg">
          <a:extLst>
            <a:ext uri="{FF2B5EF4-FFF2-40B4-BE49-F238E27FC236}">
              <a16:creationId xmlns:a16="http://schemas.microsoft.com/office/drawing/2014/main" id="{FC3FC5DA-2F0E-4902-A6A9-9AD8C81573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4" name="Picture 12" descr="C:\1Akila Ramani-26July2013\1 AKILA\RENDERINGS\MEETING TABLES\infinity 8pax meeting tables.jpg">
          <a:extLst>
            <a:ext uri="{FF2B5EF4-FFF2-40B4-BE49-F238E27FC236}">
              <a16:creationId xmlns:a16="http://schemas.microsoft.com/office/drawing/2014/main" id="{E0F61B29-2CA6-4852-A298-11D1A6A45E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5" name="Picture 12" descr="C:\1Akila Ramani-26July2013\1 AKILA\RENDERINGS\MEETING TABLES\infinity 8pax meeting tables.jpg">
          <a:extLst>
            <a:ext uri="{FF2B5EF4-FFF2-40B4-BE49-F238E27FC236}">
              <a16:creationId xmlns:a16="http://schemas.microsoft.com/office/drawing/2014/main" id="{6530989F-ECDC-4E03-A44B-9B3E8AD415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6" name="Picture 9" descr="C:\1Akila Ramani-26July2013\1 AKILA\RENDERINGS\MEETING TABLES\infinity 8pax meeting tables.jpg">
          <a:extLst>
            <a:ext uri="{FF2B5EF4-FFF2-40B4-BE49-F238E27FC236}">
              <a16:creationId xmlns:a16="http://schemas.microsoft.com/office/drawing/2014/main" id="{9E5A5195-844E-4057-82A7-9FA468D322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7" name="Picture 16" descr="C:\1Akila Ramani-26July2013\1 AKILA\RENDERINGS\MEETING TABLES\Planes discussion table - 1.png">
          <a:extLst>
            <a:ext uri="{FF2B5EF4-FFF2-40B4-BE49-F238E27FC236}">
              <a16:creationId xmlns:a16="http://schemas.microsoft.com/office/drawing/2014/main" id="{762E3F9D-E7F6-42D9-A319-45317CD42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8" name="Picture 12" descr="C:\1Akila Ramani-26July2013\1 AKILA\RENDERINGS\MEETING TABLES\infinity 8pax meeting tables.jpg">
          <a:extLst>
            <a:ext uri="{FF2B5EF4-FFF2-40B4-BE49-F238E27FC236}">
              <a16:creationId xmlns:a16="http://schemas.microsoft.com/office/drawing/2014/main" id="{7144D311-A05A-4D40-99E0-C432C8DA5D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9" name="Picture 12" descr="C:\1Akila Ramani-26July2013\1 AKILA\RENDERINGS\MEETING TABLES\infinity 8pax meeting tables.jpg">
          <a:extLst>
            <a:ext uri="{FF2B5EF4-FFF2-40B4-BE49-F238E27FC236}">
              <a16:creationId xmlns:a16="http://schemas.microsoft.com/office/drawing/2014/main" id="{9C2615E5-6119-48DC-9607-078082FBFD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0" name="Picture 12" descr="C:\1Akila Ramani-26July2013\1 AKILA\RENDERINGS\MEETING TABLES\infinity 8pax meeting tables.jpg">
          <a:extLst>
            <a:ext uri="{FF2B5EF4-FFF2-40B4-BE49-F238E27FC236}">
              <a16:creationId xmlns:a16="http://schemas.microsoft.com/office/drawing/2014/main" id="{4DEE6E73-F9DC-4857-AD29-A00344D389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1" name="Picture 9" descr="C:\1Akila Ramani-26July2013\1 AKILA\RENDERINGS\MEETING TABLES\infinity 8pax meeting tables.jpg">
          <a:extLst>
            <a:ext uri="{FF2B5EF4-FFF2-40B4-BE49-F238E27FC236}">
              <a16:creationId xmlns:a16="http://schemas.microsoft.com/office/drawing/2014/main" id="{76545C13-22BC-4BB8-95AA-9F9F4B2B51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2" name="Picture 16" descr="C:\1Akila Ramani-26July2013\1 AKILA\RENDERINGS\MEETING TABLES\Planes discussion table - 1.png">
          <a:extLst>
            <a:ext uri="{FF2B5EF4-FFF2-40B4-BE49-F238E27FC236}">
              <a16:creationId xmlns:a16="http://schemas.microsoft.com/office/drawing/2014/main" id="{900EEBDE-1066-486F-A1ED-F7DD9677D5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3" name="Picture 12" descr="C:\1Akila Ramani-26July2013\1 AKILA\RENDERINGS\MEETING TABLES\infinity 8pax meeting tables.jpg">
          <a:extLst>
            <a:ext uri="{FF2B5EF4-FFF2-40B4-BE49-F238E27FC236}">
              <a16:creationId xmlns:a16="http://schemas.microsoft.com/office/drawing/2014/main" id="{D571C02D-C0C7-4F4D-8C4E-70D193DF8C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4" name="Picture 12" descr="C:\1Akila Ramani-26July2013\1 AKILA\RENDERINGS\MEETING TABLES\infinity 8pax meeting tables.jpg">
          <a:extLst>
            <a:ext uri="{FF2B5EF4-FFF2-40B4-BE49-F238E27FC236}">
              <a16:creationId xmlns:a16="http://schemas.microsoft.com/office/drawing/2014/main" id="{C8D0E083-2865-4186-9E77-0B323362DB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5" name="Picture 12" descr="C:\1Akila Ramani-26July2013\1 AKILA\RENDERINGS\MEETING TABLES\infinity 8pax meeting tables.jpg">
          <a:extLst>
            <a:ext uri="{FF2B5EF4-FFF2-40B4-BE49-F238E27FC236}">
              <a16:creationId xmlns:a16="http://schemas.microsoft.com/office/drawing/2014/main" id="{07643641-3D2B-41DB-91CA-19FD1D7EAC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6" name="Picture 9" descr="C:\1Akila Ramani-26July2013\1 AKILA\RENDERINGS\MEETING TABLES\infinity 8pax meeting tables.jpg">
          <a:extLst>
            <a:ext uri="{FF2B5EF4-FFF2-40B4-BE49-F238E27FC236}">
              <a16:creationId xmlns:a16="http://schemas.microsoft.com/office/drawing/2014/main" id="{3F1BC317-BBD2-413B-9743-D5A2DDCB17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7" name="Picture 16" descr="C:\1Akila Ramani-26July2013\1 AKILA\RENDERINGS\MEETING TABLES\Planes discussion table - 1.png">
          <a:extLst>
            <a:ext uri="{FF2B5EF4-FFF2-40B4-BE49-F238E27FC236}">
              <a16:creationId xmlns:a16="http://schemas.microsoft.com/office/drawing/2014/main" id="{85541C65-10C1-426A-905D-1CC5A9137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27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8" name="Picture 12" descr="C:\1Akila Ramani-26July2013\1 AKILA\RENDERINGS\MEETING TABLES\infinity 8pax meeting tables.jpg">
          <a:extLst>
            <a:ext uri="{FF2B5EF4-FFF2-40B4-BE49-F238E27FC236}">
              <a16:creationId xmlns:a16="http://schemas.microsoft.com/office/drawing/2014/main" id="{AE10061D-A953-4094-8633-928FD1D9CE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9" name="Picture 12" descr="C:\1Akila Ramani-26July2013\1 AKILA\RENDERINGS\MEETING TABLES\infinity 8pax meeting tables.jpg">
          <a:extLst>
            <a:ext uri="{FF2B5EF4-FFF2-40B4-BE49-F238E27FC236}">
              <a16:creationId xmlns:a16="http://schemas.microsoft.com/office/drawing/2014/main" id="{8C20DBA4-F16A-4C3D-96B9-7ADDF40F75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0" name="Picture 12" descr="C:\1Akila Ramani-26July2013\1 AKILA\RENDERINGS\MEETING TABLES\infinity 8pax meeting tables.jpg">
          <a:extLst>
            <a:ext uri="{FF2B5EF4-FFF2-40B4-BE49-F238E27FC236}">
              <a16:creationId xmlns:a16="http://schemas.microsoft.com/office/drawing/2014/main" id="{856D4780-614A-4336-AAA3-A30465862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1" name="Picture 9" descr="C:\1Akila Ramani-26July2013\1 AKILA\RENDERINGS\MEETING TABLES\infinity 8pax meeting tables.jpg">
          <a:extLst>
            <a:ext uri="{FF2B5EF4-FFF2-40B4-BE49-F238E27FC236}">
              <a16:creationId xmlns:a16="http://schemas.microsoft.com/office/drawing/2014/main" id="{4F87D7D0-68E8-447E-AFF5-7AD98D54E4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627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4EA6CAC3-98D7-4275-B951-62C9D5CA0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CD077587-6101-4CD4-9DD2-5D90E72679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1B5A413E-C0D2-4820-83C0-4883CE8E25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37D4CEAA-A1F2-4978-9975-8DE1B1256F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C5ACF265-15A5-4206-9E9D-09C7872171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 name="Picture 16" descr="C:\1Akila Ramani-26July2013\1 AKILA\RENDERINGS\MEETING TABLES\Planes discussion table - 1.png">
          <a:extLst>
            <a:ext uri="{FF2B5EF4-FFF2-40B4-BE49-F238E27FC236}">
              <a16:creationId xmlns:a16="http://schemas.microsoft.com/office/drawing/2014/main" id="{B3C3CA97-9177-405F-8A9A-1F36C09BF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 name="Picture 12" descr="C:\1Akila Ramani-26July2013\1 AKILA\RENDERINGS\MEETING TABLES\infinity 8pax meeting tables.jpg">
          <a:extLst>
            <a:ext uri="{FF2B5EF4-FFF2-40B4-BE49-F238E27FC236}">
              <a16:creationId xmlns:a16="http://schemas.microsoft.com/office/drawing/2014/main" id="{94388B9C-6274-4A40-90E1-064148E62D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 name="Picture 12" descr="C:\1Akila Ramani-26July2013\1 AKILA\RENDERINGS\MEETING TABLES\infinity 8pax meeting tables.jpg">
          <a:extLst>
            <a:ext uri="{FF2B5EF4-FFF2-40B4-BE49-F238E27FC236}">
              <a16:creationId xmlns:a16="http://schemas.microsoft.com/office/drawing/2014/main" id="{AD678D46-2B8A-4718-BB23-DFC32E4CB1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 name="Picture 12" descr="C:\1Akila Ramani-26July2013\1 AKILA\RENDERINGS\MEETING TABLES\infinity 8pax meeting tables.jpg">
          <a:extLst>
            <a:ext uri="{FF2B5EF4-FFF2-40B4-BE49-F238E27FC236}">
              <a16:creationId xmlns:a16="http://schemas.microsoft.com/office/drawing/2014/main" id="{907B302D-1442-4D0C-B9AC-C8E62ED664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0794549A-4548-4553-8824-487E27F371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 name="Picture 16" descr="C:\1Akila Ramani-26July2013\1 AKILA\RENDERINGS\MEETING TABLES\Planes discussion table - 1.png">
          <a:extLst>
            <a:ext uri="{FF2B5EF4-FFF2-40B4-BE49-F238E27FC236}">
              <a16:creationId xmlns:a16="http://schemas.microsoft.com/office/drawing/2014/main" id="{757A7733-CB2E-4B2B-B5E3-5766FED000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 name="Picture 62" descr="C:\1Akila Ramani-26July2013\1 AKILA\RENDERINGS\MEETING TABLES\infinity 8pax meeting tables.jpg">
          <a:extLst>
            <a:ext uri="{FF2B5EF4-FFF2-40B4-BE49-F238E27FC236}">
              <a16:creationId xmlns:a16="http://schemas.microsoft.com/office/drawing/2014/main" id="{843D4001-210D-46B3-8074-76CFD6A389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 name="Picture 12" descr="C:\1Akila Ramani-26July2013\1 AKILA\RENDERINGS\MEETING TABLES\infinity 8pax meeting tables.jpg">
          <a:extLst>
            <a:ext uri="{FF2B5EF4-FFF2-40B4-BE49-F238E27FC236}">
              <a16:creationId xmlns:a16="http://schemas.microsoft.com/office/drawing/2014/main" id="{022C400E-4C49-48E7-893E-1C79CF6E4C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 name="Picture 12" descr="C:\1Akila Ramani-26July2013\1 AKILA\RENDERINGS\MEETING TABLES\infinity 8pax meeting tables.jpg">
          <a:extLst>
            <a:ext uri="{FF2B5EF4-FFF2-40B4-BE49-F238E27FC236}">
              <a16:creationId xmlns:a16="http://schemas.microsoft.com/office/drawing/2014/main" id="{B7CB6EC1-DD06-41A7-9004-F3049DAF92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054777BF-732E-47C8-BDB5-E0AAA35F47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 name="Picture 66" descr="C:\1Akila Ramani-26July2013\1 AKILA\RENDERINGS\MEETING TABLES\Planes discussion table - 1.png">
          <a:extLst>
            <a:ext uri="{FF2B5EF4-FFF2-40B4-BE49-F238E27FC236}">
              <a16:creationId xmlns:a16="http://schemas.microsoft.com/office/drawing/2014/main" id="{09F82EB9-4533-4A48-AE16-9FE95BD59B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 name="Picture 12" descr="C:\1Akila Ramani-26July2013\1 AKILA\RENDERINGS\MEETING TABLES\infinity 8pax meeting tables.jpg">
          <a:extLst>
            <a:ext uri="{FF2B5EF4-FFF2-40B4-BE49-F238E27FC236}">
              <a16:creationId xmlns:a16="http://schemas.microsoft.com/office/drawing/2014/main" id="{2D411C4E-8A74-46BA-96D9-CBF11AEDD3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 name="Picture 12" descr="C:\1Akila Ramani-26July2013\1 AKILA\RENDERINGS\MEETING TABLES\infinity 8pax meeting tables.jpg">
          <a:extLst>
            <a:ext uri="{FF2B5EF4-FFF2-40B4-BE49-F238E27FC236}">
              <a16:creationId xmlns:a16="http://schemas.microsoft.com/office/drawing/2014/main" id="{01947912-A969-4711-A3E2-F7D581BD96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 name="Picture 12" descr="C:\1Akila Ramani-26July2013\1 AKILA\RENDERINGS\MEETING TABLES\infinity 8pax meeting tables.jpg">
          <a:extLst>
            <a:ext uri="{FF2B5EF4-FFF2-40B4-BE49-F238E27FC236}">
              <a16:creationId xmlns:a16="http://schemas.microsoft.com/office/drawing/2014/main" id="{4BBF31BF-985A-45AD-AB41-EE2F7B8601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C597F61E-78D9-4489-8755-B41BA90CEA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 name="Picture 16" descr="C:\1Akila Ramani-26July2013\1 AKILA\RENDERINGS\MEETING TABLES\Planes discussion table - 1.png">
          <a:extLst>
            <a:ext uri="{FF2B5EF4-FFF2-40B4-BE49-F238E27FC236}">
              <a16:creationId xmlns:a16="http://schemas.microsoft.com/office/drawing/2014/main" id="{B38DE365-D31E-42E8-8A2F-429E117B3F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A1878D56-4C82-495C-8164-88929E8917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576F35F9-5698-4A5B-AB4E-11B69050F0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 name="Picture 12" descr="C:\1Akila Ramani-26July2013\1 AKILA\RENDERINGS\MEETING TABLES\infinity 8pax meeting tables.jpg">
          <a:extLst>
            <a:ext uri="{FF2B5EF4-FFF2-40B4-BE49-F238E27FC236}">
              <a16:creationId xmlns:a16="http://schemas.microsoft.com/office/drawing/2014/main" id="{226FD8F2-9D8D-4F23-9EE2-7A4D5D6D2A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58D5F958-E2BA-4BB3-A3AD-AAB8AC165B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 name="Picture 16" descr="C:\1Akila Ramani-26July2013\1 AKILA\RENDERINGS\MEETING TABLES\Planes discussion table - 1.png">
          <a:extLst>
            <a:ext uri="{FF2B5EF4-FFF2-40B4-BE49-F238E27FC236}">
              <a16:creationId xmlns:a16="http://schemas.microsoft.com/office/drawing/2014/main" id="{3BE08B12-BBC7-450E-AF6E-340146B15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 name="Picture 12" descr="C:\1Akila Ramani-26July2013\1 AKILA\RENDERINGS\MEETING TABLES\infinity 8pax meeting tables.jpg">
          <a:extLst>
            <a:ext uri="{FF2B5EF4-FFF2-40B4-BE49-F238E27FC236}">
              <a16:creationId xmlns:a16="http://schemas.microsoft.com/office/drawing/2014/main" id="{A119C9D3-A241-406B-979D-F625FC4ADD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 name="Picture 12" descr="C:\1Akila Ramani-26July2013\1 AKILA\RENDERINGS\MEETING TABLES\infinity 8pax meeting tables.jpg">
          <a:extLst>
            <a:ext uri="{FF2B5EF4-FFF2-40B4-BE49-F238E27FC236}">
              <a16:creationId xmlns:a16="http://schemas.microsoft.com/office/drawing/2014/main" id="{42E5829C-19AE-44C2-8F62-86CE8E6D00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 name="Picture 12" descr="C:\1Akila Ramani-26July2013\1 AKILA\RENDERINGS\MEETING TABLES\infinity 8pax meeting tables.jpg">
          <a:extLst>
            <a:ext uri="{FF2B5EF4-FFF2-40B4-BE49-F238E27FC236}">
              <a16:creationId xmlns:a16="http://schemas.microsoft.com/office/drawing/2014/main" id="{9D0D5709-6E5C-4859-AD90-1263EA50A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82DEEC96-0B5F-4706-B80A-62846F1E43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 name="Picture 16" descr="C:\1Akila Ramani-26July2013\1 AKILA\RENDERINGS\MEETING TABLES\Planes discussion table - 1.png">
          <a:extLst>
            <a:ext uri="{FF2B5EF4-FFF2-40B4-BE49-F238E27FC236}">
              <a16:creationId xmlns:a16="http://schemas.microsoft.com/office/drawing/2014/main" id="{CED34EB8-1675-4394-B3A0-A121EF7C8F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 name="Picture 12" descr="C:\1Akila Ramani-26July2013\1 AKILA\RENDERINGS\MEETING TABLES\infinity 8pax meeting tables.jpg">
          <a:extLst>
            <a:ext uri="{FF2B5EF4-FFF2-40B4-BE49-F238E27FC236}">
              <a16:creationId xmlns:a16="http://schemas.microsoft.com/office/drawing/2014/main" id="{87A0CBDB-4666-46FF-AE7C-0C9FEA981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 name="Picture 12" descr="C:\1Akila Ramani-26July2013\1 AKILA\RENDERINGS\MEETING TABLES\infinity 8pax meeting tables.jpg">
          <a:extLst>
            <a:ext uri="{FF2B5EF4-FFF2-40B4-BE49-F238E27FC236}">
              <a16:creationId xmlns:a16="http://schemas.microsoft.com/office/drawing/2014/main" id="{9C691E7D-05AA-424A-B6A7-1904EEEA8C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 name="Picture 12" descr="C:\1Akila Ramani-26July2013\1 AKILA\RENDERINGS\MEETING TABLES\infinity 8pax meeting tables.jpg">
          <a:extLst>
            <a:ext uri="{FF2B5EF4-FFF2-40B4-BE49-F238E27FC236}">
              <a16:creationId xmlns:a16="http://schemas.microsoft.com/office/drawing/2014/main" id="{6EBD15ED-DFD1-4EAD-B19A-3D82875E1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FA610C49-FB53-4E98-BB0A-64AE1C3BA8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 name="Picture 16" descr="C:\1Akila Ramani-26July2013\1 AKILA\RENDERINGS\MEETING TABLES\Planes discussion table - 1.png">
          <a:extLst>
            <a:ext uri="{FF2B5EF4-FFF2-40B4-BE49-F238E27FC236}">
              <a16:creationId xmlns:a16="http://schemas.microsoft.com/office/drawing/2014/main" id="{4C546D50-7BA4-4D93-A39D-0B78AE1E57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 name="Picture 12" descr="C:\1Akila Ramani-26July2013\1 AKILA\RENDERINGS\MEETING TABLES\infinity 8pax meeting tables.jpg">
          <a:extLst>
            <a:ext uri="{FF2B5EF4-FFF2-40B4-BE49-F238E27FC236}">
              <a16:creationId xmlns:a16="http://schemas.microsoft.com/office/drawing/2014/main" id="{631BE432-5897-4CEE-976F-363BF98673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 name="Picture 12" descr="C:\1Akila Ramani-26July2013\1 AKILA\RENDERINGS\MEETING TABLES\infinity 8pax meeting tables.jpg">
          <a:extLst>
            <a:ext uri="{FF2B5EF4-FFF2-40B4-BE49-F238E27FC236}">
              <a16:creationId xmlns:a16="http://schemas.microsoft.com/office/drawing/2014/main" id="{22B1D014-9E2F-4258-BEFF-A408FEF35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 name="Picture 12" descr="C:\1Akila Ramani-26July2013\1 AKILA\RENDERINGS\MEETING TABLES\infinity 8pax meeting tables.jpg">
          <a:extLst>
            <a:ext uri="{FF2B5EF4-FFF2-40B4-BE49-F238E27FC236}">
              <a16:creationId xmlns:a16="http://schemas.microsoft.com/office/drawing/2014/main" id="{A9DD4DC8-226F-4CE5-B0A6-B87C3C3776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7FEA20EC-0D65-4A01-83B4-8C699BE932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 name="Picture 16" descr="C:\1Akila Ramani-26July2013\1 AKILA\RENDERINGS\MEETING TABLES\Planes discussion table - 1.png">
          <a:extLst>
            <a:ext uri="{FF2B5EF4-FFF2-40B4-BE49-F238E27FC236}">
              <a16:creationId xmlns:a16="http://schemas.microsoft.com/office/drawing/2014/main" id="{D37CAB93-20E7-46FC-BF86-340E675DC7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 name="Picture 12" descr="C:\1Akila Ramani-26July2013\1 AKILA\RENDERINGS\MEETING TABLES\infinity 8pax meeting tables.jpg">
          <a:extLst>
            <a:ext uri="{FF2B5EF4-FFF2-40B4-BE49-F238E27FC236}">
              <a16:creationId xmlns:a16="http://schemas.microsoft.com/office/drawing/2014/main" id="{731F0B7D-4EBC-46A2-A8B8-C05F0DE76F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 name="Picture 12" descr="C:\1Akila Ramani-26July2013\1 AKILA\RENDERINGS\MEETING TABLES\infinity 8pax meeting tables.jpg">
          <a:extLst>
            <a:ext uri="{FF2B5EF4-FFF2-40B4-BE49-F238E27FC236}">
              <a16:creationId xmlns:a16="http://schemas.microsoft.com/office/drawing/2014/main" id="{C95778DD-CE1F-407D-B5AE-BC69EF78F6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 name="Picture 12" descr="C:\1Akila Ramani-26July2013\1 AKILA\RENDERINGS\MEETING TABLES\infinity 8pax meeting tables.jpg">
          <a:extLst>
            <a:ext uri="{FF2B5EF4-FFF2-40B4-BE49-F238E27FC236}">
              <a16:creationId xmlns:a16="http://schemas.microsoft.com/office/drawing/2014/main" id="{E423C1A0-2100-4553-B9D8-552BB568BB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AF88116A-EBF7-4B3C-A0E4-D507BA8D3F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 name="Picture 16" descr="C:\1Akila Ramani-26July2013\1 AKILA\RENDERINGS\MEETING TABLES\Planes discussion table - 1.png">
          <a:extLst>
            <a:ext uri="{FF2B5EF4-FFF2-40B4-BE49-F238E27FC236}">
              <a16:creationId xmlns:a16="http://schemas.microsoft.com/office/drawing/2014/main" id="{2755EF1B-E8E6-44E6-973E-6F1F05B2D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 name="Picture 12" descr="C:\1Akila Ramani-26July2013\1 AKILA\RENDERINGS\MEETING TABLES\infinity 8pax meeting tables.jpg">
          <a:extLst>
            <a:ext uri="{FF2B5EF4-FFF2-40B4-BE49-F238E27FC236}">
              <a16:creationId xmlns:a16="http://schemas.microsoft.com/office/drawing/2014/main" id="{B18ADEF1-72FE-4396-898D-88285C06ED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 name="Picture 12" descr="C:\1Akila Ramani-26July2013\1 AKILA\RENDERINGS\MEETING TABLES\infinity 8pax meeting tables.jpg">
          <a:extLst>
            <a:ext uri="{FF2B5EF4-FFF2-40B4-BE49-F238E27FC236}">
              <a16:creationId xmlns:a16="http://schemas.microsoft.com/office/drawing/2014/main" id="{0B78E18A-3CF7-4102-880C-C4492C7601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 name="Picture 12" descr="C:\1Akila Ramani-26July2013\1 AKILA\RENDERINGS\MEETING TABLES\infinity 8pax meeting tables.jpg">
          <a:extLst>
            <a:ext uri="{FF2B5EF4-FFF2-40B4-BE49-F238E27FC236}">
              <a16:creationId xmlns:a16="http://schemas.microsoft.com/office/drawing/2014/main" id="{1E44D021-21DB-4433-AC08-FD25B2304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B687B182-8817-4D44-B96A-29B28B71A7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 name="Picture 16" descr="C:\1Akila Ramani-26July2013\1 AKILA\RENDERINGS\MEETING TABLES\Planes discussion table - 1.png">
          <a:extLst>
            <a:ext uri="{FF2B5EF4-FFF2-40B4-BE49-F238E27FC236}">
              <a16:creationId xmlns:a16="http://schemas.microsoft.com/office/drawing/2014/main" id="{D4EB50FC-2E78-4BB7-B8F0-8256BF0A8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 name="Picture 12" descr="C:\1Akila Ramani-26July2013\1 AKILA\RENDERINGS\MEETING TABLES\infinity 8pax meeting tables.jpg">
          <a:extLst>
            <a:ext uri="{FF2B5EF4-FFF2-40B4-BE49-F238E27FC236}">
              <a16:creationId xmlns:a16="http://schemas.microsoft.com/office/drawing/2014/main" id="{6E4E7210-8FB4-4BDF-8DB9-9C386E7D49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 name="Picture 12" descr="C:\1Akila Ramani-26July2013\1 AKILA\RENDERINGS\MEETING TABLES\infinity 8pax meeting tables.jpg">
          <a:extLst>
            <a:ext uri="{FF2B5EF4-FFF2-40B4-BE49-F238E27FC236}">
              <a16:creationId xmlns:a16="http://schemas.microsoft.com/office/drawing/2014/main" id="{CC9A9DFB-71F2-44A2-BA24-A8C2EDB687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 name="Picture 12" descr="C:\1Akila Ramani-26July2013\1 AKILA\RENDERINGS\MEETING TABLES\infinity 8pax meeting tables.jpg">
          <a:extLst>
            <a:ext uri="{FF2B5EF4-FFF2-40B4-BE49-F238E27FC236}">
              <a16:creationId xmlns:a16="http://schemas.microsoft.com/office/drawing/2014/main" id="{D7FCDA76-2595-431A-8950-A0DD85F7B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1AF56AA7-A7F0-4E31-ABB6-8D76EAEF98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88A2A6B0-DE24-48AC-87BE-56975F353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 name="Picture 12" descr="C:\1Akila Ramani-26July2013\1 AKILA\RENDERINGS\MEETING TABLES\infinity 8pax meeting tables.jpg">
          <a:extLst>
            <a:ext uri="{FF2B5EF4-FFF2-40B4-BE49-F238E27FC236}">
              <a16:creationId xmlns:a16="http://schemas.microsoft.com/office/drawing/2014/main" id="{9FE3E685-9E95-4825-BF83-E1AC655916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 name="Picture 12" descr="C:\1Akila Ramani-26July2013\1 AKILA\RENDERINGS\MEETING TABLES\infinity 8pax meeting tables.jpg">
          <a:extLst>
            <a:ext uri="{FF2B5EF4-FFF2-40B4-BE49-F238E27FC236}">
              <a16:creationId xmlns:a16="http://schemas.microsoft.com/office/drawing/2014/main" id="{0BE4C2A0-CA52-4C9D-A999-6C40CD99FA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 name="Picture 12" descr="C:\1Akila Ramani-26July2013\1 AKILA\RENDERINGS\MEETING TABLES\infinity 8pax meeting tables.jpg">
          <a:extLst>
            <a:ext uri="{FF2B5EF4-FFF2-40B4-BE49-F238E27FC236}">
              <a16:creationId xmlns:a16="http://schemas.microsoft.com/office/drawing/2014/main" id="{86E7B788-A1FF-4BFB-AB9B-FF3F250D52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 name="Picture 9" descr="C:\1Akila Ramani-26July2013\1 AKILA\RENDERINGS\MEETING TABLES\infinity 8pax meeting tables.jpg">
          <a:extLst>
            <a:ext uri="{FF2B5EF4-FFF2-40B4-BE49-F238E27FC236}">
              <a16:creationId xmlns:a16="http://schemas.microsoft.com/office/drawing/2014/main" id="{22AB55E4-39FD-4220-83FA-396D1EA1B8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 name="Picture 16" descr="C:\1Akila Ramani-26July2013\1 AKILA\RENDERINGS\MEETING TABLES\Planes discussion table - 1.png">
          <a:extLst>
            <a:ext uri="{FF2B5EF4-FFF2-40B4-BE49-F238E27FC236}">
              <a16:creationId xmlns:a16="http://schemas.microsoft.com/office/drawing/2014/main" id="{2390CA30-8BC4-4037-83FB-C35B92292C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 name="Picture 12" descr="C:\1Akila Ramani-26July2013\1 AKILA\RENDERINGS\MEETING TABLES\infinity 8pax meeting tables.jpg">
          <a:extLst>
            <a:ext uri="{FF2B5EF4-FFF2-40B4-BE49-F238E27FC236}">
              <a16:creationId xmlns:a16="http://schemas.microsoft.com/office/drawing/2014/main" id="{B4D2BE56-FB87-4352-AC25-A1A9129E3D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 name="Picture 12" descr="C:\1Akila Ramani-26July2013\1 AKILA\RENDERINGS\MEETING TABLES\infinity 8pax meeting tables.jpg">
          <a:extLst>
            <a:ext uri="{FF2B5EF4-FFF2-40B4-BE49-F238E27FC236}">
              <a16:creationId xmlns:a16="http://schemas.microsoft.com/office/drawing/2014/main" id="{50E7A3BA-59EA-4305-9704-4E73050EF4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47FEBB10-B1F9-4653-BAFC-3E88026D54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 name="Picture 9" descr="C:\1Akila Ramani-26July2013\1 AKILA\RENDERINGS\MEETING TABLES\infinity 8pax meeting tables.jpg">
          <a:extLst>
            <a:ext uri="{FF2B5EF4-FFF2-40B4-BE49-F238E27FC236}">
              <a16:creationId xmlns:a16="http://schemas.microsoft.com/office/drawing/2014/main" id="{37200D41-D0ED-46F4-BFDF-BE2F592B95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7" name="Picture 16" descr="C:\1Akila Ramani-26July2013\1 AKILA\RENDERINGS\MEETING TABLES\Planes discussion table - 1.png">
          <a:extLst>
            <a:ext uri="{FF2B5EF4-FFF2-40B4-BE49-F238E27FC236}">
              <a16:creationId xmlns:a16="http://schemas.microsoft.com/office/drawing/2014/main" id="{2080BEF0-DAEA-4822-973B-502B2DE141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8" name="Picture 12" descr="C:\1Akila Ramani-26July2013\1 AKILA\RENDERINGS\MEETING TABLES\infinity 8pax meeting tables.jpg">
          <a:extLst>
            <a:ext uri="{FF2B5EF4-FFF2-40B4-BE49-F238E27FC236}">
              <a16:creationId xmlns:a16="http://schemas.microsoft.com/office/drawing/2014/main" id="{F53B51CD-BB15-4F56-9203-AB6BCE86B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9" name="Picture 12" descr="C:\1Akila Ramani-26July2013\1 AKILA\RENDERINGS\MEETING TABLES\infinity 8pax meeting tables.jpg">
          <a:extLst>
            <a:ext uri="{FF2B5EF4-FFF2-40B4-BE49-F238E27FC236}">
              <a16:creationId xmlns:a16="http://schemas.microsoft.com/office/drawing/2014/main" id="{C20C20FD-8DF9-4EE0-9873-E66452E9EC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0" name="Picture 12" descr="C:\1Akila Ramani-26July2013\1 AKILA\RENDERINGS\MEETING TABLES\infinity 8pax meeting tables.jpg">
          <a:extLst>
            <a:ext uri="{FF2B5EF4-FFF2-40B4-BE49-F238E27FC236}">
              <a16:creationId xmlns:a16="http://schemas.microsoft.com/office/drawing/2014/main" id="{0F372F02-6A0D-4328-8B57-C953CB250C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1" name="Picture 9" descr="C:\1Akila Ramani-26July2013\1 AKILA\RENDERINGS\MEETING TABLES\infinity 8pax meeting tables.jpg">
          <a:extLst>
            <a:ext uri="{FF2B5EF4-FFF2-40B4-BE49-F238E27FC236}">
              <a16:creationId xmlns:a16="http://schemas.microsoft.com/office/drawing/2014/main" id="{4A95BB77-44B0-4563-A9EC-2F4BEF82BD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2" name="Picture 16" descr="C:\1Akila Ramani-26July2013\1 AKILA\RENDERINGS\MEETING TABLES\Planes discussion table - 1.png">
          <a:extLst>
            <a:ext uri="{FF2B5EF4-FFF2-40B4-BE49-F238E27FC236}">
              <a16:creationId xmlns:a16="http://schemas.microsoft.com/office/drawing/2014/main" id="{4DFFC0A6-EF16-4AE3-A81E-504E8BC47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3" name="Picture 12" descr="C:\1Akila Ramani-26July2013\1 AKILA\RENDERINGS\MEETING TABLES\infinity 8pax meeting tables.jpg">
          <a:extLst>
            <a:ext uri="{FF2B5EF4-FFF2-40B4-BE49-F238E27FC236}">
              <a16:creationId xmlns:a16="http://schemas.microsoft.com/office/drawing/2014/main" id="{026447CE-D922-417F-9094-CEC532FAB2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4" name="Picture 12" descr="C:\1Akila Ramani-26July2013\1 AKILA\RENDERINGS\MEETING TABLES\infinity 8pax meeting tables.jpg">
          <a:extLst>
            <a:ext uri="{FF2B5EF4-FFF2-40B4-BE49-F238E27FC236}">
              <a16:creationId xmlns:a16="http://schemas.microsoft.com/office/drawing/2014/main" id="{38DCDFBC-6F50-4585-ABFE-EFFE8AC903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5" name="Picture 12" descr="C:\1Akila Ramani-26July2013\1 AKILA\RENDERINGS\MEETING TABLES\infinity 8pax meeting tables.jpg">
          <a:extLst>
            <a:ext uri="{FF2B5EF4-FFF2-40B4-BE49-F238E27FC236}">
              <a16:creationId xmlns:a16="http://schemas.microsoft.com/office/drawing/2014/main" id="{B480AC13-EFF9-4168-B67B-8A1D1A16EF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6" name="Picture 9" descr="C:\1Akila Ramani-26July2013\1 AKILA\RENDERINGS\MEETING TABLES\infinity 8pax meeting tables.jpg">
          <a:extLst>
            <a:ext uri="{FF2B5EF4-FFF2-40B4-BE49-F238E27FC236}">
              <a16:creationId xmlns:a16="http://schemas.microsoft.com/office/drawing/2014/main" id="{613F9C86-7E48-444F-B528-3A5813A8B9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7" name="Picture 16" descr="C:\1Akila Ramani-26July2013\1 AKILA\RENDERINGS\MEETING TABLES\Planes discussion table - 1.png">
          <a:extLst>
            <a:ext uri="{FF2B5EF4-FFF2-40B4-BE49-F238E27FC236}">
              <a16:creationId xmlns:a16="http://schemas.microsoft.com/office/drawing/2014/main" id="{D9FD258A-7935-4B9C-9C60-41825ED03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8" name="Picture 12" descr="C:\1Akila Ramani-26July2013\1 AKILA\RENDERINGS\MEETING TABLES\infinity 8pax meeting tables.jpg">
          <a:extLst>
            <a:ext uri="{FF2B5EF4-FFF2-40B4-BE49-F238E27FC236}">
              <a16:creationId xmlns:a16="http://schemas.microsoft.com/office/drawing/2014/main" id="{94CD74A4-C3C5-4301-8A32-4F0549B699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9" name="Picture 12" descr="C:\1Akila Ramani-26July2013\1 AKILA\RENDERINGS\MEETING TABLES\infinity 8pax meeting tables.jpg">
          <a:extLst>
            <a:ext uri="{FF2B5EF4-FFF2-40B4-BE49-F238E27FC236}">
              <a16:creationId xmlns:a16="http://schemas.microsoft.com/office/drawing/2014/main" id="{B105C7A0-673F-4E14-9A88-FFE9603B61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0" name="Picture 12" descr="C:\1Akila Ramani-26July2013\1 AKILA\RENDERINGS\MEETING TABLES\infinity 8pax meeting tables.jpg">
          <a:extLst>
            <a:ext uri="{FF2B5EF4-FFF2-40B4-BE49-F238E27FC236}">
              <a16:creationId xmlns:a16="http://schemas.microsoft.com/office/drawing/2014/main" id="{F725BB4F-BA8B-41E4-8034-F23129422B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1" name="Picture 9" descr="C:\1Akila Ramani-26July2013\1 AKILA\RENDERINGS\MEETING TABLES\infinity 8pax meeting tables.jpg">
          <a:extLst>
            <a:ext uri="{FF2B5EF4-FFF2-40B4-BE49-F238E27FC236}">
              <a16:creationId xmlns:a16="http://schemas.microsoft.com/office/drawing/2014/main" id="{C30073D1-19A7-40D4-AF25-4B291C132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2" name="Picture 16" descr="C:\1Akila Ramani-26July2013\1 AKILA\RENDERINGS\MEETING TABLES\Planes discussion table - 1.png">
          <a:extLst>
            <a:ext uri="{FF2B5EF4-FFF2-40B4-BE49-F238E27FC236}">
              <a16:creationId xmlns:a16="http://schemas.microsoft.com/office/drawing/2014/main" id="{BAE5B621-DD47-4716-A917-6B2F0C4942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3" name="Picture 12" descr="C:\1Akila Ramani-26July2013\1 AKILA\RENDERINGS\MEETING TABLES\infinity 8pax meeting tables.jpg">
          <a:extLst>
            <a:ext uri="{FF2B5EF4-FFF2-40B4-BE49-F238E27FC236}">
              <a16:creationId xmlns:a16="http://schemas.microsoft.com/office/drawing/2014/main" id="{BC2684D6-9171-4E66-9420-FA0B6D9DFD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4" name="Picture 12" descr="C:\1Akila Ramani-26July2013\1 AKILA\RENDERINGS\MEETING TABLES\infinity 8pax meeting tables.jpg">
          <a:extLst>
            <a:ext uri="{FF2B5EF4-FFF2-40B4-BE49-F238E27FC236}">
              <a16:creationId xmlns:a16="http://schemas.microsoft.com/office/drawing/2014/main" id="{45D1D53F-C740-4202-8E08-EFAC589356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5" name="Picture 12" descr="C:\1Akila Ramani-26July2013\1 AKILA\RENDERINGS\MEETING TABLES\infinity 8pax meeting tables.jpg">
          <a:extLst>
            <a:ext uri="{FF2B5EF4-FFF2-40B4-BE49-F238E27FC236}">
              <a16:creationId xmlns:a16="http://schemas.microsoft.com/office/drawing/2014/main" id="{E3D10552-CE69-4085-8D65-D9883D2479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6" name="Picture 9" descr="C:\1Akila Ramani-26July2013\1 AKILA\RENDERINGS\MEETING TABLES\infinity 8pax meeting tables.jpg">
          <a:extLst>
            <a:ext uri="{FF2B5EF4-FFF2-40B4-BE49-F238E27FC236}">
              <a16:creationId xmlns:a16="http://schemas.microsoft.com/office/drawing/2014/main" id="{199E6113-1B1A-4AED-A924-A65D1BBEBF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7" name="Picture 16" descr="C:\1Akila Ramani-26July2013\1 AKILA\RENDERINGS\MEETING TABLES\Planes discussion table - 1.png">
          <a:extLst>
            <a:ext uri="{FF2B5EF4-FFF2-40B4-BE49-F238E27FC236}">
              <a16:creationId xmlns:a16="http://schemas.microsoft.com/office/drawing/2014/main" id="{49D99AFA-9468-4710-943C-44C5DFE86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8" name="Picture 12" descr="C:\1Akila Ramani-26July2013\1 AKILA\RENDERINGS\MEETING TABLES\infinity 8pax meeting tables.jpg">
          <a:extLst>
            <a:ext uri="{FF2B5EF4-FFF2-40B4-BE49-F238E27FC236}">
              <a16:creationId xmlns:a16="http://schemas.microsoft.com/office/drawing/2014/main" id="{337B5817-C38A-480F-BD71-7E9E038D3B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9" name="Picture 12" descr="C:\1Akila Ramani-26July2013\1 AKILA\RENDERINGS\MEETING TABLES\infinity 8pax meeting tables.jpg">
          <a:extLst>
            <a:ext uri="{FF2B5EF4-FFF2-40B4-BE49-F238E27FC236}">
              <a16:creationId xmlns:a16="http://schemas.microsoft.com/office/drawing/2014/main" id="{09E5BCDD-DCA8-449D-AECF-8494BF2111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0" name="Picture 12" descr="C:\1Akila Ramani-26July2013\1 AKILA\RENDERINGS\MEETING TABLES\infinity 8pax meeting tables.jpg">
          <a:extLst>
            <a:ext uri="{FF2B5EF4-FFF2-40B4-BE49-F238E27FC236}">
              <a16:creationId xmlns:a16="http://schemas.microsoft.com/office/drawing/2014/main" id="{6FB52FE2-8A2B-4EA0-AD5F-99C5441C08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1" name="Picture 9" descr="C:\1Akila Ramani-26July2013\1 AKILA\RENDERINGS\MEETING TABLES\infinity 8pax meeting tables.jpg">
          <a:extLst>
            <a:ext uri="{FF2B5EF4-FFF2-40B4-BE49-F238E27FC236}">
              <a16:creationId xmlns:a16="http://schemas.microsoft.com/office/drawing/2014/main" id="{ECC53DFE-EB63-4A85-916B-C93890F98D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2" name="Picture 16" descr="C:\1Akila Ramani-26July2013\1 AKILA\RENDERINGS\MEETING TABLES\Planes discussion table - 1.png">
          <a:extLst>
            <a:ext uri="{FF2B5EF4-FFF2-40B4-BE49-F238E27FC236}">
              <a16:creationId xmlns:a16="http://schemas.microsoft.com/office/drawing/2014/main" id="{2A712426-C9F8-492A-A964-E404098131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3" name="Picture 12" descr="C:\1Akila Ramani-26July2013\1 AKILA\RENDERINGS\MEETING TABLES\infinity 8pax meeting tables.jpg">
          <a:extLst>
            <a:ext uri="{FF2B5EF4-FFF2-40B4-BE49-F238E27FC236}">
              <a16:creationId xmlns:a16="http://schemas.microsoft.com/office/drawing/2014/main" id="{4DFCC18B-687B-492D-9B56-EDE627724D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4" name="Picture 12" descr="C:\1Akila Ramani-26July2013\1 AKILA\RENDERINGS\MEETING TABLES\infinity 8pax meeting tables.jpg">
          <a:extLst>
            <a:ext uri="{FF2B5EF4-FFF2-40B4-BE49-F238E27FC236}">
              <a16:creationId xmlns:a16="http://schemas.microsoft.com/office/drawing/2014/main" id="{F8BFCCE5-7B81-4378-B54F-5B75F0FA1A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5" name="Picture 12" descr="C:\1Akila Ramani-26July2013\1 AKILA\RENDERINGS\MEETING TABLES\infinity 8pax meeting tables.jpg">
          <a:extLst>
            <a:ext uri="{FF2B5EF4-FFF2-40B4-BE49-F238E27FC236}">
              <a16:creationId xmlns:a16="http://schemas.microsoft.com/office/drawing/2014/main" id="{F593162F-6959-4E5D-BAAB-3A4CB084AD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C87E84C0-C8B3-4960-8384-95CA2B7481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F574C8C8-F536-4C4D-9627-8DDB492418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8" name="Picture 12" descr="C:\1Akila Ramani-26July2013\1 AKILA\RENDERINGS\MEETING TABLES\infinity 8pax meeting tables.jpg">
          <a:extLst>
            <a:ext uri="{FF2B5EF4-FFF2-40B4-BE49-F238E27FC236}">
              <a16:creationId xmlns:a16="http://schemas.microsoft.com/office/drawing/2014/main" id="{817F9DC3-5003-41C7-B2FE-97B77200E2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9" name="Picture 12" descr="C:\1Akila Ramani-26July2013\1 AKILA\RENDERINGS\MEETING TABLES\infinity 8pax meeting tables.jpg">
          <a:extLst>
            <a:ext uri="{FF2B5EF4-FFF2-40B4-BE49-F238E27FC236}">
              <a16:creationId xmlns:a16="http://schemas.microsoft.com/office/drawing/2014/main" id="{29A63577-2735-4FE8-BBF1-3BBF7CAEE8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0" name="Picture 12" descr="C:\1Akila Ramani-26July2013\1 AKILA\RENDERINGS\MEETING TABLES\infinity 8pax meeting tables.jpg">
          <a:extLst>
            <a:ext uri="{FF2B5EF4-FFF2-40B4-BE49-F238E27FC236}">
              <a16:creationId xmlns:a16="http://schemas.microsoft.com/office/drawing/2014/main" id="{EDC730D0-3CC9-43AB-B298-072A7AB85F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1" name="Picture 9" descr="C:\1Akila Ramani-26July2013\1 AKILA\RENDERINGS\MEETING TABLES\infinity 8pax meeting tables.jpg">
          <a:extLst>
            <a:ext uri="{FF2B5EF4-FFF2-40B4-BE49-F238E27FC236}">
              <a16:creationId xmlns:a16="http://schemas.microsoft.com/office/drawing/2014/main" id="{FF7787D2-79E9-478C-91D1-3F98B6CE0F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2" name="Picture 16" descr="C:\1Akila Ramani-26July2013\1 AKILA\RENDERINGS\MEETING TABLES\Planes discussion table - 1.png">
          <a:extLst>
            <a:ext uri="{FF2B5EF4-FFF2-40B4-BE49-F238E27FC236}">
              <a16:creationId xmlns:a16="http://schemas.microsoft.com/office/drawing/2014/main" id="{EFDBABF0-16A7-41F8-9C8B-69A2A4287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3" name="Picture 12" descr="C:\1Akila Ramani-26July2013\1 AKILA\RENDERINGS\MEETING TABLES\infinity 8pax meeting tables.jpg">
          <a:extLst>
            <a:ext uri="{FF2B5EF4-FFF2-40B4-BE49-F238E27FC236}">
              <a16:creationId xmlns:a16="http://schemas.microsoft.com/office/drawing/2014/main" id="{9ED12A63-746D-478C-8065-768A5C87C6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4" name="Picture 12" descr="C:\1Akila Ramani-26July2013\1 AKILA\RENDERINGS\MEETING TABLES\infinity 8pax meeting tables.jpg">
          <a:extLst>
            <a:ext uri="{FF2B5EF4-FFF2-40B4-BE49-F238E27FC236}">
              <a16:creationId xmlns:a16="http://schemas.microsoft.com/office/drawing/2014/main" id="{E13844F8-504D-4D29-9ADF-A767D237C5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337E3AEE-E32E-4C08-B447-EBF0DBC7A4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6" name="Picture 9" descr="C:\1Akila Ramani-26July2013\1 AKILA\RENDERINGS\MEETING TABLES\infinity 8pax meeting tables.jpg">
          <a:extLst>
            <a:ext uri="{FF2B5EF4-FFF2-40B4-BE49-F238E27FC236}">
              <a16:creationId xmlns:a16="http://schemas.microsoft.com/office/drawing/2014/main" id="{7A28F134-416C-447F-BDEF-9F6493710F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7" name="Picture 16" descr="C:\1Akila Ramani-26July2013\1 AKILA\RENDERINGS\MEETING TABLES\Planes discussion table - 1.png">
          <a:extLst>
            <a:ext uri="{FF2B5EF4-FFF2-40B4-BE49-F238E27FC236}">
              <a16:creationId xmlns:a16="http://schemas.microsoft.com/office/drawing/2014/main" id="{18F44398-D7CA-4CC5-9161-3133C3FD9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8" name="Picture 12" descr="C:\1Akila Ramani-26July2013\1 AKILA\RENDERINGS\MEETING TABLES\infinity 8pax meeting tables.jpg">
          <a:extLst>
            <a:ext uri="{FF2B5EF4-FFF2-40B4-BE49-F238E27FC236}">
              <a16:creationId xmlns:a16="http://schemas.microsoft.com/office/drawing/2014/main" id="{1A1A3DF6-D23C-4309-91BE-D081D14701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9" name="Picture 12" descr="C:\1Akila Ramani-26July2013\1 AKILA\RENDERINGS\MEETING TABLES\infinity 8pax meeting tables.jpg">
          <a:extLst>
            <a:ext uri="{FF2B5EF4-FFF2-40B4-BE49-F238E27FC236}">
              <a16:creationId xmlns:a16="http://schemas.microsoft.com/office/drawing/2014/main" id="{FB96F52E-5B07-482F-BBE7-F2582DF3FB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0" name="Picture 12" descr="C:\1Akila Ramani-26July2013\1 AKILA\RENDERINGS\MEETING TABLES\infinity 8pax meeting tables.jpg">
          <a:extLst>
            <a:ext uri="{FF2B5EF4-FFF2-40B4-BE49-F238E27FC236}">
              <a16:creationId xmlns:a16="http://schemas.microsoft.com/office/drawing/2014/main" id="{A2054225-4F51-409C-B4D8-EBEAFE60B0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1" name="Picture 9" descr="C:\1Akila Ramani-26July2013\1 AKILA\RENDERINGS\MEETING TABLES\infinity 8pax meeting tables.jpg">
          <a:extLst>
            <a:ext uri="{FF2B5EF4-FFF2-40B4-BE49-F238E27FC236}">
              <a16:creationId xmlns:a16="http://schemas.microsoft.com/office/drawing/2014/main" id="{99E9D3BC-F05A-4B03-A4E8-891B1D96A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2" name="Picture 16" descr="C:\1Akila Ramani-26July2013\1 AKILA\RENDERINGS\MEETING TABLES\Planes discussion table - 1.png">
          <a:extLst>
            <a:ext uri="{FF2B5EF4-FFF2-40B4-BE49-F238E27FC236}">
              <a16:creationId xmlns:a16="http://schemas.microsoft.com/office/drawing/2014/main" id="{1083AB8B-C20F-405F-86CB-65F4EB206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3" name="Picture 12" descr="C:\1Akila Ramani-26July2013\1 AKILA\RENDERINGS\MEETING TABLES\infinity 8pax meeting tables.jpg">
          <a:extLst>
            <a:ext uri="{FF2B5EF4-FFF2-40B4-BE49-F238E27FC236}">
              <a16:creationId xmlns:a16="http://schemas.microsoft.com/office/drawing/2014/main" id="{EAF22CAD-38A0-4849-A98B-6EF3B140F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4" name="Picture 12" descr="C:\1Akila Ramani-26July2013\1 AKILA\RENDERINGS\MEETING TABLES\infinity 8pax meeting tables.jpg">
          <a:extLst>
            <a:ext uri="{FF2B5EF4-FFF2-40B4-BE49-F238E27FC236}">
              <a16:creationId xmlns:a16="http://schemas.microsoft.com/office/drawing/2014/main" id="{0DD2DD6B-F051-4B07-8E49-66F095D72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5" name="Picture 12" descr="C:\1Akila Ramani-26July2013\1 AKILA\RENDERINGS\MEETING TABLES\infinity 8pax meeting tables.jpg">
          <a:extLst>
            <a:ext uri="{FF2B5EF4-FFF2-40B4-BE49-F238E27FC236}">
              <a16:creationId xmlns:a16="http://schemas.microsoft.com/office/drawing/2014/main" id="{DB45FBBA-F9FF-41A6-9E35-04A65D6AE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6" name="Picture 9" descr="C:\1Akila Ramani-26July2013\1 AKILA\RENDERINGS\MEETING TABLES\infinity 8pax meeting tables.jpg">
          <a:extLst>
            <a:ext uri="{FF2B5EF4-FFF2-40B4-BE49-F238E27FC236}">
              <a16:creationId xmlns:a16="http://schemas.microsoft.com/office/drawing/2014/main" id="{24E7B384-55BC-43C3-AD63-4675CAFBC5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7" name="Picture 16" descr="C:\1Akila Ramani-26July2013\1 AKILA\RENDERINGS\MEETING TABLES\Planes discussion table - 1.png">
          <a:extLst>
            <a:ext uri="{FF2B5EF4-FFF2-40B4-BE49-F238E27FC236}">
              <a16:creationId xmlns:a16="http://schemas.microsoft.com/office/drawing/2014/main" id="{7C9AAD26-3B1F-4B49-AE42-F2DDB1C66A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8" name="Picture 12" descr="C:\1Akila Ramani-26July2013\1 AKILA\RENDERINGS\MEETING TABLES\infinity 8pax meeting tables.jpg">
          <a:extLst>
            <a:ext uri="{FF2B5EF4-FFF2-40B4-BE49-F238E27FC236}">
              <a16:creationId xmlns:a16="http://schemas.microsoft.com/office/drawing/2014/main" id="{B5059DF8-D59B-473E-8545-DBF48AB0BD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9" name="Picture 12" descr="C:\1Akila Ramani-26July2013\1 AKILA\RENDERINGS\MEETING TABLES\infinity 8pax meeting tables.jpg">
          <a:extLst>
            <a:ext uri="{FF2B5EF4-FFF2-40B4-BE49-F238E27FC236}">
              <a16:creationId xmlns:a16="http://schemas.microsoft.com/office/drawing/2014/main" id="{4603D536-53FB-4C83-8950-881CFA4124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0" name="Picture 12" descr="C:\1Akila Ramani-26July2013\1 AKILA\RENDERINGS\MEETING TABLES\infinity 8pax meeting tables.jpg">
          <a:extLst>
            <a:ext uri="{FF2B5EF4-FFF2-40B4-BE49-F238E27FC236}">
              <a16:creationId xmlns:a16="http://schemas.microsoft.com/office/drawing/2014/main" id="{31E249FC-2BA4-4148-8B7A-8B16565EC0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1" name="Picture 9" descr="C:\1Akila Ramani-26July2013\1 AKILA\RENDERINGS\MEETING TABLES\infinity 8pax meeting tables.jpg">
          <a:extLst>
            <a:ext uri="{FF2B5EF4-FFF2-40B4-BE49-F238E27FC236}">
              <a16:creationId xmlns:a16="http://schemas.microsoft.com/office/drawing/2014/main" id="{FE3102BB-FB69-4352-929B-C4DA6337FC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2" name="Picture 16" descr="C:\1Akila Ramani-26July2013\1 AKILA\RENDERINGS\MEETING TABLES\Planes discussion table - 1.png">
          <a:extLst>
            <a:ext uri="{FF2B5EF4-FFF2-40B4-BE49-F238E27FC236}">
              <a16:creationId xmlns:a16="http://schemas.microsoft.com/office/drawing/2014/main" id="{4B4B9387-0FDC-468F-AEF8-407317DD5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3" name="Picture 12" descr="C:\1Akila Ramani-26July2013\1 AKILA\RENDERINGS\MEETING TABLES\infinity 8pax meeting tables.jpg">
          <a:extLst>
            <a:ext uri="{FF2B5EF4-FFF2-40B4-BE49-F238E27FC236}">
              <a16:creationId xmlns:a16="http://schemas.microsoft.com/office/drawing/2014/main" id="{FED8B6C0-0CAA-4BA6-A276-90407DE25B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4" name="Picture 12" descr="C:\1Akila Ramani-26July2013\1 AKILA\RENDERINGS\MEETING TABLES\infinity 8pax meeting tables.jpg">
          <a:extLst>
            <a:ext uri="{FF2B5EF4-FFF2-40B4-BE49-F238E27FC236}">
              <a16:creationId xmlns:a16="http://schemas.microsoft.com/office/drawing/2014/main" id="{40D99842-4690-4DA0-911D-D5B4E3C59E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5" name="Picture 12" descr="C:\1Akila Ramani-26July2013\1 AKILA\RENDERINGS\MEETING TABLES\infinity 8pax meeting tables.jpg">
          <a:extLst>
            <a:ext uri="{FF2B5EF4-FFF2-40B4-BE49-F238E27FC236}">
              <a16:creationId xmlns:a16="http://schemas.microsoft.com/office/drawing/2014/main" id="{6BC74848-D80A-40E7-98A4-A57A5777BD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6" name="Picture 9" descr="C:\1Akila Ramani-26July2013\1 AKILA\RENDERINGS\MEETING TABLES\infinity 8pax meeting tables.jpg">
          <a:extLst>
            <a:ext uri="{FF2B5EF4-FFF2-40B4-BE49-F238E27FC236}">
              <a16:creationId xmlns:a16="http://schemas.microsoft.com/office/drawing/2014/main" id="{E4FDCADA-AF69-4C54-8E0E-7A2C152731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7" name="Picture 16" descr="C:\1Akila Ramani-26July2013\1 AKILA\RENDERINGS\MEETING TABLES\Planes discussion table - 1.png">
          <a:extLst>
            <a:ext uri="{FF2B5EF4-FFF2-40B4-BE49-F238E27FC236}">
              <a16:creationId xmlns:a16="http://schemas.microsoft.com/office/drawing/2014/main" id="{3799780D-2331-4C76-83B8-4A7F37C671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8" name="Picture 12" descr="C:\1Akila Ramani-26July2013\1 AKILA\RENDERINGS\MEETING TABLES\infinity 8pax meeting tables.jpg">
          <a:extLst>
            <a:ext uri="{FF2B5EF4-FFF2-40B4-BE49-F238E27FC236}">
              <a16:creationId xmlns:a16="http://schemas.microsoft.com/office/drawing/2014/main" id="{39579024-903E-4B7B-B9EC-AEF94750DE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9" name="Picture 12" descr="C:\1Akila Ramani-26July2013\1 AKILA\RENDERINGS\MEETING TABLES\infinity 8pax meeting tables.jpg">
          <a:extLst>
            <a:ext uri="{FF2B5EF4-FFF2-40B4-BE49-F238E27FC236}">
              <a16:creationId xmlns:a16="http://schemas.microsoft.com/office/drawing/2014/main" id="{E7B14776-EA9F-4E5D-8BA4-B33812EDAD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0" name="Picture 12" descr="C:\1Akila Ramani-26July2013\1 AKILA\RENDERINGS\MEETING TABLES\infinity 8pax meeting tables.jpg">
          <a:extLst>
            <a:ext uri="{FF2B5EF4-FFF2-40B4-BE49-F238E27FC236}">
              <a16:creationId xmlns:a16="http://schemas.microsoft.com/office/drawing/2014/main" id="{9601F9BA-CDC4-4E5D-B7B3-F2453B35A8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1" name="Picture 9" descr="C:\1Akila Ramani-26July2013\1 AKILA\RENDERINGS\MEETING TABLES\infinity 8pax meeting tables.jpg">
          <a:extLst>
            <a:ext uri="{FF2B5EF4-FFF2-40B4-BE49-F238E27FC236}">
              <a16:creationId xmlns:a16="http://schemas.microsoft.com/office/drawing/2014/main" id="{72875342-4EE6-4BDA-8CB9-A59D3642D1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2" name="Picture 16" descr="C:\1Akila Ramani-26July2013\1 AKILA\RENDERINGS\MEETING TABLES\Planes discussion table - 1.png">
          <a:extLst>
            <a:ext uri="{FF2B5EF4-FFF2-40B4-BE49-F238E27FC236}">
              <a16:creationId xmlns:a16="http://schemas.microsoft.com/office/drawing/2014/main" id="{AF8B042E-0113-43B4-A2EC-F500C62CA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3" name="Picture 12" descr="C:\1Akila Ramani-26July2013\1 AKILA\RENDERINGS\MEETING TABLES\infinity 8pax meeting tables.jpg">
          <a:extLst>
            <a:ext uri="{FF2B5EF4-FFF2-40B4-BE49-F238E27FC236}">
              <a16:creationId xmlns:a16="http://schemas.microsoft.com/office/drawing/2014/main" id="{13758207-4FAF-4A9E-B831-52B7C8C7EE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4" name="Picture 12" descr="C:\1Akila Ramani-26July2013\1 AKILA\RENDERINGS\MEETING TABLES\infinity 8pax meeting tables.jpg">
          <a:extLst>
            <a:ext uri="{FF2B5EF4-FFF2-40B4-BE49-F238E27FC236}">
              <a16:creationId xmlns:a16="http://schemas.microsoft.com/office/drawing/2014/main" id="{022C8594-ED5F-4D6C-BDE4-DB7994147E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5" name="Picture 12" descr="C:\1Akila Ramani-26July2013\1 AKILA\RENDERINGS\MEETING TABLES\infinity 8pax meeting tables.jpg">
          <a:extLst>
            <a:ext uri="{FF2B5EF4-FFF2-40B4-BE49-F238E27FC236}">
              <a16:creationId xmlns:a16="http://schemas.microsoft.com/office/drawing/2014/main" id="{2EA393CD-7C80-4381-9D6C-23AC3FC627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0E070A1D-61AA-49EA-A901-868723E4E3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33F10611-56E6-43E3-88A3-B9BE27F22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8" name="Picture 12" descr="C:\1Akila Ramani-26July2013\1 AKILA\RENDERINGS\MEETING TABLES\infinity 8pax meeting tables.jpg">
          <a:extLst>
            <a:ext uri="{FF2B5EF4-FFF2-40B4-BE49-F238E27FC236}">
              <a16:creationId xmlns:a16="http://schemas.microsoft.com/office/drawing/2014/main" id="{7BBEDDC4-B436-47D2-8104-62A93A453F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9" name="Picture 12" descr="C:\1Akila Ramani-26July2013\1 AKILA\RENDERINGS\MEETING TABLES\infinity 8pax meeting tables.jpg">
          <a:extLst>
            <a:ext uri="{FF2B5EF4-FFF2-40B4-BE49-F238E27FC236}">
              <a16:creationId xmlns:a16="http://schemas.microsoft.com/office/drawing/2014/main" id="{6044FA8A-5655-4CFC-B94D-A373CF6618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0" name="Picture 12" descr="C:\1Akila Ramani-26July2013\1 AKILA\RENDERINGS\MEETING TABLES\infinity 8pax meeting tables.jpg">
          <a:extLst>
            <a:ext uri="{FF2B5EF4-FFF2-40B4-BE49-F238E27FC236}">
              <a16:creationId xmlns:a16="http://schemas.microsoft.com/office/drawing/2014/main" id="{201D8679-FB28-4D54-BF52-98E1097A1C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1" name="Picture 9" descr="C:\1Akila Ramani-26July2013\1 AKILA\RENDERINGS\MEETING TABLES\infinity 8pax meeting tables.jpg">
          <a:extLst>
            <a:ext uri="{FF2B5EF4-FFF2-40B4-BE49-F238E27FC236}">
              <a16:creationId xmlns:a16="http://schemas.microsoft.com/office/drawing/2014/main" id="{6270818D-C294-4FEB-8FFC-6D0F41662A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2" name="Picture 16" descr="C:\1Akila Ramani-26July2013\1 AKILA\RENDERINGS\MEETING TABLES\Planes discussion table - 1.png">
          <a:extLst>
            <a:ext uri="{FF2B5EF4-FFF2-40B4-BE49-F238E27FC236}">
              <a16:creationId xmlns:a16="http://schemas.microsoft.com/office/drawing/2014/main" id="{3E1BA5A2-E633-4E3B-98BC-52BD29EE8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3" name="Picture 12" descr="C:\1Akila Ramani-26July2013\1 AKILA\RENDERINGS\MEETING TABLES\infinity 8pax meeting tables.jpg">
          <a:extLst>
            <a:ext uri="{FF2B5EF4-FFF2-40B4-BE49-F238E27FC236}">
              <a16:creationId xmlns:a16="http://schemas.microsoft.com/office/drawing/2014/main" id="{BA87A6A1-2B97-41B1-821F-F29486FEE4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4" name="Picture 12" descr="C:\1Akila Ramani-26July2013\1 AKILA\RENDERINGS\MEETING TABLES\infinity 8pax meeting tables.jpg">
          <a:extLst>
            <a:ext uri="{FF2B5EF4-FFF2-40B4-BE49-F238E27FC236}">
              <a16:creationId xmlns:a16="http://schemas.microsoft.com/office/drawing/2014/main" id="{32549291-1228-47D1-864A-B2E3B0D48F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6CB73704-8683-4ED7-8638-F395FD156D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B5837A50-73FE-4412-A8A9-CCC1365CA2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7" name="Picture 16" descr="C:\1Akila Ramani-26July2013\1 AKILA\RENDERINGS\MEETING TABLES\Planes discussion table - 1.png">
          <a:extLst>
            <a:ext uri="{FF2B5EF4-FFF2-40B4-BE49-F238E27FC236}">
              <a16:creationId xmlns:a16="http://schemas.microsoft.com/office/drawing/2014/main" id="{15313A18-6BC6-487D-888E-C5FFE0E423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8" name="Picture 12" descr="C:\1Akila Ramani-26July2013\1 AKILA\RENDERINGS\MEETING TABLES\infinity 8pax meeting tables.jpg">
          <a:extLst>
            <a:ext uri="{FF2B5EF4-FFF2-40B4-BE49-F238E27FC236}">
              <a16:creationId xmlns:a16="http://schemas.microsoft.com/office/drawing/2014/main" id="{D34CE521-2280-47C8-BCCD-111F5B06F8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9" name="Picture 12" descr="C:\1Akila Ramani-26July2013\1 AKILA\RENDERINGS\MEETING TABLES\infinity 8pax meeting tables.jpg">
          <a:extLst>
            <a:ext uri="{FF2B5EF4-FFF2-40B4-BE49-F238E27FC236}">
              <a16:creationId xmlns:a16="http://schemas.microsoft.com/office/drawing/2014/main" id="{D6B42DB5-BECF-48BF-A9A5-06538B7B6E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0" name="Picture 12" descr="C:\1Akila Ramani-26July2013\1 AKILA\RENDERINGS\MEETING TABLES\infinity 8pax meeting tables.jpg">
          <a:extLst>
            <a:ext uri="{FF2B5EF4-FFF2-40B4-BE49-F238E27FC236}">
              <a16:creationId xmlns:a16="http://schemas.microsoft.com/office/drawing/2014/main" id="{A5526A1B-0701-47C9-BB1C-65DE49B865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1" name="Picture 9" descr="C:\1Akila Ramani-26July2013\1 AKILA\RENDERINGS\MEETING TABLES\infinity 8pax meeting tables.jpg">
          <a:extLst>
            <a:ext uri="{FF2B5EF4-FFF2-40B4-BE49-F238E27FC236}">
              <a16:creationId xmlns:a16="http://schemas.microsoft.com/office/drawing/2014/main" id="{81C87228-9D9A-4611-BD78-D0FA7A1543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2" name="Picture 16" descr="C:\1Akila Ramani-26July2013\1 AKILA\RENDERINGS\MEETING TABLES\Planes discussion table - 1.png">
          <a:extLst>
            <a:ext uri="{FF2B5EF4-FFF2-40B4-BE49-F238E27FC236}">
              <a16:creationId xmlns:a16="http://schemas.microsoft.com/office/drawing/2014/main" id="{6E7E2A67-E40B-41E6-A7FD-F93A6BCF5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3" name="Picture 12" descr="C:\1Akila Ramani-26July2013\1 AKILA\RENDERINGS\MEETING TABLES\infinity 8pax meeting tables.jpg">
          <a:extLst>
            <a:ext uri="{FF2B5EF4-FFF2-40B4-BE49-F238E27FC236}">
              <a16:creationId xmlns:a16="http://schemas.microsoft.com/office/drawing/2014/main" id="{D2A2914B-59DF-440F-97C4-6CF759C47C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4" name="Picture 12" descr="C:\1Akila Ramani-26July2013\1 AKILA\RENDERINGS\MEETING TABLES\infinity 8pax meeting tables.jpg">
          <a:extLst>
            <a:ext uri="{FF2B5EF4-FFF2-40B4-BE49-F238E27FC236}">
              <a16:creationId xmlns:a16="http://schemas.microsoft.com/office/drawing/2014/main" id="{7872084E-3184-4633-A948-FB8384CDD6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5" name="Picture 12" descr="C:\1Akila Ramani-26July2013\1 AKILA\RENDERINGS\MEETING TABLES\infinity 8pax meeting tables.jpg">
          <a:extLst>
            <a:ext uri="{FF2B5EF4-FFF2-40B4-BE49-F238E27FC236}">
              <a16:creationId xmlns:a16="http://schemas.microsoft.com/office/drawing/2014/main" id="{F713B2AE-D17C-4EFC-B71E-3A1BE6F43D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6" name="Picture 9" descr="C:\1Akila Ramani-26July2013\1 AKILA\RENDERINGS\MEETING TABLES\infinity 8pax meeting tables.jpg">
          <a:extLst>
            <a:ext uri="{FF2B5EF4-FFF2-40B4-BE49-F238E27FC236}">
              <a16:creationId xmlns:a16="http://schemas.microsoft.com/office/drawing/2014/main" id="{D95F8C58-BF0A-4BEE-B945-CC301D82F2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7" name="Picture 16" descr="C:\1Akila Ramani-26July2013\1 AKILA\RENDERINGS\MEETING TABLES\Planes discussion table - 1.png">
          <a:extLst>
            <a:ext uri="{FF2B5EF4-FFF2-40B4-BE49-F238E27FC236}">
              <a16:creationId xmlns:a16="http://schemas.microsoft.com/office/drawing/2014/main" id="{C2C4B33F-9237-4066-BD8D-906DD0595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8" name="Picture 12" descr="C:\1Akila Ramani-26July2013\1 AKILA\RENDERINGS\MEETING TABLES\infinity 8pax meeting tables.jpg">
          <a:extLst>
            <a:ext uri="{FF2B5EF4-FFF2-40B4-BE49-F238E27FC236}">
              <a16:creationId xmlns:a16="http://schemas.microsoft.com/office/drawing/2014/main" id="{83CE966A-6EE2-43B2-B3DA-2E724F49D9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9" name="Picture 12" descr="C:\1Akila Ramani-26July2013\1 AKILA\RENDERINGS\MEETING TABLES\infinity 8pax meeting tables.jpg">
          <a:extLst>
            <a:ext uri="{FF2B5EF4-FFF2-40B4-BE49-F238E27FC236}">
              <a16:creationId xmlns:a16="http://schemas.microsoft.com/office/drawing/2014/main" id="{0FC645FF-DD06-4189-A8C6-7F07863867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0" name="Picture 12" descr="C:\1Akila Ramani-26July2013\1 AKILA\RENDERINGS\MEETING TABLES\infinity 8pax meeting tables.jpg">
          <a:extLst>
            <a:ext uri="{FF2B5EF4-FFF2-40B4-BE49-F238E27FC236}">
              <a16:creationId xmlns:a16="http://schemas.microsoft.com/office/drawing/2014/main" id="{E2D0FB5B-3AAB-4723-B126-52449FB20C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1" name="Picture 9" descr="C:\1Akila Ramani-26July2013\1 AKILA\RENDERINGS\MEETING TABLES\infinity 8pax meeting tables.jpg">
          <a:extLst>
            <a:ext uri="{FF2B5EF4-FFF2-40B4-BE49-F238E27FC236}">
              <a16:creationId xmlns:a16="http://schemas.microsoft.com/office/drawing/2014/main" id="{D5871449-256D-4DCB-B90E-B324584CF2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2" name="Picture 16" descr="C:\1Akila Ramani-26July2013\1 AKILA\RENDERINGS\MEETING TABLES\Planes discussion table - 1.png">
          <a:extLst>
            <a:ext uri="{FF2B5EF4-FFF2-40B4-BE49-F238E27FC236}">
              <a16:creationId xmlns:a16="http://schemas.microsoft.com/office/drawing/2014/main" id="{3B421987-0A43-46C4-BADC-D46A065FF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3" name="Picture 12" descr="C:\1Akila Ramani-26July2013\1 AKILA\RENDERINGS\MEETING TABLES\infinity 8pax meeting tables.jpg">
          <a:extLst>
            <a:ext uri="{FF2B5EF4-FFF2-40B4-BE49-F238E27FC236}">
              <a16:creationId xmlns:a16="http://schemas.microsoft.com/office/drawing/2014/main" id="{A2CDC32D-76D9-4158-A4FE-73714C16E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4" name="Picture 12" descr="C:\1Akila Ramani-26July2013\1 AKILA\RENDERINGS\MEETING TABLES\infinity 8pax meeting tables.jpg">
          <a:extLst>
            <a:ext uri="{FF2B5EF4-FFF2-40B4-BE49-F238E27FC236}">
              <a16:creationId xmlns:a16="http://schemas.microsoft.com/office/drawing/2014/main" id="{5F3A64DA-1EFF-43F7-B0D3-AAA2EFA5A2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5" name="Picture 12" descr="C:\1Akila Ramani-26July2013\1 AKILA\RENDERINGS\MEETING TABLES\infinity 8pax meeting tables.jpg">
          <a:extLst>
            <a:ext uri="{FF2B5EF4-FFF2-40B4-BE49-F238E27FC236}">
              <a16:creationId xmlns:a16="http://schemas.microsoft.com/office/drawing/2014/main" id="{F55863F5-B2CC-4CE9-91EF-CD3B8EB96D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6" name="Picture 9" descr="C:\1Akila Ramani-26July2013\1 AKILA\RENDERINGS\MEETING TABLES\infinity 8pax meeting tables.jpg">
          <a:extLst>
            <a:ext uri="{FF2B5EF4-FFF2-40B4-BE49-F238E27FC236}">
              <a16:creationId xmlns:a16="http://schemas.microsoft.com/office/drawing/2014/main" id="{CDC6CC08-72C0-49AF-9BFB-DCD3F2B54E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7" name="Picture 16" descr="C:\1Akila Ramani-26July2013\1 AKILA\RENDERINGS\MEETING TABLES\Planes discussion table - 1.png">
          <a:extLst>
            <a:ext uri="{FF2B5EF4-FFF2-40B4-BE49-F238E27FC236}">
              <a16:creationId xmlns:a16="http://schemas.microsoft.com/office/drawing/2014/main" id="{D8492F75-A41A-4FBF-BA11-20B5BF383D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8" name="Picture 12" descr="C:\1Akila Ramani-26July2013\1 AKILA\RENDERINGS\MEETING TABLES\infinity 8pax meeting tables.jpg">
          <a:extLst>
            <a:ext uri="{FF2B5EF4-FFF2-40B4-BE49-F238E27FC236}">
              <a16:creationId xmlns:a16="http://schemas.microsoft.com/office/drawing/2014/main" id="{56F6107B-4487-41C8-B460-B5E80409C9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9" name="Picture 12" descr="C:\1Akila Ramani-26July2013\1 AKILA\RENDERINGS\MEETING TABLES\infinity 8pax meeting tables.jpg">
          <a:extLst>
            <a:ext uri="{FF2B5EF4-FFF2-40B4-BE49-F238E27FC236}">
              <a16:creationId xmlns:a16="http://schemas.microsoft.com/office/drawing/2014/main" id="{9DD1F5AB-06DA-4464-BC19-0CAA086C31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0" name="Picture 12" descr="C:\1Akila Ramani-26July2013\1 AKILA\RENDERINGS\MEETING TABLES\infinity 8pax meeting tables.jpg">
          <a:extLst>
            <a:ext uri="{FF2B5EF4-FFF2-40B4-BE49-F238E27FC236}">
              <a16:creationId xmlns:a16="http://schemas.microsoft.com/office/drawing/2014/main" id="{00E11D32-71B0-415B-B1F5-2BE3DEF9DB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1" name="Picture 9" descr="C:\1Akila Ramani-26July2013\1 AKILA\RENDERINGS\MEETING TABLES\infinity 8pax meeting tables.jpg">
          <a:extLst>
            <a:ext uri="{FF2B5EF4-FFF2-40B4-BE49-F238E27FC236}">
              <a16:creationId xmlns:a16="http://schemas.microsoft.com/office/drawing/2014/main" id="{7038C8AD-CB47-4968-B574-801669B84B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2" name="Picture 16" descr="C:\1Akila Ramani-26July2013\1 AKILA\RENDERINGS\MEETING TABLES\Planes discussion table - 1.png">
          <a:extLst>
            <a:ext uri="{FF2B5EF4-FFF2-40B4-BE49-F238E27FC236}">
              <a16:creationId xmlns:a16="http://schemas.microsoft.com/office/drawing/2014/main" id="{3B8AAE8A-9BB0-4DBA-BE66-5BDF51BE9A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3" name="Picture 12" descr="C:\1Akila Ramani-26July2013\1 AKILA\RENDERINGS\MEETING TABLES\infinity 8pax meeting tables.jpg">
          <a:extLst>
            <a:ext uri="{FF2B5EF4-FFF2-40B4-BE49-F238E27FC236}">
              <a16:creationId xmlns:a16="http://schemas.microsoft.com/office/drawing/2014/main" id="{F65C5380-EB10-4681-AB76-D4584D0802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4" name="Picture 12" descr="C:\1Akila Ramani-26July2013\1 AKILA\RENDERINGS\MEETING TABLES\infinity 8pax meeting tables.jpg">
          <a:extLst>
            <a:ext uri="{FF2B5EF4-FFF2-40B4-BE49-F238E27FC236}">
              <a16:creationId xmlns:a16="http://schemas.microsoft.com/office/drawing/2014/main" id="{4A7DDCAF-597B-4BBF-BF9B-686F56408C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5" name="Picture 12" descr="C:\1Akila Ramani-26July2013\1 AKILA\RENDERINGS\MEETING TABLES\infinity 8pax meeting tables.jpg">
          <a:extLst>
            <a:ext uri="{FF2B5EF4-FFF2-40B4-BE49-F238E27FC236}">
              <a16:creationId xmlns:a16="http://schemas.microsoft.com/office/drawing/2014/main" id="{B2F10414-A805-45B0-8F7C-DFFF5002D5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6" name="Picture 9" descr="C:\1Akila Ramani-26July2013\1 AKILA\RENDERINGS\MEETING TABLES\infinity 8pax meeting tables.jpg">
          <a:extLst>
            <a:ext uri="{FF2B5EF4-FFF2-40B4-BE49-F238E27FC236}">
              <a16:creationId xmlns:a16="http://schemas.microsoft.com/office/drawing/2014/main" id="{F11CF29E-62F8-4067-A6F3-5E9A79911D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7" name="Picture 16" descr="C:\1Akila Ramani-26July2013\1 AKILA\RENDERINGS\MEETING TABLES\Planes discussion table - 1.png">
          <a:extLst>
            <a:ext uri="{FF2B5EF4-FFF2-40B4-BE49-F238E27FC236}">
              <a16:creationId xmlns:a16="http://schemas.microsoft.com/office/drawing/2014/main" id="{C2F7F21C-1DBB-45DC-BED0-A3B1D08BA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8" name="Picture 12" descr="C:\1Akila Ramani-26July2013\1 AKILA\RENDERINGS\MEETING TABLES\infinity 8pax meeting tables.jpg">
          <a:extLst>
            <a:ext uri="{FF2B5EF4-FFF2-40B4-BE49-F238E27FC236}">
              <a16:creationId xmlns:a16="http://schemas.microsoft.com/office/drawing/2014/main" id="{ACAD20CA-EAC3-4847-A1AD-5E6E14C938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9" name="Picture 12" descr="C:\1Akila Ramani-26July2013\1 AKILA\RENDERINGS\MEETING TABLES\infinity 8pax meeting tables.jpg">
          <a:extLst>
            <a:ext uri="{FF2B5EF4-FFF2-40B4-BE49-F238E27FC236}">
              <a16:creationId xmlns:a16="http://schemas.microsoft.com/office/drawing/2014/main" id="{00092F86-1C19-49D0-BA5E-91D7C4C5E4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0" name="Picture 12" descr="C:\1Akila Ramani-26July2013\1 AKILA\RENDERINGS\MEETING TABLES\infinity 8pax meeting tables.jpg">
          <a:extLst>
            <a:ext uri="{FF2B5EF4-FFF2-40B4-BE49-F238E27FC236}">
              <a16:creationId xmlns:a16="http://schemas.microsoft.com/office/drawing/2014/main" id="{8C3D7B32-CEE8-49E1-AF75-56DDA56F85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1" name="Picture 9" descr="C:\1Akila Ramani-26July2013\1 AKILA\RENDERINGS\MEETING TABLES\infinity 8pax meeting tables.jpg">
          <a:extLst>
            <a:ext uri="{FF2B5EF4-FFF2-40B4-BE49-F238E27FC236}">
              <a16:creationId xmlns:a16="http://schemas.microsoft.com/office/drawing/2014/main" id="{E43190FD-13EF-45E5-B456-7374E1F57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2" name="Picture 16" descr="C:\1Akila Ramani-26July2013\1 AKILA\RENDERINGS\MEETING TABLES\Planes discussion table - 1.png">
          <a:extLst>
            <a:ext uri="{FF2B5EF4-FFF2-40B4-BE49-F238E27FC236}">
              <a16:creationId xmlns:a16="http://schemas.microsoft.com/office/drawing/2014/main" id="{C60A6383-0036-41E6-9AF9-CC0D4D5AF2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3" name="Picture 12" descr="C:\1Akila Ramani-26July2013\1 AKILA\RENDERINGS\MEETING TABLES\infinity 8pax meeting tables.jpg">
          <a:extLst>
            <a:ext uri="{FF2B5EF4-FFF2-40B4-BE49-F238E27FC236}">
              <a16:creationId xmlns:a16="http://schemas.microsoft.com/office/drawing/2014/main" id="{C2BFC628-0654-4890-A213-043A20E7FA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4" name="Picture 12" descr="C:\1Akila Ramani-26July2013\1 AKILA\RENDERINGS\MEETING TABLES\infinity 8pax meeting tables.jpg">
          <a:extLst>
            <a:ext uri="{FF2B5EF4-FFF2-40B4-BE49-F238E27FC236}">
              <a16:creationId xmlns:a16="http://schemas.microsoft.com/office/drawing/2014/main" id="{F68900F6-8091-49FC-A04B-9274E73EF5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5" name="Picture 12" descr="C:\1Akila Ramani-26July2013\1 AKILA\RENDERINGS\MEETING TABLES\infinity 8pax meeting tables.jpg">
          <a:extLst>
            <a:ext uri="{FF2B5EF4-FFF2-40B4-BE49-F238E27FC236}">
              <a16:creationId xmlns:a16="http://schemas.microsoft.com/office/drawing/2014/main" id="{960D4DEC-120A-4ED2-BF87-59D8967E01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6" name="Picture 9" descr="C:\1Akila Ramani-26July2013\1 AKILA\RENDERINGS\MEETING TABLES\infinity 8pax meeting tables.jpg">
          <a:extLst>
            <a:ext uri="{FF2B5EF4-FFF2-40B4-BE49-F238E27FC236}">
              <a16:creationId xmlns:a16="http://schemas.microsoft.com/office/drawing/2014/main" id="{B65F9E55-D1E5-4516-AF79-24D8F3AB8C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7" name="Picture 16" descr="C:\1Akila Ramani-26July2013\1 AKILA\RENDERINGS\MEETING TABLES\Planes discussion table - 1.png">
          <a:extLst>
            <a:ext uri="{FF2B5EF4-FFF2-40B4-BE49-F238E27FC236}">
              <a16:creationId xmlns:a16="http://schemas.microsoft.com/office/drawing/2014/main" id="{E7D16C17-1964-4181-A8A0-C4A95FD239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8" name="Picture 12" descr="C:\1Akila Ramani-26July2013\1 AKILA\RENDERINGS\MEETING TABLES\infinity 8pax meeting tables.jpg">
          <a:extLst>
            <a:ext uri="{FF2B5EF4-FFF2-40B4-BE49-F238E27FC236}">
              <a16:creationId xmlns:a16="http://schemas.microsoft.com/office/drawing/2014/main" id="{4B9089AB-5C9A-41E8-ABE1-CAD423AF1A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9" name="Picture 12" descr="C:\1Akila Ramani-26July2013\1 AKILA\RENDERINGS\MEETING TABLES\infinity 8pax meeting tables.jpg">
          <a:extLst>
            <a:ext uri="{FF2B5EF4-FFF2-40B4-BE49-F238E27FC236}">
              <a16:creationId xmlns:a16="http://schemas.microsoft.com/office/drawing/2014/main" id="{E1C71B1A-AA9B-482F-996A-4127D50912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0" name="Picture 12" descr="C:\1Akila Ramani-26July2013\1 AKILA\RENDERINGS\MEETING TABLES\infinity 8pax meeting tables.jpg">
          <a:extLst>
            <a:ext uri="{FF2B5EF4-FFF2-40B4-BE49-F238E27FC236}">
              <a16:creationId xmlns:a16="http://schemas.microsoft.com/office/drawing/2014/main" id="{EF68771D-1F21-48DD-A224-9BA956E7A5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1" name="Picture 9" descr="C:\1Akila Ramani-26July2013\1 AKILA\RENDERINGS\MEETING TABLES\infinity 8pax meeting tables.jpg">
          <a:extLst>
            <a:ext uri="{FF2B5EF4-FFF2-40B4-BE49-F238E27FC236}">
              <a16:creationId xmlns:a16="http://schemas.microsoft.com/office/drawing/2014/main" id="{988D4746-76B0-40A5-88AD-461091F092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2" name="Picture 16" descr="C:\1Akila Ramani-26July2013\1 AKILA\RENDERINGS\MEETING TABLES\Planes discussion table - 1.png">
          <a:extLst>
            <a:ext uri="{FF2B5EF4-FFF2-40B4-BE49-F238E27FC236}">
              <a16:creationId xmlns:a16="http://schemas.microsoft.com/office/drawing/2014/main" id="{3E89BE42-72EA-4491-87B6-6916717C5E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3" name="Picture 12" descr="C:\1Akila Ramani-26July2013\1 AKILA\RENDERINGS\MEETING TABLES\infinity 8pax meeting tables.jpg">
          <a:extLst>
            <a:ext uri="{FF2B5EF4-FFF2-40B4-BE49-F238E27FC236}">
              <a16:creationId xmlns:a16="http://schemas.microsoft.com/office/drawing/2014/main" id="{AE8760E7-4763-4766-849D-EB9E3BC5C5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4" name="Picture 12" descr="C:\1Akila Ramani-26July2013\1 AKILA\RENDERINGS\MEETING TABLES\infinity 8pax meeting tables.jpg">
          <a:extLst>
            <a:ext uri="{FF2B5EF4-FFF2-40B4-BE49-F238E27FC236}">
              <a16:creationId xmlns:a16="http://schemas.microsoft.com/office/drawing/2014/main" id="{E57DE555-D701-49B7-8C24-E768DAE3E5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5" name="Picture 12" descr="C:\1Akila Ramani-26July2013\1 AKILA\RENDERINGS\MEETING TABLES\infinity 8pax meeting tables.jpg">
          <a:extLst>
            <a:ext uri="{FF2B5EF4-FFF2-40B4-BE49-F238E27FC236}">
              <a16:creationId xmlns:a16="http://schemas.microsoft.com/office/drawing/2014/main" id="{2EB576F0-3DFF-4FD8-A6C7-40201B5D02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6" name="Picture 9" descr="C:\1Akila Ramani-26July2013\1 AKILA\RENDERINGS\MEETING TABLES\infinity 8pax meeting tables.jpg">
          <a:extLst>
            <a:ext uri="{FF2B5EF4-FFF2-40B4-BE49-F238E27FC236}">
              <a16:creationId xmlns:a16="http://schemas.microsoft.com/office/drawing/2014/main" id="{7D920280-37ED-4F37-91B0-A19317AAC2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7" name="Picture 16" descr="C:\1Akila Ramani-26July2013\1 AKILA\RENDERINGS\MEETING TABLES\Planes discussion table - 1.png">
          <a:extLst>
            <a:ext uri="{FF2B5EF4-FFF2-40B4-BE49-F238E27FC236}">
              <a16:creationId xmlns:a16="http://schemas.microsoft.com/office/drawing/2014/main" id="{536DC716-08DA-407C-A134-400709E8E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8" name="Picture 12" descr="C:\1Akila Ramani-26July2013\1 AKILA\RENDERINGS\MEETING TABLES\infinity 8pax meeting tables.jpg">
          <a:extLst>
            <a:ext uri="{FF2B5EF4-FFF2-40B4-BE49-F238E27FC236}">
              <a16:creationId xmlns:a16="http://schemas.microsoft.com/office/drawing/2014/main" id="{225999D5-9267-4F43-BF2D-B1DB8266CA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9" name="Picture 12" descr="C:\1Akila Ramani-26July2013\1 AKILA\RENDERINGS\MEETING TABLES\infinity 8pax meeting tables.jpg">
          <a:extLst>
            <a:ext uri="{FF2B5EF4-FFF2-40B4-BE49-F238E27FC236}">
              <a16:creationId xmlns:a16="http://schemas.microsoft.com/office/drawing/2014/main" id="{0F046AE2-3EF8-4750-91C3-B323D00C38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0" name="Picture 12" descr="C:\1Akila Ramani-26July2013\1 AKILA\RENDERINGS\MEETING TABLES\infinity 8pax meeting tables.jpg">
          <a:extLst>
            <a:ext uri="{FF2B5EF4-FFF2-40B4-BE49-F238E27FC236}">
              <a16:creationId xmlns:a16="http://schemas.microsoft.com/office/drawing/2014/main" id="{D68E6276-CB79-4781-A232-D964A7C956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1" name="Picture 9" descr="C:\1Akila Ramani-26July2013\1 AKILA\RENDERINGS\MEETING TABLES\infinity 8pax meeting tables.jpg">
          <a:extLst>
            <a:ext uri="{FF2B5EF4-FFF2-40B4-BE49-F238E27FC236}">
              <a16:creationId xmlns:a16="http://schemas.microsoft.com/office/drawing/2014/main" id="{E803AE9C-91CA-42C0-A5F2-D19CBD7A01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2" name="Picture 16" descr="C:\1Akila Ramani-26July2013\1 AKILA\RENDERINGS\MEETING TABLES\Planes discussion table - 1.png">
          <a:extLst>
            <a:ext uri="{FF2B5EF4-FFF2-40B4-BE49-F238E27FC236}">
              <a16:creationId xmlns:a16="http://schemas.microsoft.com/office/drawing/2014/main" id="{D792F49F-EAE7-4C3B-A584-4BAD88D36E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3" name="Picture 12" descr="C:\1Akila Ramani-26July2013\1 AKILA\RENDERINGS\MEETING TABLES\infinity 8pax meeting tables.jpg">
          <a:extLst>
            <a:ext uri="{FF2B5EF4-FFF2-40B4-BE49-F238E27FC236}">
              <a16:creationId xmlns:a16="http://schemas.microsoft.com/office/drawing/2014/main" id="{584F10B9-1803-41CF-9C7F-A4DB725C01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4" name="Picture 12" descr="C:\1Akila Ramani-26July2013\1 AKILA\RENDERINGS\MEETING TABLES\infinity 8pax meeting tables.jpg">
          <a:extLst>
            <a:ext uri="{FF2B5EF4-FFF2-40B4-BE49-F238E27FC236}">
              <a16:creationId xmlns:a16="http://schemas.microsoft.com/office/drawing/2014/main" id="{7E36A0FA-FB81-4746-9E65-97EF6AFF65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5" name="Picture 12" descr="C:\1Akila Ramani-26July2013\1 AKILA\RENDERINGS\MEETING TABLES\infinity 8pax meeting tables.jpg">
          <a:extLst>
            <a:ext uri="{FF2B5EF4-FFF2-40B4-BE49-F238E27FC236}">
              <a16:creationId xmlns:a16="http://schemas.microsoft.com/office/drawing/2014/main" id="{56944243-B030-4CFD-95C2-B1DF4F95D7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6" name="Picture 9" descr="C:\1Akila Ramani-26July2013\1 AKILA\RENDERINGS\MEETING TABLES\infinity 8pax meeting tables.jpg">
          <a:extLst>
            <a:ext uri="{FF2B5EF4-FFF2-40B4-BE49-F238E27FC236}">
              <a16:creationId xmlns:a16="http://schemas.microsoft.com/office/drawing/2014/main" id="{71264829-CBC0-4B36-A3B7-4D2471BA37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7" name="Picture 16" descr="C:\1Akila Ramani-26July2013\1 AKILA\RENDERINGS\MEETING TABLES\Planes discussion table - 1.png">
          <a:extLst>
            <a:ext uri="{FF2B5EF4-FFF2-40B4-BE49-F238E27FC236}">
              <a16:creationId xmlns:a16="http://schemas.microsoft.com/office/drawing/2014/main" id="{DEB268C0-21E7-4857-A6C5-593A9AD428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8" name="Picture 12" descr="C:\1Akila Ramani-26July2013\1 AKILA\RENDERINGS\MEETING TABLES\infinity 8pax meeting tables.jpg">
          <a:extLst>
            <a:ext uri="{FF2B5EF4-FFF2-40B4-BE49-F238E27FC236}">
              <a16:creationId xmlns:a16="http://schemas.microsoft.com/office/drawing/2014/main" id="{3BF33983-4A7E-4C91-8644-E1132C6FBE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9" name="Picture 12" descr="C:\1Akila Ramani-26July2013\1 AKILA\RENDERINGS\MEETING TABLES\infinity 8pax meeting tables.jpg">
          <a:extLst>
            <a:ext uri="{FF2B5EF4-FFF2-40B4-BE49-F238E27FC236}">
              <a16:creationId xmlns:a16="http://schemas.microsoft.com/office/drawing/2014/main" id="{FE2BC61E-774C-4B80-A267-CA727ED164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0" name="Picture 12" descr="C:\1Akila Ramani-26July2013\1 AKILA\RENDERINGS\MEETING TABLES\infinity 8pax meeting tables.jpg">
          <a:extLst>
            <a:ext uri="{FF2B5EF4-FFF2-40B4-BE49-F238E27FC236}">
              <a16:creationId xmlns:a16="http://schemas.microsoft.com/office/drawing/2014/main" id="{D3778C75-C55F-4FC7-BA18-671305BEE1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1" name="Picture 9" descr="C:\1Akila Ramani-26July2013\1 AKILA\RENDERINGS\MEETING TABLES\infinity 8pax meeting tables.jpg">
          <a:extLst>
            <a:ext uri="{FF2B5EF4-FFF2-40B4-BE49-F238E27FC236}">
              <a16:creationId xmlns:a16="http://schemas.microsoft.com/office/drawing/2014/main" id="{FFEEB6B4-6F75-4985-BCD2-285EED9D3B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12" name="Picture 16" descr="C:\1Akila Ramani-26July2013\1 AKILA\RENDERINGS\MEETING TABLES\Planes discussion table - 1.png">
          <a:extLst>
            <a:ext uri="{FF2B5EF4-FFF2-40B4-BE49-F238E27FC236}">
              <a16:creationId xmlns:a16="http://schemas.microsoft.com/office/drawing/2014/main" id="{F949E391-7B08-4D41-9AD6-D87F4E1095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3" name="Picture 12" descr="C:\1Akila Ramani-26July2013\1 AKILA\RENDERINGS\MEETING TABLES\infinity 8pax meeting tables.jpg">
          <a:extLst>
            <a:ext uri="{FF2B5EF4-FFF2-40B4-BE49-F238E27FC236}">
              <a16:creationId xmlns:a16="http://schemas.microsoft.com/office/drawing/2014/main" id="{A1231F28-B1EF-467E-95E1-7261BB9603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14" name="Picture 12" descr="C:\1Akila Ramani-26July2013\1 AKILA\RENDERINGS\MEETING TABLES\infinity 8pax meeting tables.jpg">
          <a:extLst>
            <a:ext uri="{FF2B5EF4-FFF2-40B4-BE49-F238E27FC236}">
              <a16:creationId xmlns:a16="http://schemas.microsoft.com/office/drawing/2014/main" id="{D4B08877-7F99-4C4C-81F4-C910B1CB19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5" name="Picture 12" descr="C:\1Akila Ramani-26July2013\1 AKILA\RENDERINGS\MEETING TABLES\infinity 8pax meeting tables.jpg">
          <a:extLst>
            <a:ext uri="{FF2B5EF4-FFF2-40B4-BE49-F238E27FC236}">
              <a16:creationId xmlns:a16="http://schemas.microsoft.com/office/drawing/2014/main" id="{66E7AF89-8973-4E45-97B6-77B17636CB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6" name="Picture 9" descr="C:\1Akila Ramani-26July2013\1 AKILA\RENDERINGS\MEETING TABLES\infinity 8pax meeting tables.jpg">
          <a:extLst>
            <a:ext uri="{FF2B5EF4-FFF2-40B4-BE49-F238E27FC236}">
              <a16:creationId xmlns:a16="http://schemas.microsoft.com/office/drawing/2014/main" id="{804E41CA-3004-42D4-A34F-ABF14096D1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17" name="Picture 16" descr="C:\1Akila Ramani-26July2013\1 AKILA\RENDERINGS\MEETING TABLES\Planes discussion table - 1.png">
          <a:extLst>
            <a:ext uri="{FF2B5EF4-FFF2-40B4-BE49-F238E27FC236}">
              <a16:creationId xmlns:a16="http://schemas.microsoft.com/office/drawing/2014/main" id="{A244197F-B1BA-44F7-AC02-635F994721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8" name="Picture 12" descr="C:\1Akila Ramani-26July2013\1 AKILA\RENDERINGS\MEETING TABLES\infinity 8pax meeting tables.jpg">
          <a:extLst>
            <a:ext uri="{FF2B5EF4-FFF2-40B4-BE49-F238E27FC236}">
              <a16:creationId xmlns:a16="http://schemas.microsoft.com/office/drawing/2014/main" id="{CF68EE0B-2E0A-4169-A63C-18970BF38E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19" name="Picture 12" descr="C:\1Akila Ramani-26July2013\1 AKILA\RENDERINGS\MEETING TABLES\infinity 8pax meeting tables.jpg">
          <a:extLst>
            <a:ext uri="{FF2B5EF4-FFF2-40B4-BE49-F238E27FC236}">
              <a16:creationId xmlns:a16="http://schemas.microsoft.com/office/drawing/2014/main" id="{C4D966EA-4F9E-4922-AF8C-54103B2615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0" name="Picture 12" descr="C:\1Akila Ramani-26July2013\1 AKILA\RENDERINGS\MEETING TABLES\infinity 8pax meeting tables.jpg">
          <a:extLst>
            <a:ext uri="{FF2B5EF4-FFF2-40B4-BE49-F238E27FC236}">
              <a16:creationId xmlns:a16="http://schemas.microsoft.com/office/drawing/2014/main" id="{7ECBA991-554A-4B54-8CE8-5F69AE999D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21" name="Picture 9" descr="C:\1Akila Ramani-26July2013\1 AKILA\RENDERINGS\MEETING TABLES\infinity 8pax meeting tables.jpg">
          <a:extLst>
            <a:ext uri="{FF2B5EF4-FFF2-40B4-BE49-F238E27FC236}">
              <a16:creationId xmlns:a16="http://schemas.microsoft.com/office/drawing/2014/main" id="{1594C8F5-77DD-4182-A838-0F5D974E0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2" name="Picture 16" descr="C:\1Akila Ramani-26July2013\1 AKILA\RENDERINGS\MEETING TABLES\Planes discussion table - 1.png">
          <a:extLst>
            <a:ext uri="{FF2B5EF4-FFF2-40B4-BE49-F238E27FC236}">
              <a16:creationId xmlns:a16="http://schemas.microsoft.com/office/drawing/2014/main" id="{B6C62C93-2A88-4DE0-8D5A-856E590CC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3" name="Picture 12" descr="C:\1Akila Ramani-26July2013\1 AKILA\RENDERINGS\MEETING TABLES\infinity 8pax meeting tables.jpg">
          <a:extLst>
            <a:ext uri="{FF2B5EF4-FFF2-40B4-BE49-F238E27FC236}">
              <a16:creationId xmlns:a16="http://schemas.microsoft.com/office/drawing/2014/main" id="{F893A205-51E2-4355-A8EE-920271EC25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24" name="Picture 12" descr="C:\1Akila Ramani-26July2013\1 AKILA\RENDERINGS\MEETING TABLES\infinity 8pax meeting tables.jpg">
          <a:extLst>
            <a:ext uri="{FF2B5EF4-FFF2-40B4-BE49-F238E27FC236}">
              <a16:creationId xmlns:a16="http://schemas.microsoft.com/office/drawing/2014/main" id="{4B1264AA-5146-4232-B30D-DF80BC3048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5" name="Picture 12" descr="C:\1Akila Ramani-26July2013\1 AKILA\RENDERINGS\MEETING TABLES\infinity 8pax meeting tables.jpg">
          <a:extLst>
            <a:ext uri="{FF2B5EF4-FFF2-40B4-BE49-F238E27FC236}">
              <a16:creationId xmlns:a16="http://schemas.microsoft.com/office/drawing/2014/main" id="{FF2CE7F7-EFAF-463A-8CF6-94D1F497E1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26" name="Picture 9" descr="C:\1Akila Ramani-26July2013\1 AKILA\RENDERINGS\MEETING TABLES\infinity 8pax meeting tables.jpg">
          <a:extLst>
            <a:ext uri="{FF2B5EF4-FFF2-40B4-BE49-F238E27FC236}">
              <a16:creationId xmlns:a16="http://schemas.microsoft.com/office/drawing/2014/main" id="{2FE36ECE-BD85-4FFA-BDD1-436270C04F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7" name="Picture 16" descr="C:\1Akila Ramani-26July2013\1 AKILA\RENDERINGS\MEETING TABLES\Planes discussion table - 1.png">
          <a:extLst>
            <a:ext uri="{FF2B5EF4-FFF2-40B4-BE49-F238E27FC236}">
              <a16:creationId xmlns:a16="http://schemas.microsoft.com/office/drawing/2014/main" id="{6DF22151-B3DA-4927-A517-BE67DC7F4A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8" name="Picture 12" descr="C:\1Akila Ramani-26July2013\1 AKILA\RENDERINGS\MEETING TABLES\infinity 8pax meeting tables.jpg">
          <a:extLst>
            <a:ext uri="{FF2B5EF4-FFF2-40B4-BE49-F238E27FC236}">
              <a16:creationId xmlns:a16="http://schemas.microsoft.com/office/drawing/2014/main" id="{AF624E2E-169B-439E-A5FF-48070289EE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29" name="Picture 12" descr="C:\1Akila Ramani-26July2013\1 AKILA\RENDERINGS\MEETING TABLES\infinity 8pax meeting tables.jpg">
          <a:extLst>
            <a:ext uri="{FF2B5EF4-FFF2-40B4-BE49-F238E27FC236}">
              <a16:creationId xmlns:a16="http://schemas.microsoft.com/office/drawing/2014/main" id="{100D07D4-13B4-4B4F-88D0-8FEBB1B74D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0" name="Picture 12" descr="C:\1Akila Ramani-26July2013\1 AKILA\RENDERINGS\MEETING TABLES\infinity 8pax meeting tables.jpg">
          <a:extLst>
            <a:ext uri="{FF2B5EF4-FFF2-40B4-BE49-F238E27FC236}">
              <a16:creationId xmlns:a16="http://schemas.microsoft.com/office/drawing/2014/main" id="{EDE21226-461D-484C-A894-73DF1EED8A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31" name="Picture 9" descr="C:\1Akila Ramani-26July2013\1 AKILA\RENDERINGS\MEETING TABLES\infinity 8pax meeting tables.jpg">
          <a:extLst>
            <a:ext uri="{FF2B5EF4-FFF2-40B4-BE49-F238E27FC236}">
              <a16:creationId xmlns:a16="http://schemas.microsoft.com/office/drawing/2014/main" id="{C84EFF32-8D9C-40F4-B358-F6CBBC9284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32" name="Picture 16" descr="C:\1Akila Ramani-26July2013\1 AKILA\RENDERINGS\MEETING TABLES\Planes discussion table - 1.png">
          <a:extLst>
            <a:ext uri="{FF2B5EF4-FFF2-40B4-BE49-F238E27FC236}">
              <a16:creationId xmlns:a16="http://schemas.microsoft.com/office/drawing/2014/main" id="{8A0BA433-976A-483A-834D-A3BD68463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3" name="Picture 12" descr="C:\1Akila Ramani-26July2013\1 AKILA\RENDERINGS\MEETING TABLES\infinity 8pax meeting tables.jpg">
          <a:extLst>
            <a:ext uri="{FF2B5EF4-FFF2-40B4-BE49-F238E27FC236}">
              <a16:creationId xmlns:a16="http://schemas.microsoft.com/office/drawing/2014/main" id="{75D1EF41-955C-4758-BF3B-49F327FB8C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34" name="Picture 12" descr="C:\1Akila Ramani-26July2013\1 AKILA\RENDERINGS\MEETING TABLES\infinity 8pax meeting tables.jpg">
          <a:extLst>
            <a:ext uri="{FF2B5EF4-FFF2-40B4-BE49-F238E27FC236}">
              <a16:creationId xmlns:a16="http://schemas.microsoft.com/office/drawing/2014/main" id="{C057AC38-3C24-49DE-BCDC-74BCA125DA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5" name="Picture 12" descr="C:\1Akila Ramani-26July2013\1 AKILA\RENDERINGS\MEETING TABLES\infinity 8pax meeting tables.jpg">
          <a:extLst>
            <a:ext uri="{FF2B5EF4-FFF2-40B4-BE49-F238E27FC236}">
              <a16:creationId xmlns:a16="http://schemas.microsoft.com/office/drawing/2014/main" id="{B28F15DA-C6B3-42DC-B4D9-5977566CD6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36" name="Picture 9" descr="C:\1Akila Ramani-26July2013\1 AKILA\RENDERINGS\MEETING TABLES\infinity 8pax meeting tables.jpg">
          <a:extLst>
            <a:ext uri="{FF2B5EF4-FFF2-40B4-BE49-F238E27FC236}">
              <a16:creationId xmlns:a16="http://schemas.microsoft.com/office/drawing/2014/main" id="{18B71D6A-3754-4578-AC63-4F73C6B70E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37" name="Picture 16" descr="C:\1Akila Ramani-26July2013\1 AKILA\RENDERINGS\MEETING TABLES\Planes discussion table - 1.png">
          <a:extLst>
            <a:ext uri="{FF2B5EF4-FFF2-40B4-BE49-F238E27FC236}">
              <a16:creationId xmlns:a16="http://schemas.microsoft.com/office/drawing/2014/main" id="{6350DDC3-4E3B-454F-AF78-C64219BFC4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8" name="Picture 12" descr="C:\1Akila Ramani-26July2013\1 AKILA\RENDERINGS\MEETING TABLES\infinity 8pax meeting tables.jpg">
          <a:extLst>
            <a:ext uri="{FF2B5EF4-FFF2-40B4-BE49-F238E27FC236}">
              <a16:creationId xmlns:a16="http://schemas.microsoft.com/office/drawing/2014/main" id="{E1C1C8AA-9434-477A-B173-2B324AC8EC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39" name="Picture 12" descr="C:\1Akila Ramani-26July2013\1 AKILA\RENDERINGS\MEETING TABLES\infinity 8pax meeting tables.jpg">
          <a:extLst>
            <a:ext uri="{FF2B5EF4-FFF2-40B4-BE49-F238E27FC236}">
              <a16:creationId xmlns:a16="http://schemas.microsoft.com/office/drawing/2014/main" id="{3598534F-8E7B-42C7-9BD3-B653A4121B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0" name="Picture 12" descr="C:\1Akila Ramani-26July2013\1 AKILA\RENDERINGS\MEETING TABLES\infinity 8pax meeting tables.jpg">
          <a:extLst>
            <a:ext uri="{FF2B5EF4-FFF2-40B4-BE49-F238E27FC236}">
              <a16:creationId xmlns:a16="http://schemas.microsoft.com/office/drawing/2014/main" id="{EAB845A8-F39B-48E3-8CC9-A57D7000B7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41" name="Picture 9" descr="C:\1Akila Ramani-26July2013\1 AKILA\RENDERINGS\MEETING TABLES\infinity 8pax meeting tables.jpg">
          <a:extLst>
            <a:ext uri="{FF2B5EF4-FFF2-40B4-BE49-F238E27FC236}">
              <a16:creationId xmlns:a16="http://schemas.microsoft.com/office/drawing/2014/main" id="{7F46052D-BD6C-4DBD-BE9B-61DE0B9758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42" name="Picture 16" descr="C:\1Akila Ramani-26July2013\1 AKILA\RENDERINGS\MEETING TABLES\Planes discussion table - 1.png">
          <a:extLst>
            <a:ext uri="{FF2B5EF4-FFF2-40B4-BE49-F238E27FC236}">
              <a16:creationId xmlns:a16="http://schemas.microsoft.com/office/drawing/2014/main" id="{CC6FE503-3EFC-4495-94F8-DCDE67F5E4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3" name="Picture 12" descr="C:\1Akila Ramani-26July2013\1 AKILA\RENDERINGS\MEETING TABLES\infinity 8pax meeting tables.jpg">
          <a:extLst>
            <a:ext uri="{FF2B5EF4-FFF2-40B4-BE49-F238E27FC236}">
              <a16:creationId xmlns:a16="http://schemas.microsoft.com/office/drawing/2014/main" id="{8575F194-6030-4685-8E24-4A2E33F03F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4" name="Picture 12" descr="C:\1Akila Ramani-26July2013\1 AKILA\RENDERINGS\MEETING TABLES\infinity 8pax meeting tables.jpg">
          <a:extLst>
            <a:ext uri="{FF2B5EF4-FFF2-40B4-BE49-F238E27FC236}">
              <a16:creationId xmlns:a16="http://schemas.microsoft.com/office/drawing/2014/main" id="{A5E20033-D7BF-4D6B-B7C9-765A06A842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5" name="Picture 12" descr="C:\1Akila Ramani-26July2013\1 AKILA\RENDERINGS\MEETING TABLES\infinity 8pax meeting tables.jpg">
          <a:extLst>
            <a:ext uri="{FF2B5EF4-FFF2-40B4-BE49-F238E27FC236}">
              <a16:creationId xmlns:a16="http://schemas.microsoft.com/office/drawing/2014/main" id="{CD25375E-B5C2-416F-892A-B6D2DEC5A1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46" name="Picture 9" descr="C:\1Akila Ramani-26July2013\1 AKILA\RENDERINGS\MEETING TABLES\infinity 8pax meeting tables.jpg">
          <a:extLst>
            <a:ext uri="{FF2B5EF4-FFF2-40B4-BE49-F238E27FC236}">
              <a16:creationId xmlns:a16="http://schemas.microsoft.com/office/drawing/2014/main" id="{5E078A3D-926D-4E0E-BE7D-A5D01136D6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47" name="Picture 16" descr="C:\1Akila Ramani-26July2013\1 AKILA\RENDERINGS\MEETING TABLES\Planes discussion table - 1.png">
          <a:extLst>
            <a:ext uri="{FF2B5EF4-FFF2-40B4-BE49-F238E27FC236}">
              <a16:creationId xmlns:a16="http://schemas.microsoft.com/office/drawing/2014/main" id="{B37BB6F9-72A3-4020-A00D-7E5CDF5B6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8" name="Picture 12" descr="C:\1Akila Ramani-26July2013\1 AKILA\RENDERINGS\MEETING TABLES\infinity 8pax meeting tables.jpg">
          <a:extLst>
            <a:ext uri="{FF2B5EF4-FFF2-40B4-BE49-F238E27FC236}">
              <a16:creationId xmlns:a16="http://schemas.microsoft.com/office/drawing/2014/main" id="{FCC73C09-208D-4050-BF7A-17C3AECFDE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9" name="Picture 12" descr="C:\1Akila Ramani-26July2013\1 AKILA\RENDERINGS\MEETING TABLES\infinity 8pax meeting tables.jpg">
          <a:extLst>
            <a:ext uri="{FF2B5EF4-FFF2-40B4-BE49-F238E27FC236}">
              <a16:creationId xmlns:a16="http://schemas.microsoft.com/office/drawing/2014/main" id="{9A7AB7A7-51E8-4154-9BF7-63BD36828A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0" name="Picture 12" descr="C:\1Akila Ramani-26July2013\1 AKILA\RENDERINGS\MEETING TABLES\infinity 8pax meeting tables.jpg">
          <a:extLst>
            <a:ext uri="{FF2B5EF4-FFF2-40B4-BE49-F238E27FC236}">
              <a16:creationId xmlns:a16="http://schemas.microsoft.com/office/drawing/2014/main" id="{3455C971-B403-446D-AC7F-948A1D848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51" name="Picture 9" descr="C:\1Akila Ramani-26July2013\1 AKILA\RENDERINGS\MEETING TABLES\infinity 8pax meeting tables.jpg">
          <a:extLst>
            <a:ext uri="{FF2B5EF4-FFF2-40B4-BE49-F238E27FC236}">
              <a16:creationId xmlns:a16="http://schemas.microsoft.com/office/drawing/2014/main" id="{1AA840B3-0196-4E9A-B14E-7F8FD0AEBE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52" name="Picture 16" descr="C:\1Akila Ramani-26July2013\1 AKILA\RENDERINGS\MEETING TABLES\Planes discussion table - 1.png">
          <a:extLst>
            <a:ext uri="{FF2B5EF4-FFF2-40B4-BE49-F238E27FC236}">
              <a16:creationId xmlns:a16="http://schemas.microsoft.com/office/drawing/2014/main" id="{D7D0357C-C9D5-42B6-80C0-88DB33ED83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3" name="Picture 12" descr="C:\1Akila Ramani-26July2013\1 AKILA\RENDERINGS\MEETING TABLES\infinity 8pax meeting tables.jpg">
          <a:extLst>
            <a:ext uri="{FF2B5EF4-FFF2-40B4-BE49-F238E27FC236}">
              <a16:creationId xmlns:a16="http://schemas.microsoft.com/office/drawing/2014/main" id="{9BF91A97-8B4C-4098-8975-E826E82BE4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54" name="Picture 12" descr="C:\1Akila Ramani-26July2013\1 AKILA\RENDERINGS\MEETING TABLES\infinity 8pax meeting tables.jpg">
          <a:extLst>
            <a:ext uri="{FF2B5EF4-FFF2-40B4-BE49-F238E27FC236}">
              <a16:creationId xmlns:a16="http://schemas.microsoft.com/office/drawing/2014/main" id="{93D44816-E504-489E-8B02-C0351C5E29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5" name="Picture 12" descr="C:\1Akila Ramani-26July2013\1 AKILA\RENDERINGS\MEETING TABLES\infinity 8pax meeting tables.jpg">
          <a:extLst>
            <a:ext uri="{FF2B5EF4-FFF2-40B4-BE49-F238E27FC236}">
              <a16:creationId xmlns:a16="http://schemas.microsoft.com/office/drawing/2014/main" id="{76B2AF9B-7826-41A4-9A04-8EB0BBD8D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56" name="Picture 9" descr="C:\1Akila Ramani-26July2013\1 AKILA\RENDERINGS\MEETING TABLES\infinity 8pax meeting tables.jpg">
          <a:extLst>
            <a:ext uri="{FF2B5EF4-FFF2-40B4-BE49-F238E27FC236}">
              <a16:creationId xmlns:a16="http://schemas.microsoft.com/office/drawing/2014/main" id="{E1123435-6F95-4B09-9845-490C1D806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57" name="Picture 16" descr="C:\1Akila Ramani-26July2013\1 AKILA\RENDERINGS\MEETING TABLES\Planes discussion table - 1.png">
          <a:extLst>
            <a:ext uri="{FF2B5EF4-FFF2-40B4-BE49-F238E27FC236}">
              <a16:creationId xmlns:a16="http://schemas.microsoft.com/office/drawing/2014/main" id="{D1B3507D-6F9D-4F60-8864-5C56FB4B5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8" name="Picture 12" descr="C:\1Akila Ramani-26July2013\1 AKILA\RENDERINGS\MEETING TABLES\infinity 8pax meeting tables.jpg">
          <a:extLst>
            <a:ext uri="{FF2B5EF4-FFF2-40B4-BE49-F238E27FC236}">
              <a16:creationId xmlns:a16="http://schemas.microsoft.com/office/drawing/2014/main" id="{DA8AA48A-E062-47B3-A8D8-F6B421A469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59" name="Picture 12" descr="C:\1Akila Ramani-26July2013\1 AKILA\RENDERINGS\MEETING TABLES\infinity 8pax meeting tables.jpg">
          <a:extLst>
            <a:ext uri="{FF2B5EF4-FFF2-40B4-BE49-F238E27FC236}">
              <a16:creationId xmlns:a16="http://schemas.microsoft.com/office/drawing/2014/main" id="{8AD9FC9D-ED08-406C-B6C9-C1CE79E97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0" name="Picture 12" descr="C:\1Akila Ramani-26July2013\1 AKILA\RENDERINGS\MEETING TABLES\infinity 8pax meeting tables.jpg">
          <a:extLst>
            <a:ext uri="{FF2B5EF4-FFF2-40B4-BE49-F238E27FC236}">
              <a16:creationId xmlns:a16="http://schemas.microsoft.com/office/drawing/2014/main" id="{7EDFB126-8376-4E87-8279-879EE2CD49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1" name="Picture 9" descr="C:\1Akila Ramani-26July2013\1 AKILA\RENDERINGS\MEETING TABLES\infinity 8pax meeting tables.jpg">
          <a:extLst>
            <a:ext uri="{FF2B5EF4-FFF2-40B4-BE49-F238E27FC236}">
              <a16:creationId xmlns:a16="http://schemas.microsoft.com/office/drawing/2014/main" id="{1BBED840-DADB-4FCC-A99E-5741578D1D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62" name="Picture 16" descr="C:\1Akila Ramani-26July2013\1 AKILA\RENDERINGS\MEETING TABLES\Planes discussion table - 1.png">
          <a:extLst>
            <a:ext uri="{FF2B5EF4-FFF2-40B4-BE49-F238E27FC236}">
              <a16:creationId xmlns:a16="http://schemas.microsoft.com/office/drawing/2014/main" id="{D66BE973-93E7-4E46-8690-8408BA03F6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3" name="Picture 12" descr="C:\1Akila Ramani-26July2013\1 AKILA\RENDERINGS\MEETING TABLES\infinity 8pax meeting tables.jpg">
          <a:extLst>
            <a:ext uri="{FF2B5EF4-FFF2-40B4-BE49-F238E27FC236}">
              <a16:creationId xmlns:a16="http://schemas.microsoft.com/office/drawing/2014/main" id="{62D3F5B6-251F-4A8C-AFA7-490D24E5E7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64" name="Picture 12" descr="C:\1Akila Ramani-26July2013\1 AKILA\RENDERINGS\MEETING TABLES\infinity 8pax meeting tables.jpg">
          <a:extLst>
            <a:ext uri="{FF2B5EF4-FFF2-40B4-BE49-F238E27FC236}">
              <a16:creationId xmlns:a16="http://schemas.microsoft.com/office/drawing/2014/main" id="{6A64B4CA-D8F5-4005-B745-214D6C7B3B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5" name="Picture 12" descr="C:\1Akila Ramani-26July2013\1 AKILA\RENDERINGS\MEETING TABLES\infinity 8pax meeting tables.jpg">
          <a:extLst>
            <a:ext uri="{FF2B5EF4-FFF2-40B4-BE49-F238E27FC236}">
              <a16:creationId xmlns:a16="http://schemas.microsoft.com/office/drawing/2014/main" id="{1860A799-525E-42D4-8577-B281181174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6" name="Picture 9" descr="C:\1Akila Ramani-26July2013\1 AKILA\RENDERINGS\MEETING TABLES\infinity 8pax meeting tables.jpg">
          <a:extLst>
            <a:ext uri="{FF2B5EF4-FFF2-40B4-BE49-F238E27FC236}">
              <a16:creationId xmlns:a16="http://schemas.microsoft.com/office/drawing/2014/main" id="{A3F5062E-AB0E-4B85-994C-DA904AE27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67" name="Picture 16" descr="C:\1Akila Ramani-26July2013\1 AKILA\RENDERINGS\MEETING TABLES\Planes discussion table - 1.png">
          <a:extLst>
            <a:ext uri="{FF2B5EF4-FFF2-40B4-BE49-F238E27FC236}">
              <a16:creationId xmlns:a16="http://schemas.microsoft.com/office/drawing/2014/main" id="{D20B3DC3-5F23-4D90-8618-DC1ADE05E3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8" name="Picture 12" descr="C:\1Akila Ramani-26July2013\1 AKILA\RENDERINGS\MEETING TABLES\infinity 8pax meeting tables.jpg">
          <a:extLst>
            <a:ext uri="{FF2B5EF4-FFF2-40B4-BE49-F238E27FC236}">
              <a16:creationId xmlns:a16="http://schemas.microsoft.com/office/drawing/2014/main" id="{C936E2D9-F434-4DEC-AEDE-D61A4C0D56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69" name="Picture 12" descr="C:\1Akila Ramani-26July2013\1 AKILA\RENDERINGS\MEETING TABLES\infinity 8pax meeting tables.jpg">
          <a:extLst>
            <a:ext uri="{FF2B5EF4-FFF2-40B4-BE49-F238E27FC236}">
              <a16:creationId xmlns:a16="http://schemas.microsoft.com/office/drawing/2014/main" id="{F90421CB-DA78-4E1A-B696-7C7F236A8B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0" name="Picture 12" descr="C:\1Akila Ramani-26July2013\1 AKILA\RENDERINGS\MEETING TABLES\infinity 8pax meeting tables.jpg">
          <a:extLst>
            <a:ext uri="{FF2B5EF4-FFF2-40B4-BE49-F238E27FC236}">
              <a16:creationId xmlns:a16="http://schemas.microsoft.com/office/drawing/2014/main" id="{43022794-6919-403D-B0A2-A2147A4F9E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71" name="Picture 9" descr="C:\1Akila Ramani-26July2013\1 AKILA\RENDERINGS\MEETING TABLES\infinity 8pax meeting tables.jpg">
          <a:extLst>
            <a:ext uri="{FF2B5EF4-FFF2-40B4-BE49-F238E27FC236}">
              <a16:creationId xmlns:a16="http://schemas.microsoft.com/office/drawing/2014/main" id="{DAC1A9E0-61C3-4345-8F95-F89ED6D811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2" name="Picture 16" descr="C:\1Akila Ramani-26July2013\1 AKILA\RENDERINGS\MEETING TABLES\Planes discussion table - 1.png">
          <a:extLst>
            <a:ext uri="{FF2B5EF4-FFF2-40B4-BE49-F238E27FC236}">
              <a16:creationId xmlns:a16="http://schemas.microsoft.com/office/drawing/2014/main" id="{6F587EC7-20C4-4736-88DB-567ABFD4A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3" name="Picture 12" descr="C:\1Akila Ramani-26July2013\1 AKILA\RENDERINGS\MEETING TABLES\infinity 8pax meeting tables.jpg">
          <a:extLst>
            <a:ext uri="{FF2B5EF4-FFF2-40B4-BE49-F238E27FC236}">
              <a16:creationId xmlns:a16="http://schemas.microsoft.com/office/drawing/2014/main" id="{2F0B1803-CAC0-414E-8BB6-C9DEE45577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74" name="Picture 12" descr="C:\1Akila Ramani-26July2013\1 AKILA\RENDERINGS\MEETING TABLES\infinity 8pax meeting tables.jpg">
          <a:extLst>
            <a:ext uri="{FF2B5EF4-FFF2-40B4-BE49-F238E27FC236}">
              <a16:creationId xmlns:a16="http://schemas.microsoft.com/office/drawing/2014/main" id="{AC295B95-DE6E-413E-9B63-CFF4D2AB08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5" name="Picture 12" descr="C:\1Akila Ramani-26July2013\1 AKILA\RENDERINGS\MEETING TABLES\infinity 8pax meeting tables.jpg">
          <a:extLst>
            <a:ext uri="{FF2B5EF4-FFF2-40B4-BE49-F238E27FC236}">
              <a16:creationId xmlns:a16="http://schemas.microsoft.com/office/drawing/2014/main" id="{64BCEF59-2F24-487D-BE72-90FDC92CCC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76" name="Picture 9" descr="C:\1Akila Ramani-26July2013\1 AKILA\RENDERINGS\MEETING TABLES\infinity 8pax meeting tables.jpg">
          <a:extLst>
            <a:ext uri="{FF2B5EF4-FFF2-40B4-BE49-F238E27FC236}">
              <a16:creationId xmlns:a16="http://schemas.microsoft.com/office/drawing/2014/main" id="{CCFFE6EC-28B8-4C46-A7C8-288ABB0EC4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7" name="Picture 16" descr="C:\1Akila Ramani-26July2013\1 AKILA\RENDERINGS\MEETING TABLES\Planes discussion table - 1.png">
          <a:extLst>
            <a:ext uri="{FF2B5EF4-FFF2-40B4-BE49-F238E27FC236}">
              <a16:creationId xmlns:a16="http://schemas.microsoft.com/office/drawing/2014/main" id="{1E0A1883-C860-4E0A-8D5E-DD796B862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8" name="Picture 12" descr="C:\1Akila Ramani-26July2013\1 AKILA\RENDERINGS\MEETING TABLES\infinity 8pax meeting tables.jpg">
          <a:extLst>
            <a:ext uri="{FF2B5EF4-FFF2-40B4-BE49-F238E27FC236}">
              <a16:creationId xmlns:a16="http://schemas.microsoft.com/office/drawing/2014/main" id="{CAC65DCA-C78C-4EDC-8042-C6B058D45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79" name="Picture 12" descr="C:\1Akila Ramani-26July2013\1 AKILA\RENDERINGS\MEETING TABLES\infinity 8pax meeting tables.jpg">
          <a:extLst>
            <a:ext uri="{FF2B5EF4-FFF2-40B4-BE49-F238E27FC236}">
              <a16:creationId xmlns:a16="http://schemas.microsoft.com/office/drawing/2014/main" id="{758F1E82-4A45-4C8E-B017-27BCBBFC4F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0" name="Picture 12" descr="C:\1Akila Ramani-26July2013\1 AKILA\RENDERINGS\MEETING TABLES\infinity 8pax meeting tables.jpg">
          <a:extLst>
            <a:ext uri="{FF2B5EF4-FFF2-40B4-BE49-F238E27FC236}">
              <a16:creationId xmlns:a16="http://schemas.microsoft.com/office/drawing/2014/main" id="{42F6D907-98B3-4EDE-AD02-0FB8746675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81" name="Picture 9" descr="C:\1Akila Ramani-26July2013\1 AKILA\RENDERINGS\MEETING TABLES\infinity 8pax meeting tables.jpg">
          <a:extLst>
            <a:ext uri="{FF2B5EF4-FFF2-40B4-BE49-F238E27FC236}">
              <a16:creationId xmlns:a16="http://schemas.microsoft.com/office/drawing/2014/main" id="{CEED9A67-B493-4EE0-8488-CCDD3AEC6E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82" name="Picture 16" descr="C:\1Akila Ramani-26July2013\1 AKILA\RENDERINGS\MEETING TABLES\Planes discussion table - 1.png">
          <a:extLst>
            <a:ext uri="{FF2B5EF4-FFF2-40B4-BE49-F238E27FC236}">
              <a16:creationId xmlns:a16="http://schemas.microsoft.com/office/drawing/2014/main" id="{32F8CD5A-9943-4589-A198-56F8B2BAC1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3" name="Picture 62" descr="C:\1Akila Ramani-26July2013\1 AKILA\RENDERINGS\MEETING TABLES\infinity 8pax meeting tables.jpg">
          <a:extLst>
            <a:ext uri="{FF2B5EF4-FFF2-40B4-BE49-F238E27FC236}">
              <a16:creationId xmlns:a16="http://schemas.microsoft.com/office/drawing/2014/main" id="{AC53A294-FA1B-47CB-8204-5E7FE0A335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84" name="Picture 12" descr="C:\1Akila Ramani-26July2013\1 AKILA\RENDERINGS\MEETING TABLES\infinity 8pax meeting tables.jpg">
          <a:extLst>
            <a:ext uri="{FF2B5EF4-FFF2-40B4-BE49-F238E27FC236}">
              <a16:creationId xmlns:a16="http://schemas.microsoft.com/office/drawing/2014/main" id="{14275E48-64A5-4FAE-AB7B-D888B8B7B1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5" name="Picture 12" descr="C:\1Akila Ramani-26July2013\1 AKILA\RENDERINGS\MEETING TABLES\infinity 8pax meeting tables.jpg">
          <a:extLst>
            <a:ext uri="{FF2B5EF4-FFF2-40B4-BE49-F238E27FC236}">
              <a16:creationId xmlns:a16="http://schemas.microsoft.com/office/drawing/2014/main" id="{C659E96B-5951-460E-B9C6-666B59E842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86" name="Picture 9" descr="C:\1Akila Ramani-26July2013\1 AKILA\RENDERINGS\MEETING TABLES\infinity 8pax meeting tables.jpg">
          <a:extLst>
            <a:ext uri="{FF2B5EF4-FFF2-40B4-BE49-F238E27FC236}">
              <a16:creationId xmlns:a16="http://schemas.microsoft.com/office/drawing/2014/main" id="{9508CB8A-4C1A-4553-9DC6-A23DA8648B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87" name="Picture 66" descr="C:\1Akila Ramani-26July2013\1 AKILA\RENDERINGS\MEETING TABLES\Planes discussion table - 1.png">
          <a:extLst>
            <a:ext uri="{FF2B5EF4-FFF2-40B4-BE49-F238E27FC236}">
              <a16:creationId xmlns:a16="http://schemas.microsoft.com/office/drawing/2014/main" id="{5CA81405-2A8C-401B-97CC-35BA8B254A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8" name="Picture 12" descr="C:\1Akila Ramani-26July2013\1 AKILA\RENDERINGS\MEETING TABLES\infinity 8pax meeting tables.jpg">
          <a:extLst>
            <a:ext uri="{FF2B5EF4-FFF2-40B4-BE49-F238E27FC236}">
              <a16:creationId xmlns:a16="http://schemas.microsoft.com/office/drawing/2014/main" id="{A772B108-E99B-41AA-B37D-79B3E4BAB8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89" name="Picture 12" descr="C:\1Akila Ramani-26July2013\1 AKILA\RENDERINGS\MEETING TABLES\infinity 8pax meeting tables.jpg">
          <a:extLst>
            <a:ext uri="{FF2B5EF4-FFF2-40B4-BE49-F238E27FC236}">
              <a16:creationId xmlns:a16="http://schemas.microsoft.com/office/drawing/2014/main" id="{BE113C4A-418D-42CA-8C7B-FC0FF8178A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0" name="Picture 12" descr="C:\1Akila Ramani-26July2013\1 AKILA\RENDERINGS\MEETING TABLES\infinity 8pax meeting tables.jpg">
          <a:extLst>
            <a:ext uri="{FF2B5EF4-FFF2-40B4-BE49-F238E27FC236}">
              <a16:creationId xmlns:a16="http://schemas.microsoft.com/office/drawing/2014/main" id="{C420FD9C-B6BA-4014-BF2A-02752B048F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91" name="Picture 9" descr="C:\1Akila Ramani-26July2013\1 AKILA\RENDERINGS\MEETING TABLES\infinity 8pax meeting tables.jpg">
          <a:extLst>
            <a:ext uri="{FF2B5EF4-FFF2-40B4-BE49-F238E27FC236}">
              <a16:creationId xmlns:a16="http://schemas.microsoft.com/office/drawing/2014/main" id="{C70DA52F-14BA-421B-B2E8-1D28D23373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92" name="Picture 16" descr="C:\1Akila Ramani-26July2013\1 AKILA\RENDERINGS\MEETING TABLES\Planes discussion table - 1.png">
          <a:extLst>
            <a:ext uri="{FF2B5EF4-FFF2-40B4-BE49-F238E27FC236}">
              <a16:creationId xmlns:a16="http://schemas.microsoft.com/office/drawing/2014/main" id="{929DBF60-02BF-4E62-A998-E3AD4F712C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3" name="Picture 12" descr="C:\1Akila Ramani-26July2013\1 AKILA\RENDERINGS\MEETING TABLES\infinity 8pax meeting tables.jpg">
          <a:extLst>
            <a:ext uri="{FF2B5EF4-FFF2-40B4-BE49-F238E27FC236}">
              <a16:creationId xmlns:a16="http://schemas.microsoft.com/office/drawing/2014/main" id="{2344E4C7-EEF2-479E-95D1-945E3AA0C8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4" name="Picture 12" descr="C:\1Akila Ramani-26July2013\1 AKILA\RENDERINGS\MEETING TABLES\infinity 8pax meeting tables.jpg">
          <a:extLst>
            <a:ext uri="{FF2B5EF4-FFF2-40B4-BE49-F238E27FC236}">
              <a16:creationId xmlns:a16="http://schemas.microsoft.com/office/drawing/2014/main" id="{6AB595F8-5DF5-4F34-BA23-56F9E2C9A4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5" name="Picture 12" descr="C:\1Akila Ramani-26July2013\1 AKILA\RENDERINGS\MEETING TABLES\infinity 8pax meeting tables.jpg">
          <a:extLst>
            <a:ext uri="{FF2B5EF4-FFF2-40B4-BE49-F238E27FC236}">
              <a16:creationId xmlns:a16="http://schemas.microsoft.com/office/drawing/2014/main" id="{88FD0966-34AC-4C07-BB65-AB77928E6A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96" name="Picture 9" descr="C:\1Akila Ramani-26July2013\1 AKILA\RENDERINGS\MEETING TABLES\infinity 8pax meeting tables.jpg">
          <a:extLst>
            <a:ext uri="{FF2B5EF4-FFF2-40B4-BE49-F238E27FC236}">
              <a16:creationId xmlns:a16="http://schemas.microsoft.com/office/drawing/2014/main" id="{65F9D497-875D-44D8-AAAB-FD4DEA0690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97" name="Picture 16" descr="C:\1Akila Ramani-26July2013\1 AKILA\RENDERINGS\MEETING TABLES\Planes discussion table - 1.png">
          <a:extLst>
            <a:ext uri="{FF2B5EF4-FFF2-40B4-BE49-F238E27FC236}">
              <a16:creationId xmlns:a16="http://schemas.microsoft.com/office/drawing/2014/main" id="{F9D8E4C6-FEF0-4285-A599-1768CF0855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8" name="Picture 12" descr="C:\1Akila Ramani-26July2013\1 AKILA\RENDERINGS\MEETING TABLES\infinity 8pax meeting tables.jpg">
          <a:extLst>
            <a:ext uri="{FF2B5EF4-FFF2-40B4-BE49-F238E27FC236}">
              <a16:creationId xmlns:a16="http://schemas.microsoft.com/office/drawing/2014/main" id="{2895EAF5-CBB0-40A9-854F-7C14C44181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9" name="Picture 12" descr="C:\1Akila Ramani-26July2013\1 AKILA\RENDERINGS\MEETING TABLES\infinity 8pax meeting tables.jpg">
          <a:extLst>
            <a:ext uri="{FF2B5EF4-FFF2-40B4-BE49-F238E27FC236}">
              <a16:creationId xmlns:a16="http://schemas.microsoft.com/office/drawing/2014/main" id="{EBD805DD-2E69-4E91-8349-A3C9DE4C4C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0" name="Picture 12" descr="C:\1Akila Ramani-26July2013\1 AKILA\RENDERINGS\MEETING TABLES\infinity 8pax meeting tables.jpg">
          <a:extLst>
            <a:ext uri="{FF2B5EF4-FFF2-40B4-BE49-F238E27FC236}">
              <a16:creationId xmlns:a16="http://schemas.microsoft.com/office/drawing/2014/main" id="{3EE17377-9A34-4186-9B26-7C70798E9C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01" name="Picture 9" descr="C:\1Akila Ramani-26July2013\1 AKILA\RENDERINGS\MEETING TABLES\infinity 8pax meeting tables.jpg">
          <a:extLst>
            <a:ext uri="{FF2B5EF4-FFF2-40B4-BE49-F238E27FC236}">
              <a16:creationId xmlns:a16="http://schemas.microsoft.com/office/drawing/2014/main" id="{E0406CC7-A686-413F-817E-C2FD379138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02" name="Picture 16" descr="C:\1Akila Ramani-26July2013\1 AKILA\RENDERINGS\MEETING TABLES\Planes discussion table - 1.png">
          <a:extLst>
            <a:ext uri="{FF2B5EF4-FFF2-40B4-BE49-F238E27FC236}">
              <a16:creationId xmlns:a16="http://schemas.microsoft.com/office/drawing/2014/main" id="{A0560391-A982-44A4-8E93-346791A86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3" name="Picture 12" descr="C:\1Akila Ramani-26July2013\1 AKILA\RENDERINGS\MEETING TABLES\infinity 8pax meeting tables.jpg">
          <a:extLst>
            <a:ext uri="{FF2B5EF4-FFF2-40B4-BE49-F238E27FC236}">
              <a16:creationId xmlns:a16="http://schemas.microsoft.com/office/drawing/2014/main" id="{438AA177-C5AD-49A3-811E-64F567FDB5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04" name="Picture 12" descr="C:\1Akila Ramani-26July2013\1 AKILA\RENDERINGS\MEETING TABLES\infinity 8pax meeting tables.jpg">
          <a:extLst>
            <a:ext uri="{FF2B5EF4-FFF2-40B4-BE49-F238E27FC236}">
              <a16:creationId xmlns:a16="http://schemas.microsoft.com/office/drawing/2014/main" id="{A716E173-DEF8-41A6-964E-67B928A697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5" name="Picture 12" descr="C:\1Akila Ramani-26July2013\1 AKILA\RENDERINGS\MEETING TABLES\infinity 8pax meeting tables.jpg">
          <a:extLst>
            <a:ext uri="{FF2B5EF4-FFF2-40B4-BE49-F238E27FC236}">
              <a16:creationId xmlns:a16="http://schemas.microsoft.com/office/drawing/2014/main" id="{A25B421C-DF1A-48C9-91B8-1D4642715D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06" name="Picture 9" descr="C:\1Akila Ramani-26July2013\1 AKILA\RENDERINGS\MEETING TABLES\infinity 8pax meeting tables.jpg">
          <a:extLst>
            <a:ext uri="{FF2B5EF4-FFF2-40B4-BE49-F238E27FC236}">
              <a16:creationId xmlns:a16="http://schemas.microsoft.com/office/drawing/2014/main" id="{08EE1F42-407A-410B-88E3-8AB854DF5E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07" name="Picture 16" descr="C:\1Akila Ramani-26July2013\1 AKILA\RENDERINGS\MEETING TABLES\Planes discussion table - 1.png">
          <a:extLst>
            <a:ext uri="{FF2B5EF4-FFF2-40B4-BE49-F238E27FC236}">
              <a16:creationId xmlns:a16="http://schemas.microsoft.com/office/drawing/2014/main" id="{FBC65C3B-9C40-4B5B-84A5-5EDEF405A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8" name="Picture 12" descr="C:\1Akila Ramani-26July2013\1 AKILA\RENDERINGS\MEETING TABLES\infinity 8pax meeting tables.jpg">
          <a:extLst>
            <a:ext uri="{FF2B5EF4-FFF2-40B4-BE49-F238E27FC236}">
              <a16:creationId xmlns:a16="http://schemas.microsoft.com/office/drawing/2014/main" id="{F96A1AD9-F204-4DBD-A7DE-B465825187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09" name="Picture 12" descr="C:\1Akila Ramani-26July2013\1 AKILA\RENDERINGS\MEETING TABLES\infinity 8pax meeting tables.jpg">
          <a:extLst>
            <a:ext uri="{FF2B5EF4-FFF2-40B4-BE49-F238E27FC236}">
              <a16:creationId xmlns:a16="http://schemas.microsoft.com/office/drawing/2014/main" id="{3B4FD5A8-B28B-4175-9922-6BCB13F288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0" name="Picture 12" descr="C:\1Akila Ramani-26July2013\1 AKILA\RENDERINGS\MEETING TABLES\infinity 8pax meeting tables.jpg">
          <a:extLst>
            <a:ext uri="{FF2B5EF4-FFF2-40B4-BE49-F238E27FC236}">
              <a16:creationId xmlns:a16="http://schemas.microsoft.com/office/drawing/2014/main" id="{DB83E8FB-2776-465B-8BF7-16F031427B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1" name="Picture 9" descr="C:\1Akila Ramani-26July2013\1 AKILA\RENDERINGS\MEETING TABLES\infinity 8pax meeting tables.jpg">
          <a:extLst>
            <a:ext uri="{FF2B5EF4-FFF2-40B4-BE49-F238E27FC236}">
              <a16:creationId xmlns:a16="http://schemas.microsoft.com/office/drawing/2014/main" id="{121EE03A-36F8-49FC-8FB9-91BE684FCC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12" name="Picture 16" descr="C:\1Akila Ramani-26July2013\1 AKILA\RENDERINGS\MEETING TABLES\Planes discussion table - 1.png">
          <a:extLst>
            <a:ext uri="{FF2B5EF4-FFF2-40B4-BE49-F238E27FC236}">
              <a16:creationId xmlns:a16="http://schemas.microsoft.com/office/drawing/2014/main" id="{0D053F1C-ED7A-4203-99B4-83B57006E3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3" name="Picture 12" descr="C:\1Akila Ramani-26July2013\1 AKILA\RENDERINGS\MEETING TABLES\infinity 8pax meeting tables.jpg">
          <a:extLst>
            <a:ext uri="{FF2B5EF4-FFF2-40B4-BE49-F238E27FC236}">
              <a16:creationId xmlns:a16="http://schemas.microsoft.com/office/drawing/2014/main" id="{27690E1D-434A-4072-B7D3-D185F76B63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14" name="Picture 12" descr="C:\1Akila Ramani-26July2013\1 AKILA\RENDERINGS\MEETING TABLES\infinity 8pax meeting tables.jpg">
          <a:extLst>
            <a:ext uri="{FF2B5EF4-FFF2-40B4-BE49-F238E27FC236}">
              <a16:creationId xmlns:a16="http://schemas.microsoft.com/office/drawing/2014/main" id="{0A81F1E7-4036-44E6-AD87-ADB778FD1F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5" name="Picture 12" descr="C:\1Akila Ramani-26July2013\1 AKILA\RENDERINGS\MEETING TABLES\infinity 8pax meeting tables.jpg">
          <a:extLst>
            <a:ext uri="{FF2B5EF4-FFF2-40B4-BE49-F238E27FC236}">
              <a16:creationId xmlns:a16="http://schemas.microsoft.com/office/drawing/2014/main" id="{F1CD8E45-8ADF-4DF9-A8E5-5161EF4360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6" name="Picture 9" descr="C:\1Akila Ramani-26July2013\1 AKILA\RENDERINGS\MEETING TABLES\infinity 8pax meeting tables.jpg">
          <a:extLst>
            <a:ext uri="{FF2B5EF4-FFF2-40B4-BE49-F238E27FC236}">
              <a16:creationId xmlns:a16="http://schemas.microsoft.com/office/drawing/2014/main" id="{0DE4FE6B-A8AD-4FAF-80E0-62F7BAAF6C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17" name="Picture 16" descr="C:\1Akila Ramani-26July2013\1 AKILA\RENDERINGS\MEETING TABLES\Planes discussion table - 1.png">
          <a:extLst>
            <a:ext uri="{FF2B5EF4-FFF2-40B4-BE49-F238E27FC236}">
              <a16:creationId xmlns:a16="http://schemas.microsoft.com/office/drawing/2014/main" id="{31EC50C7-0044-4A74-B6D7-9985DAEEF5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8" name="Picture 12" descr="C:\1Akila Ramani-26July2013\1 AKILA\RENDERINGS\MEETING TABLES\infinity 8pax meeting tables.jpg">
          <a:extLst>
            <a:ext uri="{FF2B5EF4-FFF2-40B4-BE49-F238E27FC236}">
              <a16:creationId xmlns:a16="http://schemas.microsoft.com/office/drawing/2014/main" id="{033C0D33-AE9B-42F1-A2C0-878FC6029A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19" name="Picture 12" descr="C:\1Akila Ramani-26July2013\1 AKILA\RENDERINGS\MEETING TABLES\infinity 8pax meeting tables.jpg">
          <a:extLst>
            <a:ext uri="{FF2B5EF4-FFF2-40B4-BE49-F238E27FC236}">
              <a16:creationId xmlns:a16="http://schemas.microsoft.com/office/drawing/2014/main" id="{DCEAAF90-884F-47A9-8B06-A1B4DC2DD5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0" name="Picture 12" descr="C:\1Akila Ramani-26July2013\1 AKILA\RENDERINGS\MEETING TABLES\infinity 8pax meeting tables.jpg">
          <a:extLst>
            <a:ext uri="{FF2B5EF4-FFF2-40B4-BE49-F238E27FC236}">
              <a16:creationId xmlns:a16="http://schemas.microsoft.com/office/drawing/2014/main" id="{637DC290-F9F4-4456-A0C6-5E6AAD40F6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21" name="Picture 9" descr="C:\1Akila Ramani-26July2013\1 AKILA\RENDERINGS\MEETING TABLES\infinity 8pax meeting tables.jpg">
          <a:extLst>
            <a:ext uri="{FF2B5EF4-FFF2-40B4-BE49-F238E27FC236}">
              <a16:creationId xmlns:a16="http://schemas.microsoft.com/office/drawing/2014/main" id="{1B1B1B0A-11B8-41F2-89C6-2B8F8EBEA5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2" name="Picture 16" descr="C:\1Akila Ramani-26July2013\1 AKILA\RENDERINGS\MEETING TABLES\Planes discussion table - 1.png">
          <a:extLst>
            <a:ext uri="{FF2B5EF4-FFF2-40B4-BE49-F238E27FC236}">
              <a16:creationId xmlns:a16="http://schemas.microsoft.com/office/drawing/2014/main" id="{76F70665-DF2F-45C7-8ECD-7DD11644BF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3" name="Picture 12" descr="C:\1Akila Ramani-26July2013\1 AKILA\RENDERINGS\MEETING TABLES\infinity 8pax meeting tables.jpg">
          <a:extLst>
            <a:ext uri="{FF2B5EF4-FFF2-40B4-BE49-F238E27FC236}">
              <a16:creationId xmlns:a16="http://schemas.microsoft.com/office/drawing/2014/main" id="{D9DEFB63-E4D2-4622-9B7C-1B474D91D0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24" name="Picture 12" descr="C:\1Akila Ramani-26July2013\1 AKILA\RENDERINGS\MEETING TABLES\infinity 8pax meeting tables.jpg">
          <a:extLst>
            <a:ext uri="{FF2B5EF4-FFF2-40B4-BE49-F238E27FC236}">
              <a16:creationId xmlns:a16="http://schemas.microsoft.com/office/drawing/2014/main" id="{EE8500B6-BFB4-4307-8D53-6F9AA434D6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5" name="Picture 12" descr="C:\1Akila Ramani-26July2013\1 AKILA\RENDERINGS\MEETING TABLES\infinity 8pax meeting tables.jpg">
          <a:extLst>
            <a:ext uri="{FF2B5EF4-FFF2-40B4-BE49-F238E27FC236}">
              <a16:creationId xmlns:a16="http://schemas.microsoft.com/office/drawing/2014/main" id="{E96FA8B5-82B5-4538-AD3B-CF3A1D9425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26" name="Picture 9" descr="C:\1Akila Ramani-26July2013\1 AKILA\RENDERINGS\MEETING TABLES\infinity 8pax meeting tables.jpg">
          <a:extLst>
            <a:ext uri="{FF2B5EF4-FFF2-40B4-BE49-F238E27FC236}">
              <a16:creationId xmlns:a16="http://schemas.microsoft.com/office/drawing/2014/main" id="{BFA7718F-91AA-4FAF-B244-F591306176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7" name="Picture 16" descr="C:\1Akila Ramani-26July2013\1 AKILA\RENDERINGS\MEETING TABLES\Planes discussion table - 1.png">
          <a:extLst>
            <a:ext uri="{FF2B5EF4-FFF2-40B4-BE49-F238E27FC236}">
              <a16:creationId xmlns:a16="http://schemas.microsoft.com/office/drawing/2014/main" id="{DA5040CF-99C5-4923-98E1-1D4587292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8" name="Picture 12" descr="C:\1Akila Ramani-26July2013\1 AKILA\RENDERINGS\MEETING TABLES\infinity 8pax meeting tables.jpg">
          <a:extLst>
            <a:ext uri="{FF2B5EF4-FFF2-40B4-BE49-F238E27FC236}">
              <a16:creationId xmlns:a16="http://schemas.microsoft.com/office/drawing/2014/main" id="{AB1F70EC-D7E0-4DCB-B07C-30624C9CE6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29" name="Picture 12" descr="C:\1Akila Ramani-26July2013\1 AKILA\RENDERINGS\MEETING TABLES\infinity 8pax meeting tables.jpg">
          <a:extLst>
            <a:ext uri="{FF2B5EF4-FFF2-40B4-BE49-F238E27FC236}">
              <a16:creationId xmlns:a16="http://schemas.microsoft.com/office/drawing/2014/main" id="{E07F9FFB-F15E-4CF0-9A56-051319DD9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0" name="Picture 12" descr="C:\1Akila Ramani-26July2013\1 AKILA\RENDERINGS\MEETING TABLES\infinity 8pax meeting tables.jpg">
          <a:extLst>
            <a:ext uri="{FF2B5EF4-FFF2-40B4-BE49-F238E27FC236}">
              <a16:creationId xmlns:a16="http://schemas.microsoft.com/office/drawing/2014/main" id="{5374969D-0F74-4A83-8254-61EAC8EE0F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31" name="Picture 9" descr="C:\1Akila Ramani-26July2013\1 AKILA\RENDERINGS\MEETING TABLES\infinity 8pax meeting tables.jpg">
          <a:extLst>
            <a:ext uri="{FF2B5EF4-FFF2-40B4-BE49-F238E27FC236}">
              <a16:creationId xmlns:a16="http://schemas.microsoft.com/office/drawing/2014/main" id="{4CD9F85F-ABA6-4C43-AE0C-F510EA787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32" name="Picture 16" descr="C:\1Akila Ramani-26July2013\1 AKILA\RENDERINGS\MEETING TABLES\Planes discussion table - 1.png">
          <a:extLst>
            <a:ext uri="{FF2B5EF4-FFF2-40B4-BE49-F238E27FC236}">
              <a16:creationId xmlns:a16="http://schemas.microsoft.com/office/drawing/2014/main" id="{5C2193B6-E220-44D2-B49C-EAC1168F46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3" name="Picture 12" descr="C:\1Akila Ramani-26July2013\1 AKILA\RENDERINGS\MEETING TABLES\infinity 8pax meeting tables.jpg">
          <a:extLst>
            <a:ext uri="{FF2B5EF4-FFF2-40B4-BE49-F238E27FC236}">
              <a16:creationId xmlns:a16="http://schemas.microsoft.com/office/drawing/2014/main" id="{A4A58E89-CDF4-4FBD-BEA0-3EE9F0848A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34" name="Picture 12" descr="C:\1Akila Ramani-26July2013\1 AKILA\RENDERINGS\MEETING TABLES\infinity 8pax meeting tables.jpg">
          <a:extLst>
            <a:ext uri="{FF2B5EF4-FFF2-40B4-BE49-F238E27FC236}">
              <a16:creationId xmlns:a16="http://schemas.microsoft.com/office/drawing/2014/main" id="{D2672511-78AF-4B3F-9DF2-CB13A7FC2B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5" name="Picture 12" descr="C:\1Akila Ramani-26July2013\1 AKILA\RENDERINGS\MEETING TABLES\infinity 8pax meeting tables.jpg">
          <a:extLst>
            <a:ext uri="{FF2B5EF4-FFF2-40B4-BE49-F238E27FC236}">
              <a16:creationId xmlns:a16="http://schemas.microsoft.com/office/drawing/2014/main" id="{EBDB4486-99B1-4B06-9D99-49F4F89558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36" name="Picture 9" descr="C:\1Akila Ramani-26July2013\1 AKILA\RENDERINGS\MEETING TABLES\infinity 8pax meeting tables.jpg">
          <a:extLst>
            <a:ext uri="{FF2B5EF4-FFF2-40B4-BE49-F238E27FC236}">
              <a16:creationId xmlns:a16="http://schemas.microsoft.com/office/drawing/2014/main" id="{82ADA777-D120-4BD0-926D-7851A2448B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37" name="Picture 16" descr="C:\1Akila Ramani-26July2013\1 AKILA\RENDERINGS\MEETING TABLES\Planes discussion table - 1.png">
          <a:extLst>
            <a:ext uri="{FF2B5EF4-FFF2-40B4-BE49-F238E27FC236}">
              <a16:creationId xmlns:a16="http://schemas.microsoft.com/office/drawing/2014/main" id="{87727F6C-5C64-4E53-A3A8-D521FE88D2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8" name="Picture 12" descr="C:\1Akila Ramani-26July2013\1 AKILA\RENDERINGS\MEETING TABLES\infinity 8pax meeting tables.jpg">
          <a:extLst>
            <a:ext uri="{FF2B5EF4-FFF2-40B4-BE49-F238E27FC236}">
              <a16:creationId xmlns:a16="http://schemas.microsoft.com/office/drawing/2014/main" id="{40DBBEFD-9FB0-47BD-A6E1-ACEEDE9492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39" name="Picture 12" descr="C:\1Akila Ramani-26July2013\1 AKILA\RENDERINGS\MEETING TABLES\infinity 8pax meeting tables.jpg">
          <a:extLst>
            <a:ext uri="{FF2B5EF4-FFF2-40B4-BE49-F238E27FC236}">
              <a16:creationId xmlns:a16="http://schemas.microsoft.com/office/drawing/2014/main" id="{910EA3FF-D0AF-462E-B9DC-1926CE355E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0" name="Picture 12" descr="C:\1Akila Ramani-26July2013\1 AKILA\RENDERINGS\MEETING TABLES\infinity 8pax meeting tables.jpg">
          <a:extLst>
            <a:ext uri="{FF2B5EF4-FFF2-40B4-BE49-F238E27FC236}">
              <a16:creationId xmlns:a16="http://schemas.microsoft.com/office/drawing/2014/main" id="{7EE841D4-FFFA-4864-A956-BF40607794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41" name="Picture 9" descr="C:\1Akila Ramani-26July2013\1 AKILA\RENDERINGS\MEETING TABLES\infinity 8pax meeting tables.jpg">
          <a:extLst>
            <a:ext uri="{FF2B5EF4-FFF2-40B4-BE49-F238E27FC236}">
              <a16:creationId xmlns:a16="http://schemas.microsoft.com/office/drawing/2014/main" id="{0942B69A-254A-4A6D-8C36-5909B05576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42" name="Picture 16" descr="C:\1Akila Ramani-26July2013\1 AKILA\RENDERINGS\MEETING TABLES\Planes discussion table - 1.png">
          <a:extLst>
            <a:ext uri="{FF2B5EF4-FFF2-40B4-BE49-F238E27FC236}">
              <a16:creationId xmlns:a16="http://schemas.microsoft.com/office/drawing/2014/main" id="{A3257808-30C2-4383-B1E5-172560FF80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3" name="Picture 12" descr="C:\1Akila Ramani-26July2013\1 AKILA\RENDERINGS\MEETING TABLES\infinity 8pax meeting tables.jpg">
          <a:extLst>
            <a:ext uri="{FF2B5EF4-FFF2-40B4-BE49-F238E27FC236}">
              <a16:creationId xmlns:a16="http://schemas.microsoft.com/office/drawing/2014/main" id="{D08B9BB9-2F03-44ED-98E5-0C2F60CB8C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4" name="Picture 12" descr="C:\1Akila Ramani-26July2013\1 AKILA\RENDERINGS\MEETING TABLES\infinity 8pax meeting tables.jpg">
          <a:extLst>
            <a:ext uri="{FF2B5EF4-FFF2-40B4-BE49-F238E27FC236}">
              <a16:creationId xmlns:a16="http://schemas.microsoft.com/office/drawing/2014/main" id="{53F53BF4-0EF0-4928-B998-5C496C1848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5" name="Picture 12" descr="C:\1Akila Ramani-26July2013\1 AKILA\RENDERINGS\MEETING TABLES\infinity 8pax meeting tables.jpg">
          <a:extLst>
            <a:ext uri="{FF2B5EF4-FFF2-40B4-BE49-F238E27FC236}">
              <a16:creationId xmlns:a16="http://schemas.microsoft.com/office/drawing/2014/main" id="{D4B9F6BE-3A7E-42AA-97E6-27A7EB4FC6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46" name="Picture 9" descr="C:\1Akila Ramani-26July2013\1 AKILA\RENDERINGS\MEETING TABLES\infinity 8pax meeting tables.jpg">
          <a:extLst>
            <a:ext uri="{FF2B5EF4-FFF2-40B4-BE49-F238E27FC236}">
              <a16:creationId xmlns:a16="http://schemas.microsoft.com/office/drawing/2014/main" id="{034C9F94-B5F3-4729-9E2F-6A42D94E59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47" name="Picture 16" descr="C:\1Akila Ramani-26July2013\1 AKILA\RENDERINGS\MEETING TABLES\Planes discussion table - 1.png">
          <a:extLst>
            <a:ext uri="{FF2B5EF4-FFF2-40B4-BE49-F238E27FC236}">
              <a16:creationId xmlns:a16="http://schemas.microsoft.com/office/drawing/2014/main" id="{0C11DEEB-1173-4071-A626-28A78AA50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8" name="Picture 12" descr="C:\1Akila Ramani-26July2013\1 AKILA\RENDERINGS\MEETING TABLES\infinity 8pax meeting tables.jpg">
          <a:extLst>
            <a:ext uri="{FF2B5EF4-FFF2-40B4-BE49-F238E27FC236}">
              <a16:creationId xmlns:a16="http://schemas.microsoft.com/office/drawing/2014/main" id="{2F63CB23-8FF6-47B5-B20A-37AF767F76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9" name="Picture 12" descr="C:\1Akila Ramani-26July2013\1 AKILA\RENDERINGS\MEETING TABLES\infinity 8pax meeting tables.jpg">
          <a:extLst>
            <a:ext uri="{FF2B5EF4-FFF2-40B4-BE49-F238E27FC236}">
              <a16:creationId xmlns:a16="http://schemas.microsoft.com/office/drawing/2014/main" id="{A65EA5A0-AAE3-40CC-ADBB-5F771FFEF9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0" name="Picture 12" descr="C:\1Akila Ramani-26July2013\1 AKILA\RENDERINGS\MEETING TABLES\infinity 8pax meeting tables.jpg">
          <a:extLst>
            <a:ext uri="{FF2B5EF4-FFF2-40B4-BE49-F238E27FC236}">
              <a16:creationId xmlns:a16="http://schemas.microsoft.com/office/drawing/2014/main" id="{15B79C8B-DA6E-4000-A5FE-F94CAC3C2C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51" name="Picture 9" descr="C:\1Akila Ramani-26July2013\1 AKILA\RENDERINGS\MEETING TABLES\infinity 8pax meeting tables.jpg">
          <a:extLst>
            <a:ext uri="{FF2B5EF4-FFF2-40B4-BE49-F238E27FC236}">
              <a16:creationId xmlns:a16="http://schemas.microsoft.com/office/drawing/2014/main" id="{0120016B-3A46-433F-94CD-C12067F1A6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52" name="Picture 16" descr="C:\1Akila Ramani-26July2013\1 AKILA\RENDERINGS\MEETING TABLES\Planes discussion table - 1.png">
          <a:extLst>
            <a:ext uri="{FF2B5EF4-FFF2-40B4-BE49-F238E27FC236}">
              <a16:creationId xmlns:a16="http://schemas.microsoft.com/office/drawing/2014/main" id="{6714CD90-9E39-4EE0-8EA6-CF520BC4C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3" name="Picture 12" descr="C:\1Akila Ramani-26July2013\1 AKILA\RENDERINGS\MEETING TABLES\infinity 8pax meeting tables.jpg">
          <a:extLst>
            <a:ext uri="{FF2B5EF4-FFF2-40B4-BE49-F238E27FC236}">
              <a16:creationId xmlns:a16="http://schemas.microsoft.com/office/drawing/2014/main" id="{12F4D342-181F-4A35-BE9F-03D7A88BD0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54" name="Picture 12" descr="C:\1Akila Ramani-26July2013\1 AKILA\RENDERINGS\MEETING TABLES\infinity 8pax meeting tables.jpg">
          <a:extLst>
            <a:ext uri="{FF2B5EF4-FFF2-40B4-BE49-F238E27FC236}">
              <a16:creationId xmlns:a16="http://schemas.microsoft.com/office/drawing/2014/main" id="{2D6E8EA4-CDD2-4684-AFCF-DCE95A8849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5" name="Picture 12" descr="C:\1Akila Ramani-26July2013\1 AKILA\RENDERINGS\MEETING TABLES\infinity 8pax meeting tables.jpg">
          <a:extLst>
            <a:ext uri="{FF2B5EF4-FFF2-40B4-BE49-F238E27FC236}">
              <a16:creationId xmlns:a16="http://schemas.microsoft.com/office/drawing/2014/main" id="{E30D97F1-B00F-4421-8500-4A8D19C65F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56" name="Picture 9" descr="C:\1Akila Ramani-26July2013\1 AKILA\RENDERINGS\MEETING TABLES\infinity 8pax meeting tables.jpg">
          <a:extLst>
            <a:ext uri="{FF2B5EF4-FFF2-40B4-BE49-F238E27FC236}">
              <a16:creationId xmlns:a16="http://schemas.microsoft.com/office/drawing/2014/main" id="{948A763E-F0D0-40B0-A54E-755162810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57" name="Picture 16" descr="C:\1Akila Ramani-26July2013\1 AKILA\RENDERINGS\MEETING TABLES\Planes discussion table - 1.png">
          <a:extLst>
            <a:ext uri="{FF2B5EF4-FFF2-40B4-BE49-F238E27FC236}">
              <a16:creationId xmlns:a16="http://schemas.microsoft.com/office/drawing/2014/main" id="{F4136099-FA46-404B-9AB9-4C1AD4FA25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8" name="Picture 12" descr="C:\1Akila Ramani-26July2013\1 AKILA\RENDERINGS\MEETING TABLES\infinity 8pax meeting tables.jpg">
          <a:extLst>
            <a:ext uri="{FF2B5EF4-FFF2-40B4-BE49-F238E27FC236}">
              <a16:creationId xmlns:a16="http://schemas.microsoft.com/office/drawing/2014/main" id="{BFE30978-E3E8-4CC0-AB52-086925BD78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59" name="Picture 12" descr="C:\1Akila Ramani-26July2013\1 AKILA\RENDERINGS\MEETING TABLES\infinity 8pax meeting tables.jpg">
          <a:extLst>
            <a:ext uri="{FF2B5EF4-FFF2-40B4-BE49-F238E27FC236}">
              <a16:creationId xmlns:a16="http://schemas.microsoft.com/office/drawing/2014/main" id="{ED655090-01C3-4C7B-8EEE-302F947B36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0" name="Picture 12" descr="C:\1Akila Ramani-26July2013\1 AKILA\RENDERINGS\MEETING TABLES\infinity 8pax meeting tables.jpg">
          <a:extLst>
            <a:ext uri="{FF2B5EF4-FFF2-40B4-BE49-F238E27FC236}">
              <a16:creationId xmlns:a16="http://schemas.microsoft.com/office/drawing/2014/main" id="{606875E9-7B38-4627-84DD-844767A58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1" name="Picture 9" descr="C:\1Akila Ramani-26July2013\1 AKILA\RENDERINGS\MEETING TABLES\infinity 8pax meeting tables.jpg">
          <a:extLst>
            <a:ext uri="{FF2B5EF4-FFF2-40B4-BE49-F238E27FC236}">
              <a16:creationId xmlns:a16="http://schemas.microsoft.com/office/drawing/2014/main" id="{2FAFE5D5-D8C4-4BFF-846E-AFDF5F4CC6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62" name="Picture 16" descr="C:\1Akila Ramani-26July2013\1 AKILA\RENDERINGS\MEETING TABLES\Planes discussion table - 1.png">
          <a:extLst>
            <a:ext uri="{FF2B5EF4-FFF2-40B4-BE49-F238E27FC236}">
              <a16:creationId xmlns:a16="http://schemas.microsoft.com/office/drawing/2014/main" id="{665E9B1F-A799-49AA-A954-3D392AEB4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3" name="Picture 12" descr="C:\1Akila Ramani-26July2013\1 AKILA\RENDERINGS\MEETING TABLES\infinity 8pax meeting tables.jpg">
          <a:extLst>
            <a:ext uri="{FF2B5EF4-FFF2-40B4-BE49-F238E27FC236}">
              <a16:creationId xmlns:a16="http://schemas.microsoft.com/office/drawing/2014/main" id="{F385106F-CDA6-4426-BC02-C27CA97957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64" name="Picture 12" descr="C:\1Akila Ramani-26July2013\1 AKILA\RENDERINGS\MEETING TABLES\infinity 8pax meeting tables.jpg">
          <a:extLst>
            <a:ext uri="{FF2B5EF4-FFF2-40B4-BE49-F238E27FC236}">
              <a16:creationId xmlns:a16="http://schemas.microsoft.com/office/drawing/2014/main" id="{BEABF9C5-4764-4006-A79C-D1688E4507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5" name="Picture 12" descr="C:\1Akila Ramani-26July2013\1 AKILA\RENDERINGS\MEETING TABLES\infinity 8pax meeting tables.jpg">
          <a:extLst>
            <a:ext uri="{FF2B5EF4-FFF2-40B4-BE49-F238E27FC236}">
              <a16:creationId xmlns:a16="http://schemas.microsoft.com/office/drawing/2014/main" id="{B472F0C8-3BB7-4E33-A81C-461E52A9DF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6" name="Picture 9" descr="C:\1Akila Ramani-26July2013\1 AKILA\RENDERINGS\MEETING TABLES\infinity 8pax meeting tables.jpg">
          <a:extLst>
            <a:ext uri="{FF2B5EF4-FFF2-40B4-BE49-F238E27FC236}">
              <a16:creationId xmlns:a16="http://schemas.microsoft.com/office/drawing/2014/main" id="{9B158BBC-0583-4BFB-A4E7-01D4F88F71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67" name="Picture 16" descr="C:\1Akila Ramani-26July2013\1 AKILA\RENDERINGS\MEETING TABLES\Planes discussion table - 1.png">
          <a:extLst>
            <a:ext uri="{FF2B5EF4-FFF2-40B4-BE49-F238E27FC236}">
              <a16:creationId xmlns:a16="http://schemas.microsoft.com/office/drawing/2014/main" id="{0252C3FF-5268-473B-9A10-CB63126980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8" name="Picture 12" descr="C:\1Akila Ramani-26July2013\1 AKILA\RENDERINGS\MEETING TABLES\infinity 8pax meeting tables.jpg">
          <a:extLst>
            <a:ext uri="{FF2B5EF4-FFF2-40B4-BE49-F238E27FC236}">
              <a16:creationId xmlns:a16="http://schemas.microsoft.com/office/drawing/2014/main" id="{6B974A71-40F4-417C-85A9-9615FF5938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69" name="Picture 12" descr="C:\1Akila Ramani-26July2013\1 AKILA\RENDERINGS\MEETING TABLES\infinity 8pax meeting tables.jpg">
          <a:extLst>
            <a:ext uri="{FF2B5EF4-FFF2-40B4-BE49-F238E27FC236}">
              <a16:creationId xmlns:a16="http://schemas.microsoft.com/office/drawing/2014/main" id="{AC4AEAE4-B221-40A2-9248-61E3726D9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0" name="Picture 12" descr="C:\1Akila Ramani-26July2013\1 AKILA\RENDERINGS\MEETING TABLES\infinity 8pax meeting tables.jpg">
          <a:extLst>
            <a:ext uri="{FF2B5EF4-FFF2-40B4-BE49-F238E27FC236}">
              <a16:creationId xmlns:a16="http://schemas.microsoft.com/office/drawing/2014/main" id="{C8DB9B55-59AE-4629-9B33-0C53B3E92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71" name="Picture 9" descr="C:\1Akila Ramani-26July2013\1 AKILA\RENDERINGS\MEETING TABLES\infinity 8pax meeting tables.jpg">
          <a:extLst>
            <a:ext uri="{FF2B5EF4-FFF2-40B4-BE49-F238E27FC236}">
              <a16:creationId xmlns:a16="http://schemas.microsoft.com/office/drawing/2014/main" id="{3BB7EAC9-01DE-4EA8-A2EE-E0CE9D90B5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2" name="Picture 16" descr="C:\1Akila Ramani-26July2013\1 AKILA\RENDERINGS\MEETING TABLES\Planes discussion table - 1.png">
          <a:extLst>
            <a:ext uri="{FF2B5EF4-FFF2-40B4-BE49-F238E27FC236}">
              <a16:creationId xmlns:a16="http://schemas.microsoft.com/office/drawing/2014/main" id="{E9FA8FC2-2A16-4B92-8CC0-1635BC43DC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3" name="Picture 12" descr="C:\1Akila Ramani-26July2013\1 AKILA\RENDERINGS\MEETING TABLES\infinity 8pax meeting tables.jpg">
          <a:extLst>
            <a:ext uri="{FF2B5EF4-FFF2-40B4-BE49-F238E27FC236}">
              <a16:creationId xmlns:a16="http://schemas.microsoft.com/office/drawing/2014/main" id="{DDF32859-DCED-47F7-8761-61E35CBD49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74" name="Picture 12" descr="C:\1Akila Ramani-26July2013\1 AKILA\RENDERINGS\MEETING TABLES\infinity 8pax meeting tables.jpg">
          <a:extLst>
            <a:ext uri="{FF2B5EF4-FFF2-40B4-BE49-F238E27FC236}">
              <a16:creationId xmlns:a16="http://schemas.microsoft.com/office/drawing/2014/main" id="{962577AB-1134-487D-B151-51B4C49762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5" name="Picture 12" descr="C:\1Akila Ramani-26July2013\1 AKILA\RENDERINGS\MEETING TABLES\infinity 8pax meeting tables.jpg">
          <a:extLst>
            <a:ext uri="{FF2B5EF4-FFF2-40B4-BE49-F238E27FC236}">
              <a16:creationId xmlns:a16="http://schemas.microsoft.com/office/drawing/2014/main" id="{AD660424-8469-4326-9647-2E5B11553B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76" name="Picture 9" descr="C:\1Akila Ramani-26July2013\1 AKILA\RENDERINGS\MEETING TABLES\infinity 8pax meeting tables.jpg">
          <a:extLst>
            <a:ext uri="{FF2B5EF4-FFF2-40B4-BE49-F238E27FC236}">
              <a16:creationId xmlns:a16="http://schemas.microsoft.com/office/drawing/2014/main" id="{D11EC941-E8A3-4B91-B6EF-65E18EBB42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7" name="Picture 16" descr="C:\1Akila Ramani-26July2013\1 AKILA\RENDERINGS\MEETING TABLES\Planes discussion table - 1.png">
          <a:extLst>
            <a:ext uri="{FF2B5EF4-FFF2-40B4-BE49-F238E27FC236}">
              <a16:creationId xmlns:a16="http://schemas.microsoft.com/office/drawing/2014/main" id="{3FF894EB-EFAC-4199-94A1-70046B5DBE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8" name="Picture 12" descr="C:\1Akila Ramani-26July2013\1 AKILA\RENDERINGS\MEETING TABLES\infinity 8pax meeting tables.jpg">
          <a:extLst>
            <a:ext uri="{FF2B5EF4-FFF2-40B4-BE49-F238E27FC236}">
              <a16:creationId xmlns:a16="http://schemas.microsoft.com/office/drawing/2014/main" id="{FEAA4D55-2906-4422-8CFE-DAE16B501D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79" name="Picture 12" descr="C:\1Akila Ramani-26July2013\1 AKILA\RENDERINGS\MEETING TABLES\infinity 8pax meeting tables.jpg">
          <a:extLst>
            <a:ext uri="{FF2B5EF4-FFF2-40B4-BE49-F238E27FC236}">
              <a16:creationId xmlns:a16="http://schemas.microsoft.com/office/drawing/2014/main" id="{8F76B1AB-BD9E-4526-8FB1-F217FFFA7C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0" name="Picture 12" descr="C:\1Akila Ramani-26July2013\1 AKILA\RENDERINGS\MEETING TABLES\infinity 8pax meeting tables.jpg">
          <a:extLst>
            <a:ext uri="{FF2B5EF4-FFF2-40B4-BE49-F238E27FC236}">
              <a16:creationId xmlns:a16="http://schemas.microsoft.com/office/drawing/2014/main" id="{2383BDD0-432C-4818-A567-889C85572D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81" name="Picture 9" descr="C:\1Akila Ramani-26July2013\1 AKILA\RENDERINGS\MEETING TABLES\infinity 8pax meeting tables.jpg">
          <a:extLst>
            <a:ext uri="{FF2B5EF4-FFF2-40B4-BE49-F238E27FC236}">
              <a16:creationId xmlns:a16="http://schemas.microsoft.com/office/drawing/2014/main" id="{4B7D57F8-A645-452A-9B17-8C6CD6D280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82" name="Picture 16" descr="C:\1Akila Ramani-26July2013\1 AKILA\RENDERINGS\MEETING TABLES\Planes discussion table - 1.png">
          <a:extLst>
            <a:ext uri="{FF2B5EF4-FFF2-40B4-BE49-F238E27FC236}">
              <a16:creationId xmlns:a16="http://schemas.microsoft.com/office/drawing/2014/main" id="{D2C26AC1-11F7-47DD-B696-A7F7E95D28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3" name="Picture 12" descr="C:\1Akila Ramani-26July2013\1 AKILA\RENDERINGS\MEETING TABLES\infinity 8pax meeting tables.jpg">
          <a:extLst>
            <a:ext uri="{FF2B5EF4-FFF2-40B4-BE49-F238E27FC236}">
              <a16:creationId xmlns:a16="http://schemas.microsoft.com/office/drawing/2014/main" id="{062B798B-FCEF-4948-A9B9-99A2348C06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84" name="Picture 12" descr="C:\1Akila Ramani-26July2013\1 AKILA\RENDERINGS\MEETING TABLES\infinity 8pax meeting tables.jpg">
          <a:extLst>
            <a:ext uri="{FF2B5EF4-FFF2-40B4-BE49-F238E27FC236}">
              <a16:creationId xmlns:a16="http://schemas.microsoft.com/office/drawing/2014/main" id="{62FBC9D5-0453-498B-BB34-3D9CA0CABE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5" name="Picture 12" descr="C:\1Akila Ramani-26July2013\1 AKILA\RENDERINGS\MEETING TABLES\infinity 8pax meeting tables.jpg">
          <a:extLst>
            <a:ext uri="{FF2B5EF4-FFF2-40B4-BE49-F238E27FC236}">
              <a16:creationId xmlns:a16="http://schemas.microsoft.com/office/drawing/2014/main" id="{27003250-EAA9-45DA-951C-960F36BF10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86" name="Picture 9" descr="C:\1Akila Ramani-26July2013\1 AKILA\RENDERINGS\MEETING TABLES\infinity 8pax meeting tables.jpg">
          <a:extLst>
            <a:ext uri="{FF2B5EF4-FFF2-40B4-BE49-F238E27FC236}">
              <a16:creationId xmlns:a16="http://schemas.microsoft.com/office/drawing/2014/main" id="{050C18EA-7173-4FB0-BF6B-7A902F3AB6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87" name="Picture 16" descr="C:\1Akila Ramani-26July2013\1 AKILA\RENDERINGS\MEETING TABLES\Planes discussion table - 1.png">
          <a:extLst>
            <a:ext uri="{FF2B5EF4-FFF2-40B4-BE49-F238E27FC236}">
              <a16:creationId xmlns:a16="http://schemas.microsoft.com/office/drawing/2014/main" id="{85EFAAFB-F98E-47AF-A01C-D280EB1105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8" name="Picture 12" descr="C:\1Akila Ramani-26July2013\1 AKILA\RENDERINGS\MEETING TABLES\infinity 8pax meeting tables.jpg">
          <a:extLst>
            <a:ext uri="{FF2B5EF4-FFF2-40B4-BE49-F238E27FC236}">
              <a16:creationId xmlns:a16="http://schemas.microsoft.com/office/drawing/2014/main" id="{1EF3E41F-E4A2-46BC-B55B-69D046D284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89" name="Picture 12" descr="C:\1Akila Ramani-26July2013\1 AKILA\RENDERINGS\MEETING TABLES\infinity 8pax meeting tables.jpg">
          <a:extLst>
            <a:ext uri="{FF2B5EF4-FFF2-40B4-BE49-F238E27FC236}">
              <a16:creationId xmlns:a16="http://schemas.microsoft.com/office/drawing/2014/main" id="{023EAD44-A34D-4AA9-BC8B-353EE66FF9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90" name="Picture 12" descr="C:\1Akila Ramani-26July2013\1 AKILA\RENDERINGS\MEETING TABLES\infinity 8pax meeting tables.jpg">
          <a:extLst>
            <a:ext uri="{FF2B5EF4-FFF2-40B4-BE49-F238E27FC236}">
              <a16:creationId xmlns:a16="http://schemas.microsoft.com/office/drawing/2014/main" id="{61357E3C-27FF-4443-A20D-58D5E68F38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91" name="Picture 9" descr="C:\1Akila Ramani-26July2013\1 AKILA\RENDERINGS\MEETING TABLES\infinity 8pax meeting tables.jpg">
          <a:extLst>
            <a:ext uri="{FF2B5EF4-FFF2-40B4-BE49-F238E27FC236}">
              <a16:creationId xmlns:a16="http://schemas.microsoft.com/office/drawing/2014/main" id="{9F1E1AA4-F91B-477A-A518-614ECA054A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92" name="Picture 16" descr="C:\1Akila Ramani-26July2013\1 AKILA\RENDERINGS\MEETING TABLES\Planes discussion table - 1.png">
          <a:extLst>
            <a:ext uri="{FF2B5EF4-FFF2-40B4-BE49-F238E27FC236}">
              <a16:creationId xmlns:a16="http://schemas.microsoft.com/office/drawing/2014/main" id="{15B6312D-1206-40A2-9811-8661560AFD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93" name="Picture 12" descr="C:\1Akila Ramani-26July2013\1 AKILA\RENDERINGS\MEETING TABLES\infinity 8pax meeting tables.jpg">
          <a:extLst>
            <a:ext uri="{FF2B5EF4-FFF2-40B4-BE49-F238E27FC236}">
              <a16:creationId xmlns:a16="http://schemas.microsoft.com/office/drawing/2014/main" id="{AD75BED4-660E-4F3A-9A3A-26A172F89F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4" name="Picture 12" descr="C:\1Akila Ramani-26July2013\1 AKILA\RENDERINGS\MEETING TABLES\infinity 8pax meeting tables.jpg">
          <a:extLst>
            <a:ext uri="{FF2B5EF4-FFF2-40B4-BE49-F238E27FC236}">
              <a16:creationId xmlns:a16="http://schemas.microsoft.com/office/drawing/2014/main" id="{0718F231-D0E2-442F-949A-26FF27669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95" name="Picture 12" descr="C:\1Akila Ramani-26July2013\1 AKILA\RENDERINGS\MEETING TABLES\infinity 8pax meeting tables.jpg">
          <a:extLst>
            <a:ext uri="{FF2B5EF4-FFF2-40B4-BE49-F238E27FC236}">
              <a16:creationId xmlns:a16="http://schemas.microsoft.com/office/drawing/2014/main" id="{61FD22E5-71AD-4AD0-8CA2-A30A6060F2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96" name="Picture 9" descr="C:\1Akila Ramani-26July2013\1 AKILA\RENDERINGS\MEETING TABLES\infinity 8pax meeting tables.jpg">
          <a:extLst>
            <a:ext uri="{FF2B5EF4-FFF2-40B4-BE49-F238E27FC236}">
              <a16:creationId xmlns:a16="http://schemas.microsoft.com/office/drawing/2014/main" id="{621EA7A3-AA3B-4716-B379-A67DF49FB6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97" name="Picture 16" descr="C:\1Akila Ramani-26July2013\1 AKILA\RENDERINGS\MEETING TABLES\Planes discussion table - 1.png">
          <a:extLst>
            <a:ext uri="{FF2B5EF4-FFF2-40B4-BE49-F238E27FC236}">
              <a16:creationId xmlns:a16="http://schemas.microsoft.com/office/drawing/2014/main" id="{130D933C-3A12-4A8C-98F6-E4C19C104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98" name="Picture 12" descr="C:\1Akila Ramani-26July2013\1 AKILA\RENDERINGS\MEETING TABLES\infinity 8pax meeting tables.jpg">
          <a:extLst>
            <a:ext uri="{FF2B5EF4-FFF2-40B4-BE49-F238E27FC236}">
              <a16:creationId xmlns:a16="http://schemas.microsoft.com/office/drawing/2014/main" id="{0EFF0991-D7AC-447F-AE02-79260C8F79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9" name="Picture 12" descr="C:\1Akila Ramani-26July2013\1 AKILA\RENDERINGS\MEETING TABLES\infinity 8pax meeting tables.jpg">
          <a:extLst>
            <a:ext uri="{FF2B5EF4-FFF2-40B4-BE49-F238E27FC236}">
              <a16:creationId xmlns:a16="http://schemas.microsoft.com/office/drawing/2014/main" id="{7AB4CD33-8E2D-4325-A973-7EF3A98B42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0" name="Picture 12" descr="C:\1Akila Ramani-26July2013\1 AKILA\RENDERINGS\MEETING TABLES\infinity 8pax meeting tables.jpg">
          <a:extLst>
            <a:ext uri="{FF2B5EF4-FFF2-40B4-BE49-F238E27FC236}">
              <a16:creationId xmlns:a16="http://schemas.microsoft.com/office/drawing/2014/main" id="{0F1A3D2D-B765-42C6-A788-DD76D6F4DA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01" name="Picture 9" descr="C:\1Akila Ramani-26July2013\1 AKILA\RENDERINGS\MEETING TABLES\infinity 8pax meeting tables.jpg">
          <a:extLst>
            <a:ext uri="{FF2B5EF4-FFF2-40B4-BE49-F238E27FC236}">
              <a16:creationId xmlns:a16="http://schemas.microsoft.com/office/drawing/2014/main" id="{103795B7-31F8-4E60-81E0-2FAA11300E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02" name="Picture 16" descr="C:\1Akila Ramani-26July2013\1 AKILA\RENDERINGS\MEETING TABLES\Planes discussion table - 1.png">
          <a:extLst>
            <a:ext uri="{FF2B5EF4-FFF2-40B4-BE49-F238E27FC236}">
              <a16:creationId xmlns:a16="http://schemas.microsoft.com/office/drawing/2014/main" id="{D20100D0-AABF-450A-80A9-9171D75168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3" name="Picture 12" descr="C:\1Akila Ramani-26July2013\1 AKILA\RENDERINGS\MEETING TABLES\infinity 8pax meeting tables.jpg">
          <a:extLst>
            <a:ext uri="{FF2B5EF4-FFF2-40B4-BE49-F238E27FC236}">
              <a16:creationId xmlns:a16="http://schemas.microsoft.com/office/drawing/2014/main" id="{AA708B4E-CDC9-4490-9228-99ED17B368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04" name="Picture 12" descr="C:\1Akila Ramani-26July2013\1 AKILA\RENDERINGS\MEETING TABLES\infinity 8pax meeting tables.jpg">
          <a:extLst>
            <a:ext uri="{FF2B5EF4-FFF2-40B4-BE49-F238E27FC236}">
              <a16:creationId xmlns:a16="http://schemas.microsoft.com/office/drawing/2014/main" id="{C402EF4E-D403-4685-A83A-15AD967986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5" name="Picture 12" descr="C:\1Akila Ramani-26July2013\1 AKILA\RENDERINGS\MEETING TABLES\infinity 8pax meeting tables.jpg">
          <a:extLst>
            <a:ext uri="{FF2B5EF4-FFF2-40B4-BE49-F238E27FC236}">
              <a16:creationId xmlns:a16="http://schemas.microsoft.com/office/drawing/2014/main" id="{DA45B5D9-7720-446D-995A-3D1FC6CAEF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06" name="Picture 9" descr="C:\1Akila Ramani-26July2013\1 AKILA\RENDERINGS\MEETING TABLES\infinity 8pax meeting tables.jpg">
          <a:extLst>
            <a:ext uri="{FF2B5EF4-FFF2-40B4-BE49-F238E27FC236}">
              <a16:creationId xmlns:a16="http://schemas.microsoft.com/office/drawing/2014/main" id="{85AA2BC9-EEF3-4AE7-9255-AB628ED5C6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07" name="Picture 16" descr="C:\1Akila Ramani-26July2013\1 AKILA\RENDERINGS\MEETING TABLES\Planes discussion table - 1.png">
          <a:extLst>
            <a:ext uri="{FF2B5EF4-FFF2-40B4-BE49-F238E27FC236}">
              <a16:creationId xmlns:a16="http://schemas.microsoft.com/office/drawing/2014/main" id="{E47BC893-18F5-4100-A173-95E638FDC5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8" name="Picture 12" descr="C:\1Akila Ramani-26July2013\1 AKILA\RENDERINGS\MEETING TABLES\infinity 8pax meeting tables.jpg">
          <a:extLst>
            <a:ext uri="{FF2B5EF4-FFF2-40B4-BE49-F238E27FC236}">
              <a16:creationId xmlns:a16="http://schemas.microsoft.com/office/drawing/2014/main" id="{38041919-D862-42C2-BC3B-9D89E176BD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09" name="Picture 12" descr="C:\1Akila Ramani-26July2013\1 AKILA\RENDERINGS\MEETING TABLES\infinity 8pax meeting tables.jpg">
          <a:extLst>
            <a:ext uri="{FF2B5EF4-FFF2-40B4-BE49-F238E27FC236}">
              <a16:creationId xmlns:a16="http://schemas.microsoft.com/office/drawing/2014/main" id="{E31B07D0-CBE1-4FE5-A58E-62D7F4626C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10" name="Picture 12" descr="C:\1Akila Ramani-26July2013\1 AKILA\RENDERINGS\MEETING TABLES\infinity 8pax meeting tables.jpg">
          <a:extLst>
            <a:ext uri="{FF2B5EF4-FFF2-40B4-BE49-F238E27FC236}">
              <a16:creationId xmlns:a16="http://schemas.microsoft.com/office/drawing/2014/main" id="{0D0B4EB3-0943-48C0-A992-7E0118A718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1" name="Picture 9" descr="C:\1Akila Ramani-26July2013\1 AKILA\RENDERINGS\MEETING TABLES\infinity 8pax meeting tables.jpg">
          <a:extLst>
            <a:ext uri="{FF2B5EF4-FFF2-40B4-BE49-F238E27FC236}">
              <a16:creationId xmlns:a16="http://schemas.microsoft.com/office/drawing/2014/main" id="{B068C8FC-F999-4507-817A-0C10844E52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12" name="Picture 16" descr="C:\1Akila Ramani-26July2013\1 AKILA\RENDERINGS\MEETING TABLES\Planes discussion table - 1.png">
          <a:extLst>
            <a:ext uri="{FF2B5EF4-FFF2-40B4-BE49-F238E27FC236}">
              <a16:creationId xmlns:a16="http://schemas.microsoft.com/office/drawing/2014/main" id="{185A98AA-0427-4450-B766-BC17616FAE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13" name="Picture 12" descr="C:\1Akila Ramani-26July2013\1 AKILA\RENDERINGS\MEETING TABLES\infinity 8pax meeting tables.jpg">
          <a:extLst>
            <a:ext uri="{FF2B5EF4-FFF2-40B4-BE49-F238E27FC236}">
              <a16:creationId xmlns:a16="http://schemas.microsoft.com/office/drawing/2014/main" id="{D4A14AF4-6E7B-44BE-A836-A2351AAD9E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14" name="Picture 12" descr="C:\1Akila Ramani-26July2013\1 AKILA\RENDERINGS\MEETING TABLES\infinity 8pax meeting tables.jpg">
          <a:extLst>
            <a:ext uri="{FF2B5EF4-FFF2-40B4-BE49-F238E27FC236}">
              <a16:creationId xmlns:a16="http://schemas.microsoft.com/office/drawing/2014/main" id="{041EF8DA-1317-4899-9A96-423D752000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15" name="Picture 12" descr="C:\1Akila Ramani-26July2013\1 AKILA\RENDERINGS\MEETING TABLES\infinity 8pax meeting tables.jpg">
          <a:extLst>
            <a:ext uri="{FF2B5EF4-FFF2-40B4-BE49-F238E27FC236}">
              <a16:creationId xmlns:a16="http://schemas.microsoft.com/office/drawing/2014/main" id="{1ABA4C44-3D31-4D9C-BACC-D8CAAD7A67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6" name="Picture 9" descr="C:\1Akila Ramani-26July2013\1 AKILA\RENDERINGS\MEETING TABLES\infinity 8pax meeting tables.jpg">
          <a:extLst>
            <a:ext uri="{FF2B5EF4-FFF2-40B4-BE49-F238E27FC236}">
              <a16:creationId xmlns:a16="http://schemas.microsoft.com/office/drawing/2014/main" id="{1F6D843D-69AB-41E6-B4DA-5B3DB792A0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17" name="Picture 16" descr="C:\1Akila Ramani-26July2013\1 AKILA\RENDERINGS\MEETING TABLES\Planes discussion table - 1.png">
          <a:extLst>
            <a:ext uri="{FF2B5EF4-FFF2-40B4-BE49-F238E27FC236}">
              <a16:creationId xmlns:a16="http://schemas.microsoft.com/office/drawing/2014/main" id="{82670F62-4840-4581-8A5F-0F3F3FD2D7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18" name="Picture 12" descr="C:\1Akila Ramani-26July2013\1 AKILA\RENDERINGS\MEETING TABLES\infinity 8pax meeting tables.jpg">
          <a:extLst>
            <a:ext uri="{FF2B5EF4-FFF2-40B4-BE49-F238E27FC236}">
              <a16:creationId xmlns:a16="http://schemas.microsoft.com/office/drawing/2014/main" id="{86E67908-28B6-45CA-8145-84A3D1385A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19" name="Picture 12" descr="C:\1Akila Ramani-26July2013\1 AKILA\RENDERINGS\MEETING TABLES\infinity 8pax meeting tables.jpg">
          <a:extLst>
            <a:ext uri="{FF2B5EF4-FFF2-40B4-BE49-F238E27FC236}">
              <a16:creationId xmlns:a16="http://schemas.microsoft.com/office/drawing/2014/main" id="{0386BBC9-72B2-4462-A96E-5EE1CE4434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20" name="Picture 12" descr="C:\1Akila Ramani-26July2013\1 AKILA\RENDERINGS\MEETING TABLES\infinity 8pax meeting tables.jpg">
          <a:extLst>
            <a:ext uri="{FF2B5EF4-FFF2-40B4-BE49-F238E27FC236}">
              <a16:creationId xmlns:a16="http://schemas.microsoft.com/office/drawing/2014/main" id="{9B94FF10-7084-4E3D-991E-6272E210B7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21" name="Picture 9" descr="C:\1Akila Ramani-26July2013\1 AKILA\RENDERINGS\MEETING TABLES\infinity 8pax meeting tables.jpg">
          <a:extLst>
            <a:ext uri="{FF2B5EF4-FFF2-40B4-BE49-F238E27FC236}">
              <a16:creationId xmlns:a16="http://schemas.microsoft.com/office/drawing/2014/main" id="{6E3DD1C1-1AD0-4F9A-A379-6AE3535E74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2" name="Picture 16" descr="C:\1Akila Ramani-26July2013\1 AKILA\RENDERINGS\MEETING TABLES\Planes discussion table - 1.png">
          <a:extLst>
            <a:ext uri="{FF2B5EF4-FFF2-40B4-BE49-F238E27FC236}">
              <a16:creationId xmlns:a16="http://schemas.microsoft.com/office/drawing/2014/main" id="{61E5CCF0-3474-44FD-B157-323AC45EA1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23" name="Picture 12" descr="C:\1Akila Ramani-26July2013\1 AKILA\RENDERINGS\MEETING TABLES\infinity 8pax meeting tables.jpg">
          <a:extLst>
            <a:ext uri="{FF2B5EF4-FFF2-40B4-BE49-F238E27FC236}">
              <a16:creationId xmlns:a16="http://schemas.microsoft.com/office/drawing/2014/main" id="{368E932F-E307-462F-9E6C-FCDA356E37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24" name="Picture 12" descr="C:\1Akila Ramani-26July2013\1 AKILA\RENDERINGS\MEETING TABLES\infinity 8pax meeting tables.jpg">
          <a:extLst>
            <a:ext uri="{FF2B5EF4-FFF2-40B4-BE49-F238E27FC236}">
              <a16:creationId xmlns:a16="http://schemas.microsoft.com/office/drawing/2014/main" id="{8111AEE8-5F5A-4A1A-A787-EED22DEDDB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25" name="Picture 12" descr="C:\1Akila Ramani-26July2013\1 AKILA\RENDERINGS\MEETING TABLES\infinity 8pax meeting tables.jpg">
          <a:extLst>
            <a:ext uri="{FF2B5EF4-FFF2-40B4-BE49-F238E27FC236}">
              <a16:creationId xmlns:a16="http://schemas.microsoft.com/office/drawing/2014/main" id="{543D3B09-505D-41C7-9666-FF13137D55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26" name="Picture 9" descr="C:\1Akila Ramani-26July2013\1 AKILA\RENDERINGS\MEETING TABLES\infinity 8pax meeting tables.jpg">
          <a:extLst>
            <a:ext uri="{FF2B5EF4-FFF2-40B4-BE49-F238E27FC236}">
              <a16:creationId xmlns:a16="http://schemas.microsoft.com/office/drawing/2014/main" id="{CA693A8E-70E3-4E92-80D0-BE497CF762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7" name="Picture 16" descr="C:\1Akila Ramani-26July2013\1 AKILA\RENDERINGS\MEETING TABLES\Planes discussion table - 1.png">
          <a:extLst>
            <a:ext uri="{FF2B5EF4-FFF2-40B4-BE49-F238E27FC236}">
              <a16:creationId xmlns:a16="http://schemas.microsoft.com/office/drawing/2014/main" id="{782AEA6A-E565-4A6F-9C64-4AA832EB4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28" name="Picture 12" descr="C:\1Akila Ramani-26July2013\1 AKILA\RENDERINGS\MEETING TABLES\infinity 8pax meeting tables.jpg">
          <a:extLst>
            <a:ext uri="{FF2B5EF4-FFF2-40B4-BE49-F238E27FC236}">
              <a16:creationId xmlns:a16="http://schemas.microsoft.com/office/drawing/2014/main" id="{EB903D4A-BAC3-4CF4-B830-C7EC9F8689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29" name="Picture 12" descr="C:\1Akila Ramani-26July2013\1 AKILA\RENDERINGS\MEETING TABLES\infinity 8pax meeting tables.jpg">
          <a:extLst>
            <a:ext uri="{FF2B5EF4-FFF2-40B4-BE49-F238E27FC236}">
              <a16:creationId xmlns:a16="http://schemas.microsoft.com/office/drawing/2014/main" id="{1E0761CC-C78E-4230-BDB6-0FC9E04C2F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0" name="Picture 12" descr="C:\1Akila Ramani-26July2013\1 AKILA\RENDERINGS\MEETING TABLES\infinity 8pax meeting tables.jpg">
          <a:extLst>
            <a:ext uri="{FF2B5EF4-FFF2-40B4-BE49-F238E27FC236}">
              <a16:creationId xmlns:a16="http://schemas.microsoft.com/office/drawing/2014/main" id="{3E534F22-B242-4F7A-8362-E3483E8EF1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31" name="Picture 9" descr="C:\1Akila Ramani-26July2013\1 AKILA\RENDERINGS\MEETING TABLES\infinity 8pax meeting tables.jpg">
          <a:extLst>
            <a:ext uri="{FF2B5EF4-FFF2-40B4-BE49-F238E27FC236}">
              <a16:creationId xmlns:a16="http://schemas.microsoft.com/office/drawing/2014/main" id="{A3BFEB65-50F3-44DC-A429-F9B04B4390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32" name="Picture 16" descr="C:\1Akila Ramani-26July2013\1 AKILA\RENDERINGS\MEETING TABLES\Planes discussion table - 1.png">
          <a:extLst>
            <a:ext uri="{FF2B5EF4-FFF2-40B4-BE49-F238E27FC236}">
              <a16:creationId xmlns:a16="http://schemas.microsoft.com/office/drawing/2014/main" id="{64306458-9A2E-4BBB-8670-2A30D03E07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3" name="Picture 12" descr="C:\1Akila Ramani-26July2013\1 AKILA\RENDERINGS\MEETING TABLES\infinity 8pax meeting tables.jpg">
          <a:extLst>
            <a:ext uri="{FF2B5EF4-FFF2-40B4-BE49-F238E27FC236}">
              <a16:creationId xmlns:a16="http://schemas.microsoft.com/office/drawing/2014/main" id="{49AD6581-1E4B-401E-BB9D-787D31E762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34" name="Picture 12" descr="C:\1Akila Ramani-26July2013\1 AKILA\RENDERINGS\MEETING TABLES\infinity 8pax meeting tables.jpg">
          <a:extLst>
            <a:ext uri="{FF2B5EF4-FFF2-40B4-BE49-F238E27FC236}">
              <a16:creationId xmlns:a16="http://schemas.microsoft.com/office/drawing/2014/main" id="{21067B95-117F-4F8A-AF2B-55F90B7E34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5" name="Picture 12" descr="C:\1Akila Ramani-26July2013\1 AKILA\RENDERINGS\MEETING TABLES\infinity 8pax meeting tables.jpg">
          <a:extLst>
            <a:ext uri="{FF2B5EF4-FFF2-40B4-BE49-F238E27FC236}">
              <a16:creationId xmlns:a16="http://schemas.microsoft.com/office/drawing/2014/main" id="{F79F2C3A-F9DE-4DE6-A76C-215DF7AE57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36" name="Picture 9" descr="C:\1Akila Ramani-26July2013\1 AKILA\RENDERINGS\MEETING TABLES\infinity 8pax meeting tables.jpg">
          <a:extLst>
            <a:ext uri="{FF2B5EF4-FFF2-40B4-BE49-F238E27FC236}">
              <a16:creationId xmlns:a16="http://schemas.microsoft.com/office/drawing/2014/main" id="{F4016C65-BC6D-46B9-A566-5DDBC8D82C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37" name="Picture 16" descr="C:\1Akila Ramani-26July2013\1 AKILA\RENDERINGS\MEETING TABLES\Planes discussion table - 1.png">
          <a:extLst>
            <a:ext uri="{FF2B5EF4-FFF2-40B4-BE49-F238E27FC236}">
              <a16:creationId xmlns:a16="http://schemas.microsoft.com/office/drawing/2014/main" id="{B6460C6F-107D-413F-B335-DB3558FB81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8" name="Picture 12" descr="C:\1Akila Ramani-26July2013\1 AKILA\RENDERINGS\MEETING TABLES\infinity 8pax meeting tables.jpg">
          <a:extLst>
            <a:ext uri="{FF2B5EF4-FFF2-40B4-BE49-F238E27FC236}">
              <a16:creationId xmlns:a16="http://schemas.microsoft.com/office/drawing/2014/main" id="{78C0AF3C-EC3F-44D5-BB1E-96543C42CB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39" name="Picture 12" descr="C:\1Akila Ramani-26July2013\1 AKILA\RENDERINGS\MEETING TABLES\infinity 8pax meeting tables.jpg">
          <a:extLst>
            <a:ext uri="{FF2B5EF4-FFF2-40B4-BE49-F238E27FC236}">
              <a16:creationId xmlns:a16="http://schemas.microsoft.com/office/drawing/2014/main" id="{F6DF2FB6-A753-40FE-9873-B82155A655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40" name="Picture 12" descr="C:\1Akila Ramani-26July2013\1 AKILA\RENDERINGS\MEETING TABLES\infinity 8pax meeting tables.jpg">
          <a:extLst>
            <a:ext uri="{FF2B5EF4-FFF2-40B4-BE49-F238E27FC236}">
              <a16:creationId xmlns:a16="http://schemas.microsoft.com/office/drawing/2014/main" id="{DA98505D-4A53-4F5E-8208-54DF70D025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41" name="Picture 9" descr="C:\1Akila Ramani-26July2013\1 AKILA\RENDERINGS\MEETING TABLES\infinity 8pax meeting tables.jpg">
          <a:extLst>
            <a:ext uri="{FF2B5EF4-FFF2-40B4-BE49-F238E27FC236}">
              <a16:creationId xmlns:a16="http://schemas.microsoft.com/office/drawing/2014/main" id="{8F9841F0-C22C-4F99-8EE2-FF856BD391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42" name="Picture 16" descr="C:\1Akila Ramani-26July2013\1 AKILA\RENDERINGS\MEETING TABLES\Planes discussion table - 1.png">
          <a:extLst>
            <a:ext uri="{FF2B5EF4-FFF2-40B4-BE49-F238E27FC236}">
              <a16:creationId xmlns:a16="http://schemas.microsoft.com/office/drawing/2014/main" id="{983F2541-D7C5-4B68-8349-9F0752F30A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43" name="Picture 12" descr="C:\1Akila Ramani-26July2013\1 AKILA\RENDERINGS\MEETING TABLES\infinity 8pax meeting tables.jpg">
          <a:extLst>
            <a:ext uri="{FF2B5EF4-FFF2-40B4-BE49-F238E27FC236}">
              <a16:creationId xmlns:a16="http://schemas.microsoft.com/office/drawing/2014/main" id="{5306822B-4D08-4C51-823B-B19574605C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4" name="Picture 12" descr="C:\1Akila Ramani-26July2013\1 AKILA\RENDERINGS\MEETING TABLES\infinity 8pax meeting tables.jpg">
          <a:extLst>
            <a:ext uri="{FF2B5EF4-FFF2-40B4-BE49-F238E27FC236}">
              <a16:creationId xmlns:a16="http://schemas.microsoft.com/office/drawing/2014/main" id="{B6C7A3B3-92DB-4AF0-8788-B0AAABCFBA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45" name="Picture 12" descr="C:\1Akila Ramani-26July2013\1 AKILA\RENDERINGS\MEETING TABLES\infinity 8pax meeting tables.jpg">
          <a:extLst>
            <a:ext uri="{FF2B5EF4-FFF2-40B4-BE49-F238E27FC236}">
              <a16:creationId xmlns:a16="http://schemas.microsoft.com/office/drawing/2014/main" id="{9E481DCE-FFBC-4A15-90F3-33F70D045E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46" name="Picture 9" descr="C:\1Akila Ramani-26July2013\1 AKILA\RENDERINGS\MEETING TABLES\infinity 8pax meeting tables.jpg">
          <a:extLst>
            <a:ext uri="{FF2B5EF4-FFF2-40B4-BE49-F238E27FC236}">
              <a16:creationId xmlns:a16="http://schemas.microsoft.com/office/drawing/2014/main" id="{41955B7F-B1FD-46E4-8231-F6A0C5238B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47" name="Picture 16" descr="C:\1Akila Ramani-26July2013\1 AKILA\RENDERINGS\MEETING TABLES\Planes discussion table - 1.png">
          <a:extLst>
            <a:ext uri="{FF2B5EF4-FFF2-40B4-BE49-F238E27FC236}">
              <a16:creationId xmlns:a16="http://schemas.microsoft.com/office/drawing/2014/main" id="{4F62EDBB-5322-40A6-99E5-C332A4CC7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48" name="Picture 12" descr="C:\1Akila Ramani-26July2013\1 AKILA\RENDERINGS\MEETING TABLES\infinity 8pax meeting tables.jpg">
          <a:extLst>
            <a:ext uri="{FF2B5EF4-FFF2-40B4-BE49-F238E27FC236}">
              <a16:creationId xmlns:a16="http://schemas.microsoft.com/office/drawing/2014/main" id="{985238FB-A05E-4C05-ACCE-CF460F215D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9" name="Picture 12" descr="C:\1Akila Ramani-26July2013\1 AKILA\RENDERINGS\MEETING TABLES\infinity 8pax meeting tables.jpg">
          <a:extLst>
            <a:ext uri="{FF2B5EF4-FFF2-40B4-BE49-F238E27FC236}">
              <a16:creationId xmlns:a16="http://schemas.microsoft.com/office/drawing/2014/main" id="{8DC0CAC2-2740-4570-83C4-3AE91ED9EA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0" name="Picture 12" descr="C:\1Akila Ramani-26July2013\1 AKILA\RENDERINGS\MEETING TABLES\infinity 8pax meeting tables.jpg">
          <a:extLst>
            <a:ext uri="{FF2B5EF4-FFF2-40B4-BE49-F238E27FC236}">
              <a16:creationId xmlns:a16="http://schemas.microsoft.com/office/drawing/2014/main" id="{B813ABEE-9C16-4458-AB54-3A7805362C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51" name="Picture 9" descr="C:\1Akila Ramani-26July2013\1 AKILA\RENDERINGS\MEETING TABLES\infinity 8pax meeting tables.jpg">
          <a:extLst>
            <a:ext uri="{FF2B5EF4-FFF2-40B4-BE49-F238E27FC236}">
              <a16:creationId xmlns:a16="http://schemas.microsoft.com/office/drawing/2014/main" id="{5323B51D-C012-4318-91F8-C6E5EC9A58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52" name="Picture 16" descr="C:\1Akila Ramani-26July2013\1 AKILA\RENDERINGS\MEETING TABLES\Planes discussion table - 1.png">
          <a:extLst>
            <a:ext uri="{FF2B5EF4-FFF2-40B4-BE49-F238E27FC236}">
              <a16:creationId xmlns:a16="http://schemas.microsoft.com/office/drawing/2014/main" id="{7891E5B0-FA11-4523-9723-AB110CC14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3" name="Picture 12" descr="C:\1Akila Ramani-26July2013\1 AKILA\RENDERINGS\MEETING TABLES\infinity 8pax meeting tables.jpg">
          <a:extLst>
            <a:ext uri="{FF2B5EF4-FFF2-40B4-BE49-F238E27FC236}">
              <a16:creationId xmlns:a16="http://schemas.microsoft.com/office/drawing/2014/main" id="{164F22AC-65A2-4BBA-B2F3-9D52C3C224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54" name="Picture 12" descr="C:\1Akila Ramani-26July2013\1 AKILA\RENDERINGS\MEETING TABLES\infinity 8pax meeting tables.jpg">
          <a:extLst>
            <a:ext uri="{FF2B5EF4-FFF2-40B4-BE49-F238E27FC236}">
              <a16:creationId xmlns:a16="http://schemas.microsoft.com/office/drawing/2014/main" id="{C986AB90-787A-4F77-9333-9CCCEAB9B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5" name="Picture 12" descr="C:\1Akila Ramani-26July2013\1 AKILA\RENDERINGS\MEETING TABLES\infinity 8pax meeting tables.jpg">
          <a:extLst>
            <a:ext uri="{FF2B5EF4-FFF2-40B4-BE49-F238E27FC236}">
              <a16:creationId xmlns:a16="http://schemas.microsoft.com/office/drawing/2014/main" id="{7F538B75-15E8-44E4-BD86-D4BDCC0FBC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56" name="Picture 9" descr="C:\1Akila Ramani-26July2013\1 AKILA\RENDERINGS\MEETING TABLES\infinity 8pax meeting tables.jpg">
          <a:extLst>
            <a:ext uri="{FF2B5EF4-FFF2-40B4-BE49-F238E27FC236}">
              <a16:creationId xmlns:a16="http://schemas.microsoft.com/office/drawing/2014/main" id="{74CBA554-370C-4F08-820B-102173A7C2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57" name="Picture 16" descr="C:\1Akila Ramani-26July2013\1 AKILA\RENDERINGS\MEETING TABLES\Planes discussion table - 1.png">
          <a:extLst>
            <a:ext uri="{FF2B5EF4-FFF2-40B4-BE49-F238E27FC236}">
              <a16:creationId xmlns:a16="http://schemas.microsoft.com/office/drawing/2014/main" id="{F61DDB93-1EEE-4C73-BF22-BA5718C7C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8" name="Picture 12" descr="C:\1Akila Ramani-26July2013\1 AKILA\RENDERINGS\MEETING TABLES\infinity 8pax meeting tables.jpg">
          <a:extLst>
            <a:ext uri="{FF2B5EF4-FFF2-40B4-BE49-F238E27FC236}">
              <a16:creationId xmlns:a16="http://schemas.microsoft.com/office/drawing/2014/main" id="{4A90BB82-448A-4257-A995-304F225FE7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59" name="Picture 12" descr="C:\1Akila Ramani-26July2013\1 AKILA\RENDERINGS\MEETING TABLES\infinity 8pax meeting tables.jpg">
          <a:extLst>
            <a:ext uri="{FF2B5EF4-FFF2-40B4-BE49-F238E27FC236}">
              <a16:creationId xmlns:a16="http://schemas.microsoft.com/office/drawing/2014/main" id="{AC520964-4EDB-4A59-8422-B55409985E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60" name="Picture 12" descr="C:\1Akila Ramani-26July2013\1 AKILA\RENDERINGS\MEETING TABLES\infinity 8pax meeting tables.jpg">
          <a:extLst>
            <a:ext uri="{FF2B5EF4-FFF2-40B4-BE49-F238E27FC236}">
              <a16:creationId xmlns:a16="http://schemas.microsoft.com/office/drawing/2014/main" id="{2493A27D-565D-4AF9-800C-36C0E4B78C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1" name="Picture 9" descr="C:\1Akila Ramani-26July2013\1 AKILA\RENDERINGS\MEETING TABLES\infinity 8pax meeting tables.jpg">
          <a:extLst>
            <a:ext uri="{FF2B5EF4-FFF2-40B4-BE49-F238E27FC236}">
              <a16:creationId xmlns:a16="http://schemas.microsoft.com/office/drawing/2014/main" id="{6A8A8226-4136-4EC1-9D94-8D522BD47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62" name="Picture 16" descr="C:\1Akila Ramani-26July2013\1 AKILA\RENDERINGS\MEETING TABLES\Planes discussion table - 1.png">
          <a:extLst>
            <a:ext uri="{FF2B5EF4-FFF2-40B4-BE49-F238E27FC236}">
              <a16:creationId xmlns:a16="http://schemas.microsoft.com/office/drawing/2014/main" id="{FD5FF10B-5DAF-4F9B-81F8-43EABDAC5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63" name="Picture 12" descr="C:\1Akila Ramani-26July2013\1 AKILA\RENDERINGS\MEETING TABLES\infinity 8pax meeting tables.jpg">
          <a:extLst>
            <a:ext uri="{FF2B5EF4-FFF2-40B4-BE49-F238E27FC236}">
              <a16:creationId xmlns:a16="http://schemas.microsoft.com/office/drawing/2014/main" id="{EAA9DED1-495A-4D90-8CF3-E4DDFD24D6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64" name="Picture 12" descr="C:\1Akila Ramani-26July2013\1 AKILA\RENDERINGS\MEETING TABLES\infinity 8pax meeting tables.jpg">
          <a:extLst>
            <a:ext uri="{FF2B5EF4-FFF2-40B4-BE49-F238E27FC236}">
              <a16:creationId xmlns:a16="http://schemas.microsoft.com/office/drawing/2014/main" id="{18746A4E-C7AA-4192-AD3B-FD0981A21E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65" name="Picture 12" descr="C:\1Akila Ramani-26July2013\1 AKILA\RENDERINGS\MEETING TABLES\infinity 8pax meeting tables.jpg">
          <a:extLst>
            <a:ext uri="{FF2B5EF4-FFF2-40B4-BE49-F238E27FC236}">
              <a16:creationId xmlns:a16="http://schemas.microsoft.com/office/drawing/2014/main" id="{2ED9A371-FC04-4E33-BF86-BE625D84F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6" name="Picture 9" descr="C:\1Akila Ramani-26July2013\1 AKILA\RENDERINGS\MEETING TABLES\infinity 8pax meeting tables.jpg">
          <a:extLst>
            <a:ext uri="{FF2B5EF4-FFF2-40B4-BE49-F238E27FC236}">
              <a16:creationId xmlns:a16="http://schemas.microsoft.com/office/drawing/2014/main" id="{C93A25F0-AC39-4F88-B1A6-C8350B397F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67" name="Picture 16" descr="C:\1Akila Ramani-26July2013\1 AKILA\RENDERINGS\MEETING TABLES\Planes discussion table - 1.png">
          <a:extLst>
            <a:ext uri="{FF2B5EF4-FFF2-40B4-BE49-F238E27FC236}">
              <a16:creationId xmlns:a16="http://schemas.microsoft.com/office/drawing/2014/main" id="{D33D336D-85B3-4EB2-8112-8B91CD01F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68" name="Picture 12" descr="C:\1Akila Ramani-26July2013\1 AKILA\RENDERINGS\MEETING TABLES\infinity 8pax meeting tables.jpg">
          <a:extLst>
            <a:ext uri="{FF2B5EF4-FFF2-40B4-BE49-F238E27FC236}">
              <a16:creationId xmlns:a16="http://schemas.microsoft.com/office/drawing/2014/main" id="{ABC44B11-139E-4E42-A5DE-F9F48BF49F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69" name="Picture 12" descr="C:\1Akila Ramani-26July2013\1 AKILA\RENDERINGS\MEETING TABLES\infinity 8pax meeting tables.jpg">
          <a:extLst>
            <a:ext uri="{FF2B5EF4-FFF2-40B4-BE49-F238E27FC236}">
              <a16:creationId xmlns:a16="http://schemas.microsoft.com/office/drawing/2014/main" id="{45F7BD0B-BE76-4A7D-A45F-26711A06E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70" name="Picture 12" descr="C:\1Akila Ramani-26July2013\1 AKILA\RENDERINGS\MEETING TABLES\infinity 8pax meeting tables.jpg">
          <a:extLst>
            <a:ext uri="{FF2B5EF4-FFF2-40B4-BE49-F238E27FC236}">
              <a16:creationId xmlns:a16="http://schemas.microsoft.com/office/drawing/2014/main" id="{C04CB464-93A9-4305-ACC6-423B94C45F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71" name="Picture 9" descr="C:\1Akila Ramani-26July2013\1 AKILA\RENDERINGS\MEETING TABLES\infinity 8pax meeting tables.jpg">
          <a:extLst>
            <a:ext uri="{FF2B5EF4-FFF2-40B4-BE49-F238E27FC236}">
              <a16:creationId xmlns:a16="http://schemas.microsoft.com/office/drawing/2014/main" id="{F17D87CA-6996-4E14-A119-00DBA12944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2" name="Picture 16" descr="C:\1Akila Ramani-26July2013\1 AKILA\RENDERINGS\MEETING TABLES\Planes discussion table - 1.png">
          <a:extLst>
            <a:ext uri="{FF2B5EF4-FFF2-40B4-BE49-F238E27FC236}">
              <a16:creationId xmlns:a16="http://schemas.microsoft.com/office/drawing/2014/main" id="{59DE2ADD-B958-4FC9-9B8C-0DA05FF27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73" name="Picture 12" descr="C:\1Akila Ramani-26July2013\1 AKILA\RENDERINGS\MEETING TABLES\infinity 8pax meeting tables.jpg">
          <a:extLst>
            <a:ext uri="{FF2B5EF4-FFF2-40B4-BE49-F238E27FC236}">
              <a16:creationId xmlns:a16="http://schemas.microsoft.com/office/drawing/2014/main" id="{83F97E63-C42B-435A-BC58-0C44945CED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74" name="Picture 12" descr="C:\1Akila Ramani-26July2013\1 AKILA\RENDERINGS\MEETING TABLES\infinity 8pax meeting tables.jpg">
          <a:extLst>
            <a:ext uri="{FF2B5EF4-FFF2-40B4-BE49-F238E27FC236}">
              <a16:creationId xmlns:a16="http://schemas.microsoft.com/office/drawing/2014/main" id="{52B089ED-FB25-4C9B-8498-DAD76A46C0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75" name="Picture 12" descr="C:\1Akila Ramani-26July2013\1 AKILA\RENDERINGS\MEETING TABLES\infinity 8pax meeting tables.jpg">
          <a:extLst>
            <a:ext uri="{FF2B5EF4-FFF2-40B4-BE49-F238E27FC236}">
              <a16:creationId xmlns:a16="http://schemas.microsoft.com/office/drawing/2014/main" id="{07FF9E8E-8CB4-4679-AA65-C8DBA16B5D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76" name="Picture 9" descr="C:\1Akila Ramani-26July2013\1 AKILA\RENDERINGS\MEETING TABLES\infinity 8pax meeting tables.jpg">
          <a:extLst>
            <a:ext uri="{FF2B5EF4-FFF2-40B4-BE49-F238E27FC236}">
              <a16:creationId xmlns:a16="http://schemas.microsoft.com/office/drawing/2014/main" id="{6C988764-9664-425B-A255-B4A3E7ADB2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7" name="Picture 16" descr="C:\1Akila Ramani-26July2013\1 AKILA\RENDERINGS\MEETING TABLES\Planes discussion table - 1.png">
          <a:extLst>
            <a:ext uri="{FF2B5EF4-FFF2-40B4-BE49-F238E27FC236}">
              <a16:creationId xmlns:a16="http://schemas.microsoft.com/office/drawing/2014/main" id="{A71A4C95-8D4C-460C-A4FB-7CCF3F254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78" name="Picture 12" descr="C:\1Akila Ramani-26July2013\1 AKILA\RENDERINGS\MEETING TABLES\infinity 8pax meeting tables.jpg">
          <a:extLst>
            <a:ext uri="{FF2B5EF4-FFF2-40B4-BE49-F238E27FC236}">
              <a16:creationId xmlns:a16="http://schemas.microsoft.com/office/drawing/2014/main" id="{0BB24D58-CFA0-4BE2-9CF7-4B1D71C1F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79" name="Picture 12" descr="C:\1Akila Ramani-26July2013\1 AKILA\RENDERINGS\MEETING TABLES\infinity 8pax meeting tables.jpg">
          <a:extLst>
            <a:ext uri="{FF2B5EF4-FFF2-40B4-BE49-F238E27FC236}">
              <a16:creationId xmlns:a16="http://schemas.microsoft.com/office/drawing/2014/main" id="{6560230D-0077-431C-8F77-61A1A739A2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0" name="Picture 12" descr="C:\1Akila Ramani-26July2013\1 AKILA\RENDERINGS\MEETING TABLES\infinity 8pax meeting tables.jpg">
          <a:extLst>
            <a:ext uri="{FF2B5EF4-FFF2-40B4-BE49-F238E27FC236}">
              <a16:creationId xmlns:a16="http://schemas.microsoft.com/office/drawing/2014/main" id="{78E43D31-9FF5-4761-895B-48C512FCF0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81" name="Picture 9" descr="C:\1Akila Ramani-26July2013\1 AKILA\RENDERINGS\MEETING TABLES\infinity 8pax meeting tables.jpg">
          <a:extLst>
            <a:ext uri="{FF2B5EF4-FFF2-40B4-BE49-F238E27FC236}">
              <a16:creationId xmlns:a16="http://schemas.microsoft.com/office/drawing/2014/main" id="{976F9386-EF4C-47CE-B3D3-FBE971BD51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82" name="Picture 16" descr="C:\1Akila Ramani-26July2013\1 AKILA\RENDERINGS\MEETING TABLES\Planes discussion table - 1.png">
          <a:extLst>
            <a:ext uri="{FF2B5EF4-FFF2-40B4-BE49-F238E27FC236}">
              <a16:creationId xmlns:a16="http://schemas.microsoft.com/office/drawing/2014/main" id="{1A872A2A-5195-4FB9-A100-6761E7C306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3" name="Picture 12" descr="C:\1Akila Ramani-26July2013\1 AKILA\RENDERINGS\MEETING TABLES\infinity 8pax meeting tables.jpg">
          <a:extLst>
            <a:ext uri="{FF2B5EF4-FFF2-40B4-BE49-F238E27FC236}">
              <a16:creationId xmlns:a16="http://schemas.microsoft.com/office/drawing/2014/main" id="{6E3B107E-FBC8-4E12-BC86-9713D52834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84" name="Picture 12" descr="C:\1Akila Ramani-26July2013\1 AKILA\RENDERINGS\MEETING TABLES\infinity 8pax meeting tables.jpg">
          <a:extLst>
            <a:ext uri="{FF2B5EF4-FFF2-40B4-BE49-F238E27FC236}">
              <a16:creationId xmlns:a16="http://schemas.microsoft.com/office/drawing/2014/main" id="{F9F91F25-AC3D-4999-963F-970FDC065F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5" name="Picture 12" descr="C:\1Akila Ramani-26July2013\1 AKILA\RENDERINGS\MEETING TABLES\infinity 8pax meeting tables.jpg">
          <a:extLst>
            <a:ext uri="{FF2B5EF4-FFF2-40B4-BE49-F238E27FC236}">
              <a16:creationId xmlns:a16="http://schemas.microsoft.com/office/drawing/2014/main" id="{C223E4A1-D65B-492A-99FA-5444593E23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86" name="Picture 9" descr="C:\1Akila Ramani-26July2013\1 AKILA\RENDERINGS\MEETING TABLES\infinity 8pax meeting tables.jpg">
          <a:extLst>
            <a:ext uri="{FF2B5EF4-FFF2-40B4-BE49-F238E27FC236}">
              <a16:creationId xmlns:a16="http://schemas.microsoft.com/office/drawing/2014/main" id="{96716754-591D-4DB7-A5C2-BED57E42E5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87" name="Picture 16" descr="C:\1Akila Ramani-26July2013\1 AKILA\RENDERINGS\MEETING TABLES\Planes discussion table - 1.png">
          <a:extLst>
            <a:ext uri="{FF2B5EF4-FFF2-40B4-BE49-F238E27FC236}">
              <a16:creationId xmlns:a16="http://schemas.microsoft.com/office/drawing/2014/main" id="{B038BE60-B1A6-471F-B897-6B57AF4B5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8" name="Picture 12" descr="C:\1Akila Ramani-26July2013\1 AKILA\RENDERINGS\MEETING TABLES\infinity 8pax meeting tables.jpg">
          <a:extLst>
            <a:ext uri="{FF2B5EF4-FFF2-40B4-BE49-F238E27FC236}">
              <a16:creationId xmlns:a16="http://schemas.microsoft.com/office/drawing/2014/main" id="{7E7DC7E2-F56C-4AFF-AAE1-A49B4DA1F9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89" name="Picture 12" descr="C:\1Akila Ramani-26July2013\1 AKILA\RENDERINGS\MEETING TABLES\infinity 8pax meeting tables.jpg">
          <a:extLst>
            <a:ext uri="{FF2B5EF4-FFF2-40B4-BE49-F238E27FC236}">
              <a16:creationId xmlns:a16="http://schemas.microsoft.com/office/drawing/2014/main" id="{1C523994-1210-4225-B106-3B994C751D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90" name="Picture 12" descr="C:\1Akila Ramani-26July2013\1 AKILA\RENDERINGS\MEETING TABLES\infinity 8pax meeting tables.jpg">
          <a:extLst>
            <a:ext uri="{FF2B5EF4-FFF2-40B4-BE49-F238E27FC236}">
              <a16:creationId xmlns:a16="http://schemas.microsoft.com/office/drawing/2014/main" id="{6F071477-AD4E-47E3-85DE-7F49C74D6A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91" name="Picture 9" descr="C:\1Akila Ramani-26July2013\1 AKILA\RENDERINGS\MEETING TABLES\infinity 8pax meeting tables.jpg">
          <a:extLst>
            <a:ext uri="{FF2B5EF4-FFF2-40B4-BE49-F238E27FC236}">
              <a16:creationId xmlns:a16="http://schemas.microsoft.com/office/drawing/2014/main" id="{28080D8B-CFAE-46A0-AB50-C1E076F33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92" name="Picture 16" descr="C:\1Akila Ramani-26July2013\1 AKILA\RENDERINGS\MEETING TABLES\Planes discussion table - 1.png">
          <a:extLst>
            <a:ext uri="{FF2B5EF4-FFF2-40B4-BE49-F238E27FC236}">
              <a16:creationId xmlns:a16="http://schemas.microsoft.com/office/drawing/2014/main" id="{DAA3DC9A-26F4-4FF2-A0CF-8A1590061D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93" name="Picture 12" descr="C:\1Akila Ramani-26July2013\1 AKILA\RENDERINGS\MEETING TABLES\infinity 8pax meeting tables.jpg">
          <a:extLst>
            <a:ext uri="{FF2B5EF4-FFF2-40B4-BE49-F238E27FC236}">
              <a16:creationId xmlns:a16="http://schemas.microsoft.com/office/drawing/2014/main" id="{5488E79C-4B81-4554-85E4-54717F43C8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4" name="Picture 12" descr="C:\1Akila Ramani-26July2013\1 AKILA\RENDERINGS\MEETING TABLES\infinity 8pax meeting tables.jpg">
          <a:extLst>
            <a:ext uri="{FF2B5EF4-FFF2-40B4-BE49-F238E27FC236}">
              <a16:creationId xmlns:a16="http://schemas.microsoft.com/office/drawing/2014/main" id="{E798001B-B3E6-4B13-9DC0-C40B11597D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95" name="Picture 12" descr="C:\1Akila Ramani-26July2013\1 AKILA\RENDERINGS\MEETING TABLES\infinity 8pax meeting tables.jpg">
          <a:extLst>
            <a:ext uri="{FF2B5EF4-FFF2-40B4-BE49-F238E27FC236}">
              <a16:creationId xmlns:a16="http://schemas.microsoft.com/office/drawing/2014/main" id="{94A0EB5D-5F8A-4C4C-8563-114C9F43AC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96" name="Picture 9" descr="C:\1Akila Ramani-26July2013\1 AKILA\RENDERINGS\MEETING TABLES\infinity 8pax meeting tables.jpg">
          <a:extLst>
            <a:ext uri="{FF2B5EF4-FFF2-40B4-BE49-F238E27FC236}">
              <a16:creationId xmlns:a16="http://schemas.microsoft.com/office/drawing/2014/main" id="{987040C0-105C-4099-95C9-4CD5E8F093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97" name="Picture 16" descr="C:\1Akila Ramani-26July2013\1 AKILA\RENDERINGS\MEETING TABLES\Planes discussion table - 1.png">
          <a:extLst>
            <a:ext uri="{FF2B5EF4-FFF2-40B4-BE49-F238E27FC236}">
              <a16:creationId xmlns:a16="http://schemas.microsoft.com/office/drawing/2014/main" id="{1F62175A-30F2-4F4B-BEE2-17DDA26C0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98" name="Picture 12" descr="C:\1Akila Ramani-26July2013\1 AKILA\RENDERINGS\MEETING TABLES\infinity 8pax meeting tables.jpg">
          <a:extLst>
            <a:ext uri="{FF2B5EF4-FFF2-40B4-BE49-F238E27FC236}">
              <a16:creationId xmlns:a16="http://schemas.microsoft.com/office/drawing/2014/main" id="{575E7258-65BD-4996-AB8E-09895E3650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9" name="Picture 12" descr="C:\1Akila Ramani-26July2013\1 AKILA\RENDERINGS\MEETING TABLES\infinity 8pax meeting tables.jpg">
          <a:extLst>
            <a:ext uri="{FF2B5EF4-FFF2-40B4-BE49-F238E27FC236}">
              <a16:creationId xmlns:a16="http://schemas.microsoft.com/office/drawing/2014/main" id="{796575CC-AB54-4F41-99B3-B8C4D34BB2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0" name="Picture 12" descr="C:\1Akila Ramani-26July2013\1 AKILA\RENDERINGS\MEETING TABLES\infinity 8pax meeting tables.jpg">
          <a:extLst>
            <a:ext uri="{FF2B5EF4-FFF2-40B4-BE49-F238E27FC236}">
              <a16:creationId xmlns:a16="http://schemas.microsoft.com/office/drawing/2014/main" id="{6DA6CC40-FB00-4036-8A85-21126836BC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01" name="Picture 9" descr="C:\1Akila Ramani-26July2013\1 AKILA\RENDERINGS\MEETING TABLES\infinity 8pax meeting tables.jpg">
          <a:extLst>
            <a:ext uri="{FF2B5EF4-FFF2-40B4-BE49-F238E27FC236}">
              <a16:creationId xmlns:a16="http://schemas.microsoft.com/office/drawing/2014/main" id="{F41D4AC0-E226-465D-848D-8AC7DD02C0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02" name="Picture 16" descr="C:\1Akila Ramani-26July2013\1 AKILA\RENDERINGS\MEETING TABLES\Planes discussion table - 1.png">
          <a:extLst>
            <a:ext uri="{FF2B5EF4-FFF2-40B4-BE49-F238E27FC236}">
              <a16:creationId xmlns:a16="http://schemas.microsoft.com/office/drawing/2014/main" id="{D67906E5-BDAA-4E71-8369-339B14540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3" name="Picture 12" descr="C:\1Akila Ramani-26July2013\1 AKILA\RENDERINGS\MEETING TABLES\infinity 8pax meeting tables.jpg">
          <a:extLst>
            <a:ext uri="{FF2B5EF4-FFF2-40B4-BE49-F238E27FC236}">
              <a16:creationId xmlns:a16="http://schemas.microsoft.com/office/drawing/2014/main" id="{A43165F3-60A4-4CD1-80A3-66A37759DF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04" name="Picture 12" descr="C:\1Akila Ramani-26July2013\1 AKILA\RENDERINGS\MEETING TABLES\infinity 8pax meeting tables.jpg">
          <a:extLst>
            <a:ext uri="{FF2B5EF4-FFF2-40B4-BE49-F238E27FC236}">
              <a16:creationId xmlns:a16="http://schemas.microsoft.com/office/drawing/2014/main" id="{277BCE15-00C3-4F19-B14A-475F7403F0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5" name="Picture 12" descr="C:\1Akila Ramani-26July2013\1 AKILA\RENDERINGS\MEETING TABLES\infinity 8pax meeting tables.jpg">
          <a:extLst>
            <a:ext uri="{FF2B5EF4-FFF2-40B4-BE49-F238E27FC236}">
              <a16:creationId xmlns:a16="http://schemas.microsoft.com/office/drawing/2014/main" id="{B7F37EA6-903C-44DB-B690-697FF37662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06" name="Picture 9" descr="C:\1Akila Ramani-26July2013\1 AKILA\RENDERINGS\MEETING TABLES\infinity 8pax meeting tables.jpg">
          <a:extLst>
            <a:ext uri="{FF2B5EF4-FFF2-40B4-BE49-F238E27FC236}">
              <a16:creationId xmlns:a16="http://schemas.microsoft.com/office/drawing/2014/main" id="{42B170EA-7E4D-48D8-B1E8-117DC108D1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07" name="Picture 16" descr="C:\1Akila Ramani-26July2013\1 AKILA\RENDERINGS\MEETING TABLES\Planes discussion table - 1.png">
          <a:extLst>
            <a:ext uri="{FF2B5EF4-FFF2-40B4-BE49-F238E27FC236}">
              <a16:creationId xmlns:a16="http://schemas.microsoft.com/office/drawing/2014/main" id="{C976CC35-2743-4206-A852-68E2CC0F2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8" name="Picture 12" descr="C:\1Akila Ramani-26July2013\1 AKILA\RENDERINGS\MEETING TABLES\infinity 8pax meeting tables.jpg">
          <a:extLst>
            <a:ext uri="{FF2B5EF4-FFF2-40B4-BE49-F238E27FC236}">
              <a16:creationId xmlns:a16="http://schemas.microsoft.com/office/drawing/2014/main" id="{627F5BD3-70ED-4907-8747-FA06A9FCB7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09" name="Picture 12" descr="C:\1Akila Ramani-26July2013\1 AKILA\RENDERINGS\MEETING TABLES\infinity 8pax meeting tables.jpg">
          <a:extLst>
            <a:ext uri="{FF2B5EF4-FFF2-40B4-BE49-F238E27FC236}">
              <a16:creationId xmlns:a16="http://schemas.microsoft.com/office/drawing/2014/main" id="{39A60BB4-3808-409C-9D0E-ED88E583D9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10" name="Picture 12" descr="C:\1Akila Ramani-26July2013\1 AKILA\RENDERINGS\MEETING TABLES\infinity 8pax meeting tables.jpg">
          <a:extLst>
            <a:ext uri="{FF2B5EF4-FFF2-40B4-BE49-F238E27FC236}">
              <a16:creationId xmlns:a16="http://schemas.microsoft.com/office/drawing/2014/main" id="{42027A12-1734-4F80-A1A9-01117AEAFB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1" name="Picture 9" descr="C:\1Akila Ramani-26July2013\1 AKILA\RENDERINGS\MEETING TABLES\infinity 8pax meeting tables.jpg">
          <a:extLst>
            <a:ext uri="{FF2B5EF4-FFF2-40B4-BE49-F238E27FC236}">
              <a16:creationId xmlns:a16="http://schemas.microsoft.com/office/drawing/2014/main" id="{0DB2B59C-F361-4ED6-ABD1-43EBBF16B3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12" name="Picture 16" descr="C:\1Akila Ramani-26July2013\1 AKILA\RENDERINGS\MEETING TABLES\Planes discussion table - 1.png">
          <a:extLst>
            <a:ext uri="{FF2B5EF4-FFF2-40B4-BE49-F238E27FC236}">
              <a16:creationId xmlns:a16="http://schemas.microsoft.com/office/drawing/2014/main" id="{4F8DE90A-A6F1-4816-8432-9607C9311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13" name="Picture 12" descr="C:\1Akila Ramani-26July2013\1 AKILA\RENDERINGS\MEETING TABLES\infinity 8pax meeting tables.jpg">
          <a:extLst>
            <a:ext uri="{FF2B5EF4-FFF2-40B4-BE49-F238E27FC236}">
              <a16:creationId xmlns:a16="http://schemas.microsoft.com/office/drawing/2014/main" id="{D7887865-255B-4741-95A7-3C20D82384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14" name="Picture 12" descr="C:\1Akila Ramani-26July2013\1 AKILA\RENDERINGS\MEETING TABLES\infinity 8pax meeting tables.jpg">
          <a:extLst>
            <a:ext uri="{FF2B5EF4-FFF2-40B4-BE49-F238E27FC236}">
              <a16:creationId xmlns:a16="http://schemas.microsoft.com/office/drawing/2014/main" id="{93E703BA-334F-4587-B6A0-BE90C206F2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15" name="Picture 12" descr="C:\1Akila Ramani-26July2013\1 AKILA\RENDERINGS\MEETING TABLES\infinity 8pax meeting tables.jpg">
          <a:extLst>
            <a:ext uri="{FF2B5EF4-FFF2-40B4-BE49-F238E27FC236}">
              <a16:creationId xmlns:a16="http://schemas.microsoft.com/office/drawing/2014/main" id="{A457A9D2-A123-40AB-A3B7-B12503BC13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6" name="Picture 9" descr="C:\1Akila Ramani-26July2013\1 AKILA\RENDERINGS\MEETING TABLES\infinity 8pax meeting tables.jpg">
          <a:extLst>
            <a:ext uri="{FF2B5EF4-FFF2-40B4-BE49-F238E27FC236}">
              <a16:creationId xmlns:a16="http://schemas.microsoft.com/office/drawing/2014/main" id="{4C9208E3-C878-4085-BB09-8BB3DE2CBF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17" name="Picture 16" descr="C:\1Akila Ramani-26July2013\1 AKILA\RENDERINGS\MEETING TABLES\Planes discussion table - 1.png">
          <a:extLst>
            <a:ext uri="{FF2B5EF4-FFF2-40B4-BE49-F238E27FC236}">
              <a16:creationId xmlns:a16="http://schemas.microsoft.com/office/drawing/2014/main" id="{0545FA99-AFB6-4DB5-9ED7-95C4BD7923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18" name="Picture 12" descr="C:\1Akila Ramani-26July2013\1 AKILA\RENDERINGS\MEETING TABLES\infinity 8pax meeting tables.jpg">
          <a:extLst>
            <a:ext uri="{FF2B5EF4-FFF2-40B4-BE49-F238E27FC236}">
              <a16:creationId xmlns:a16="http://schemas.microsoft.com/office/drawing/2014/main" id="{4F31E0C5-DA03-40A6-A59D-DFC30D83D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19" name="Picture 12" descr="C:\1Akila Ramani-26July2013\1 AKILA\RENDERINGS\MEETING TABLES\infinity 8pax meeting tables.jpg">
          <a:extLst>
            <a:ext uri="{FF2B5EF4-FFF2-40B4-BE49-F238E27FC236}">
              <a16:creationId xmlns:a16="http://schemas.microsoft.com/office/drawing/2014/main" id="{10F78E2B-6E38-4D33-86BB-DB93E7EAE2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20" name="Picture 12" descr="C:\1Akila Ramani-26July2013\1 AKILA\RENDERINGS\MEETING TABLES\infinity 8pax meeting tables.jpg">
          <a:extLst>
            <a:ext uri="{FF2B5EF4-FFF2-40B4-BE49-F238E27FC236}">
              <a16:creationId xmlns:a16="http://schemas.microsoft.com/office/drawing/2014/main" id="{693F7506-3297-4625-80B4-9EEA81253C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21" name="Picture 9" descr="C:\1Akila Ramani-26July2013\1 AKILA\RENDERINGS\MEETING TABLES\infinity 8pax meeting tables.jpg">
          <a:extLst>
            <a:ext uri="{FF2B5EF4-FFF2-40B4-BE49-F238E27FC236}">
              <a16:creationId xmlns:a16="http://schemas.microsoft.com/office/drawing/2014/main" id="{C983E553-A6AC-4E8C-A763-A7BA6A3043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2" name="Picture 16" descr="C:\1Akila Ramani-26July2013\1 AKILA\RENDERINGS\MEETING TABLES\Planes discussion table - 1.png">
          <a:extLst>
            <a:ext uri="{FF2B5EF4-FFF2-40B4-BE49-F238E27FC236}">
              <a16:creationId xmlns:a16="http://schemas.microsoft.com/office/drawing/2014/main" id="{F99A6337-DEDE-4877-8D03-84BD60856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23" name="Picture 12" descr="C:\1Akila Ramani-26July2013\1 AKILA\RENDERINGS\MEETING TABLES\infinity 8pax meeting tables.jpg">
          <a:extLst>
            <a:ext uri="{FF2B5EF4-FFF2-40B4-BE49-F238E27FC236}">
              <a16:creationId xmlns:a16="http://schemas.microsoft.com/office/drawing/2014/main" id="{DBC55C7A-79C6-4D1B-9817-02DF4D4D3C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24" name="Picture 12" descr="C:\1Akila Ramani-26July2013\1 AKILA\RENDERINGS\MEETING TABLES\infinity 8pax meeting tables.jpg">
          <a:extLst>
            <a:ext uri="{FF2B5EF4-FFF2-40B4-BE49-F238E27FC236}">
              <a16:creationId xmlns:a16="http://schemas.microsoft.com/office/drawing/2014/main" id="{10BCBF3F-9570-4B52-9F57-40AB6C034F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25" name="Picture 12" descr="C:\1Akila Ramani-26July2013\1 AKILA\RENDERINGS\MEETING TABLES\infinity 8pax meeting tables.jpg">
          <a:extLst>
            <a:ext uri="{FF2B5EF4-FFF2-40B4-BE49-F238E27FC236}">
              <a16:creationId xmlns:a16="http://schemas.microsoft.com/office/drawing/2014/main" id="{1AD1D9B3-CB26-4364-AA5D-2C14977260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26" name="Picture 9" descr="C:\1Akila Ramani-26July2013\1 AKILA\RENDERINGS\MEETING TABLES\infinity 8pax meeting tables.jpg">
          <a:extLst>
            <a:ext uri="{FF2B5EF4-FFF2-40B4-BE49-F238E27FC236}">
              <a16:creationId xmlns:a16="http://schemas.microsoft.com/office/drawing/2014/main" id="{B1259C52-3F11-4302-AFFF-85AD1BBC3B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7" name="Picture 16" descr="C:\1Akila Ramani-26July2013\1 AKILA\RENDERINGS\MEETING TABLES\Planes discussion table - 1.png">
          <a:extLst>
            <a:ext uri="{FF2B5EF4-FFF2-40B4-BE49-F238E27FC236}">
              <a16:creationId xmlns:a16="http://schemas.microsoft.com/office/drawing/2014/main" id="{BC4C0917-E9B2-4CC4-9023-F52F857A4D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28" name="Picture 12" descr="C:\1Akila Ramani-26July2013\1 AKILA\RENDERINGS\MEETING TABLES\infinity 8pax meeting tables.jpg">
          <a:extLst>
            <a:ext uri="{FF2B5EF4-FFF2-40B4-BE49-F238E27FC236}">
              <a16:creationId xmlns:a16="http://schemas.microsoft.com/office/drawing/2014/main" id="{47B92ABF-EC63-4762-9076-D9C9A995A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29" name="Picture 12" descr="C:\1Akila Ramani-26July2013\1 AKILA\RENDERINGS\MEETING TABLES\infinity 8pax meeting tables.jpg">
          <a:extLst>
            <a:ext uri="{FF2B5EF4-FFF2-40B4-BE49-F238E27FC236}">
              <a16:creationId xmlns:a16="http://schemas.microsoft.com/office/drawing/2014/main" id="{F91E90DD-9C49-498C-B50C-56C551AF21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0" name="Picture 12" descr="C:\1Akila Ramani-26July2013\1 AKILA\RENDERINGS\MEETING TABLES\infinity 8pax meeting tables.jpg">
          <a:extLst>
            <a:ext uri="{FF2B5EF4-FFF2-40B4-BE49-F238E27FC236}">
              <a16:creationId xmlns:a16="http://schemas.microsoft.com/office/drawing/2014/main" id="{C6E02B9B-0109-4591-8779-C55877D2B9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31" name="Picture 9" descr="C:\1Akila Ramani-26July2013\1 AKILA\RENDERINGS\MEETING TABLES\infinity 8pax meeting tables.jpg">
          <a:extLst>
            <a:ext uri="{FF2B5EF4-FFF2-40B4-BE49-F238E27FC236}">
              <a16:creationId xmlns:a16="http://schemas.microsoft.com/office/drawing/2014/main" id="{426BAF53-BBEF-45CE-802F-B2B4EDF21E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32" name="Picture 16" descr="C:\1Akila Ramani-26July2013\1 AKILA\RENDERINGS\MEETING TABLES\Planes discussion table - 1.png">
          <a:extLst>
            <a:ext uri="{FF2B5EF4-FFF2-40B4-BE49-F238E27FC236}">
              <a16:creationId xmlns:a16="http://schemas.microsoft.com/office/drawing/2014/main" id="{DADC9B52-612B-4416-AB9F-0EB561D49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3" name="Picture 12" descr="C:\1Akila Ramani-26July2013\1 AKILA\RENDERINGS\MEETING TABLES\infinity 8pax meeting tables.jpg">
          <a:extLst>
            <a:ext uri="{FF2B5EF4-FFF2-40B4-BE49-F238E27FC236}">
              <a16:creationId xmlns:a16="http://schemas.microsoft.com/office/drawing/2014/main" id="{85127298-6247-4CB4-AAFD-D85EDC3A07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34" name="Picture 12" descr="C:\1Akila Ramani-26July2013\1 AKILA\RENDERINGS\MEETING TABLES\infinity 8pax meeting tables.jpg">
          <a:extLst>
            <a:ext uri="{FF2B5EF4-FFF2-40B4-BE49-F238E27FC236}">
              <a16:creationId xmlns:a16="http://schemas.microsoft.com/office/drawing/2014/main" id="{A4C22599-6AE1-4517-B741-BAFD99C625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5" name="Picture 12" descr="C:\1Akila Ramani-26July2013\1 AKILA\RENDERINGS\MEETING TABLES\infinity 8pax meeting tables.jpg">
          <a:extLst>
            <a:ext uri="{FF2B5EF4-FFF2-40B4-BE49-F238E27FC236}">
              <a16:creationId xmlns:a16="http://schemas.microsoft.com/office/drawing/2014/main" id="{898F739B-0768-4BC1-8CB1-3BD244C7CC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36" name="Picture 9" descr="C:\1Akila Ramani-26July2013\1 AKILA\RENDERINGS\MEETING TABLES\infinity 8pax meeting tables.jpg">
          <a:extLst>
            <a:ext uri="{FF2B5EF4-FFF2-40B4-BE49-F238E27FC236}">
              <a16:creationId xmlns:a16="http://schemas.microsoft.com/office/drawing/2014/main" id="{6223EA10-1149-4ABD-9AC8-38D0698E1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37" name="Picture 16" descr="C:\1Akila Ramani-26July2013\1 AKILA\RENDERINGS\MEETING TABLES\Planes discussion table - 1.png">
          <a:extLst>
            <a:ext uri="{FF2B5EF4-FFF2-40B4-BE49-F238E27FC236}">
              <a16:creationId xmlns:a16="http://schemas.microsoft.com/office/drawing/2014/main" id="{8F41953E-A5A4-4D08-9B05-4F0966B328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88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8" name="Picture 12" descr="C:\1Akila Ramani-26July2013\1 AKILA\RENDERINGS\MEETING TABLES\infinity 8pax meeting tables.jpg">
          <a:extLst>
            <a:ext uri="{FF2B5EF4-FFF2-40B4-BE49-F238E27FC236}">
              <a16:creationId xmlns:a16="http://schemas.microsoft.com/office/drawing/2014/main" id="{960C97D0-D17A-4A4B-AA64-CBB40B9A91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39" name="Picture 12" descr="C:\1Akila Ramani-26July2013\1 AKILA\RENDERINGS\MEETING TABLES\infinity 8pax meeting tables.jpg">
          <a:extLst>
            <a:ext uri="{FF2B5EF4-FFF2-40B4-BE49-F238E27FC236}">
              <a16:creationId xmlns:a16="http://schemas.microsoft.com/office/drawing/2014/main" id="{F04AF76D-F45A-4E83-84A4-831894E829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40" name="Picture 12" descr="C:\1Akila Ramani-26July2013\1 AKILA\RENDERINGS\MEETING TABLES\infinity 8pax meeting tables.jpg">
          <a:extLst>
            <a:ext uri="{FF2B5EF4-FFF2-40B4-BE49-F238E27FC236}">
              <a16:creationId xmlns:a16="http://schemas.microsoft.com/office/drawing/2014/main" id="{BCAABF53-6FC4-4ADB-8759-958D6C79CB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41" name="Picture 9" descr="C:\1Akila Ramani-26July2013\1 AKILA\RENDERINGS\MEETING TABLES\infinity 8pax meeting tables.jpg">
          <a:extLst>
            <a:ext uri="{FF2B5EF4-FFF2-40B4-BE49-F238E27FC236}">
              <a16:creationId xmlns:a16="http://schemas.microsoft.com/office/drawing/2014/main" id="{95233582-6A31-4508-9FE9-148EACAF79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44DF031D-D337-466C-A874-D83A626680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D9AE4A86-5585-4F3F-A330-9E91E533EB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AAD6C455-0C5D-4235-95D3-88AA2D6288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FC09D278-D85E-423C-83B4-045B682150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D9B0982F-1B38-4FA9-A3CD-C1DD37ABD4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 name="Picture 16" descr="C:\1Akila Ramani-26July2013\1 AKILA\RENDERINGS\MEETING TABLES\Planes discussion table - 1.png">
          <a:extLst>
            <a:ext uri="{FF2B5EF4-FFF2-40B4-BE49-F238E27FC236}">
              <a16:creationId xmlns:a16="http://schemas.microsoft.com/office/drawing/2014/main" id="{C2E9E2E7-737B-449C-A583-0457F6902A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 name="Picture 12" descr="C:\1Akila Ramani-26July2013\1 AKILA\RENDERINGS\MEETING TABLES\infinity 8pax meeting tables.jpg">
          <a:extLst>
            <a:ext uri="{FF2B5EF4-FFF2-40B4-BE49-F238E27FC236}">
              <a16:creationId xmlns:a16="http://schemas.microsoft.com/office/drawing/2014/main" id="{A180AE21-BF38-43D2-B719-673EB891AE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 name="Picture 12" descr="C:\1Akila Ramani-26July2013\1 AKILA\RENDERINGS\MEETING TABLES\infinity 8pax meeting tables.jpg">
          <a:extLst>
            <a:ext uri="{FF2B5EF4-FFF2-40B4-BE49-F238E27FC236}">
              <a16:creationId xmlns:a16="http://schemas.microsoft.com/office/drawing/2014/main" id="{60FDE2A2-17B3-4442-8D3D-73928677C3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 name="Picture 12" descr="C:\1Akila Ramani-26July2013\1 AKILA\RENDERINGS\MEETING TABLES\infinity 8pax meeting tables.jpg">
          <a:extLst>
            <a:ext uri="{FF2B5EF4-FFF2-40B4-BE49-F238E27FC236}">
              <a16:creationId xmlns:a16="http://schemas.microsoft.com/office/drawing/2014/main" id="{BC42C424-1460-4C1B-810B-152732DFF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1EF4BA54-C1B7-4329-AD46-0183E6FE3E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 name="Picture 16" descr="C:\1Akila Ramani-26July2013\1 AKILA\RENDERINGS\MEETING TABLES\Planes discussion table - 1.png">
          <a:extLst>
            <a:ext uri="{FF2B5EF4-FFF2-40B4-BE49-F238E27FC236}">
              <a16:creationId xmlns:a16="http://schemas.microsoft.com/office/drawing/2014/main" id="{5B5CBC0B-9FFA-4A83-B766-508D6873BE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 name="Picture 12" descr="C:\1Akila Ramani-26July2013\1 AKILA\RENDERINGS\MEETING TABLES\infinity 8pax meeting tables.jpg">
          <a:extLst>
            <a:ext uri="{FF2B5EF4-FFF2-40B4-BE49-F238E27FC236}">
              <a16:creationId xmlns:a16="http://schemas.microsoft.com/office/drawing/2014/main" id="{E2F7B9FB-65B2-4BB8-A92D-1F8B73BC9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 name="Picture 12" descr="C:\1Akila Ramani-26July2013\1 AKILA\RENDERINGS\MEETING TABLES\infinity 8pax meeting tables.jpg">
          <a:extLst>
            <a:ext uri="{FF2B5EF4-FFF2-40B4-BE49-F238E27FC236}">
              <a16:creationId xmlns:a16="http://schemas.microsoft.com/office/drawing/2014/main" id="{755AE12F-F959-4843-858F-6081708E27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 name="Picture 12" descr="C:\1Akila Ramani-26July2013\1 AKILA\RENDERINGS\MEETING TABLES\infinity 8pax meeting tables.jpg">
          <a:extLst>
            <a:ext uri="{FF2B5EF4-FFF2-40B4-BE49-F238E27FC236}">
              <a16:creationId xmlns:a16="http://schemas.microsoft.com/office/drawing/2014/main" id="{6B716592-82EE-41EE-84BC-561704B9A9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822C43F0-87D7-4AEA-82F6-55D826486C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 name="Picture 16" descr="C:\1Akila Ramani-26July2013\1 AKILA\RENDERINGS\MEETING TABLES\Planes discussion table - 1.png">
          <a:extLst>
            <a:ext uri="{FF2B5EF4-FFF2-40B4-BE49-F238E27FC236}">
              <a16:creationId xmlns:a16="http://schemas.microsoft.com/office/drawing/2014/main" id="{7177F04C-423F-43FC-810F-4FC4C308D0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 name="Picture 12" descr="C:\1Akila Ramani-26July2013\1 AKILA\RENDERINGS\MEETING TABLES\infinity 8pax meeting tables.jpg">
          <a:extLst>
            <a:ext uri="{FF2B5EF4-FFF2-40B4-BE49-F238E27FC236}">
              <a16:creationId xmlns:a16="http://schemas.microsoft.com/office/drawing/2014/main" id="{F5D45879-D577-4C3D-B6B3-046F609ADE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 name="Picture 12" descr="C:\1Akila Ramani-26July2013\1 AKILA\RENDERINGS\MEETING TABLES\infinity 8pax meeting tables.jpg">
          <a:extLst>
            <a:ext uri="{FF2B5EF4-FFF2-40B4-BE49-F238E27FC236}">
              <a16:creationId xmlns:a16="http://schemas.microsoft.com/office/drawing/2014/main" id="{A98FF491-EA00-4DE7-AB02-E35F75D19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 name="Picture 12" descr="C:\1Akila Ramani-26July2013\1 AKILA\RENDERINGS\MEETING TABLES\infinity 8pax meeting tables.jpg">
          <a:extLst>
            <a:ext uri="{FF2B5EF4-FFF2-40B4-BE49-F238E27FC236}">
              <a16:creationId xmlns:a16="http://schemas.microsoft.com/office/drawing/2014/main" id="{BE1FE5A7-0A49-4EA6-9A0D-3C1FA69991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27003E0B-14E0-43D2-AF54-92A3D46A2C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 name="Picture 16" descr="C:\1Akila Ramani-26July2013\1 AKILA\RENDERINGS\MEETING TABLES\Planes discussion table - 1.png">
          <a:extLst>
            <a:ext uri="{FF2B5EF4-FFF2-40B4-BE49-F238E27FC236}">
              <a16:creationId xmlns:a16="http://schemas.microsoft.com/office/drawing/2014/main" id="{31003389-E939-409A-A661-74A9905F5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C52A11E2-92A6-4110-B625-15FAFE44EE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1A714A8A-E7EF-4706-BCF4-B6E7E03F51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 name="Picture 12" descr="C:\1Akila Ramani-26July2013\1 AKILA\RENDERINGS\MEETING TABLES\infinity 8pax meeting tables.jpg">
          <a:extLst>
            <a:ext uri="{FF2B5EF4-FFF2-40B4-BE49-F238E27FC236}">
              <a16:creationId xmlns:a16="http://schemas.microsoft.com/office/drawing/2014/main" id="{EFD9CC9E-A3A6-483D-860B-46A5123C70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000EBF6B-F0A5-4E4B-96EE-49578C424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 name="Picture 16" descr="C:\1Akila Ramani-26July2013\1 AKILA\RENDERINGS\MEETING TABLES\Planes discussion table - 1.png">
          <a:extLst>
            <a:ext uri="{FF2B5EF4-FFF2-40B4-BE49-F238E27FC236}">
              <a16:creationId xmlns:a16="http://schemas.microsoft.com/office/drawing/2014/main" id="{07958FC4-B4A4-4526-B838-9DD6FC200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 name="Picture 12" descr="C:\1Akila Ramani-26July2013\1 AKILA\RENDERINGS\MEETING TABLES\infinity 8pax meeting tables.jpg">
          <a:extLst>
            <a:ext uri="{FF2B5EF4-FFF2-40B4-BE49-F238E27FC236}">
              <a16:creationId xmlns:a16="http://schemas.microsoft.com/office/drawing/2014/main" id="{7E6D72F1-A710-4B8B-9892-1C0D6D3E8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 name="Picture 12" descr="C:\1Akila Ramani-26July2013\1 AKILA\RENDERINGS\MEETING TABLES\infinity 8pax meeting tables.jpg">
          <a:extLst>
            <a:ext uri="{FF2B5EF4-FFF2-40B4-BE49-F238E27FC236}">
              <a16:creationId xmlns:a16="http://schemas.microsoft.com/office/drawing/2014/main" id="{DC72EBBF-5999-4A08-9CCA-1ABF9E8321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 name="Picture 12" descr="C:\1Akila Ramani-26July2013\1 AKILA\RENDERINGS\MEETING TABLES\infinity 8pax meeting tables.jpg">
          <a:extLst>
            <a:ext uri="{FF2B5EF4-FFF2-40B4-BE49-F238E27FC236}">
              <a16:creationId xmlns:a16="http://schemas.microsoft.com/office/drawing/2014/main" id="{098084EA-F5F2-4976-A66A-12B2E234EE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6500C826-1B4E-41FB-9F70-27DCFE119C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 name="Picture 16" descr="C:\1Akila Ramani-26July2013\1 AKILA\RENDERINGS\MEETING TABLES\Planes discussion table - 1.png">
          <a:extLst>
            <a:ext uri="{FF2B5EF4-FFF2-40B4-BE49-F238E27FC236}">
              <a16:creationId xmlns:a16="http://schemas.microsoft.com/office/drawing/2014/main" id="{8CD68247-C057-452D-8B2B-5DE2E99806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 name="Picture 12" descr="C:\1Akila Ramani-26July2013\1 AKILA\RENDERINGS\MEETING TABLES\infinity 8pax meeting tables.jpg">
          <a:extLst>
            <a:ext uri="{FF2B5EF4-FFF2-40B4-BE49-F238E27FC236}">
              <a16:creationId xmlns:a16="http://schemas.microsoft.com/office/drawing/2014/main" id="{8AF4C57A-B19F-490E-8B59-2A54D47306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 name="Picture 12" descr="C:\1Akila Ramani-26July2013\1 AKILA\RENDERINGS\MEETING TABLES\infinity 8pax meeting tables.jpg">
          <a:extLst>
            <a:ext uri="{FF2B5EF4-FFF2-40B4-BE49-F238E27FC236}">
              <a16:creationId xmlns:a16="http://schemas.microsoft.com/office/drawing/2014/main" id="{0D639AF2-6553-49E2-861C-12825E9735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 name="Picture 12" descr="C:\1Akila Ramani-26July2013\1 AKILA\RENDERINGS\MEETING TABLES\infinity 8pax meeting tables.jpg">
          <a:extLst>
            <a:ext uri="{FF2B5EF4-FFF2-40B4-BE49-F238E27FC236}">
              <a16:creationId xmlns:a16="http://schemas.microsoft.com/office/drawing/2014/main" id="{27EDB876-F563-487B-98FE-99B7BE5B70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0E7E8EAF-97C1-4DFE-92C4-370FD459B2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 name="Picture 16" descr="C:\1Akila Ramani-26July2013\1 AKILA\RENDERINGS\MEETING TABLES\Planes discussion table - 1.png">
          <a:extLst>
            <a:ext uri="{FF2B5EF4-FFF2-40B4-BE49-F238E27FC236}">
              <a16:creationId xmlns:a16="http://schemas.microsoft.com/office/drawing/2014/main" id="{25A0D85D-44D9-4136-BF5D-98FD511D89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 name="Picture 12" descr="C:\1Akila Ramani-26July2013\1 AKILA\RENDERINGS\MEETING TABLES\infinity 8pax meeting tables.jpg">
          <a:extLst>
            <a:ext uri="{FF2B5EF4-FFF2-40B4-BE49-F238E27FC236}">
              <a16:creationId xmlns:a16="http://schemas.microsoft.com/office/drawing/2014/main" id="{97BF2E0E-6A3B-434B-B01D-4C8D476567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 name="Picture 12" descr="C:\1Akila Ramani-26July2013\1 AKILA\RENDERINGS\MEETING TABLES\infinity 8pax meeting tables.jpg">
          <a:extLst>
            <a:ext uri="{FF2B5EF4-FFF2-40B4-BE49-F238E27FC236}">
              <a16:creationId xmlns:a16="http://schemas.microsoft.com/office/drawing/2014/main" id="{E2FD4CEB-F555-4ACC-A6E8-A340CDA977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 name="Picture 12" descr="C:\1Akila Ramani-26July2013\1 AKILA\RENDERINGS\MEETING TABLES\infinity 8pax meeting tables.jpg">
          <a:extLst>
            <a:ext uri="{FF2B5EF4-FFF2-40B4-BE49-F238E27FC236}">
              <a16:creationId xmlns:a16="http://schemas.microsoft.com/office/drawing/2014/main" id="{0EEA7964-0D67-426A-9BD9-16FF241FE4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85F07B28-5ADA-4E02-B98B-ED6016CEFB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 name="Picture 16" descr="C:\1Akila Ramani-26July2013\1 AKILA\RENDERINGS\MEETING TABLES\Planes discussion table - 1.png">
          <a:extLst>
            <a:ext uri="{FF2B5EF4-FFF2-40B4-BE49-F238E27FC236}">
              <a16:creationId xmlns:a16="http://schemas.microsoft.com/office/drawing/2014/main" id="{73FC143A-33C4-464D-BAA3-C0D8BEF7B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 name="Picture 12" descr="C:\1Akila Ramani-26July2013\1 AKILA\RENDERINGS\MEETING TABLES\infinity 8pax meeting tables.jpg">
          <a:extLst>
            <a:ext uri="{FF2B5EF4-FFF2-40B4-BE49-F238E27FC236}">
              <a16:creationId xmlns:a16="http://schemas.microsoft.com/office/drawing/2014/main" id="{A0A0D256-705D-4D35-8B97-987D85AC61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 name="Picture 12" descr="C:\1Akila Ramani-26July2013\1 AKILA\RENDERINGS\MEETING TABLES\infinity 8pax meeting tables.jpg">
          <a:extLst>
            <a:ext uri="{FF2B5EF4-FFF2-40B4-BE49-F238E27FC236}">
              <a16:creationId xmlns:a16="http://schemas.microsoft.com/office/drawing/2014/main" id="{58DA542B-D708-4081-B958-8DEC182796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 name="Picture 12" descr="C:\1Akila Ramani-26July2013\1 AKILA\RENDERINGS\MEETING TABLES\infinity 8pax meeting tables.jpg">
          <a:extLst>
            <a:ext uri="{FF2B5EF4-FFF2-40B4-BE49-F238E27FC236}">
              <a16:creationId xmlns:a16="http://schemas.microsoft.com/office/drawing/2014/main" id="{079C37F9-1742-45C6-93CC-3A8E43068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3975F317-3A82-4A08-9C38-4D1D5DEEC2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 name="Picture 16" descr="C:\1Akila Ramani-26July2013\1 AKILA\RENDERINGS\MEETING TABLES\Planes discussion table - 1.png">
          <a:extLst>
            <a:ext uri="{FF2B5EF4-FFF2-40B4-BE49-F238E27FC236}">
              <a16:creationId xmlns:a16="http://schemas.microsoft.com/office/drawing/2014/main" id="{FC7E91DC-D300-4F09-954A-2922B82FC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 name="Picture 12" descr="C:\1Akila Ramani-26July2013\1 AKILA\RENDERINGS\MEETING TABLES\infinity 8pax meeting tables.jpg">
          <a:extLst>
            <a:ext uri="{FF2B5EF4-FFF2-40B4-BE49-F238E27FC236}">
              <a16:creationId xmlns:a16="http://schemas.microsoft.com/office/drawing/2014/main" id="{B8911AB2-9210-406B-8215-9800E501D3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 name="Picture 12" descr="C:\1Akila Ramani-26July2013\1 AKILA\RENDERINGS\MEETING TABLES\infinity 8pax meeting tables.jpg">
          <a:extLst>
            <a:ext uri="{FF2B5EF4-FFF2-40B4-BE49-F238E27FC236}">
              <a16:creationId xmlns:a16="http://schemas.microsoft.com/office/drawing/2014/main" id="{81D23A47-14D1-4FA5-93A0-C8337266CD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 name="Picture 12" descr="C:\1Akila Ramani-26July2013\1 AKILA\RENDERINGS\MEETING TABLES\infinity 8pax meeting tables.jpg">
          <a:extLst>
            <a:ext uri="{FF2B5EF4-FFF2-40B4-BE49-F238E27FC236}">
              <a16:creationId xmlns:a16="http://schemas.microsoft.com/office/drawing/2014/main" id="{FC2370E7-7127-46B0-B270-AA44392D6E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1E249B22-13D3-4C09-9FC5-663AFD5047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 name="Picture 16" descr="C:\1Akila Ramani-26July2013\1 AKILA\RENDERINGS\MEETING TABLES\Planes discussion table - 1.png">
          <a:extLst>
            <a:ext uri="{FF2B5EF4-FFF2-40B4-BE49-F238E27FC236}">
              <a16:creationId xmlns:a16="http://schemas.microsoft.com/office/drawing/2014/main" id="{7AB76F0C-BC71-404B-B61A-0BD286AFB0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 name="Picture 12" descr="C:\1Akila Ramani-26July2013\1 AKILA\RENDERINGS\MEETING TABLES\infinity 8pax meeting tables.jpg">
          <a:extLst>
            <a:ext uri="{FF2B5EF4-FFF2-40B4-BE49-F238E27FC236}">
              <a16:creationId xmlns:a16="http://schemas.microsoft.com/office/drawing/2014/main" id="{12B34876-9AA9-4106-8175-3421607278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 name="Picture 12" descr="C:\1Akila Ramani-26July2013\1 AKILA\RENDERINGS\MEETING TABLES\infinity 8pax meeting tables.jpg">
          <a:extLst>
            <a:ext uri="{FF2B5EF4-FFF2-40B4-BE49-F238E27FC236}">
              <a16:creationId xmlns:a16="http://schemas.microsoft.com/office/drawing/2014/main" id="{E61141DB-CAFC-4BDB-B831-BE76EED994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 name="Picture 12" descr="C:\1Akila Ramani-26July2013\1 AKILA\RENDERINGS\MEETING TABLES\infinity 8pax meeting tables.jpg">
          <a:extLst>
            <a:ext uri="{FF2B5EF4-FFF2-40B4-BE49-F238E27FC236}">
              <a16:creationId xmlns:a16="http://schemas.microsoft.com/office/drawing/2014/main" id="{FB017552-1F73-4D01-83AC-575D816997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EF100062-433B-4FAD-8306-C5FDA9BAF0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41FDDBBC-77B6-4FF0-B3DF-2F26BA003B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 name="Picture 12" descr="C:\1Akila Ramani-26July2013\1 AKILA\RENDERINGS\MEETING TABLES\infinity 8pax meeting tables.jpg">
          <a:extLst>
            <a:ext uri="{FF2B5EF4-FFF2-40B4-BE49-F238E27FC236}">
              <a16:creationId xmlns:a16="http://schemas.microsoft.com/office/drawing/2014/main" id="{91134761-3B09-4125-AEA6-E22C4BA8B3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 name="Picture 12" descr="C:\1Akila Ramani-26July2013\1 AKILA\RENDERINGS\MEETING TABLES\infinity 8pax meeting tables.jpg">
          <a:extLst>
            <a:ext uri="{FF2B5EF4-FFF2-40B4-BE49-F238E27FC236}">
              <a16:creationId xmlns:a16="http://schemas.microsoft.com/office/drawing/2014/main" id="{AD14F6A2-C0F1-4049-95B9-09AC193EA2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 name="Picture 12" descr="C:\1Akila Ramani-26July2013\1 AKILA\RENDERINGS\MEETING TABLES\infinity 8pax meeting tables.jpg">
          <a:extLst>
            <a:ext uri="{FF2B5EF4-FFF2-40B4-BE49-F238E27FC236}">
              <a16:creationId xmlns:a16="http://schemas.microsoft.com/office/drawing/2014/main" id="{A3175FFF-D7BA-4FAD-A2B9-B05C3CD8C0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 name="Picture 9" descr="C:\1Akila Ramani-26July2013\1 AKILA\RENDERINGS\MEETING TABLES\infinity 8pax meeting tables.jpg">
          <a:extLst>
            <a:ext uri="{FF2B5EF4-FFF2-40B4-BE49-F238E27FC236}">
              <a16:creationId xmlns:a16="http://schemas.microsoft.com/office/drawing/2014/main" id="{256A0B78-07E4-4FE5-9CD5-FA672BF9CD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 name="Picture 16" descr="C:\1Akila Ramani-26July2013\1 AKILA\RENDERINGS\MEETING TABLES\Planes discussion table - 1.png">
          <a:extLst>
            <a:ext uri="{FF2B5EF4-FFF2-40B4-BE49-F238E27FC236}">
              <a16:creationId xmlns:a16="http://schemas.microsoft.com/office/drawing/2014/main" id="{C68CFB04-00D7-479C-B25C-E642177A1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 name="Picture 12" descr="C:\1Akila Ramani-26July2013\1 AKILA\RENDERINGS\MEETING TABLES\infinity 8pax meeting tables.jpg">
          <a:extLst>
            <a:ext uri="{FF2B5EF4-FFF2-40B4-BE49-F238E27FC236}">
              <a16:creationId xmlns:a16="http://schemas.microsoft.com/office/drawing/2014/main" id="{4EDF8FF3-2880-4E95-8114-5DA9CD145B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 name="Picture 12" descr="C:\1Akila Ramani-26July2013\1 AKILA\RENDERINGS\MEETING TABLES\infinity 8pax meeting tables.jpg">
          <a:extLst>
            <a:ext uri="{FF2B5EF4-FFF2-40B4-BE49-F238E27FC236}">
              <a16:creationId xmlns:a16="http://schemas.microsoft.com/office/drawing/2014/main" id="{08686EC0-C4CB-4EFC-92C7-47D65A17C4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0D6AB22C-2E46-4F27-B6AF-C444AC253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 name="Picture 9" descr="C:\1Akila Ramani-26July2013\1 AKILA\RENDERINGS\MEETING TABLES\infinity 8pax meeting tables.jpg">
          <a:extLst>
            <a:ext uri="{FF2B5EF4-FFF2-40B4-BE49-F238E27FC236}">
              <a16:creationId xmlns:a16="http://schemas.microsoft.com/office/drawing/2014/main" id="{598C2DE5-8858-4E8E-8D94-0AF7C6DBED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7" name="Picture 16" descr="C:\1Akila Ramani-26July2013\1 AKILA\RENDERINGS\MEETING TABLES\Planes discussion table - 1.png">
          <a:extLst>
            <a:ext uri="{FF2B5EF4-FFF2-40B4-BE49-F238E27FC236}">
              <a16:creationId xmlns:a16="http://schemas.microsoft.com/office/drawing/2014/main" id="{F15567EF-CC5A-41A2-821A-758304D1B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8" name="Picture 12" descr="C:\1Akila Ramani-26July2013\1 AKILA\RENDERINGS\MEETING TABLES\infinity 8pax meeting tables.jpg">
          <a:extLst>
            <a:ext uri="{FF2B5EF4-FFF2-40B4-BE49-F238E27FC236}">
              <a16:creationId xmlns:a16="http://schemas.microsoft.com/office/drawing/2014/main" id="{F6DF7854-C0CB-4B02-8D7C-83B3A87BD1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9" name="Picture 12" descr="C:\1Akila Ramani-26July2013\1 AKILA\RENDERINGS\MEETING TABLES\infinity 8pax meeting tables.jpg">
          <a:extLst>
            <a:ext uri="{FF2B5EF4-FFF2-40B4-BE49-F238E27FC236}">
              <a16:creationId xmlns:a16="http://schemas.microsoft.com/office/drawing/2014/main" id="{6BD90393-C79B-4F08-B4CB-EF16D21B5E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0" name="Picture 12" descr="C:\1Akila Ramani-26July2013\1 AKILA\RENDERINGS\MEETING TABLES\infinity 8pax meeting tables.jpg">
          <a:extLst>
            <a:ext uri="{FF2B5EF4-FFF2-40B4-BE49-F238E27FC236}">
              <a16:creationId xmlns:a16="http://schemas.microsoft.com/office/drawing/2014/main" id="{86D9FE55-6581-400F-82FC-4F6CD1EDE8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1" name="Picture 9" descr="C:\1Akila Ramani-26July2013\1 AKILA\RENDERINGS\MEETING TABLES\infinity 8pax meeting tables.jpg">
          <a:extLst>
            <a:ext uri="{FF2B5EF4-FFF2-40B4-BE49-F238E27FC236}">
              <a16:creationId xmlns:a16="http://schemas.microsoft.com/office/drawing/2014/main" id="{C4BB77BF-39BF-450F-AE3B-061A6F13C8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2" name="Picture 16" descr="C:\1Akila Ramani-26July2013\1 AKILA\RENDERINGS\MEETING TABLES\Planes discussion table - 1.png">
          <a:extLst>
            <a:ext uri="{FF2B5EF4-FFF2-40B4-BE49-F238E27FC236}">
              <a16:creationId xmlns:a16="http://schemas.microsoft.com/office/drawing/2014/main" id="{DA0FCE49-E2E7-49EA-AC3D-950DC3BAD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3" name="Picture 12" descr="C:\1Akila Ramani-26July2013\1 AKILA\RENDERINGS\MEETING TABLES\infinity 8pax meeting tables.jpg">
          <a:extLst>
            <a:ext uri="{FF2B5EF4-FFF2-40B4-BE49-F238E27FC236}">
              <a16:creationId xmlns:a16="http://schemas.microsoft.com/office/drawing/2014/main" id="{EDDD9C2D-18A8-4F6A-BC8F-BD9E7A737A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4" name="Picture 12" descr="C:\1Akila Ramani-26July2013\1 AKILA\RENDERINGS\MEETING TABLES\infinity 8pax meeting tables.jpg">
          <a:extLst>
            <a:ext uri="{FF2B5EF4-FFF2-40B4-BE49-F238E27FC236}">
              <a16:creationId xmlns:a16="http://schemas.microsoft.com/office/drawing/2014/main" id="{B892B2BC-FD48-409D-A6FD-B88DABEAAB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5" name="Picture 12" descr="C:\1Akila Ramani-26July2013\1 AKILA\RENDERINGS\MEETING TABLES\infinity 8pax meeting tables.jpg">
          <a:extLst>
            <a:ext uri="{FF2B5EF4-FFF2-40B4-BE49-F238E27FC236}">
              <a16:creationId xmlns:a16="http://schemas.microsoft.com/office/drawing/2014/main" id="{24A3603D-408A-48A1-8C59-1A129C81B7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6" name="Picture 9" descr="C:\1Akila Ramani-26July2013\1 AKILA\RENDERINGS\MEETING TABLES\infinity 8pax meeting tables.jpg">
          <a:extLst>
            <a:ext uri="{FF2B5EF4-FFF2-40B4-BE49-F238E27FC236}">
              <a16:creationId xmlns:a16="http://schemas.microsoft.com/office/drawing/2014/main" id="{2C0BAC77-B383-4F78-A3F9-D9B840386A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7" name="Picture 16" descr="C:\1Akila Ramani-26July2013\1 AKILA\RENDERINGS\MEETING TABLES\Planes discussion table - 1.png">
          <a:extLst>
            <a:ext uri="{FF2B5EF4-FFF2-40B4-BE49-F238E27FC236}">
              <a16:creationId xmlns:a16="http://schemas.microsoft.com/office/drawing/2014/main" id="{1921258E-3190-40F5-BDE6-77A8B53706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8" name="Picture 12" descr="C:\1Akila Ramani-26July2013\1 AKILA\RENDERINGS\MEETING TABLES\infinity 8pax meeting tables.jpg">
          <a:extLst>
            <a:ext uri="{FF2B5EF4-FFF2-40B4-BE49-F238E27FC236}">
              <a16:creationId xmlns:a16="http://schemas.microsoft.com/office/drawing/2014/main" id="{169B0D4B-B70F-487D-ABE0-3BAA64ED64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9" name="Picture 12" descr="C:\1Akila Ramani-26July2013\1 AKILA\RENDERINGS\MEETING TABLES\infinity 8pax meeting tables.jpg">
          <a:extLst>
            <a:ext uri="{FF2B5EF4-FFF2-40B4-BE49-F238E27FC236}">
              <a16:creationId xmlns:a16="http://schemas.microsoft.com/office/drawing/2014/main" id="{49CDFA3F-A1E8-4813-9FEE-9F9C467FC8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0" name="Picture 12" descr="C:\1Akila Ramani-26July2013\1 AKILA\RENDERINGS\MEETING TABLES\infinity 8pax meeting tables.jpg">
          <a:extLst>
            <a:ext uri="{FF2B5EF4-FFF2-40B4-BE49-F238E27FC236}">
              <a16:creationId xmlns:a16="http://schemas.microsoft.com/office/drawing/2014/main" id="{CD550547-49E1-4991-8533-E26305202C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1" name="Picture 9" descr="C:\1Akila Ramani-26July2013\1 AKILA\RENDERINGS\MEETING TABLES\infinity 8pax meeting tables.jpg">
          <a:extLst>
            <a:ext uri="{FF2B5EF4-FFF2-40B4-BE49-F238E27FC236}">
              <a16:creationId xmlns:a16="http://schemas.microsoft.com/office/drawing/2014/main" id="{C9B71645-3805-43A2-97E9-F17C12F00C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2" name="Picture 16" descr="C:\1Akila Ramani-26July2013\1 AKILA\RENDERINGS\MEETING TABLES\Planes discussion table - 1.png">
          <a:extLst>
            <a:ext uri="{FF2B5EF4-FFF2-40B4-BE49-F238E27FC236}">
              <a16:creationId xmlns:a16="http://schemas.microsoft.com/office/drawing/2014/main" id="{03F6D983-FBA7-41AA-ACF2-C198F760AC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3" name="Picture 12" descr="C:\1Akila Ramani-26July2013\1 AKILA\RENDERINGS\MEETING TABLES\infinity 8pax meeting tables.jpg">
          <a:extLst>
            <a:ext uri="{FF2B5EF4-FFF2-40B4-BE49-F238E27FC236}">
              <a16:creationId xmlns:a16="http://schemas.microsoft.com/office/drawing/2014/main" id="{A6F54016-8BC8-48C7-AF07-D483647B8F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4" name="Picture 12" descr="C:\1Akila Ramani-26July2013\1 AKILA\RENDERINGS\MEETING TABLES\infinity 8pax meeting tables.jpg">
          <a:extLst>
            <a:ext uri="{FF2B5EF4-FFF2-40B4-BE49-F238E27FC236}">
              <a16:creationId xmlns:a16="http://schemas.microsoft.com/office/drawing/2014/main" id="{ED1BB928-F374-4A63-AEFD-6DC52FD4FD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5" name="Picture 12" descr="C:\1Akila Ramani-26July2013\1 AKILA\RENDERINGS\MEETING TABLES\infinity 8pax meeting tables.jpg">
          <a:extLst>
            <a:ext uri="{FF2B5EF4-FFF2-40B4-BE49-F238E27FC236}">
              <a16:creationId xmlns:a16="http://schemas.microsoft.com/office/drawing/2014/main" id="{C02150CB-5CF4-4D25-BE65-84FB061A52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6" name="Picture 9" descr="C:\1Akila Ramani-26July2013\1 AKILA\RENDERINGS\MEETING TABLES\infinity 8pax meeting tables.jpg">
          <a:extLst>
            <a:ext uri="{FF2B5EF4-FFF2-40B4-BE49-F238E27FC236}">
              <a16:creationId xmlns:a16="http://schemas.microsoft.com/office/drawing/2014/main" id="{6A025FE2-8AD8-476E-801D-CC86965A20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7" name="Picture 16" descr="C:\1Akila Ramani-26July2013\1 AKILA\RENDERINGS\MEETING TABLES\Planes discussion table - 1.png">
          <a:extLst>
            <a:ext uri="{FF2B5EF4-FFF2-40B4-BE49-F238E27FC236}">
              <a16:creationId xmlns:a16="http://schemas.microsoft.com/office/drawing/2014/main" id="{13032234-B67F-4AF6-A416-0E5B2D0FA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8" name="Picture 12" descr="C:\1Akila Ramani-26July2013\1 AKILA\RENDERINGS\MEETING TABLES\infinity 8pax meeting tables.jpg">
          <a:extLst>
            <a:ext uri="{FF2B5EF4-FFF2-40B4-BE49-F238E27FC236}">
              <a16:creationId xmlns:a16="http://schemas.microsoft.com/office/drawing/2014/main" id="{D9C5443F-6580-4CE0-BAC4-98144FF0A8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9" name="Picture 12" descr="C:\1Akila Ramani-26July2013\1 AKILA\RENDERINGS\MEETING TABLES\infinity 8pax meeting tables.jpg">
          <a:extLst>
            <a:ext uri="{FF2B5EF4-FFF2-40B4-BE49-F238E27FC236}">
              <a16:creationId xmlns:a16="http://schemas.microsoft.com/office/drawing/2014/main" id="{9117436A-F03E-4822-B291-9F157A9633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0" name="Picture 12" descr="C:\1Akila Ramani-26July2013\1 AKILA\RENDERINGS\MEETING TABLES\infinity 8pax meeting tables.jpg">
          <a:extLst>
            <a:ext uri="{FF2B5EF4-FFF2-40B4-BE49-F238E27FC236}">
              <a16:creationId xmlns:a16="http://schemas.microsoft.com/office/drawing/2014/main" id="{96BADB45-34CA-4D38-8495-EDAF20B7E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1" name="Picture 9" descr="C:\1Akila Ramani-26July2013\1 AKILA\RENDERINGS\MEETING TABLES\infinity 8pax meeting tables.jpg">
          <a:extLst>
            <a:ext uri="{FF2B5EF4-FFF2-40B4-BE49-F238E27FC236}">
              <a16:creationId xmlns:a16="http://schemas.microsoft.com/office/drawing/2014/main" id="{B7F2DBEA-B354-447E-B8A6-57B4C0FCE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2" name="Picture 16" descr="C:\1Akila Ramani-26July2013\1 AKILA\RENDERINGS\MEETING TABLES\Planes discussion table - 1.png">
          <a:extLst>
            <a:ext uri="{FF2B5EF4-FFF2-40B4-BE49-F238E27FC236}">
              <a16:creationId xmlns:a16="http://schemas.microsoft.com/office/drawing/2014/main" id="{29A067BB-566D-4997-9918-CD1DFC19C5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3" name="Picture 12" descr="C:\1Akila Ramani-26July2013\1 AKILA\RENDERINGS\MEETING TABLES\infinity 8pax meeting tables.jpg">
          <a:extLst>
            <a:ext uri="{FF2B5EF4-FFF2-40B4-BE49-F238E27FC236}">
              <a16:creationId xmlns:a16="http://schemas.microsoft.com/office/drawing/2014/main" id="{800270DC-38E5-4C51-AE5C-86D00203B3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4" name="Picture 12" descr="C:\1Akila Ramani-26July2013\1 AKILA\RENDERINGS\MEETING TABLES\infinity 8pax meeting tables.jpg">
          <a:extLst>
            <a:ext uri="{FF2B5EF4-FFF2-40B4-BE49-F238E27FC236}">
              <a16:creationId xmlns:a16="http://schemas.microsoft.com/office/drawing/2014/main" id="{0EB00996-54A6-4A66-880A-E9C63BCD0C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5" name="Picture 12" descr="C:\1Akila Ramani-26July2013\1 AKILA\RENDERINGS\MEETING TABLES\infinity 8pax meeting tables.jpg">
          <a:extLst>
            <a:ext uri="{FF2B5EF4-FFF2-40B4-BE49-F238E27FC236}">
              <a16:creationId xmlns:a16="http://schemas.microsoft.com/office/drawing/2014/main" id="{ACA09CFF-8018-4D7A-94BF-5B5B8736E7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3086FC73-4CC0-4F7E-8FE6-337FCD0F90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B91E42DE-DCEB-4A9A-BF89-CC65E128A5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8" name="Picture 12" descr="C:\1Akila Ramani-26July2013\1 AKILA\RENDERINGS\MEETING TABLES\infinity 8pax meeting tables.jpg">
          <a:extLst>
            <a:ext uri="{FF2B5EF4-FFF2-40B4-BE49-F238E27FC236}">
              <a16:creationId xmlns:a16="http://schemas.microsoft.com/office/drawing/2014/main" id="{2A4FDF88-5A8E-4628-A3E0-11F1D95B23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9" name="Picture 12" descr="C:\1Akila Ramani-26July2013\1 AKILA\RENDERINGS\MEETING TABLES\infinity 8pax meeting tables.jpg">
          <a:extLst>
            <a:ext uri="{FF2B5EF4-FFF2-40B4-BE49-F238E27FC236}">
              <a16:creationId xmlns:a16="http://schemas.microsoft.com/office/drawing/2014/main" id="{9C23F78F-BF40-40B4-A021-55B46E628A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0" name="Picture 12" descr="C:\1Akila Ramani-26July2013\1 AKILA\RENDERINGS\MEETING TABLES\infinity 8pax meeting tables.jpg">
          <a:extLst>
            <a:ext uri="{FF2B5EF4-FFF2-40B4-BE49-F238E27FC236}">
              <a16:creationId xmlns:a16="http://schemas.microsoft.com/office/drawing/2014/main" id="{046F600C-BA22-4599-88D5-AFBF45FC80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1" name="Picture 9" descr="C:\1Akila Ramani-26July2013\1 AKILA\RENDERINGS\MEETING TABLES\infinity 8pax meeting tables.jpg">
          <a:extLst>
            <a:ext uri="{FF2B5EF4-FFF2-40B4-BE49-F238E27FC236}">
              <a16:creationId xmlns:a16="http://schemas.microsoft.com/office/drawing/2014/main" id="{1D7F4F1A-8D79-4702-B7F9-449F0BF466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2" name="Picture 16" descr="C:\1Akila Ramani-26July2013\1 AKILA\RENDERINGS\MEETING TABLES\Planes discussion table - 1.png">
          <a:extLst>
            <a:ext uri="{FF2B5EF4-FFF2-40B4-BE49-F238E27FC236}">
              <a16:creationId xmlns:a16="http://schemas.microsoft.com/office/drawing/2014/main" id="{8E047B44-D2E5-42FB-8418-7BE67D56D0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3" name="Picture 12" descr="C:\1Akila Ramani-26July2013\1 AKILA\RENDERINGS\MEETING TABLES\infinity 8pax meeting tables.jpg">
          <a:extLst>
            <a:ext uri="{FF2B5EF4-FFF2-40B4-BE49-F238E27FC236}">
              <a16:creationId xmlns:a16="http://schemas.microsoft.com/office/drawing/2014/main" id="{2F86BC8D-E388-47D0-9402-2C6648D363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4" name="Picture 12" descr="C:\1Akila Ramani-26July2013\1 AKILA\RENDERINGS\MEETING TABLES\infinity 8pax meeting tables.jpg">
          <a:extLst>
            <a:ext uri="{FF2B5EF4-FFF2-40B4-BE49-F238E27FC236}">
              <a16:creationId xmlns:a16="http://schemas.microsoft.com/office/drawing/2014/main" id="{4FE6A189-A0E6-4205-B9CA-2D43E51CC5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47D12781-2A52-4702-8079-733BB1D101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6" name="Picture 9" descr="C:\1Akila Ramani-26July2013\1 AKILA\RENDERINGS\MEETING TABLES\infinity 8pax meeting tables.jpg">
          <a:extLst>
            <a:ext uri="{FF2B5EF4-FFF2-40B4-BE49-F238E27FC236}">
              <a16:creationId xmlns:a16="http://schemas.microsoft.com/office/drawing/2014/main" id="{63D157FB-213C-42C9-AEE4-C4705422DB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7" name="Picture 16" descr="C:\1Akila Ramani-26July2013\1 AKILA\RENDERINGS\MEETING TABLES\Planes discussion table - 1.png">
          <a:extLst>
            <a:ext uri="{FF2B5EF4-FFF2-40B4-BE49-F238E27FC236}">
              <a16:creationId xmlns:a16="http://schemas.microsoft.com/office/drawing/2014/main" id="{3C1CE1CD-90D7-4A72-85F5-C9D4E1896E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8" name="Picture 12" descr="C:\1Akila Ramani-26July2013\1 AKILA\RENDERINGS\MEETING TABLES\infinity 8pax meeting tables.jpg">
          <a:extLst>
            <a:ext uri="{FF2B5EF4-FFF2-40B4-BE49-F238E27FC236}">
              <a16:creationId xmlns:a16="http://schemas.microsoft.com/office/drawing/2014/main" id="{C5B53DFA-2C4D-451F-8F89-C34521F931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9" name="Picture 12" descr="C:\1Akila Ramani-26July2013\1 AKILA\RENDERINGS\MEETING TABLES\infinity 8pax meeting tables.jpg">
          <a:extLst>
            <a:ext uri="{FF2B5EF4-FFF2-40B4-BE49-F238E27FC236}">
              <a16:creationId xmlns:a16="http://schemas.microsoft.com/office/drawing/2014/main" id="{4247825B-C524-4535-9886-EFABABCE3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0" name="Picture 12" descr="C:\1Akila Ramani-26July2013\1 AKILA\RENDERINGS\MEETING TABLES\infinity 8pax meeting tables.jpg">
          <a:extLst>
            <a:ext uri="{FF2B5EF4-FFF2-40B4-BE49-F238E27FC236}">
              <a16:creationId xmlns:a16="http://schemas.microsoft.com/office/drawing/2014/main" id="{A47FF3B3-51B3-46B2-A8E9-72782C6905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1" name="Picture 9" descr="C:\1Akila Ramani-26July2013\1 AKILA\RENDERINGS\MEETING TABLES\infinity 8pax meeting tables.jpg">
          <a:extLst>
            <a:ext uri="{FF2B5EF4-FFF2-40B4-BE49-F238E27FC236}">
              <a16:creationId xmlns:a16="http://schemas.microsoft.com/office/drawing/2014/main" id="{375548E7-7509-4E49-BB1A-90F0F5D9C1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2" name="Picture 16" descr="C:\1Akila Ramani-26July2013\1 AKILA\RENDERINGS\MEETING TABLES\Planes discussion table - 1.png">
          <a:extLst>
            <a:ext uri="{FF2B5EF4-FFF2-40B4-BE49-F238E27FC236}">
              <a16:creationId xmlns:a16="http://schemas.microsoft.com/office/drawing/2014/main" id="{451372E2-604A-4F90-AFD8-AA3B04845E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3" name="Picture 12" descr="C:\1Akila Ramani-26July2013\1 AKILA\RENDERINGS\MEETING TABLES\infinity 8pax meeting tables.jpg">
          <a:extLst>
            <a:ext uri="{FF2B5EF4-FFF2-40B4-BE49-F238E27FC236}">
              <a16:creationId xmlns:a16="http://schemas.microsoft.com/office/drawing/2014/main" id="{CBD7232D-3AA7-4FEE-9380-E98376908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4" name="Picture 12" descr="C:\1Akila Ramani-26July2013\1 AKILA\RENDERINGS\MEETING TABLES\infinity 8pax meeting tables.jpg">
          <a:extLst>
            <a:ext uri="{FF2B5EF4-FFF2-40B4-BE49-F238E27FC236}">
              <a16:creationId xmlns:a16="http://schemas.microsoft.com/office/drawing/2014/main" id="{BF4AA115-DC6B-4A93-A256-29B38A44D5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5" name="Picture 12" descr="C:\1Akila Ramani-26July2013\1 AKILA\RENDERINGS\MEETING TABLES\infinity 8pax meeting tables.jpg">
          <a:extLst>
            <a:ext uri="{FF2B5EF4-FFF2-40B4-BE49-F238E27FC236}">
              <a16:creationId xmlns:a16="http://schemas.microsoft.com/office/drawing/2014/main" id="{BCA5E216-A2FA-4C02-9FB3-4A2C47FAD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6" name="Picture 9" descr="C:\1Akila Ramani-26July2013\1 AKILA\RENDERINGS\MEETING TABLES\infinity 8pax meeting tables.jpg">
          <a:extLst>
            <a:ext uri="{FF2B5EF4-FFF2-40B4-BE49-F238E27FC236}">
              <a16:creationId xmlns:a16="http://schemas.microsoft.com/office/drawing/2014/main" id="{1B510952-ED3E-4833-9DFC-A46BC3A392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7" name="Picture 16" descr="C:\1Akila Ramani-26July2013\1 AKILA\RENDERINGS\MEETING TABLES\Planes discussion table - 1.png">
          <a:extLst>
            <a:ext uri="{FF2B5EF4-FFF2-40B4-BE49-F238E27FC236}">
              <a16:creationId xmlns:a16="http://schemas.microsoft.com/office/drawing/2014/main" id="{3355479A-8677-4B44-8F50-8303DF693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8" name="Picture 12" descr="C:\1Akila Ramani-26July2013\1 AKILA\RENDERINGS\MEETING TABLES\infinity 8pax meeting tables.jpg">
          <a:extLst>
            <a:ext uri="{FF2B5EF4-FFF2-40B4-BE49-F238E27FC236}">
              <a16:creationId xmlns:a16="http://schemas.microsoft.com/office/drawing/2014/main" id="{DC02D5AD-2C82-4369-9476-8BC0F5A882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9" name="Picture 12" descr="C:\1Akila Ramani-26July2013\1 AKILA\RENDERINGS\MEETING TABLES\infinity 8pax meeting tables.jpg">
          <a:extLst>
            <a:ext uri="{FF2B5EF4-FFF2-40B4-BE49-F238E27FC236}">
              <a16:creationId xmlns:a16="http://schemas.microsoft.com/office/drawing/2014/main" id="{F0D29263-D71A-4516-8EF3-9B9AAC7780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0" name="Picture 12" descr="C:\1Akila Ramani-26July2013\1 AKILA\RENDERINGS\MEETING TABLES\infinity 8pax meeting tables.jpg">
          <a:extLst>
            <a:ext uri="{FF2B5EF4-FFF2-40B4-BE49-F238E27FC236}">
              <a16:creationId xmlns:a16="http://schemas.microsoft.com/office/drawing/2014/main" id="{3587089C-E8F7-4DFC-9913-44162DC8CC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1" name="Picture 9" descr="C:\1Akila Ramani-26July2013\1 AKILA\RENDERINGS\MEETING TABLES\infinity 8pax meeting tables.jpg">
          <a:extLst>
            <a:ext uri="{FF2B5EF4-FFF2-40B4-BE49-F238E27FC236}">
              <a16:creationId xmlns:a16="http://schemas.microsoft.com/office/drawing/2014/main" id="{D1AEC363-6AC7-4820-A111-8AD086737B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2" name="Picture 16" descr="C:\1Akila Ramani-26July2013\1 AKILA\RENDERINGS\MEETING TABLES\Planes discussion table - 1.png">
          <a:extLst>
            <a:ext uri="{FF2B5EF4-FFF2-40B4-BE49-F238E27FC236}">
              <a16:creationId xmlns:a16="http://schemas.microsoft.com/office/drawing/2014/main" id="{7CC3C6A4-CC82-4116-922C-C0335B2BEA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3" name="Picture 12" descr="C:\1Akila Ramani-26July2013\1 AKILA\RENDERINGS\MEETING TABLES\infinity 8pax meeting tables.jpg">
          <a:extLst>
            <a:ext uri="{FF2B5EF4-FFF2-40B4-BE49-F238E27FC236}">
              <a16:creationId xmlns:a16="http://schemas.microsoft.com/office/drawing/2014/main" id="{A0FBAFBF-6DFB-48E9-899D-0903A59602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4" name="Picture 12" descr="C:\1Akila Ramani-26July2013\1 AKILA\RENDERINGS\MEETING TABLES\infinity 8pax meeting tables.jpg">
          <a:extLst>
            <a:ext uri="{FF2B5EF4-FFF2-40B4-BE49-F238E27FC236}">
              <a16:creationId xmlns:a16="http://schemas.microsoft.com/office/drawing/2014/main" id="{6B04A70A-6D97-439E-9CB6-F38FFFAF50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5" name="Picture 12" descr="C:\1Akila Ramani-26July2013\1 AKILA\RENDERINGS\MEETING TABLES\infinity 8pax meeting tables.jpg">
          <a:extLst>
            <a:ext uri="{FF2B5EF4-FFF2-40B4-BE49-F238E27FC236}">
              <a16:creationId xmlns:a16="http://schemas.microsoft.com/office/drawing/2014/main" id="{AC91687A-2F43-4795-B069-11533465B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6" name="Picture 9" descr="C:\1Akila Ramani-26July2013\1 AKILA\RENDERINGS\MEETING TABLES\infinity 8pax meeting tables.jpg">
          <a:extLst>
            <a:ext uri="{FF2B5EF4-FFF2-40B4-BE49-F238E27FC236}">
              <a16:creationId xmlns:a16="http://schemas.microsoft.com/office/drawing/2014/main" id="{D864E370-4ECE-4FD5-9A48-2ED7C0121F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7" name="Picture 16" descr="C:\1Akila Ramani-26July2013\1 AKILA\RENDERINGS\MEETING TABLES\Planes discussion table - 1.png">
          <a:extLst>
            <a:ext uri="{FF2B5EF4-FFF2-40B4-BE49-F238E27FC236}">
              <a16:creationId xmlns:a16="http://schemas.microsoft.com/office/drawing/2014/main" id="{A3AA44C3-D4F3-4327-A9CC-DBC738AF6E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8" name="Picture 12" descr="C:\1Akila Ramani-26July2013\1 AKILA\RENDERINGS\MEETING TABLES\infinity 8pax meeting tables.jpg">
          <a:extLst>
            <a:ext uri="{FF2B5EF4-FFF2-40B4-BE49-F238E27FC236}">
              <a16:creationId xmlns:a16="http://schemas.microsoft.com/office/drawing/2014/main" id="{A7CBD6EB-4EC6-497B-8E32-99F9B93742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9" name="Picture 12" descr="C:\1Akila Ramani-26July2013\1 AKILA\RENDERINGS\MEETING TABLES\infinity 8pax meeting tables.jpg">
          <a:extLst>
            <a:ext uri="{FF2B5EF4-FFF2-40B4-BE49-F238E27FC236}">
              <a16:creationId xmlns:a16="http://schemas.microsoft.com/office/drawing/2014/main" id="{35E51C18-2DEC-4FD4-AE4C-06BE692120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0" name="Picture 12" descr="C:\1Akila Ramani-26July2013\1 AKILA\RENDERINGS\MEETING TABLES\infinity 8pax meeting tables.jpg">
          <a:extLst>
            <a:ext uri="{FF2B5EF4-FFF2-40B4-BE49-F238E27FC236}">
              <a16:creationId xmlns:a16="http://schemas.microsoft.com/office/drawing/2014/main" id="{17566AB5-82BB-4BA7-B94D-4FEC3A9892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1" name="Picture 9" descr="C:\1Akila Ramani-26July2013\1 AKILA\RENDERINGS\MEETING TABLES\infinity 8pax meeting tables.jpg">
          <a:extLst>
            <a:ext uri="{FF2B5EF4-FFF2-40B4-BE49-F238E27FC236}">
              <a16:creationId xmlns:a16="http://schemas.microsoft.com/office/drawing/2014/main" id="{E55B75BB-9076-45BF-908B-AEA2A85341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2" name="Picture 16" descr="C:\1Akila Ramani-26July2013\1 AKILA\RENDERINGS\MEETING TABLES\Planes discussion table - 1.png">
          <a:extLst>
            <a:ext uri="{FF2B5EF4-FFF2-40B4-BE49-F238E27FC236}">
              <a16:creationId xmlns:a16="http://schemas.microsoft.com/office/drawing/2014/main" id="{384EBF16-E01A-46CE-8647-E0395BCE1A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3" name="Picture 12" descr="C:\1Akila Ramani-26July2013\1 AKILA\RENDERINGS\MEETING TABLES\infinity 8pax meeting tables.jpg">
          <a:extLst>
            <a:ext uri="{FF2B5EF4-FFF2-40B4-BE49-F238E27FC236}">
              <a16:creationId xmlns:a16="http://schemas.microsoft.com/office/drawing/2014/main" id="{FC4B9932-49FC-47AE-81F1-845431BE8F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4" name="Picture 12" descr="C:\1Akila Ramani-26July2013\1 AKILA\RENDERINGS\MEETING TABLES\infinity 8pax meeting tables.jpg">
          <a:extLst>
            <a:ext uri="{FF2B5EF4-FFF2-40B4-BE49-F238E27FC236}">
              <a16:creationId xmlns:a16="http://schemas.microsoft.com/office/drawing/2014/main" id="{75996CCC-8A55-439C-AC40-9A94631FD5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5" name="Picture 12" descr="C:\1Akila Ramani-26July2013\1 AKILA\RENDERINGS\MEETING TABLES\infinity 8pax meeting tables.jpg">
          <a:extLst>
            <a:ext uri="{FF2B5EF4-FFF2-40B4-BE49-F238E27FC236}">
              <a16:creationId xmlns:a16="http://schemas.microsoft.com/office/drawing/2014/main" id="{C5482215-538E-46CD-8B14-9D6CF89851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32BA9346-D4A7-42ED-B203-2D18C8A14A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5B3BE5F2-5174-4DD1-8D18-016EED74D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8" name="Picture 12" descr="C:\1Akila Ramani-26July2013\1 AKILA\RENDERINGS\MEETING TABLES\infinity 8pax meeting tables.jpg">
          <a:extLst>
            <a:ext uri="{FF2B5EF4-FFF2-40B4-BE49-F238E27FC236}">
              <a16:creationId xmlns:a16="http://schemas.microsoft.com/office/drawing/2014/main" id="{24392DE7-3DA2-41FC-BE88-DB963220E7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9" name="Picture 12" descr="C:\1Akila Ramani-26July2013\1 AKILA\RENDERINGS\MEETING TABLES\infinity 8pax meeting tables.jpg">
          <a:extLst>
            <a:ext uri="{FF2B5EF4-FFF2-40B4-BE49-F238E27FC236}">
              <a16:creationId xmlns:a16="http://schemas.microsoft.com/office/drawing/2014/main" id="{B973A198-6A0A-4194-B0C4-800DD06E3B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0" name="Picture 12" descr="C:\1Akila Ramani-26July2013\1 AKILA\RENDERINGS\MEETING TABLES\infinity 8pax meeting tables.jpg">
          <a:extLst>
            <a:ext uri="{FF2B5EF4-FFF2-40B4-BE49-F238E27FC236}">
              <a16:creationId xmlns:a16="http://schemas.microsoft.com/office/drawing/2014/main" id="{5BEDB41E-5939-46A2-98AB-9F94ECAA3C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1" name="Picture 9" descr="C:\1Akila Ramani-26July2013\1 AKILA\RENDERINGS\MEETING TABLES\infinity 8pax meeting tables.jpg">
          <a:extLst>
            <a:ext uri="{FF2B5EF4-FFF2-40B4-BE49-F238E27FC236}">
              <a16:creationId xmlns:a16="http://schemas.microsoft.com/office/drawing/2014/main" id="{CDDD52F2-8124-49B2-84C0-C1D85CD594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2" name="Picture 16" descr="C:\1Akila Ramani-26July2013\1 AKILA\RENDERINGS\MEETING TABLES\Planes discussion table - 1.png">
          <a:extLst>
            <a:ext uri="{FF2B5EF4-FFF2-40B4-BE49-F238E27FC236}">
              <a16:creationId xmlns:a16="http://schemas.microsoft.com/office/drawing/2014/main" id="{B3ED2595-C9B1-48FB-BAF9-0E3C0C3E6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3" name="Picture 12" descr="C:\1Akila Ramani-26July2013\1 AKILA\RENDERINGS\MEETING TABLES\infinity 8pax meeting tables.jpg">
          <a:extLst>
            <a:ext uri="{FF2B5EF4-FFF2-40B4-BE49-F238E27FC236}">
              <a16:creationId xmlns:a16="http://schemas.microsoft.com/office/drawing/2014/main" id="{AD0F67BC-4753-4EE9-A612-EC8FE5C0DA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4" name="Picture 12" descr="C:\1Akila Ramani-26July2013\1 AKILA\RENDERINGS\MEETING TABLES\infinity 8pax meeting tables.jpg">
          <a:extLst>
            <a:ext uri="{FF2B5EF4-FFF2-40B4-BE49-F238E27FC236}">
              <a16:creationId xmlns:a16="http://schemas.microsoft.com/office/drawing/2014/main" id="{3C7AFF44-4215-4A5E-BDD6-DAEC9B47B3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47CE6D49-49BC-4453-A7B7-8A001F6D9F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7C9B0D96-7C85-4259-BAF8-F1AEE6A7C3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7" name="Picture 16" descr="C:\1Akila Ramani-26July2013\1 AKILA\RENDERINGS\MEETING TABLES\Planes discussion table - 1.png">
          <a:extLst>
            <a:ext uri="{FF2B5EF4-FFF2-40B4-BE49-F238E27FC236}">
              <a16:creationId xmlns:a16="http://schemas.microsoft.com/office/drawing/2014/main" id="{3424E875-8892-4A3F-A1FF-064088DC0C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8" name="Picture 12" descr="C:\1Akila Ramani-26July2013\1 AKILA\RENDERINGS\MEETING TABLES\infinity 8pax meeting tables.jpg">
          <a:extLst>
            <a:ext uri="{FF2B5EF4-FFF2-40B4-BE49-F238E27FC236}">
              <a16:creationId xmlns:a16="http://schemas.microsoft.com/office/drawing/2014/main" id="{007933BE-DF5E-42AD-9483-5F3C4D5396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9" name="Picture 12" descr="C:\1Akila Ramani-26July2013\1 AKILA\RENDERINGS\MEETING TABLES\infinity 8pax meeting tables.jpg">
          <a:extLst>
            <a:ext uri="{FF2B5EF4-FFF2-40B4-BE49-F238E27FC236}">
              <a16:creationId xmlns:a16="http://schemas.microsoft.com/office/drawing/2014/main" id="{670FEE65-20A7-4A2A-920D-7A9AF2F2CB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0" name="Picture 12" descr="C:\1Akila Ramani-26July2013\1 AKILA\RENDERINGS\MEETING TABLES\infinity 8pax meeting tables.jpg">
          <a:extLst>
            <a:ext uri="{FF2B5EF4-FFF2-40B4-BE49-F238E27FC236}">
              <a16:creationId xmlns:a16="http://schemas.microsoft.com/office/drawing/2014/main" id="{38032524-F44A-415E-B964-682A37B91A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1" name="Picture 9" descr="C:\1Akila Ramani-26July2013\1 AKILA\RENDERINGS\MEETING TABLES\infinity 8pax meeting tables.jpg">
          <a:extLst>
            <a:ext uri="{FF2B5EF4-FFF2-40B4-BE49-F238E27FC236}">
              <a16:creationId xmlns:a16="http://schemas.microsoft.com/office/drawing/2014/main" id="{EBC9C69D-6D65-4687-B071-99D0EDFAFB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2" name="Picture 16" descr="C:\1Akila Ramani-26July2013\1 AKILA\RENDERINGS\MEETING TABLES\Planes discussion table - 1.png">
          <a:extLst>
            <a:ext uri="{FF2B5EF4-FFF2-40B4-BE49-F238E27FC236}">
              <a16:creationId xmlns:a16="http://schemas.microsoft.com/office/drawing/2014/main" id="{B6537C20-A540-4FC5-B9BC-45F923D20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3" name="Picture 12" descr="C:\1Akila Ramani-26July2013\1 AKILA\RENDERINGS\MEETING TABLES\infinity 8pax meeting tables.jpg">
          <a:extLst>
            <a:ext uri="{FF2B5EF4-FFF2-40B4-BE49-F238E27FC236}">
              <a16:creationId xmlns:a16="http://schemas.microsoft.com/office/drawing/2014/main" id="{FB9A17E5-D21E-4498-BAB7-995ED0E397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4" name="Picture 12" descr="C:\1Akila Ramani-26July2013\1 AKILA\RENDERINGS\MEETING TABLES\infinity 8pax meeting tables.jpg">
          <a:extLst>
            <a:ext uri="{FF2B5EF4-FFF2-40B4-BE49-F238E27FC236}">
              <a16:creationId xmlns:a16="http://schemas.microsoft.com/office/drawing/2014/main" id="{B892F7B7-EFE2-4496-9CE6-989EB674E2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5" name="Picture 12" descr="C:\1Akila Ramani-26July2013\1 AKILA\RENDERINGS\MEETING TABLES\infinity 8pax meeting tables.jpg">
          <a:extLst>
            <a:ext uri="{FF2B5EF4-FFF2-40B4-BE49-F238E27FC236}">
              <a16:creationId xmlns:a16="http://schemas.microsoft.com/office/drawing/2014/main" id="{4CE86625-9679-4910-94FE-23218C33A2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6" name="Picture 9" descr="C:\1Akila Ramani-26July2013\1 AKILA\RENDERINGS\MEETING TABLES\infinity 8pax meeting tables.jpg">
          <a:extLst>
            <a:ext uri="{FF2B5EF4-FFF2-40B4-BE49-F238E27FC236}">
              <a16:creationId xmlns:a16="http://schemas.microsoft.com/office/drawing/2014/main" id="{4E2F39C1-97AC-4CCE-8661-180ACEC56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7" name="Picture 16" descr="C:\1Akila Ramani-26July2013\1 AKILA\RENDERINGS\MEETING TABLES\Planes discussion table - 1.png">
          <a:extLst>
            <a:ext uri="{FF2B5EF4-FFF2-40B4-BE49-F238E27FC236}">
              <a16:creationId xmlns:a16="http://schemas.microsoft.com/office/drawing/2014/main" id="{5F046801-2E2F-4A3C-A47B-E3A4BA0CC8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8" name="Picture 12" descr="C:\1Akila Ramani-26July2013\1 AKILA\RENDERINGS\MEETING TABLES\infinity 8pax meeting tables.jpg">
          <a:extLst>
            <a:ext uri="{FF2B5EF4-FFF2-40B4-BE49-F238E27FC236}">
              <a16:creationId xmlns:a16="http://schemas.microsoft.com/office/drawing/2014/main" id="{069AF247-EC1E-4080-802E-BE5F92568E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9" name="Picture 12" descr="C:\1Akila Ramani-26July2013\1 AKILA\RENDERINGS\MEETING TABLES\infinity 8pax meeting tables.jpg">
          <a:extLst>
            <a:ext uri="{FF2B5EF4-FFF2-40B4-BE49-F238E27FC236}">
              <a16:creationId xmlns:a16="http://schemas.microsoft.com/office/drawing/2014/main" id="{B197695B-659F-456F-849D-BEEFE0D2DC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0" name="Picture 12" descr="C:\1Akila Ramani-26July2013\1 AKILA\RENDERINGS\MEETING TABLES\infinity 8pax meeting tables.jpg">
          <a:extLst>
            <a:ext uri="{FF2B5EF4-FFF2-40B4-BE49-F238E27FC236}">
              <a16:creationId xmlns:a16="http://schemas.microsoft.com/office/drawing/2014/main" id="{9D268097-C493-440E-A492-3EF64D8F87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1" name="Picture 9" descr="C:\1Akila Ramani-26July2013\1 AKILA\RENDERINGS\MEETING TABLES\infinity 8pax meeting tables.jpg">
          <a:extLst>
            <a:ext uri="{FF2B5EF4-FFF2-40B4-BE49-F238E27FC236}">
              <a16:creationId xmlns:a16="http://schemas.microsoft.com/office/drawing/2014/main" id="{92D3856E-5090-4A79-A0AE-EE55BF9466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2" name="Picture 16" descr="C:\1Akila Ramani-26July2013\1 AKILA\RENDERINGS\MEETING TABLES\Planes discussion table - 1.png">
          <a:extLst>
            <a:ext uri="{FF2B5EF4-FFF2-40B4-BE49-F238E27FC236}">
              <a16:creationId xmlns:a16="http://schemas.microsoft.com/office/drawing/2014/main" id="{C4AB3915-CB5B-4CEC-BFBF-EFE8B57B0A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3" name="Picture 12" descr="C:\1Akila Ramani-26July2013\1 AKILA\RENDERINGS\MEETING TABLES\infinity 8pax meeting tables.jpg">
          <a:extLst>
            <a:ext uri="{FF2B5EF4-FFF2-40B4-BE49-F238E27FC236}">
              <a16:creationId xmlns:a16="http://schemas.microsoft.com/office/drawing/2014/main" id="{BDE554A6-D7A7-49C2-8749-8055187F07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4" name="Picture 12" descr="C:\1Akila Ramani-26July2013\1 AKILA\RENDERINGS\MEETING TABLES\infinity 8pax meeting tables.jpg">
          <a:extLst>
            <a:ext uri="{FF2B5EF4-FFF2-40B4-BE49-F238E27FC236}">
              <a16:creationId xmlns:a16="http://schemas.microsoft.com/office/drawing/2014/main" id="{C5D41551-C9EC-48F3-ABD2-1F9506CD4A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5" name="Picture 12" descr="C:\1Akila Ramani-26July2013\1 AKILA\RENDERINGS\MEETING TABLES\infinity 8pax meeting tables.jpg">
          <a:extLst>
            <a:ext uri="{FF2B5EF4-FFF2-40B4-BE49-F238E27FC236}">
              <a16:creationId xmlns:a16="http://schemas.microsoft.com/office/drawing/2014/main" id="{E6640A8E-C96D-4623-940E-39E3B72667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6" name="Picture 9" descr="C:\1Akila Ramani-26July2013\1 AKILA\RENDERINGS\MEETING TABLES\infinity 8pax meeting tables.jpg">
          <a:extLst>
            <a:ext uri="{FF2B5EF4-FFF2-40B4-BE49-F238E27FC236}">
              <a16:creationId xmlns:a16="http://schemas.microsoft.com/office/drawing/2014/main" id="{DEFDD0BD-F8BF-4EDA-8C7C-64281E0CB2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7" name="Picture 16" descr="C:\1Akila Ramani-26July2013\1 AKILA\RENDERINGS\MEETING TABLES\Planes discussion table - 1.png">
          <a:extLst>
            <a:ext uri="{FF2B5EF4-FFF2-40B4-BE49-F238E27FC236}">
              <a16:creationId xmlns:a16="http://schemas.microsoft.com/office/drawing/2014/main" id="{1625207F-7C83-424C-BEEF-0514DB215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8" name="Picture 12" descr="C:\1Akila Ramani-26July2013\1 AKILA\RENDERINGS\MEETING TABLES\infinity 8pax meeting tables.jpg">
          <a:extLst>
            <a:ext uri="{FF2B5EF4-FFF2-40B4-BE49-F238E27FC236}">
              <a16:creationId xmlns:a16="http://schemas.microsoft.com/office/drawing/2014/main" id="{53EC0379-9D2F-4513-9C5C-3D31BC06C8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9" name="Picture 12" descr="C:\1Akila Ramani-26July2013\1 AKILA\RENDERINGS\MEETING TABLES\infinity 8pax meeting tables.jpg">
          <a:extLst>
            <a:ext uri="{FF2B5EF4-FFF2-40B4-BE49-F238E27FC236}">
              <a16:creationId xmlns:a16="http://schemas.microsoft.com/office/drawing/2014/main" id="{A58883DE-3DB4-4C0D-88A6-25A82CEC00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0" name="Picture 12" descr="C:\1Akila Ramani-26July2013\1 AKILA\RENDERINGS\MEETING TABLES\infinity 8pax meeting tables.jpg">
          <a:extLst>
            <a:ext uri="{FF2B5EF4-FFF2-40B4-BE49-F238E27FC236}">
              <a16:creationId xmlns:a16="http://schemas.microsoft.com/office/drawing/2014/main" id="{8BE4788D-B69C-45C6-BD93-38B0C69E95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1" name="Picture 9" descr="C:\1Akila Ramani-26July2013\1 AKILA\RENDERINGS\MEETING TABLES\infinity 8pax meeting tables.jpg">
          <a:extLst>
            <a:ext uri="{FF2B5EF4-FFF2-40B4-BE49-F238E27FC236}">
              <a16:creationId xmlns:a16="http://schemas.microsoft.com/office/drawing/2014/main" id="{3CE5B709-F416-4CEA-B7F6-DC45B790FE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2" name="Picture 16" descr="C:\1Akila Ramani-26July2013\1 AKILA\RENDERINGS\MEETING TABLES\Planes discussion table - 1.png">
          <a:extLst>
            <a:ext uri="{FF2B5EF4-FFF2-40B4-BE49-F238E27FC236}">
              <a16:creationId xmlns:a16="http://schemas.microsoft.com/office/drawing/2014/main" id="{E2725F41-71A4-418F-9D4B-5D24BB4C72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3" name="Picture 12" descr="C:\1Akila Ramani-26July2013\1 AKILA\RENDERINGS\MEETING TABLES\infinity 8pax meeting tables.jpg">
          <a:extLst>
            <a:ext uri="{FF2B5EF4-FFF2-40B4-BE49-F238E27FC236}">
              <a16:creationId xmlns:a16="http://schemas.microsoft.com/office/drawing/2014/main" id="{E1899018-47A0-4D4A-A938-51F93F2F4D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4" name="Picture 12" descr="C:\1Akila Ramani-26July2013\1 AKILA\RENDERINGS\MEETING TABLES\infinity 8pax meeting tables.jpg">
          <a:extLst>
            <a:ext uri="{FF2B5EF4-FFF2-40B4-BE49-F238E27FC236}">
              <a16:creationId xmlns:a16="http://schemas.microsoft.com/office/drawing/2014/main" id="{F306652B-EAEB-418C-AB25-7D13987B91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5" name="Picture 12" descr="C:\1Akila Ramani-26July2013\1 AKILA\RENDERINGS\MEETING TABLES\infinity 8pax meeting tables.jpg">
          <a:extLst>
            <a:ext uri="{FF2B5EF4-FFF2-40B4-BE49-F238E27FC236}">
              <a16:creationId xmlns:a16="http://schemas.microsoft.com/office/drawing/2014/main" id="{77D96F55-1365-46BA-851F-AD7E7715E0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6" name="Picture 9" descr="C:\1Akila Ramani-26July2013\1 AKILA\RENDERINGS\MEETING TABLES\infinity 8pax meeting tables.jpg">
          <a:extLst>
            <a:ext uri="{FF2B5EF4-FFF2-40B4-BE49-F238E27FC236}">
              <a16:creationId xmlns:a16="http://schemas.microsoft.com/office/drawing/2014/main" id="{4CCEBCFD-0799-4C51-9526-3EA6ACE738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7" name="Picture 16" descr="C:\1Akila Ramani-26July2013\1 AKILA\RENDERINGS\MEETING TABLES\Planes discussion table - 1.png">
          <a:extLst>
            <a:ext uri="{FF2B5EF4-FFF2-40B4-BE49-F238E27FC236}">
              <a16:creationId xmlns:a16="http://schemas.microsoft.com/office/drawing/2014/main" id="{FD26F855-7825-46C7-905D-122276521A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8" name="Picture 12" descr="C:\1Akila Ramani-26July2013\1 AKILA\RENDERINGS\MEETING TABLES\infinity 8pax meeting tables.jpg">
          <a:extLst>
            <a:ext uri="{FF2B5EF4-FFF2-40B4-BE49-F238E27FC236}">
              <a16:creationId xmlns:a16="http://schemas.microsoft.com/office/drawing/2014/main" id="{54A72F9C-E884-4C8C-B17F-B1FABBB47C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9" name="Picture 12" descr="C:\1Akila Ramani-26July2013\1 AKILA\RENDERINGS\MEETING TABLES\infinity 8pax meeting tables.jpg">
          <a:extLst>
            <a:ext uri="{FF2B5EF4-FFF2-40B4-BE49-F238E27FC236}">
              <a16:creationId xmlns:a16="http://schemas.microsoft.com/office/drawing/2014/main" id="{36A6AA26-FB3E-461B-BE25-0FD1262412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0" name="Picture 12" descr="C:\1Akila Ramani-26July2013\1 AKILA\RENDERINGS\MEETING TABLES\infinity 8pax meeting tables.jpg">
          <a:extLst>
            <a:ext uri="{FF2B5EF4-FFF2-40B4-BE49-F238E27FC236}">
              <a16:creationId xmlns:a16="http://schemas.microsoft.com/office/drawing/2014/main" id="{823D8F7D-99B0-4322-84B4-FC404D80F0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1" name="Picture 9" descr="C:\1Akila Ramani-26July2013\1 AKILA\RENDERINGS\MEETING TABLES\infinity 8pax meeting tables.jpg">
          <a:extLst>
            <a:ext uri="{FF2B5EF4-FFF2-40B4-BE49-F238E27FC236}">
              <a16:creationId xmlns:a16="http://schemas.microsoft.com/office/drawing/2014/main" id="{1441ABA3-B1EF-4B94-A5E9-C61AEB580C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2" name="Picture 16" descr="C:\1Akila Ramani-26July2013\1 AKILA\RENDERINGS\MEETING TABLES\Planes discussion table - 1.png">
          <a:extLst>
            <a:ext uri="{FF2B5EF4-FFF2-40B4-BE49-F238E27FC236}">
              <a16:creationId xmlns:a16="http://schemas.microsoft.com/office/drawing/2014/main" id="{0084264E-BA78-4C79-A772-3E201C6E08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3" name="Picture 12" descr="C:\1Akila Ramani-26July2013\1 AKILA\RENDERINGS\MEETING TABLES\infinity 8pax meeting tables.jpg">
          <a:extLst>
            <a:ext uri="{FF2B5EF4-FFF2-40B4-BE49-F238E27FC236}">
              <a16:creationId xmlns:a16="http://schemas.microsoft.com/office/drawing/2014/main" id="{4A76D6AA-D059-4192-968D-B6C53FE3BC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4" name="Picture 12" descr="C:\1Akila Ramani-26July2013\1 AKILA\RENDERINGS\MEETING TABLES\infinity 8pax meeting tables.jpg">
          <a:extLst>
            <a:ext uri="{FF2B5EF4-FFF2-40B4-BE49-F238E27FC236}">
              <a16:creationId xmlns:a16="http://schemas.microsoft.com/office/drawing/2014/main" id="{3DC98178-BF97-4A25-B3AA-A0C8E7B638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5" name="Picture 12" descr="C:\1Akila Ramani-26July2013\1 AKILA\RENDERINGS\MEETING TABLES\infinity 8pax meeting tables.jpg">
          <a:extLst>
            <a:ext uri="{FF2B5EF4-FFF2-40B4-BE49-F238E27FC236}">
              <a16:creationId xmlns:a16="http://schemas.microsoft.com/office/drawing/2014/main" id="{4CE1358D-F19F-48F7-8D51-A8658F035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6" name="Picture 9" descr="C:\1Akila Ramani-26July2013\1 AKILA\RENDERINGS\MEETING TABLES\infinity 8pax meeting tables.jpg">
          <a:extLst>
            <a:ext uri="{FF2B5EF4-FFF2-40B4-BE49-F238E27FC236}">
              <a16:creationId xmlns:a16="http://schemas.microsoft.com/office/drawing/2014/main" id="{E97FF245-C0D0-4AA0-91D9-48EAFB5411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7" name="Picture 16" descr="C:\1Akila Ramani-26July2013\1 AKILA\RENDERINGS\MEETING TABLES\Planes discussion table - 1.png">
          <a:extLst>
            <a:ext uri="{FF2B5EF4-FFF2-40B4-BE49-F238E27FC236}">
              <a16:creationId xmlns:a16="http://schemas.microsoft.com/office/drawing/2014/main" id="{867B596C-B223-40E3-B5BB-7C57BD44F3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8" name="Picture 12" descr="C:\1Akila Ramani-26July2013\1 AKILA\RENDERINGS\MEETING TABLES\infinity 8pax meeting tables.jpg">
          <a:extLst>
            <a:ext uri="{FF2B5EF4-FFF2-40B4-BE49-F238E27FC236}">
              <a16:creationId xmlns:a16="http://schemas.microsoft.com/office/drawing/2014/main" id="{739442A2-4DEC-42DD-943F-1788DA495C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9" name="Picture 12" descr="C:\1Akila Ramani-26July2013\1 AKILA\RENDERINGS\MEETING TABLES\infinity 8pax meeting tables.jpg">
          <a:extLst>
            <a:ext uri="{FF2B5EF4-FFF2-40B4-BE49-F238E27FC236}">
              <a16:creationId xmlns:a16="http://schemas.microsoft.com/office/drawing/2014/main" id="{2DC48578-5181-4CD0-9AF1-1B4FE3E9E0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0" name="Picture 12" descr="C:\1Akila Ramani-26July2013\1 AKILA\RENDERINGS\MEETING TABLES\infinity 8pax meeting tables.jpg">
          <a:extLst>
            <a:ext uri="{FF2B5EF4-FFF2-40B4-BE49-F238E27FC236}">
              <a16:creationId xmlns:a16="http://schemas.microsoft.com/office/drawing/2014/main" id="{03E04D1A-2FFA-4D93-8E18-CE00B1C441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1" name="Picture 9" descr="C:\1Akila Ramani-26July2013\1 AKILA\RENDERINGS\MEETING TABLES\infinity 8pax meeting tables.jpg">
          <a:extLst>
            <a:ext uri="{FF2B5EF4-FFF2-40B4-BE49-F238E27FC236}">
              <a16:creationId xmlns:a16="http://schemas.microsoft.com/office/drawing/2014/main" id="{D8D0FA64-834F-4A2C-86EF-EE947D79E4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2" name="Picture 16" descr="C:\1Akila Ramani-26July2013\1 AKILA\RENDERINGS\MEETING TABLES\Planes discussion table - 1.png">
          <a:extLst>
            <a:ext uri="{FF2B5EF4-FFF2-40B4-BE49-F238E27FC236}">
              <a16:creationId xmlns:a16="http://schemas.microsoft.com/office/drawing/2014/main" id="{2EC400EF-CB83-45D0-B808-5A699D950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3" name="Picture 12" descr="C:\1Akila Ramani-26July2013\1 AKILA\RENDERINGS\MEETING TABLES\infinity 8pax meeting tables.jpg">
          <a:extLst>
            <a:ext uri="{FF2B5EF4-FFF2-40B4-BE49-F238E27FC236}">
              <a16:creationId xmlns:a16="http://schemas.microsoft.com/office/drawing/2014/main" id="{4D3964AC-881D-4A6F-9DDB-2C14F3EE3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4" name="Picture 12" descr="C:\1Akila Ramani-26July2013\1 AKILA\RENDERINGS\MEETING TABLES\infinity 8pax meeting tables.jpg">
          <a:extLst>
            <a:ext uri="{FF2B5EF4-FFF2-40B4-BE49-F238E27FC236}">
              <a16:creationId xmlns:a16="http://schemas.microsoft.com/office/drawing/2014/main" id="{9915E2F2-F1A1-45A8-ACF0-B47471169C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5" name="Picture 12" descr="C:\1Akila Ramani-26July2013\1 AKILA\RENDERINGS\MEETING TABLES\infinity 8pax meeting tables.jpg">
          <a:extLst>
            <a:ext uri="{FF2B5EF4-FFF2-40B4-BE49-F238E27FC236}">
              <a16:creationId xmlns:a16="http://schemas.microsoft.com/office/drawing/2014/main" id="{BCB28E3A-0DDB-4B57-B1E4-1DF6F613BA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6" name="Picture 9" descr="C:\1Akila Ramani-26July2013\1 AKILA\RENDERINGS\MEETING TABLES\infinity 8pax meeting tables.jpg">
          <a:extLst>
            <a:ext uri="{FF2B5EF4-FFF2-40B4-BE49-F238E27FC236}">
              <a16:creationId xmlns:a16="http://schemas.microsoft.com/office/drawing/2014/main" id="{891C99B3-720B-4A68-87EF-FA534BC178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7" name="Picture 16" descr="C:\1Akila Ramani-26July2013\1 AKILA\RENDERINGS\MEETING TABLES\Planes discussion table - 1.png">
          <a:extLst>
            <a:ext uri="{FF2B5EF4-FFF2-40B4-BE49-F238E27FC236}">
              <a16:creationId xmlns:a16="http://schemas.microsoft.com/office/drawing/2014/main" id="{7B0F7EE3-B23E-4BEB-8BDC-8E141212F6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8" name="Picture 12" descr="C:\1Akila Ramani-26July2013\1 AKILA\RENDERINGS\MEETING TABLES\infinity 8pax meeting tables.jpg">
          <a:extLst>
            <a:ext uri="{FF2B5EF4-FFF2-40B4-BE49-F238E27FC236}">
              <a16:creationId xmlns:a16="http://schemas.microsoft.com/office/drawing/2014/main" id="{3A78716B-C85C-4992-90FB-0334291BF8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9" name="Picture 12" descr="C:\1Akila Ramani-26July2013\1 AKILA\RENDERINGS\MEETING TABLES\infinity 8pax meeting tables.jpg">
          <a:extLst>
            <a:ext uri="{FF2B5EF4-FFF2-40B4-BE49-F238E27FC236}">
              <a16:creationId xmlns:a16="http://schemas.microsoft.com/office/drawing/2014/main" id="{E5F573E4-58F7-4404-A46D-7DC5B20A9D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0" name="Picture 12" descr="C:\1Akila Ramani-26July2013\1 AKILA\RENDERINGS\MEETING TABLES\infinity 8pax meeting tables.jpg">
          <a:extLst>
            <a:ext uri="{FF2B5EF4-FFF2-40B4-BE49-F238E27FC236}">
              <a16:creationId xmlns:a16="http://schemas.microsoft.com/office/drawing/2014/main" id="{4832C599-95F1-4D00-8474-D1FEFDCA56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1" name="Picture 9" descr="C:\1Akila Ramani-26July2013\1 AKILA\RENDERINGS\MEETING TABLES\infinity 8pax meeting tables.jpg">
          <a:extLst>
            <a:ext uri="{FF2B5EF4-FFF2-40B4-BE49-F238E27FC236}">
              <a16:creationId xmlns:a16="http://schemas.microsoft.com/office/drawing/2014/main" id="{6FD592B7-E070-4B06-A544-F107680E23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2" name="Picture 16" descr="C:\1Akila Ramani-26July2013\1 AKILA\RENDERINGS\MEETING TABLES\Planes discussion table - 1.png">
          <a:extLst>
            <a:ext uri="{FF2B5EF4-FFF2-40B4-BE49-F238E27FC236}">
              <a16:creationId xmlns:a16="http://schemas.microsoft.com/office/drawing/2014/main" id="{B58B410E-589F-41EC-8181-20E100C9D6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3" name="Picture 12" descr="C:\1Akila Ramani-26July2013\1 AKILA\RENDERINGS\MEETING TABLES\infinity 8pax meeting tables.jpg">
          <a:extLst>
            <a:ext uri="{FF2B5EF4-FFF2-40B4-BE49-F238E27FC236}">
              <a16:creationId xmlns:a16="http://schemas.microsoft.com/office/drawing/2014/main" id="{47EDE49B-380E-4484-B594-68E4B0C2F8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4" name="Picture 12" descr="C:\1Akila Ramani-26July2013\1 AKILA\RENDERINGS\MEETING TABLES\infinity 8pax meeting tables.jpg">
          <a:extLst>
            <a:ext uri="{FF2B5EF4-FFF2-40B4-BE49-F238E27FC236}">
              <a16:creationId xmlns:a16="http://schemas.microsoft.com/office/drawing/2014/main" id="{F090F3BA-28FB-4551-B16C-C6358F5001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5" name="Picture 12" descr="C:\1Akila Ramani-26July2013\1 AKILA\RENDERINGS\MEETING TABLES\infinity 8pax meeting tables.jpg">
          <a:extLst>
            <a:ext uri="{FF2B5EF4-FFF2-40B4-BE49-F238E27FC236}">
              <a16:creationId xmlns:a16="http://schemas.microsoft.com/office/drawing/2014/main" id="{6096F03C-8048-4EDE-98F5-8ADA931B54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6" name="Picture 9" descr="C:\1Akila Ramani-26July2013\1 AKILA\RENDERINGS\MEETING TABLES\infinity 8pax meeting tables.jpg">
          <a:extLst>
            <a:ext uri="{FF2B5EF4-FFF2-40B4-BE49-F238E27FC236}">
              <a16:creationId xmlns:a16="http://schemas.microsoft.com/office/drawing/2014/main" id="{3C921A5D-56C9-4600-B281-917FA3D524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7" name="Picture 16" descr="C:\1Akila Ramani-26July2013\1 AKILA\RENDERINGS\MEETING TABLES\Planes discussion table - 1.png">
          <a:extLst>
            <a:ext uri="{FF2B5EF4-FFF2-40B4-BE49-F238E27FC236}">
              <a16:creationId xmlns:a16="http://schemas.microsoft.com/office/drawing/2014/main" id="{665C0AF0-4F0B-4BD6-A325-E05E16B89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8" name="Picture 12" descr="C:\1Akila Ramani-26July2013\1 AKILA\RENDERINGS\MEETING TABLES\infinity 8pax meeting tables.jpg">
          <a:extLst>
            <a:ext uri="{FF2B5EF4-FFF2-40B4-BE49-F238E27FC236}">
              <a16:creationId xmlns:a16="http://schemas.microsoft.com/office/drawing/2014/main" id="{8871191C-FD00-4F93-A4BB-DA40AD98D4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9" name="Picture 12" descr="C:\1Akila Ramani-26July2013\1 AKILA\RENDERINGS\MEETING TABLES\infinity 8pax meeting tables.jpg">
          <a:extLst>
            <a:ext uri="{FF2B5EF4-FFF2-40B4-BE49-F238E27FC236}">
              <a16:creationId xmlns:a16="http://schemas.microsoft.com/office/drawing/2014/main" id="{1C8E7622-B4FE-4A52-BC95-88A6DB5C24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0" name="Picture 12" descr="C:\1Akila Ramani-26July2013\1 AKILA\RENDERINGS\MEETING TABLES\infinity 8pax meeting tables.jpg">
          <a:extLst>
            <a:ext uri="{FF2B5EF4-FFF2-40B4-BE49-F238E27FC236}">
              <a16:creationId xmlns:a16="http://schemas.microsoft.com/office/drawing/2014/main" id="{16403F89-A6ED-408B-BD57-AAD4DD4E4E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1" name="Picture 9" descr="C:\1Akila Ramani-26July2013\1 AKILA\RENDERINGS\MEETING TABLES\infinity 8pax meeting tables.jpg">
          <a:extLst>
            <a:ext uri="{FF2B5EF4-FFF2-40B4-BE49-F238E27FC236}">
              <a16:creationId xmlns:a16="http://schemas.microsoft.com/office/drawing/2014/main" id="{B6398889-5DB7-4DBB-9398-FCD3DD2F18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12" name="Picture 16" descr="C:\1Akila Ramani-26July2013\1 AKILA\RENDERINGS\MEETING TABLES\Planes discussion table - 1.png">
          <a:extLst>
            <a:ext uri="{FF2B5EF4-FFF2-40B4-BE49-F238E27FC236}">
              <a16:creationId xmlns:a16="http://schemas.microsoft.com/office/drawing/2014/main" id="{E61045FB-C80A-4494-9C5F-4DC63EDC5D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3" name="Picture 12" descr="C:\1Akila Ramani-26July2013\1 AKILA\RENDERINGS\MEETING TABLES\infinity 8pax meeting tables.jpg">
          <a:extLst>
            <a:ext uri="{FF2B5EF4-FFF2-40B4-BE49-F238E27FC236}">
              <a16:creationId xmlns:a16="http://schemas.microsoft.com/office/drawing/2014/main" id="{925B2250-D0EC-47C9-943A-2A02C4265C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14" name="Picture 12" descr="C:\1Akila Ramani-26July2013\1 AKILA\RENDERINGS\MEETING TABLES\infinity 8pax meeting tables.jpg">
          <a:extLst>
            <a:ext uri="{FF2B5EF4-FFF2-40B4-BE49-F238E27FC236}">
              <a16:creationId xmlns:a16="http://schemas.microsoft.com/office/drawing/2014/main" id="{6C6D021E-879D-4593-8CFC-105E8B37BB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5" name="Picture 12" descr="C:\1Akila Ramani-26July2013\1 AKILA\RENDERINGS\MEETING TABLES\infinity 8pax meeting tables.jpg">
          <a:extLst>
            <a:ext uri="{FF2B5EF4-FFF2-40B4-BE49-F238E27FC236}">
              <a16:creationId xmlns:a16="http://schemas.microsoft.com/office/drawing/2014/main" id="{9090634C-0769-4022-9CAA-0F728F621B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6" name="Picture 9" descr="C:\1Akila Ramani-26July2013\1 AKILA\RENDERINGS\MEETING TABLES\infinity 8pax meeting tables.jpg">
          <a:extLst>
            <a:ext uri="{FF2B5EF4-FFF2-40B4-BE49-F238E27FC236}">
              <a16:creationId xmlns:a16="http://schemas.microsoft.com/office/drawing/2014/main" id="{E988BFE1-29C2-46C7-B427-D8B762DAA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17" name="Picture 16" descr="C:\1Akila Ramani-26July2013\1 AKILA\RENDERINGS\MEETING TABLES\Planes discussion table - 1.png">
          <a:extLst>
            <a:ext uri="{FF2B5EF4-FFF2-40B4-BE49-F238E27FC236}">
              <a16:creationId xmlns:a16="http://schemas.microsoft.com/office/drawing/2014/main" id="{C7DB8874-C8ED-4135-B0B4-4F6A6774B2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8" name="Picture 12" descr="C:\1Akila Ramani-26July2013\1 AKILA\RENDERINGS\MEETING TABLES\infinity 8pax meeting tables.jpg">
          <a:extLst>
            <a:ext uri="{FF2B5EF4-FFF2-40B4-BE49-F238E27FC236}">
              <a16:creationId xmlns:a16="http://schemas.microsoft.com/office/drawing/2014/main" id="{2E0B7FF8-E873-459E-8EC9-C7FC552223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19" name="Picture 12" descr="C:\1Akila Ramani-26July2013\1 AKILA\RENDERINGS\MEETING TABLES\infinity 8pax meeting tables.jpg">
          <a:extLst>
            <a:ext uri="{FF2B5EF4-FFF2-40B4-BE49-F238E27FC236}">
              <a16:creationId xmlns:a16="http://schemas.microsoft.com/office/drawing/2014/main" id="{C9685963-3AAC-47F2-B5D9-FA7A25E4F9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0" name="Picture 12" descr="C:\1Akila Ramani-26July2013\1 AKILA\RENDERINGS\MEETING TABLES\infinity 8pax meeting tables.jpg">
          <a:extLst>
            <a:ext uri="{FF2B5EF4-FFF2-40B4-BE49-F238E27FC236}">
              <a16:creationId xmlns:a16="http://schemas.microsoft.com/office/drawing/2014/main" id="{B608DA57-182C-488C-A43D-5CFD581E35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21" name="Picture 9" descr="C:\1Akila Ramani-26July2013\1 AKILA\RENDERINGS\MEETING TABLES\infinity 8pax meeting tables.jpg">
          <a:extLst>
            <a:ext uri="{FF2B5EF4-FFF2-40B4-BE49-F238E27FC236}">
              <a16:creationId xmlns:a16="http://schemas.microsoft.com/office/drawing/2014/main" id="{7CCBBE8E-0DB4-4582-A4D7-4049B3A899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2" name="Picture 16" descr="C:\1Akila Ramani-26July2013\1 AKILA\RENDERINGS\MEETING TABLES\Planes discussion table - 1.png">
          <a:extLst>
            <a:ext uri="{FF2B5EF4-FFF2-40B4-BE49-F238E27FC236}">
              <a16:creationId xmlns:a16="http://schemas.microsoft.com/office/drawing/2014/main" id="{7D41FD63-5645-463C-A190-0AE71B6212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3" name="Picture 12" descr="C:\1Akila Ramani-26July2013\1 AKILA\RENDERINGS\MEETING TABLES\infinity 8pax meeting tables.jpg">
          <a:extLst>
            <a:ext uri="{FF2B5EF4-FFF2-40B4-BE49-F238E27FC236}">
              <a16:creationId xmlns:a16="http://schemas.microsoft.com/office/drawing/2014/main" id="{C5884E16-09F5-4EA4-8C98-D7E10687C4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24" name="Picture 12" descr="C:\1Akila Ramani-26July2013\1 AKILA\RENDERINGS\MEETING TABLES\infinity 8pax meeting tables.jpg">
          <a:extLst>
            <a:ext uri="{FF2B5EF4-FFF2-40B4-BE49-F238E27FC236}">
              <a16:creationId xmlns:a16="http://schemas.microsoft.com/office/drawing/2014/main" id="{8A9DA436-51A9-48F6-AA37-EEECC61211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5" name="Picture 12" descr="C:\1Akila Ramani-26July2013\1 AKILA\RENDERINGS\MEETING TABLES\infinity 8pax meeting tables.jpg">
          <a:extLst>
            <a:ext uri="{FF2B5EF4-FFF2-40B4-BE49-F238E27FC236}">
              <a16:creationId xmlns:a16="http://schemas.microsoft.com/office/drawing/2014/main" id="{9BC27453-CA9A-4F12-BF0A-9624074A28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26" name="Picture 9" descr="C:\1Akila Ramani-26July2013\1 AKILA\RENDERINGS\MEETING TABLES\infinity 8pax meeting tables.jpg">
          <a:extLst>
            <a:ext uri="{FF2B5EF4-FFF2-40B4-BE49-F238E27FC236}">
              <a16:creationId xmlns:a16="http://schemas.microsoft.com/office/drawing/2014/main" id="{3C5BADE8-EE6D-470E-868D-46F6E294D9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7" name="Picture 16" descr="C:\1Akila Ramani-26July2013\1 AKILA\RENDERINGS\MEETING TABLES\Planes discussion table - 1.png">
          <a:extLst>
            <a:ext uri="{FF2B5EF4-FFF2-40B4-BE49-F238E27FC236}">
              <a16:creationId xmlns:a16="http://schemas.microsoft.com/office/drawing/2014/main" id="{A9C2F9F7-1316-4A8F-A661-FA8215539F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8" name="Picture 12" descr="C:\1Akila Ramani-26July2013\1 AKILA\RENDERINGS\MEETING TABLES\infinity 8pax meeting tables.jpg">
          <a:extLst>
            <a:ext uri="{FF2B5EF4-FFF2-40B4-BE49-F238E27FC236}">
              <a16:creationId xmlns:a16="http://schemas.microsoft.com/office/drawing/2014/main" id="{9F418C4D-90E7-41BD-8F62-B4A4B3DC11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29" name="Picture 12" descr="C:\1Akila Ramani-26July2013\1 AKILA\RENDERINGS\MEETING TABLES\infinity 8pax meeting tables.jpg">
          <a:extLst>
            <a:ext uri="{FF2B5EF4-FFF2-40B4-BE49-F238E27FC236}">
              <a16:creationId xmlns:a16="http://schemas.microsoft.com/office/drawing/2014/main" id="{C7EB792A-C6E5-46D2-A895-B01D72A945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0" name="Picture 12" descr="C:\1Akila Ramani-26July2013\1 AKILA\RENDERINGS\MEETING TABLES\infinity 8pax meeting tables.jpg">
          <a:extLst>
            <a:ext uri="{FF2B5EF4-FFF2-40B4-BE49-F238E27FC236}">
              <a16:creationId xmlns:a16="http://schemas.microsoft.com/office/drawing/2014/main" id="{87782DE2-6A6C-439C-B13F-B2B018AE19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31" name="Picture 9" descr="C:\1Akila Ramani-26July2013\1 AKILA\RENDERINGS\MEETING TABLES\infinity 8pax meeting tables.jpg">
          <a:extLst>
            <a:ext uri="{FF2B5EF4-FFF2-40B4-BE49-F238E27FC236}">
              <a16:creationId xmlns:a16="http://schemas.microsoft.com/office/drawing/2014/main" id="{4D8C0FB9-BA7D-4F39-B827-D2975B1589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32" name="Picture 16" descr="C:\1Akila Ramani-26July2013\1 AKILA\RENDERINGS\MEETING TABLES\Planes discussion table - 1.png">
          <a:extLst>
            <a:ext uri="{FF2B5EF4-FFF2-40B4-BE49-F238E27FC236}">
              <a16:creationId xmlns:a16="http://schemas.microsoft.com/office/drawing/2014/main" id="{BAEF1414-A988-4C9C-BDC7-452E415D47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3" name="Picture 12" descr="C:\1Akila Ramani-26July2013\1 AKILA\RENDERINGS\MEETING TABLES\infinity 8pax meeting tables.jpg">
          <a:extLst>
            <a:ext uri="{FF2B5EF4-FFF2-40B4-BE49-F238E27FC236}">
              <a16:creationId xmlns:a16="http://schemas.microsoft.com/office/drawing/2014/main" id="{FA079FA5-B759-4259-A5FD-14D8419EF4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34" name="Picture 12" descr="C:\1Akila Ramani-26July2013\1 AKILA\RENDERINGS\MEETING TABLES\infinity 8pax meeting tables.jpg">
          <a:extLst>
            <a:ext uri="{FF2B5EF4-FFF2-40B4-BE49-F238E27FC236}">
              <a16:creationId xmlns:a16="http://schemas.microsoft.com/office/drawing/2014/main" id="{4D7D4DEB-0F2E-4E05-A87A-09F521536A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5" name="Picture 12" descr="C:\1Akila Ramani-26July2013\1 AKILA\RENDERINGS\MEETING TABLES\infinity 8pax meeting tables.jpg">
          <a:extLst>
            <a:ext uri="{FF2B5EF4-FFF2-40B4-BE49-F238E27FC236}">
              <a16:creationId xmlns:a16="http://schemas.microsoft.com/office/drawing/2014/main" id="{F8C48B2D-0C9C-47F9-ACD7-000C97A6FC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36" name="Picture 9" descr="C:\1Akila Ramani-26July2013\1 AKILA\RENDERINGS\MEETING TABLES\infinity 8pax meeting tables.jpg">
          <a:extLst>
            <a:ext uri="{FF2B5EF4-FFF2-40B4-BE49-F238E27FC236}">
              <a16:creationId xmlns:a16="http://schemas.microsoft.com/office/drawing/2014/main" id="{1594D18D-564A-4007-989F-CE6F9B31FA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37" name="Picture 16" descr="C:\1Akila Ramani-26July2013\1 AKILA\RENDERINGS\MEETING TABLES\Planes discussion table - 1.png">
          <a:extLst>
            <a:ext uri="{FF2B5EF4-FFF2-40B4-BE49-F238E27FC236}">
              <a16:creationId xmlns:a16="http://schemas.microsoft.com/office/drawing/2014/main" id="{2F674909-F9F6-4BEB-9664-EFE5EFE38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8" name="Picture 12" descr="C:\1Akila Ramani-26July2013\1 AKILA\RENDERINGS\MEETING TABLES\infinity 8pax meeting tables.jpg">
          <a:extLst>
            <a:ext uri="{FF2B5EF4-FFF2-40B4-BE49-F238E27FC236}">
              <a16:creationId xmlns:a16="http://schemas.microsoft.com/office/drawing/2014/main" id="{09BBB137-B031-49E6-AE9A-9270AE02B1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39" name="Picture 12" descr="C:\1Akila Ramani-26July2013\1 AKILA\RENDERINGS\MEETING TABLES\infinity 8pax meeting tables.jpg">
          <a:extLst>
            <a:ext uri="{FF2B5EF4-FFF2-40B4-BE49-F238E27FC236}">
              <a16:creationId xmlns:a16="http://schemas.microsoft.com/office/drawing/2014/main" id="{6BA21E3D-C1B5-4CD0-A884-C42F8E4BBB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0" name="Picture 12" descr="C:\1Akila Ramani-26July2013\1 AKILA\RENDERINGS\MEETING TABLES\infinity 8pax meeting tables.jpg">
          <a:extLst>
            <a:ext uri="{FF2B5EF4-FFF2-40B4-BE49-F238E27FC236}">
              <a16:creationId xmlns:a16="http://schemas.microsoft.com/office/drawing/2014/main" id="{C79495E2-2B4A-4E7E-88F6-2CA246216E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41" name="Picture 9" descr="C:\1Akila Ramani-26July2013\1 AKILA\RENDERINGS\MEETING TABLES\infinity 8pax meeting tables.jpg">
          <a:extLst>
            <a:ext uri="{FF2B5EF4-FFF2-40B4-BE49-F238E27FC236}">
              <a16:creationId xmlns:a16="http://schemas.microsoft.com/office/drawing/2014/main" id="{1D70E616-EE3F-4EAF-B0C3-C83542C0E1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42" name="Picture 16" descr="C:\1Akila Ramani-26July2013\1 AKILA\RENDERINGS\MEETING TABLES\Planes discussion table - 1.png">
          <a:extLst>
            <a:ext uri="{FF2B5EF4-FFF2-40B4-BE49-F238E27FC236}">
              <a16:creationId xmlns:a16="http://schemas.microsoft.com/office/drawing/2014/main" id="{13F53B9F-82E7-4CD3-A4BC-A5F869C572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3" name="Picture 12" descr="C:\1Akila Ramani-26July2013\1 AKILA\RENDERINGS\MEETING TABLES\infinity 8pax meeting tables.jpg">
          <a:extLst>
            <a:ext uri="{FF2B5EF4-FFF2-40B4-BE49-F238E27FC236}">
              <a16:creationId xmlns:a16="http://schemas.microsoft.com/office/drawing/2014/main" id="{0F2D8AAF-7DD0-40A7-B28F-6445AC7C70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4" name="Picture 12" descr="C:\1Akila Ramani-26July2013\1 AKILA\RENDERINGS\MEETING TABLES\infinity 8pax meeting tables.jpg">
          <a:extLst>
            <a:ext uri="{FF2B5EF4-FFF2-40B4-BE49-F238E27FC236}">
              <a16:creationId xmlns:a16="http://schemas.microsoft.com/office/drawing/2014/main" id="{014CCBDA-F0B6-4DA1-928E-7F7A64C216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5" name="Picture 12" descr="C:\1Akila Ramani-26July2013\1 AKILA\RENDERINGS\MEETING TABLES\infinity 8pax meeting tables.jpg">
          <a:extLst>
            <a:ext uri="{FF2B5EF4-FFF2-40B4-BE49-F238E27FC236}">
              <a16:creationId xmlns:a16="http://schemas.microsoft.com/office/drawing/2014/main" id="{57E363E3-660D-4B1D-AFFF-65F1349AC4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46" name="Picture 9" descr="C:\1Akila Ramani-26July2013\1 AKILA\RENDERINGS\MEETING TABLES\infinity 8pax meeting tables.jpg">
          <a:extLst>
            <a:ext uri="{FF2B5EF4-FFF2-40B4-BE49-F238E27FC236}">
              <a16:creationId xmlns:a16="http://schemas.microsoft.com/office/drawing/2014/main" id="{B1AEF6E6-3B61-4849-B16F-3558698E6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47" name="Picture 16" descr="C:\1Akila Ramani-26July2013\1 AKILA\RENDERINGS\MEETING TABLES\Planes discussion table - 1.png">
          <a:extLst>
            <a:ext uri="{FF2B5EF4-FFF2-40B4-BE49-F238E27FC236}">
              <a16:creationId xmlns:a16="http://schemas.microsoft.com/office/drawing/2014/main" id="{79FA2DF0-3A80-4FEA-AE29-E9DC767C1C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8" name="Picture 12" descr="C:\1Akila Ramani-26July2013\1 AKILA\RENDERINGS\MEETING TABLES\infinity 8pax meeting tables.jpg">
          <a:extLst>
            <a:ext uri="{FF2B5EF4-FFF2-40B4-BE49-F238E27FC236}">
              <a16:creationId xmlns:a16="http://schemas.microsoft.com/office/drawing/2014/main" id="{42CB17CC-F226-4C29-B9F4-6584F3024E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9" name="Picture 12" descr="C:\1Akila Ramani-26July2013\1 AKILA\RENDERINGS\MEETING TABLES\infinity 8pax meeting tables.jpg">
          <a:extLst>
            <a:ext uri="{FF2B5EF4-FFF2-40B4-BE49-F238E27FC236}">
              <a16:creationId xmlns:a16="http://schemas.microsoft.com/office/drawing/2014/main" id="{1A9381E3-3D9C-48BB-BF6A-337FE09446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0" name="Picture 12" descr="C:\1Akila Ramani-26July2013\1 AKILA\RENDERINGS\MEETING TABLES\infinity 8pax meeting tables.jpg">
          <a:extLst>
            <a:ext uri="{FF2B5EF4-FFF2-40B4-BE49-F238E27FC236}">
              <a16:creationId xmlns:a16="http://schemas.microsoft.com/office/drawing/2014/main" id="{D36E2123-7DB9-455F-84F2-14EB9A7630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51" name="Picture 9" descr="C:\1Akila Ramani-26July2013\1 AKILA\RENDERINGS\MEETING TABLES\infinity 8pax meeting tables.jpg">
          <a:extLst>
            <a:ext uri="{FF2B5EF4-FFF2-40B4-BE49-F238E27FC236}">
              <a16:creationId xmlns:a16="http://schemas.microsoft.com/office/drawing/2014/main" id="{6EF2835C-F17C-468C-B873-9C81E02BA6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52" name="Picture 16" descr="C:\1Akila Ramani-26July2013\1 AKILA\RENDERINGS\MEETING TABLES\Planes discussion table - 1.png">
          <a:extLst>
            <a:ext uri="{FF2B5EF4-FFF2-40B4-BE49-F238E27FC236}">
              <a16:creationId xmlns:a16="http://schemas.microsoft.com/office/drawing/2014/main" id="{8BC3D9D8-95A4-4B49-A3FC-3434100F6F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3" name="Picture 12" descr="C:\1Akila Ramani-26July2013\1 AKILA\RENDERINGS\MEETING TABLES\infinity 8pax meeting tables.jpg">
          <a:extLst>
            <a:ext uri="{FF2B5EF4-FFF2-40B4-BE49-F238E27FC236}">
              <a16:creationId xmlns:a16="http://schemas.microsoft.com/office/drawing/2014/main" id="{C692FCDA-163C-446B-94B2-52B8F236F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54" name="Picture 12" descr="C:\1Akila Ramani-26July2013\1 AKILA\RENDERINGS\MEETING TABLES\infinity 8pax meeting tables.jpg">
          <a:extLst>
            <a:ext uri="{FF2B5EF4-FFF2-40B4-BE49-F238E27FC236}">
              <a16:creationId xmlns:a16="http://schemas.microsoft.com/office/drawing/2014/main" id="{7B6593F2-5F9C-43DE-B70F-92BC969E0C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5" name="Picture 12" descr="C:\1Akila Ramani-26July2013\1 AKILA\RENDERINGS\MEETING TABLES\infinity 8pax meeting tables.jpg">
          <a:extLst>
            <a:ext uri="{FF2B5EF4-FFF2-40B4-BE49-F238E27FC236}">
              <a16:creationId xmlns:a16="http://schemas.microsoft.com/office/drawing/2014/main" id="{27CB740A-E103-4500-951A-9A8275E758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56" name="Picture 9" descr="C:\1Akila Ramani-26July2013\1 AKILA\RENDERINGS\MEETING TABLES\infinity 8pax meeting tables.jpg">
          <a:extLst>
            <a:ext uri="{FF2B5EF4-FFF2-40B4-BE49-F238E27FC236}">
              <a16:creationId xmlns:a16="http://schemas.microsoft.com/office/drawing/2014/main" id="{FB86F2D2-7BB5-4EA2-A44C-6CA85ED298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57" name="Picture 16" descr="C:\1Akila Ramani-26July2013\1 AKILA\RENDERINGS\MEETING TABLES\Planes discussion table - 1.png">
          <a:extLst>
            <a:ext uri="{FF2B5EF4-FFF2-40B4-BE49-F238E27FC236}">
              <a16:creationId xmlns:a16="http://schemas.microsoft.com/office/drawing/2014/main" id="{4843ADC1-6707-46EA-848D-35686E6EE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8" name="Picture 12" descr="C:\1Akila Ramani-26July2013\1 AKILA\RENDERINGS\MEETING TABLES\infinity 8pax meeting tables.jpg">
          <a:extLst>
            <a:ext uri="{FF2B5EF4-FFF2-40B4-BE49-F238E27FC236}">
              <a16:creationId xmlns:a16="http://schemas.microsoft.com/office/drawing/2014/main" id="{0B94B138-7D45-421C-A586-DD834F0CA2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59" name="Picture 12" descr="C:\1Akila Ramani-26July2013\1 AKILA\RENDERINGS\MEETING TABLES\infinity 8pax meeting tables.jpg">
          <a:extLst>
            <a:ext uri="{FF2B5EF4-FFF2-40B4-BE49-F238E27FC236}">
              <a16:creationId xmlns:a16="http://schemas.microsoft.com/office/drawing/2014/main" id="{10B5B92B-907E-4088-B241-EB1BD4DF43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0" name="Picture 12" descr="C:\1Akila Ramani-26July2013\1 AKILA\RENDERINGS\MEETING TABLES\infinity 8pax meeting tables.jpg">
          <a:extLst>
            <a:ext uri="{FF2B5EF4-FFF2-40B4-BE49-F238E27FC236}">
              <a16:creationId xmlns:a16="http://schemas.microsoft.com/office/drawing/2014/main" id="{253424A7-44EA-4DA0-8685-FDF1D02708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1" name="Picture 9" descr="C:\1Akila Ramani-26July2013\1 AKILA\RENDERINGS\MEETING TABLES\infinity 8pax meeting tables.jpg">
          <a:extLst>
            <a:ext uri="{FF2B5EF4-FFF2-40B4-BE49-F238E27FC236}">
              <a16:creationId xmlns:a16="http://schemas.microsoft.com/office/drawing/2014/main" id="{EACF3AAB-E3B4-458C-AB8A-C3C62A4E1B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62" name="Picture 16" descr="C:\1Akila Ramani-26July2013\1 AKILA\RENDERINGS\MEETING TABLES\Planes discussion table - 1.png">
          <a:extLst>
            <a:ext uri="{FF2B5EF4-FFF2-40B4-BE49-F238E27FC236}">
              <a16:creationId xmlns:a16="http://schemas.microsoft.com/office/drawing/2014/main" id="{CDFF9299-664C-42B9-BCB2-457952E2E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3" name="Picture 12" descr="C:\1Akila Ramani-26July2013\1 AKILA\RENDERINGS\MEETING TABLES\infinity 8pax meeting tables.jpg">
          <a:extLst>
            <a:ext uri="{FF2B5EF4-FFF2-40B4-BE49-F238E27FC236}">
              <a16:creationId xmlns:a16="http://schemas.microsoft.com/office/drawing/2014/main" id="{2519DFB8-049B-427D-94EE-E1AC5E27D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64" name="Picture 12" descr="C:\1Akila Ramani-26July2013\1 AKILA\RENDERINGS\MEETING TABLES\infinity 8pax meeting tables.jpg">
          <a:extLst>
            <a:ext uri="{FF2B5EF4-FFF2-40B4-BE49-F238E27FC236}">
              <a16:creationId xmlns:a16="http://schemas.microsoft.com/office/drawing/2014/main" id="{28CF7DE0-4460-400E-976E-879440BFDE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5" name="Picture 12" descr="C:\1Akila Ramani-26July2013\1 AKILA\RENDERINGS\MEETING TABLES\infinity 8pax meeting tables.jpg">
          <a:extLst>
            <a:ext uri="{FF2B5EF4-FFF2-40B4-BE49-F238E27FC236}">
              <a16:creationId xmlns:a16="http://schemas.microsoft.com/office/drawing/2014/main" id="{D3ED0AD8-57CC-4736-A646-8A60E9EE7D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6" name="Picture 9" descr="C:\1Akila Ramani-26July2013\1 AKILA\RENDERINGS\MEETING TABLES\infinity 8pax meeting tables.jpg">
          <a:extLst>
            <a:ext uri="{FF2B5EF4-FFF2-40B4-BE49-F238E27FC236}">
              <a16:creationId xmlns:a16="http://schemas.microsoft.com/office/drawing/2014/main" id="{1F4F61C8-9CE3-4EE1-A82D-5BFAB5A209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67" name="Picture 16" descr="C:\1Akila Ramani-26July2013\1 AKILA\RENDERINGS\MEETING TABLES\Planes discussion table - 1.png">
          <a:extLst>
            <a:ext uri="{FF2B5EF4-FFF2-40B4-BE49-F238E27FC236}">
              <a16:creationId xmlns:a16="http://schemas.microsoft.com/office/drawing/2014/main" id="{1E7CD9A4-806E-4A56-B27A-CF38F3AD9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8" name="Picture 12" descr="C:\1Akila Ramani-26July2013\1 AKILA\RENDERINGS\MEETING TABLES\infinity 8pax meeting tables.jpg">
          <a:extLst>
            <a:ext uri="{FF2B5EF4-FFF2-40B4-BE49-F238E27FC236}">
              <a16:creationId xmlns:a16="http://schemas.microsoft.com/office/drawing/2014/main" id="{8F24B623-E4CF-4CD3-AF3B-B05ED5B579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69" name="Picture 12" descr="C:\1Akila Ramani-26July2013\1 AKILA\RENDERINGS\MEETING TABLES\infinity 8pax meeting tables.jpg">
          <a:extLst>
            <a:ext uri="{FF2B5EF4-FFF2-40B4-BE49-F238E27FC236}">
              <a16:creationId xmlns:a16="http://schemas.microsoft.com/office/drawing/2014/main" id="{E5A70C3B-72DF-4526-9734-DEB5CC33D6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0" name="Picture 12" descr="C:\1Akila Ramani-26July2013\1 AKILA\RENDERINGS\MEETING TABLES\infinity 8pax meeting tables.jpg">
          <a:extLst>
            <a:ext uri="{FF2B5EF4-FFF2-40B4-BE49-F238E27FC236}">
              <a16:creationId xmlns:a16="http://schemas.microsoft.com/office/drawing/2014/main" id="{74D4C420-11FA-4949-B8EC-D456DD2619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71" name="Picture 9" descr="C:\1Akila Ramani-26July2013\1 AKILA\RENDERINGS\MEETING TABLES\infinity 8pax meeting tables.jpg">
          <a:extLst>
            <a:ext uri="{FF2B5EF4-FFF2-40B4-BE49-F238E27FC236}">
              <a16:creationId xmlns:a16="http://schemas.microsoft.com/office/drawing/2014/main" id="{CD60C953-D6F1-4E25-B6EC-65E6ECD33C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8945AB8F-91FA-4C59-8D89-CAFE36810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CDE72D5D-7EF8-4FA2-B289-139283B4CA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9A57EC4C-7766-4F66-9D75-D0097A223C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68D5CA70-309D-4620-8040-5B163FDA9B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6EED1147-735B-4012-A480-5A2442FDA2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 name="Picture 16" descr="C:\1Akila Ramani-26July2013\1 AKILA\RENDERINGS\MEETING TABLES\Planes discussion table - 1.png">
          <a:extLst>
            <a:ext uri="{FF2B5EF4-FFF2-40B4-BE49-F238E27FC236}">
              <a16:creationId xmlns:a16="http://schemas.microsoft.com/office/drawing/2014/main" id="{B915FAF6-D2A1-4116-A2DE-37B1E2DC4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 name="Picture 12" descr="C:\1Akila Ramani-26July2013\1 AKILA\RENDERINGS\MEETING TABLES\infinity 8pax meeting tables.jpg">
          <a:extLst>
            <a:ext uri="{FF2B5EF4-FFF2-40B4-BE49-F238E27FC236}">
              <a16:creationId xmlns:a16="http://schemas.microsoft.com/office/drawing/2014/main" id="{BA26D4D0-64F2-4862-B9C8-8FD95FB577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 name="Picture 12" descr="C:\1Akila Ramani-26July2013\1 AKILA\RENDERINGS\MEETING TABLES\infinity 8pax meeting tables.jpg">
          <a:extLst>
            <a:ext uri="{FF2B5EF4-FFF2-40B4-BE49-F238E27FC236}">
              <a16:creationId xmlns:a16="http://schemas.microsoft.com/office/drawing/2014/main" id="{AA7F9A13-7EE0-401A-B26C-EF140AFFAC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 name="Picture 12" descr="C:\1Akila Ramani-26July2013\1 AKILA\RENDERINGS\MEETING TABLES\infinity 8pax meeting tables.jpg">
          <a:extLst>
            <a:ext uri="{FF2B5EF4-FFF2-40B4-BE49-F238E27FC236}">
              <a16:creationId xmlns:a16="http://schemas.microsoft.com/office/drawing/2014/main" id="{0FD48245-1445-47F1-89E7-1ECDAD907F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2D2AD663-A234-440B-B7E5-B4C0924F5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 name="Picture 16" descr="C:\1Akila Ramani-26July2013\1 AKILA\RENDERINGS\MEETING TABLES\Planes discussion table - 1.png">
          <a:extLst>
            <a:ext uri="{FF2B5EF4-FFF2-40B4-BE49-F238E27FC236}">
              <a16:creationId xmlns:a16="http://schemas.microsoft.com/office/drawing/2014/main" id="{0BE8CC4F-6F87-4439-98E2-00584DA09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 name="Picture 12" descr="C:\1Akila Ramani-26July2013\1 AKILA\RENDERINGS\MEETING TABLES\infinity 8pax meeting tables.jpg">
          <a:extLst>
            <a:ext uri="{FF2B5EF4-FFF2-40B4-BE49-F238E27FC236}">
              <a16:creationId xmlns:a16="http://schemas.microsoft.com/office/drawing/2014/main" id="{751446A5-2948-4673-BB2B-F11DA54D8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 name="Picture 12" descr="C:\1Akila Ramani-26July2013\1 AKILA\RENDERINGS\MEETING TABLES\infinity 8pax meeting tables.jpg">
          <a:extLst>
            <a:ext uri="{FF2B5EF4-FFF2-40B4-BE49-F238E27FC236}">
              <a16:creationId xmlns:a16="http://schemas.microsoft.com/office/drawing/2014/main" id="{47356284-C152-46A1-A347-0C1C49F310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 name="Picture 12" descr="C:\1Akila Ramani-26July2013\1 AKILA\RENDERINGS\MEETING TABLES\infinity 8pax meeting tables.jpg">
          <a:extLst>
            <a:ext uri="{FF2B5EF4-FFF2-40B4-BE49-F238E27FC236}">
              <a16:creationId xmlns:a16="http://schemas.microsoft.com/office/drawing/2014/main" id="{22E0B354-C29D-446F-81D2-B9CE374303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C62546E1-95C3-40F9-B4E0-08D8FDE418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 name="Picture 16" descr="C:\1Akila Ramani-26July2013\1 AKILA\RENDERINGS\MEETING TABLES\Planes discussion table - 1.png">
          <a:extLst>
            <a:ext uri="{FF2B5EF4-FFF2-40B4-BE49-F238E27FC236}">
              <a16:creationId xmlns:a16="http://schemas.microsoft.com/office/drawing/2014/main" id="{9BAEB154-46F0-4C5A-A444-2E55F90BA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 name="Picture 12" descr="C:\1Akila Ramani-26July2013\1 AKILA\RENDERINGS\MEETING TABLES\infinity 8pax meeting tables.jpg">
          <a:extLst>
            <a:ext uri="{FF2B5EF4-FFF2-40B4-BE49-F238E27FC236}">
              <a16:creationId xmlns:a16="http://schemas.microsoft.com/office/drawing/2014/main" id="{E6C72552-77F2-4AE1-9CF9-48E51405C0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 name="Picture 12" descr="C:\1Akila Ramani-26July2013\1 AKILA\RENDERINGS\MEETING TABLES\infinity 8pax meeting tables.jpg">
          <a:extLst>
            <a:ext uri="{FF2B5EF4-FFF2-40B4-BE49-F238E27FC236}">
              <a16:creationId xmlns:a16="http://schemas.microsoft.com/office/drawing/2014/main" id="{080D9E5E-02EC-4548-A5EC-158146693B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 name="Picture 12" descr="C:\1Akila Ramani-26July2013\1 AKILA\RENDERINGS\MEETING TABLES\infinity 8pax meeting tables.jpg">
          <a:extLst>
            <a:ext uri="{FF2B5EF4-FFF2-40B4-BE49-F238E27FC236}">
              <a16:creationId xmlns:a16="http://schemas.microsoft.com/office/drawing/2014/main" id="{0991C058-0090-4304-9E09-B7B05A5E6E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700263C7-B504-4574-96BA-60CB2DFC04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 name="Picture 16" descr="C:\1Akila Ramani-26July2013\1 AKILA\RENDERINGS\MEETING TABLES\Planes discussion table - 1.png">
          <a:extLst>
            <a:ext uri="{FF2B5EF4-FFF2-40B4-BE49-F238E27FC236}">
              <a16:creationId xmlns:a16="http://schemas.microsoft.com/office/drawing/2014/main" id="{07B911BD-6041-427D-A580-403806E606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63AB5D4A-36DC-4EDD-8D07-12A1F17954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FFCEA12D-2C9D-4691-842E-897E0FB164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 name="Picture 12" descr="C:\1Akila Ramani-26July2013\1 AKILA\RENDERINGS\MEETING TABLES\infinity 8pax meeting tables.jpg">
          <a:extLst>
            <a:ext uri="{FF2B5EF4-FFF2-40B4-BE49-F238E27FC236}">
              <a16:creationId xmlns:a16="http://schemas.microsoft.com/office/drawing/2014/main" id="{931D07B4-8358-48A3-B752-707BFA74A4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465EBB92-46D0-4C9C-9674-96365DE0B2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 name="Picture 16" descr="C:\1Akila Ramani-26July2013\1 AKILA\RENDERINGS\MEETING TABLES\Planes discussion table - 1.png">
          <a:extLst>
            <a:ext uri="{FF2B5EF4-FFF2-40B4-BE49-F238E27FC236}">
              <a16:creationId xmlns:a16="http://schemas.microsoft.com/office/drawing/2014/main" id="{1080500F-2AE6-4B53-A952-3F66F9B4C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 name="Picture 12" descr="C:\1Akila Ramani-26July2013\1 AKILA\RENDERINGS\MEETING TABLES\infinity 8pax meeting tables.jpg">
          <a:extLst>
            <a:ext uri="{FF2B5EF4-FFF2-40B4-BE49-F238E27FC236}">
              <a16:creationId xmlns:a16="http://schemas.microsoft.com/office/drawing/2014/main" id="{BBF2157E-8F14-4E27-96BB-73B155445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 name="Picture 12" descr="C:\1Akila Ramani-26July2013\1 AKILA\RENDERINGS\MEETING TABLES\infinity 8pax meeting tables.jpg">
          <a:extLst>
            <a:ext uri="{FF2B5EF4-FFF2-40B4-BE49-F238E27FC236}">
              <a16:creationId xmlns:a16="http://schemas.microsoft.com/office/drawing/2014/main" id="{565D0EA7-F31A-4C29-9CEC-CC2644EE19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 name="Picture 12" descr="C:\1Akila Ramani-26July2013\1 AKILA\RENDERINGS\MEETING TABLES\infinity 8pax meeting tables.jpg">
          <a:extLst>
            <a:ext uri="{FF2B5EF4-FFF2-40B4-BE49-F238E27FC236}">
              <a16:creationId xmlns:a16="http://schemas.microsoft.com/office/drawing/2014/main" id="{85A0B98C-7BDB-4C3A-8781-F0D6347B8C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BD482925-C370-43EC-BD52-78F77AD5C5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 name="Picture 16" descr="C:\1Akila Ramani-26July2013\1 AKILA\RENDERINGS\MEETING TABLES\Planes discussion table - 1.png">
          <a:extLst>
            <a:ext uri="{FF2B5EF4-FFF2-40B4-BE49-F238E27FC236}">
              <a16:creationId xmlns:a16="http://schemas.microsoft.com/office/drawing/2014/main" id="{FCB6613E-7207-4342-99B3-6939CAAEB0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 name="Picture 12" descr="C:\1Akila Ramani-26July2013\1 AKILA\RENDERINGS\MEETING TABLES\infinity 8pax meeting tables.jpg">
          <a:extLst>
            <a:ext uri="{FF2B5EF4-FFF2-40B4-BE49-F238E27FC236}">
              <a16:creationId xmlns:a16="http://schemas.microsoft.com/office/drawing/2014/main" id="{D5A2B61E-878C-4FFB-BA1C-076D30C38F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 name="Picture 12" descr="C:\1Akila Ramani-26July2013\1 AKILA\RENDERINGS\MEETING TABLES\infinity 8pax meeting tables.jpg">
          <a:extLst>
            <a:ext uri="{FF2B5EF4-FFF2-40B4-BE49-F238E27FC236}">
              <a16:creationId xmlns:a16="http://schemas.microsoft.com/office/drawing/2014/main" id="{1855D3AD-35C7-4E11-A54F-EA56CE3359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 name="Picture 12" descr="C:\1Akila Ramani-26July2013\1 AKILA\RENDERINGS\MEETING TABLES\infinity 8pax meeting tables.jpg">
          <a:extLst>
            <a:ext uri="{FF2B5EF4-FFF2-40B4-BE49-F238E27FC236}">
              <a16:creationId xmlns:a16="http://schemas.microsoft.com/office/drawing/2014/main" id="{E1ABB440-AB45-4B99-ADC4-96A1C28564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135DD37D-E5A3-4559-AEBA-3838633A2C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 name="Picture 16" descr="C:\1Akila Ramani-26July2013\1 AKILA\RENDERINGS\MEETING TABLES\Planes discussion table - 1.png">
          <a:extLst>
            <a:ext uri="{FF2B5EF4-FFF2-40B4-BE49-F238E27FC236}">
              <a16:creationId xmlns:a16="http://schemas.microsoft.com/office/drawing/2014/main" id="{FF8E354C-E7CA-4015-B24E-1C7A03771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 name="Picture 12" descr="C:\1Akila Ramani-26July2013\1 AKILA\RENDERINGS\MEETING TABLES\infinity 8pax meeting tables.jpg">
          <a:extLst>
            <a:ext uri="{FF2B5EF4-FFF2-40B4-BE49-F238E27FC236}">
              <a16:creationId xmlns:a16="http://schemas.microsoft.com/office/drawing/2014/main" id="{BE463B2F-504D-4FE5-8ABB-0B02202A1D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 name="Picture 12" descr="C:\1Akila Ramani-26July2013\1 AKILA\RENDERINGS\MEETING TABLES\infinity 8pax meeting tables.jpg">
          <a:extLst>
            <a:ext uri="{FF2B5EF4-FFF2-40B4-BE49-F238E27FC236}">
              <a16:creationId xmlns:a16="http://schemas.microsoft.com/office/drawing/2014/main" id="{86ECE962-27DF-4637-9326-521F6C76AD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 name="Picture 12" descr="C:\1Akila Ramani-26July2013\1 AKILA\RENDERINGS\MEETING TABLES\infinity 8pax meeting tables.jpg">
          <a:extLst>
            <a:ext uri="{FF2B5EF4-FFF2-40B4-BE49-F238E27FC236}">
              <a16:creationId xmlns:a16="http://schemas.microsoft.com/office/drawing/2014/main" id="{B66AF465-6D86-41F9-B55C-EBFF950B6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531B88DE-4F59-41E1-9F9E-9FE809A45F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 name="Picture 16" descr="C:\1Akila Ramani-26July2013\1 AKILA\RENDERINGS\MEETING TABLES\Planes discussion table - 1.png">
          <a:extLst>
            <a:ext uri="{FF2B5EF4-FFF2-40B4-BE49-F238E27FC236}">
              <a16:creationId xmlns:a16="http://schemas.microsoft.com/office/drawing/2014/main" id="{068188E4-9FBC-468F-948C-87F35F66D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 name="Picture 12" descr="C:\1Akila Ramani-26July2013\1 AKILA\RENDERINGS\MEETING TABLES\infinity 8pax meeting tables.jpg">
          <a:extLst>
            <a:ext uri="{FF2B5EF4-FFF2-40B4-BE49-F238E27FC236}">
              <a16:creationId xmlns:a16="http://schemas.microsoft.com/office/drawing/2014/main" id="{77E92B2F-A4C5-4E9B-B795-71282FACCA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 name="Picture 12" descr="C:\1Akila Ramani-26July2013\1 AKILA\RENDERINGS\MEETING TABLES\infinity 8pax meeting tables.jpg">
          <a:extLst>
            <a:ext uri="{FF2B5EF4-FFF2-40B4-BE49-F238E27FC236}">
              <a16:creationId xmlns:a16="http://schemas.microsoft.com/office/drawing/2014/main" id="{B885DC77-25E5-432B-A74B-EDA00814A6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 name="Picture 12" descr="C:\1Akila Ramani-26July2013\1 AKILA\RENDERINGS\MEETING TABLES\infinity 8pax meeting tables.jpg">
          <a:extLst>
            <a:ext uri="{FF2B5EF4-FFF2-40B4-BE49-F238E27FC236}">
              <a16:creationId xmlns:a16="http://schemas.microsoft.com/office/drawing/2014/main" id="{D6307FB1-8266-410A-97C1-ED5A5EDAC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504AE7C0-BE92-4945-8BB5-BDA27FE3B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 name="Picture 16" descr="C:\1Akila Ramani-26July2013\1 AKILA\RENDERINGS\MEETING TABLES\Planes discussion table - 1.png">
          <a:extLst>
            <a:ext uri="{FF2B5EF4-FFF2-40B4-BE49-F238E27FC236}">
              <a16:creationId xmlns:a16="http://schemas.microsoft.com/office/drawing/2014/main" id="{AA196984-B3E5-402A-A143-9475770FA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 name="Picture 12" descr="C:\1Akila Ramani-26July2013\1 AKILA\RENDERINGS\MEETING TABLES\infinity 8pax meeting tables.jpg">
          <a:extLst>
            <a:ext uri="{FF2B5EF4-FFF2-40B4-BE49-F238E27FC236}">
              <a16:creationId xmlns:a16="http://schemas.microsoft.com/office/drawing/2014/main" id="{857FE2AE-48B7-463F-B69B-81F834D86E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 name="Picture 12" descr="C:\1Akila Ramani-26July2013\1 AKILA\RENDERINGS\MEETING TABLES\infinity 8pax meeting tables.jpg">
          <a:extLst>
            <a:ext uri="{FF2B5EF4-FFF2-40B4-BE49-F238E27FC236}">
              <a16:creationId xmlns:a16="http://schemas.microsoft.com/office/drawing/2014/main" id="{BA898B3C-F367-462D-87DC-5DF55D78AA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 name="Picture 12" descr="C:\1Akila Ramani-26July2013\1 AKILA\RENDERINGS\MEETING TABLES\infinity 8pax meeting tables.jpg">
          <a:extLst>
            <a:ext uri="{FF2B5EF4-FFF2-40B4-BE49-F238E27FC236}">
              <a16:creationId xmlns:a16="http://schemas.microsoft.com/office/drawing/2014/main" id="{CC661167-7A97-42B5-8C51-4A2897CF8F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1E6A71D6-E587-4FBB-9EC4-401B7975DF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 name="Picture 16" descr="C:\1Akila Ramani-26July2013\1 AKILA\RENDERINGS\MEETING TABLES\Planes discussion table - 1.png">
          <a:extLst>
            <a:ext uri="{FF2B5EF4-FFF2-40B4-BE49-F238E27FC236}">
              <a16:creationId xmlns:a16="http://schemas.microsoft.com/office/drawing/2014/main" id="{7A9ABECE-873C-44D2-9C15-DC552B6881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 name="Picture 12" descr="C:\1Akila Ramani-26July2013\1 AKILA\RENDERINGS\MEETING TABLES\infinity 8pax meeting tables.jpg">
          <a:extLst>
            <a:ext uri="{FF2B5EF4-FFF2-40B4-BE49-F238E27FC236}">
              <a16:creationId xmlns:a16="http://schemas.microsoft.com/office/drawing/2014/main" id="{3EF6DB8C-4EBE-4D0A-BCAC-8CF0171CA6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 name="Picture 12" descr="C:\1Akila Ramani-26July2013\1 AKILA\RENDERINGS\MEETING TABLES\infinity 8pax meeting tables.jpg">
          <a:extLst>
            <a:ext uri="{FF2B5EF4-FFF2-40B4-BE49-F238E27FC236}">
              <a16:creationId xmlns:a16="http://schemas.microsoft.com/office/drawing/2014/main" id="{C0E4D2DE-EC60-4A5A-934C-1496ED2D50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 name="Picture 12" descr="C:\1Akila Ramani-26July2013\1 AKILA\RENDERINGS\MEETING TABLES\infinity 8pax meeting tables.jpg">
          <a:extLst>
            <a:ext uri="{FF2B5EF4-FFF2-40B4-BE49-F238E27FC236}">
              <a16:creationId xmlns:a16="http://schemas.microsoft.com/office/drawing/2014/main" id="{D335550C-431E-4160-94CA-0E1A89B941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B2CEC40C-28FF-4BBE-BB9B-90C7DE588E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5310EF42-F2D8-4205-9297-879666AC2E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 name="Picture 12" descr="C:\1Akila Ramani-26July2013\1 AKILA\RENDERINGS\MEETING TABLES\infinity 8pax meeting tables.jpg">
          <a:extLst>
            <a:ext uri="{FF2B5EF4-FFF2-40B4-BE49-F238E27FC236}">
              <a16:creationId xmlns:a16="http://schemas.microsoft.com/office/drawing/2014/main" id="{DF48C2BC-A66D-4B0F-B3A4-B08EE947FF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 name="Picture 12" descr="C:\1Akila Ramani-26July2013\1 AKILA\RENDERINGS\MEETING TABLES\infinity 8pax meeting tables.jpg">
          <a:extLst>
            <a:ext uri="{FF2B5EF4-FFF2-40B4-BE49-F238E27FC236}">
              <a16:creationId xmlns:a16="http://schemas.microsoft.com/office/drawing/2014/main" id="{38815E19-454B-4B84-BC95-69D5F9D483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 name="Picture 12" descr="C:\1Akila Ramani-26July2013\1 AKILA\RENDERINGS\MEETING TABLES\infinity 8pax meeting tables.jpg">
          <a:extLst>
            <a:ext uri="{FF2B5EF4-FFF2-40B4-BE49-F238E27FC236}">
              <a16:creationId xmlns:a16="http://schemas.microsoft.com/office/drawing/2014/main" id="{FF098F93-4033-46A7-86DD-0ACF6B986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 name="Picture 9" descr="C:\1Akila Ramani-26July2013\1 AKILA\RENDERINGS\MEETING TABLES\infinity 8pax meeting tables.jpg">
          <a:extLst>
            <a:ext uri="{FF2B5EF4-FFF2-40B4-BE49-F238E27FC236}">
              <a16:creationId xmlns:a16="http://schemas.microsoft.com/office/drawing/2014/main" id="{F34B51E3-F374-40CE-BB67-B09F2BEB4A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 name="Picture 16" descr="C:\1Akila Ramani-26July2013\1 AKILA\RENDERINGS\MEETING TABLES\Planes discussion table - 1.png">
          <a:extLst>
            <a:ext uri="{FF2B5EF4-FFF2-40B4-BE49-F238E27FC236}">
              <a16:creationId xmlns:a16="http://schemas.microsoft.com/office/drawing/2014/main" id="{1D2DD33B-36C8-4E59-8676-219C90B07B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 name="Picture 12" descr="C:\1Akila Ramani-26July2013\1 AKILA\RENDERINGS\MEETING TABLES\infinity 8pax meeting tables.jpg">
          <a:extLst>
            <a:ext uri="{FF2B5EF4-FFF2-40B4-BE49-F238E27FC236}">
              <a16:creationId xmlns:a16="http://schemas.microsoft.com/office/drawing/2014/main" id="{96C4326C-2363-4E98-8757-384D43F13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 name="Picture 12" descr="C:\1Akila Ramani-26July2013\1 AKILA\RENDERINGS\MEETING TABLES\infinity 8pax meeting tables.jpg">
          <a:extLst>
            <a:ext uri="{FF2B5EF4-FFF2-40B4-BE49-F238E27FC236}">
              <a16:creationId xmlns:a16="http://schemas.microsoft.com/office/drawing/2014/main" id="{4C255B58-C522-4511-9E7B-39C1EEF950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320E8D12-FDA7-4891-B6C8-29BC018BAE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 name="Picture 9" descr="C:\1Akila Ramani-26July2013\1 AKILA\RENDERINGS\MEETING TABLES\infinity 8pax meeting tables.jpg">
          <a:extLst>
            <a:ext uri="{FF2B5EF4-FFF2-40B4-BE49-F238E27FC236}">
              <a16:creationId xmlns:a16="http://schemas.microsoft.com/office/drawing/2014/main" id="{08AC2A78-56D1-439B-90AA-50477BCDB1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7" name="Picture 16" descr="C:\1Akila Ramani-26July2013\1 AKILA\RENDERINGS\MEETING TABLES\Planes discussion table - 1.png">
          <a:extLst>
            <a:ext uri="{FF2B5EF4-FFF2-40B4-BE49-F238E27FC236}">
              <a16:creationId xmlns:a16="http://schemas.microsoft.com/office/drawing/2014/main" id="{1E58D0AD-451C-4852-9FEC-BE79C5C19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8" name="Picture 12" descr="C:\1Akila Ramani-26July2013\1 AKILA\RENDERINGS\MEETING TABLES\infinity 8pax meeting tables.jpg">
          <a:extLst>
            <a:ext uri="{FF2B5EF4-FFF2-40B4-BE49-F238E27FC236}">
              <a16:creationId xmlns:a16="http://schemas.microsoft.com/office/drawing/2014/main" id="{6FA87DB4-0B70-4539-8465-D2AC1EED9D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9" name="Picture 12" descr="C:\1Akila Ramani-26July2013\1 AKILA\RENDERINGS\MEETING TABLES\infinity 8pax meeting tables.jpg">
          <a:extLst>
            <a:ext uri="{FF2B5EF4-FFF2-40B4-BE49-F238E27FC236}">
              <a16:creationId xmlns:a16="http://schemas.microsoft.com/office/drawing/2014/main" id="{86E0BD96-16AD-4145-B5CD-505E77D354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0" name="Picture 12" descr="C:\1Akila Ramani-26July2013\1 AKILA\RENDERINGS\MEETING TABLES\infinity 8pax meeting tables.jpg">
          <a:extLst>
            <a:ext uri="{FF2B5EF4-FFF2-40B4-BE49-F238E27FC236}">
              <a16:creationId xmlns:a16="http://schemas.microsoft.com/office/drawing/2014/main" id="{79719514-92FA-4193-8352-372C57944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1" name="Picture 9" descr="C:\1Akila Ramani-26July2013\1 AKILA\RENDERINGS\MEETING TABLES\infinity 8pax meeting tables.jpg">
          <a:extLst>
            <a:ext uri="{FF2B5EF4-FFF2-40B4-BE49-F238E27FC236}">
              <a16:creationId xmlns:a16="http://schemas.microsoft.com/office/drawing/2014/main" id="{A843FB1D-C1FF-459B-AD80-A79AAF10D5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2" name="Picture 16" descr="C:\1Akila Ramani-26July2013\1 AKILA\RENDERINGS\MEETING TABLES\Planes discussion table - 1.png">
          <a:extLst>
            <a:ext uri="{FF2B5EF4-FFF2-40B4-BE49-F238E27FC236}">
              <a16:creationId xmlns:a16="http://schemas.microsoft.com/office/drawing/2014/main" id="{C1CCF585-07E1-4021-B4A1-4C474AF9F4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3" name="Picture 12" descr="C:\1Akila Ramani-26July2013\1 AKILA\RENDERINGS\MEETING TABLES\infinity 8pax meeting tables.jpg">
          <a:extLst>
            <a:ext uri="{FF2B5EF4-FFF2-40B4-BE49-F238E27FC236}">
              <a16:creationId xmlns:a16="http://schemas.microsoft.com/office/drawing/2014/main" id="{20590E08-049E-46A1-8C02-A0F3FD051B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4" name="Picture 12" descr="C:\1Akila Ramani-26July2013\1 AKILA\RENDERINGS\MEETING TABLES\infinity 8pax meeting tables.jpg">
          <a:extLst>
            <a:ext uri="{FF2B5EF4-FFF2-40B4-BE49-F238E27FC236}">
              <a16:creationId xmlns:a16="http://schemas.microsoft.com/office/drawing/2014/main" id="{EF7334FA-9327-45F7-9FB1-17C619837B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5" name="Picture 12" descr="C:\1Akila Ramani-26July2013\1 AKILA\RENDERINGS\MEETING TABLES\infinity 8pax meeting tables.jpg">
          <a:extLst>
            <a:ext uri="{FF2B5EF4-FFF2-40B4-BE49-F238E27FC236}">
              <a16:creationId xmlns:a16="http://schemas.microsoft.com/office/drawing/2014/main" id="{8E778906-8FE5-401E-ABA4-7BF7813CE3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6" name="Picture 9" descr="C:\1Akila Ramani-26July2013\1 AKILA\RENDERINGS\MEETING TABLES\infinity 8pax meeting tables.jpg">
          <a:extLst>
            <a:ext uri="{FF2B5EF4-FFF2-40B4-BE49-F238E27FC236}">
              <a16:creationId xmlns:a16="http://schemas.microsoft.com/office/drawing/2014/main" id="{4BAA55EA-F3EA-4B87-B0C2-63F45BC1DB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7" name="Picture 16" descr="C:\1Akila Ramani-26July2013\1 AKILA\RENDERINGS\MEETING TABLES\Planes discussion table - 1.png">
          <a:extLst>
            <a:ext uri="{FF2B5EF4-FFF2-40B4-BE49-F238E27FC236}">
              <a16:creationId xmlns:a16="http://schemas.microsoft.com/office/drawing/2014/main" id="{1605E115-5FCE-4544-8C0A-2E0CF9767F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8" name="Picture 12" descr="C:\1Akila Ramani-26July2013\1 AKILA\RENDERINGS\MEETING TABLES\infinity 8pax meeting tables.jpg">
          <a:extLst>
            <a:ext uri="{FF2B5EF4-FFF2-40B4-BE49-F238E27FC236}">
              <a16:creationId xmlns:a16="http://schemas.microsoft.com/office/drawing/2014/main" id="{AB0C5AAC-E043-48CB-B169-2507585E1C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9" name="Picture 12" descr="C:\1Akila Ramani-26July2013\1 AKILA\RENDERINGS\MEETING TABLES\infinity 8pax meeting tables.jpg">
          <a:extLst>
            <a:ext uri="{FF2B5EF4-FFF2-40B4-BE49-F238E27FC236}">
              <a16:creationId xmlns:a16="http://schemas.microsoft.com/office/drawing/2014/main" id="{8D770BE1-7B28-4A7E-9427-E80F691931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0" name="Picture 12" descr="C:\1Akila Ramani-26July2013\1 AKILA\RENDERINGS\MEETING TABLES\infinity 8pax meeting tables.jpg">
          <a:extLst>
            <a:ext uri="{FF2B5EF4-FFF2-40B4-BE49-F238E27FC236}">
              <a16:creationId xmlns:a16="http://schemas.microsoft.com/office/drawing/2014/main" id="{2AB2B314-19FB-4781-B6CE-0804BED380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1" name="Picture 9" descr="C:\1Akila Ramani-26July2013\1 AKILA\RENDERINGS\MEETING TABLES\infinity 8pax meeting tables.jpg">
          <a:extLst>
            <a:ext uri="{FF2B5EF4-FFF2-40B4-BE49-F238E27FC236}">
              <a16:creationId xmlns:a16="http://schemas.microsoft.com/office/drawing/2014/main" id="{5506274C-9634-4A4E-9820-07FA68EE62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2" name="Picture 16" descr="C:\1Akila Ramani-26July2013\1 AKILA\RENDERINGS\MEETING TABLES\Planes discussion table - 1.png">
          <a:extLst>
            <a:ext uri="{FF2B5EF4-FFF2-40B4-BE49-F238E27FC236}">
              <a16:creationId xmlns:a16="http://schemas.microsoft.com/office/drawing/2014/main" id="{3529246F-060E-4030-83AD-24E4F685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3" name="Picture 12" descr="C:\1Akila Ramani-26July2013\1 AKILA\RENDERINGS\MEETING TABLES\infinity 8pax meeting tables.jpg">
          <a:extLst>
            <a:ext uri="{FF2B5EF4-FFF2-40B4-BE49-F238E27FC236}">
              <a16:creationId xmlns:a16="http://schemas.microsoft.com/office/drawing/2014/main" id="{7FDB1158-6B5E-40A2-967D-F0AEE581C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4" name="Picture 12" descr="C:\1Akila Ramani-26July2013\1 AKILA\RENDERINGS\MEETING TABLES\infinity 8pax meeting tables.jpg">
          <a:extLst>
            <a:ext uri="{FF2B5EF4-FFF2-40B4-BE49-F238E27FC236}">
              <a16:creationId xmlns:a16="http://schemas.microsoft.com/office/drawing/2014/main" id="{058F4DB1-AA01-4350-89F4-B2C5A722B5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5" name="Picture 12" descr="C:\1Akila Ramani-26July2013\1 AKILA\RENDERINGS\MEETING TABLES\infinity 8pax meeting tables.jpg">
          <a:extLst>
            <a:ext uri="{FF2B5EF4-FFF2-40B4-BE49-F238E27FC236}">
              <a16:creationId xmlns:a16="http://schemas.microsoft.com/office/drawing/2014/main" id="{0936D097-E1F2-4ED5-9D35-69735295B5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6" name="Picture 9" descr="C:\1Akila Ramani-26July2013\1 AKILA\RENDERINGS\MEETING TABLES\infinity 8pax meeting tables.jpg">
          <a:extLst>
            <a:ext uri="{FF2B5EF4-FFF2-40B4-BE49-F238E27FC236}">
              <a16:creationId xmlns:a16="http://schemas.microsoft.com/office/drawing/2014/main" id="{74C42984-EC49-49EB-891F-691FA7BB1B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7" name="Picture 16" descr="C:\1Akila Ramani-26July2013\1 AKILA\RENDERINGS\MEETING TABLES\Planes discussion table - 1.png">
          <a:extLst>
            <a:ext uri="{FF2B5EF4-FFF2-40B4-BE49-F238E27FC236}">
              <a16:creationId xmlns:a16="http://schemas.microsoft.com/office/drawing/2014/main" id="{033D75E6-872E-4C89-B36C-7568EF5052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8" name="Picture 12" descr="C:\1Akila Ramani-26July2013\1 AKILA\RENDERINGS\MEETING TABLES\infinity 8pax meeting tables.jpg">
          <a:extLst>
            <a:ext uri="{FF2B5EF4-FFF2-40B4-BE49-F238E27FC236}">
              <a16:creationId xmlns:a16="http://schemas.microsoft.com/office/drawing/2014/main" id="{EC9F106C-D5D5-4F9C-AA9E-31506C8FA4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9" name="Picture 12" descr="C:\1Akila Ramani-26July2013\1 AKILA\RENDERINGS\MEETING TABLES\infinity 8pax meeting tables.jpg">
          <a:extLst>
            <a:ext uri="{FF2B5EF4-FFF2-40B4-BE49-F238E27FC236}">
              <a16:creationId xmlns:a16="http://schemas.microsoft.com/office/drawing/2014/main" id="{BD828FA4-18AE-44BD-B726-9C1049DBB5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0" name="Picture 12" descr="C:\1Akila Ramani-26July2013\1 AKILA\RENDERINGS\MEETING TABLES\infinity 8pax meeting tables.jpg">
          <a:extLst>
            <a:ext uri="{FF2B5EF4-FFF2-40B4-BE49-F238E27FC236}">
              <a16:creationId xmlns:a16="http://schemas.microsoft.com/office/drawing/2014/main" id="{0D55B7D3-E155-4029-8EE0-2DB71D41CC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1" name="Picture 9" descr="C:\1Akila Ramani-26July2013\1 AKILA\RENDERINGS\MEETING TABLES\infinity 8pax meeting tables.jpg">
          <a:extLst>
            <a:ext uri="{FF2B5EF4-FFF2-40B4-BE49-F238E27FC236}">
              <a16:creationId xmlns:a16="http://schemas.microsoft.com/office/drawing/2014/main" id="{E67654AA-E3A1-4F1D-8E4C-F747EE3AA1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2" name="Picture 16" descr="C:\1Akila Ramani-26July2013\1 AKILA\RENDERINGS\MEETING TABLES\Planes discussion table - 1.png">
          <a:extLst>
            <a:ext uri="{FF2B5EF4-FFF2-40B4-BE49-F238E27FC236}">
              <a16:creationId xmlns:a16="http://schemas.microsoft.com/office/drawing/2014/main" id="{426F0F28-48E1-48E7-B45D-C300659588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3" name="Picture 12" descr="C:\1Akila Ramani-26July2013\1 AKILA\RENDERINGS\MEETING TABLES\infinity 8pax meeting tables.jpg">
          <a:extLst>
            <a:ext uri="{FF2B5EF4-FFF2-40B4-BE49-F238E27FC236}">
              <a16:creationId xmlns:a16="http://schemas.microsoft.com/office/drawing/2014/main" id="{BE9072A9-2F9A-4615-8E87-73F19F9442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4" name="Picture 12" descr="C:\1Akila Ramani-26July2013\1 AKILA\RENDERINGS\MEETING TABLES\infinity 8pax meeting tables.jpg">
          <a:extLst>
            <a:ext uri="{FF2B5EF4-FFF2-40B4-BE49-F238E27FC236}">
              <a16:creationId xmlns:a16="http://schemas.microsoft.com/office/drawing/2014/main" id="{7C5D2C01-D1F1-47D9-91EC-D7E5314379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5" name="Picture 12" descr="C:\1Akila Ramani-26July2013\1 AKILA\RENDERINGS\MEETING TABLES\infinity 8pax meeting tables.jpg">
          <a:extLst>
            <a:ext uri="{FF2B5EF4-FFF2-40B4-BE49-F238E27FC236}">
              <a16:creationId xmlns:a16="http://schemas.microsoft.com/office/drawing/2014/main" id="{4D4E30B2-D2BA-4562-A979-C9615066F5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470EB6F1-380F-48E5-954E-5BBD4E93A5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DD0E5385-1B99-4E48-9A0C-7823DC681A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8" name="Picture 12" descr="C:\1Akila Ramani-26July2013\1 AKILA\RENDERINGS\MEETING TABLES\infinity 8pax meeting tables.jpg">
          <a:extLst>
            <a:ext uri="{FF2B5EF4-FFF2-40B4-BE49-F238E27FC236}">
              <a16:creationId xmlns:a16="http://schemas.microsoft.com/office/drawing/2014/main" id="{5ED4CF40-CA99-412F-9E19-82477AEB9A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9" name="Picture 12" descr="C:\1Akila Ramani-26July2013\1 AKILA\RENDERINGS\MEETING TABLES\infinity 8pax meeting tables.jpg">
          <a:extLst>
            <a:ext uri="{FF2B5EF4-FFF2-40B4-BE49-F238E27FC236}">
              <a16:creationId xmlns:a16="http://schemas.microsoft.com/office/drawing/2014/main" id="{594143C2-9756-44C0-94E3-9698F90EAD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0" name="Picture 12" descr="C:\1Akila Ramani-26July2013\1 AKILA\RENDERINGS\MEETING TABLES\infinity 8pax meeting tables.jpg">
          <a:extLst>
            <a:ext uri="{FF2B5EF4-FFF2-40B4-BE49-F238E27FC236}">
              <a16:creationId xmlns:a16="http://schemas.microsoft.com/office/drawing/2014/main" id="{1B80E5D8-5B51-4976-B38D-582225A442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1" name="Picture 9" descr="C:\1Akila Ramani-26July2013\1 AKILA\RENDERINGS\MEETING TABLES\infinity 8pax meeting tables.jpg">
          <a:extLst>
            <a:ext uri="{FF2B5EF4-FFF2-40B4-BE49-F238E27FC236}">
              <a16:creationId xmlns:a16="http://schemas.microsoft.com/office/drawing/2014/main" id="{5A08DD61-B6AE-4FB9-8365-27466E2401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2" name="Picture 16" descr="C:\1Akila Ramani-26July2013\1 AKILA\RENDERINGS\MEETING TABLES\Planes discussion table - 1.png">
          <a:extLst>
            <a:ext uri="{FF2B5EF4-FFF2-40B4-BE49-F238E27FC236}">
              <a16:creationId xmlns:a16="http://schemas.microsoft.com/office/drawing/2014/main" id="{A8FCD918-E4EA-4517-AAEC-8F1644A7BA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3" name="Picture 12" descr="C:\1Akila Ramani-26July2013\1 AKILA\RENDERINGS\MEETING TABLES\infinity 8pax meeting tables.jpg">
          <a:extLst>
            <a:ext uri="{FF2B5EF4-FFF2-40B4-BE49-F238E27FC236}">
              <a16:creationId xmlns:a16="http://schemas.microsoft.com/office/drawing/2014/main" id="{1E8C3A09-30D7-4949-BD95-B3F7560DA6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4" name="Picture 12" descr="C:\1Akila Ramani-26July2013\1 AKILA\RENDERINGS\MEETING TABLES\infinity 8pax meeting tables.jpg">
          <a:extLst>
            <a:ext uri="{FF2B5EF4-FFF2-40B4-BE49-F238E27FC236}">
              <a16:creationId xmlns:a16="http://schemas.microsoft.com/office/drawing/2014/main" id="{286066D5-7E97-4A66-8F2B-823AE51A2B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7137330D-B14E-487F-99C5-63CEAEDA61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6" name="Picture 9" descr="C:\1Akila Ramani-26July2013\1 AKILA\RENDERINGS\MEETING TABLES\infinity 8pax meeting tables.jpg">
          <a:extLst>
            <a:ext uri="{FF2B5EF4-FFF2-40B4-BE49-F238E27FC236}">
              <a16:creationId xmlns:a16="http://schemas.microsoft.com/office/drawing/2014/main" id="{8F05FA61-7BB3-4F99-883A-FD17A634C3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7" name="Picture 16" descr="C:\1Akila Ramani-26July2013\1 AKILA\RENDERINGS\MEETING TABLES\Planes discussion table - 1.png">
          <a:extLst>
            <a:ext uri="{FF2B5EF4-FFF2-40B4-BE49-F238E27FC236}">
              <a16:creationId xmlns:a16="http://schemas.microsoft.com/office/drawing/2014/main" id="{13CDE314-44C9-4FB4-B148-BBC0A499A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8" name="Picture 12" descr="C:\1Akila Ramani-26July2013\1 AKILA\RENDERINGS\MEETING TABLES\infinity 8pax meeting tables.jpg">
          <a:extLst>
            <a:ext uri="{FF2B5EF4-FFF2-40B4-BE49-F238E27FC236}">
              <a16:creationId xmlns:a16="http://schemas.microsoft.com/office/drawing/2014/main" id="{53F738FC-F979-4D1F-BF65-470B42E338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9" name="Picture 12" descr="C:\1Akila Ramani-26July2013\1 AKILA\RENDERINGS\MEETING TABLES\infinity 8pax meeting tables.jpg">
          <a:extLst>
            <a:ext uri="{FF2B5EF4-FFF2-40B4-BE49-F238E27FC236}">
              <a16:creationId xmlns:a16="http://schemas.microsoft.com/office/drawing/2014/main" id="{9286E3A4-7227-4DED-91C0-5431240C55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0" name="Picture 12" descr="C:\1Akila Ramani-26July2013\1 AKILA\RENDERINGS\MEETING TABLES\infinity 8pax meeting tables.jpg">
          <a:extLst>
            <a:ext uri="{FF2B5EF4-FFF2-40B4-BE49-F238E27FC236}">
              <a16:creationId xmlns:a16="http://schemas.microsoft.com/office/drawing/2014/main" id="{14961517-234D-4DE4-8538-87F60A1D1D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1" name="Picture 9" descr="C:\1Akila Ramani-26July2013\1 AKILA\RENDERINGS\MEETING TABLES\infinity 8pax meeting tables.jpg">
          <a:extLst>
            <a:ext uri="{FF2B5EF4-FFF2-40B4-BE49-F238E27FC236}">
              <a16:creationId xmlns:a16="http://schemas.microsoft.com/office/drawing/2014/main" id="{846F4282-1E08-4BAA-BBD9-F2F64BBE88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2" name="Picture 16" descr="C:\1Akila Ramani-26July2013\1 AKILA\RENDERINGS\MEETING TABLES\Planes discussion table - 1.png">
          <a:extLst>
            <a:ext uri="{FF2B5EF4-FFF2-40B4-BE49-F238E27FC236}">
              <a16:creationId xmlns:a16="http://schemas.microsoft.com/office/drawing/2014/main" id="{6A11203A-8987-4F10-8578-AAFF51A340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3" name="Picture 12" descr="C:\1Akila Ramani-26July2013\1 AKILA\RENDERINGS\MEETING TABLES\infinity 8pax meeting tables.jpg">
          <a:extLst>
            <a:ext uri="{FF2B5EF4-FFF2-40B4-BE49-F238E27FC236}">
              <a16:creationId xmlns:a16="http://schemas.microsoft.com/office/drawing/2014/main" id="{245E0437-A2A1-4CDA-A3C0-3BF00DAE7B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4" name="Picture 12" descr="C:\1Akila Ramani-26July2013\1 AKILA\RENDERINGS\MEETING TABLES\infinity 8pax meeting tables.jpg">
          <a:extLst>
            <a:ext uri="{FF2B5EF4-FFF2-40B4-BE49-F238E27FC236}">
              <a16:creationId xmlns:a16="http://schemas.microsoft.com/office/drawing/2014/main" id="{B4A52054-44F4-438F-B280-FD52D9FF1C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5" name="Picture 12" descr="C:\1Akila Ramani-26July2013\1 AKILA\RENDERINGS\MEETING TABLES\infinity 8pax meeting tables.jpg">
          <a:extLst>
            <a:ext uri="{FF2B5EF4-FFF2-40B4-BE49-F238E27FC236}">
              <a16:creationId xmlns:a16="http://schemas.microsoft.com/office/drawing/2014/main" id="{068ABA28-E317-494B-AD92-420A2A99D9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6" name="Picture 9" descr="C:\1Akila Ramani-26July2013\1 AKILA\RENDERINGS\MEETING TABLES\infinity 8pax meeting tables.jpg">
          <a:extLst>
            <a:ext uri="{FF2B5EF4-FFF2-40B4-BE49-F238E27FC236}">
              <a16:creationId xmlns:a16="http://schemas.microsoft.com/office/drawing/2014/main" id="{3B6AFA2E-06EC-468E-9FAC-1E82F2E036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7" name="Picture 16" descr="C:\1Akila Ramani-26July2013\1 AKILA\RENDERINGS\MEETING TABLES\Planes discussion table - 1.png">
          <a:extLst>
            <a:ext uri="{FF2B5EF4-FFF2-40B4-BE49-F238E27FC236}">
              <a16:creationId xmlns:a16="http://schemas.microsoft.com/office/drawing/2014/main" id="{7ADEF419-A068-48EE-9C63-6ABF0AA763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8" name="Picture 12" descr="C:\1Akila Ramani-26July2013\1 AKILA\RENDERINGS\MEETING TABLES\infinity 8pax meeting tables.jpg">
          <a:extLst>
            <a:ext uri="{FF2B5EF4-FFF2-40B4-BE49-F238E27FC236}">
              <a16:creationId xmlns:a16="http://schemas.microsoft.com/office/drawing/2014/main" id="{BAA9B051-49DD-47E6-BC15-7257D384D1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9" name="Picture 12" descr="C:\1Akila Ramani-26July2013\1 AKILA\RENDERINGS\MEETING TABLES\infinity 8pax meeting tables.jpg">
          <a:extLst>
            <a:ext uri="{FF2B5EF4-FFF2-40B4-BE49-F238E27FC236}">
              <a16:creationId xmlns:a16="http://schemas.microsoft.com/office/drawing/2014/main" id="{BAAD89EC-228E-45F7-AF05-86452DB6C9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0" name="Picture 12" descr="C:\1Akila Ramani-26July2013\1 AKILA\RENDERINGS\MEETING TABLES\infinity 8pax meeting tables.jpg">
          <a:extLst>
            <a:ext uri="{FF2B5EF4-FFF2-40B4-BE49-F238E27FC236}">
              <a16:creationId xmlns:a16="http://schemas.microsoft.com/office/drawing/2014/main" id="{C5BFBF69-2C09-40DD-A5F0-FADBF7E9DC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1" name="Picture 9" descr="C:\1Akila Ramani-26July2013\1 AKILA\RENDERINGS\MEETING TABLES\infinity 8pax meeting tables.jpg">
          <a:extLst>
            <a:ext uri="{FF2B5EF4-FFF2-40B4-BE49-F238E27FC236}">
              <a16:creationId xmlns:a16="http://schemas.microsoft.com/office/drawing/2014/main" id="{3EA49F54-3603-4832-A634-4302EAECE2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2" name="Picture 16" descr="C:\1Akila Ramani-26July2013\1 AKILA\RENDERINGS\MEETING TABLES\Planes discussion table - 1.png">
          <a:extLst>
            <a:ext uri="{FF2B5EF4-FFF2-40B4-BE49-F238E27FC236}">
              <a16:creationId xmlns:a16="http://schemas.microsoft.com/office/drawing/2014/main" id="{4AAEAA95-7895-4A02-ACCC-9857B54081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3" name="Picture 12" descr="C:\1Akila Ramani-26July2013\1 AKILA\RENDERINGS\MEETING TABLES\infinity 8pax meeting tables.jpg">
          <a:extLst>
            <a:ext uri="{FF2B5EF4-FFF2-40B4-BE49-F238E27FC236}">
              <a16:creationId xmlns:a16="http://schemas.microsoft.com/office/drawing/2014/main" id="{B64F143E-9359-4BE7-8629-9EF72B7209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4" name="Picture 12" descr="C:\1Akila Ramani-26July2013\1 AKILA\RENDERINGS\MEETING TABLES\infinity 8pax meeting tables.jpg">
          <a:extLst>
            <a:ext uri="{FF2B5EF4-FFF2-40B4-BE49-F238E27FC236}">
              <a16:creationId xmlns:a16="http://schemas.microsoft.com/office/drawing/2014/main" id="{60B52700-BA07-4790-84DD-9ECC7AC81F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5" name="Picture 12" descr="C:\1Akila Ramani-26July2013\1 AKILA\RENDERINGS\MEETING TABLES\infinity 8pax meeting tables.jpg">
          <a:extLst>
            <a:ext uri="{FF2B5EF4-FFF2-40B4-BE49-F238E27FC236}">
              <a16:creationId xmlns:a16="http://schemas.microsoft.com/office/drawing/2014/main" id="{AE8BF343-E4EF-4AD6-895C-7E8AB9355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6" name="Picture 9" descr="C:\1Akila Ramani-26July2013\1 AKILA\RENDERINGS\MEETING TABLES\infinity 8pax meeting tables.jpg">
          <a:extLst>
            <a:ext uri="{FF2B5EF4-FFF2-40B4-BE49-F238E27FC236}">
              <a16:creationId xmlns:a16="http://schemas.microsoft.com/office/drawing/2014/main" id="{FE4B413D-5E2C-4D72-B41E-508AA0EB2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7" name="Picture 16" descr="C:\1Akila Ramani-26July2013\1 AKILA\RENDERINGS\MEETING TABLES\Planes discussion table - 1.png">
          <a:extLst>
            <a:ext uri="{FF2B5EF4-FFF2-40B4-BE49-F238E27FC236}">
              <a16:creationId xmlns:a16="http://schemas.microsoft.com/office/drawing/2014/main" id="{ACBDB525-4EB8-4194-A0FC-FBDC4AB2C2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8" name="Picture 12" descr="C:\1Akila Ramani-26July2013\1 AKILA\RENDERINGS\MEETING TABLES\infinity 8pax meeting tables.jpg">
          <a:extLst>
            <a:ext uri="{FF2B5EF4-FFF2-40B4-BE49-F238E27FC236}">
              <a16:creationId xmlns:a16="http://schemas.microsoft.com/office/drawing/2014/main" id="{FD03CC3E-AE27-4688-907F-2C45562D1A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9" name="Picture 12" descr="C:\1Akila Ramani-26July2013\1 AKILA\RENDERINGS\MEETING TABLES\infinity 8pax meeting tables.jpg">
          <a:extLst>
            <a:ext uri="{FF2B5EF4-FFF2-40B4-BE49-F238E27FC236}">
              <a16:creationId xmlns:a16="http://schemas.microsoft.com/office/drawing/2014/main" id="{98E9B806-A6BF-4853-AE63-D4758CB5AB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0" name="Picture 12" descr="C:\1Akila Ramani-26July2013\1 AKILA\RENDERINGS\MEETING TABLES\infinity 8pax meeting tables.jpg">
          <a:extLst>
            <a:ext uri="{FF2B5EF4-FFF2-40B4-BE49-F238E27FC236}">
              <a16:creationId xmlns:a16="http://schemas.microsoft.com/office/drawing/2014/main" id="{91AF79F7-EE65-48DC-B414-1F45A994FC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1" name="Picture 9" descr="C:\1Akila Ramani-26July2013\1 AKILA\RENDERINGS\MEETING TABLES\infinity 8pax meeting tables.jpg">
          <a:extLst>
            <a:ext uri="{FF2B5EF4-FFF2-40B4-BE49-F238E27FC236}">
              <a16:creationId xmlns:a16="http://schemas.microsoft.com/office/drawing/2014/main" id="{8071D982-F8C7-449D-A4BE-031AE9AAC4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2" name="Picture 16" descr="C:\1Akila Ramani-26July2013\1 AKILA\RENDERINGS\MEETING TABLES\Planes discussion table - 1.png">
          <a:extLst>
            <a:ext uri="{FF2B5EF4-FFF2-40B4-BE49-F238E27FC236}">
              <a16:creationId xmlns:a16="http://schemas.microsoft.com/office/drawing/2014/main" id="{417A1678-944A-4EF4-B4BB-A533D5820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3" name="Picture 12" descr="C:\1Akila Ramani-26July2013\1 AKILA\RENDERINGS\MEETING TABLES\infinity 8pax meeting tables.jpg">
          <a:extLst>
            <a:ext uri="{FF2B5EF4-FFF2-40B4-BE49-F238E27FC236}">
              <a16:creationId xmlns:a16="http://schemas.microsoft.com/office/drawing/2014/main" id="{667AF2EF-317A-4983-AE99-601278E2A7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4" name="Picture 12" descr="C:\1Akila Ramani-26July2013\1 AKILA\RENDERINGS\MEETING TABLES\infinity 8pax meeting tables.jpg">
          <a:extLst>
            <a:ext uri="{FF2B5EF4-FFF2-40B4-BE49-F238E27FC236}">
              <a16:creationId xmlns:a16="http://schemas.microsoft.com/office/drawing/2014/main" id="{BE2C2903-661C-4527-A96F-5B94F01C00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5" name="Picture 12" descr="C:\1Akila Ramani-26July2013\1 AKILA\RENDERINGS\MEETING TABLES\infinity 8pax meeting tables.jpg">
          <a:extLst>
            <a:ext uri="{FF2B5EF4-FFF2-40B4-BE49-F238E27FC236}">
              <a16:creationId xmlns:a16="http://schemas.microsoft.com/office/drawing/2014/main" id="{3886BBA1-64E2-423D-82DA-CC39195F9A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E59971E3-C42B-4DD3-99E9-41378245D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9C0296C6-BD27-4597-AAF9-D3A1E3E21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8" name="Picture 12" descr="C:\1Akila Ramani-26July2013\1 AKILA\RENDERINGS\MEETING TABLES\infinity 8pax meeting tables.jpg">
          <a:extLst>
            <a:ext uri="{FF2B5EF4-FFF2-40B4-BE49-F238E27FC236}">
              <a16:creationId xmlns:a16="http://schemas.microsoft.com/office/drawing/2014/main" id="{C7CFC306-83D5-414A-98C7-00B2986235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9" name="Picture 12" descr="C:\1Akila Ramani-26July2013\1 AKILA\RENDERINGS\MEETING TABLES\infinity 8pax meeting tables.jpg">
          <a:extLst>
            <a:ext uri="{FF2B5EF4-FFF2-40B4-BE49-F238E27FC236}">
              <a16:creationId xmlns:a16="http://schemas.microsoft.com/office/drawing/2014/main" id="{C33E0E1C-5982-45EF-B7E4-1FFB7B4D3D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0" name="Picture 12" descr="C:\1Akila Ramani-26July2013\1 AKILA\RENDERINGS\MEETING TABLES\infinity 8pax meeting tables.jpg">
          <a:extLst>
            <a:ext uri="{FF2B5EF4-FFF2-40B4-BE49-F238E27FC236}">
              <a16:creationId xmlns:a16="http://schemas.microsoft.com/office/drawing/2014/main" id="{EBD1F643-DAA8-4FA9-83C5-4E4AB96447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1" name="Picture 9" descr="C:\1Akila Ramani-26July2013\1 AKILA\RENDERINGS\MEETING TABLES\infinity 8pax meeting tables.jpg">
          <a:extLst>
            <a:ext uri="{FF2B5EF4-FFF2-40B4-BE49-F238E27FC236}">
              <a16:creationId xmlns:a16="http://schemas.microsoft.com/office/drawing/2014/main" id="{D97D9E2A-870C-4709-95DB-5162EFEBD7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2" name="Picture 16" descr="C:\1Akila Ramani-26July2013\1 AKILA\RENDERINGS\MEETING TABLES\Planes discussion table - 1.png">
          <a:extLst>
            <a:ext uri="{FF2B5EF4-FFF2-40B4-BE49-F238E27FC236}">
              <a16:creationId xmlns:a16="http://schemas.microsoft.com/office/drawing/2014/main" id="{8D2146BB-9BB3-481D-AA63-33B1E704CD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3" name="Picture 12" descr="C:\1Akila Ramani-26July2013\1 AKILA\RENDERINGS\MEETING TABLES\infinity 8pax meeting tables.jpg">
          <a:extLst>
            <a:ext uri="{FF2B5EF4-FFF2-40B4-BE49-F238E27FC236}">
              <a16:creationId xmlns:a16="http://schemas.microsoft.com/office/drawing/2014/main" id="{1D206553-CEC2-4AA3-A9BC-45AA6C50A7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4" name="Picture 12" descr="C:\1Akila Ramani-26July2013\1 AKILA\RENDERINGS\MEETING TABLES\infinity 8pax meeting tables.jpg">
          <a:extLst>
            <a:ext uri="{FF2B5EF4-FFF2-40B4-BE49-F238E27FC236}">
              <a16:creationId xmlns:a16="http://schemas.microsoft.com/office/drawing/2014/main" id="{8BC59EC2-9D1E-4290-8320-B243617A61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4406F3AE-9169-4D89-8621-2938705803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7EB416AB-FD56-45B7-B079-A43668515C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7" name="Picture 16" descr="C:\1Akila Ramani-26July2013\1 AKILA\RENDERINGS\MEETING TABLES\Planes discussion table - 1.png">
          <a:extLst>
            <a:ext uri="{FF2B5EF4-FFF2-40B4-BE49-F238E27FC236}">
              <a16:creationId xmlns:a16="http://schemas.microsoft.com/office/drawing/2014/main" id="{ECE7E13D-953F-477E-A5D9-B9A03EA947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8" name="Picture 12" descr="C:\1Akila Ramani-26July2013\1 AKILA\RENDERINGS\MEETING TABLES\infinity 8pax meeting tables.jpg">
          <a:extLst>
            <a:ext uri="{FF2B5EF4-FFF2-40B4-BE49-F238E27FC236}">
              <a16:creationId xmlns:a16="http://schemas.microsoft.com/office/drawing/2014/main" id="{FD69BCC9-C38C-4F8C-A458-443C05FCE5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9" name="Picture 12" descr="C:\1Akila Ramani-26July2013\1 AKILA\RENDERINGS\MEETING TABLES\infinity 8pax meeting tables.jpg">
          <a:extLst>
            <a:ext uri="{FF2B5EF4-FFF2-40B4-BE49-F238E27FC236}">
              <a16:creationId xmlns:a16="http://schemas.microsoft.com/office/drawing/2014/main" id="{BE0A8BF3-4389-482B-8E04-BCBB8925B6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0" name="Picture 12" descr="C:\1Akila Ramani-26July2013\1 AKILA\RENDERINGS\MEETING TABLES\infinity 8pax meeting tables.jpg">
          <a:extLst>
            <a:ext uri="{FF2B5EF4-FFF2-40B4-BE49-F238E27FC236}">
              <a16:creationId xmlns:a16="http://schemas.microsoft.com/office/drawing/2014/main" id="{0CF5551D-C463-4BF8-BBF2-8564CCC811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1" name="Picture 9" descr="C:\1Akila Ramani-26July2013\1 AKILA\RENDERINGS\MEETING TABLES\infinity 8pax meeting tables.jpg">
          <a:extLst>
            <a:ext uri="{FF2B5EF4-FFF2-40B4-BE49-F238E27FC236}">
              <a16:creationId xmlns:a16="http://schemas.microsoft.com/office/drawing/2014/main" id="{BABCF10A-91A6-4B21-9849-DD5FA8254C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2" name="Picture 16" descr="C:\1Akila Ramani-26July2013\1 AKILA\RENDERINGS\MEETING TABLES\Planes discussion table - 1.png">
          <a:extLst>
            <a:ext uri="{FF2B5EF4-FFF2-40B4-BE49-F238E27FC236}">
              <a16:creationId xmlns:a16="http://schemas.microsoft.com/office/drawing/2014/main" id="{8E9006D7-BC8D-4444-A77A-E4B67B70B9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3" name="Picture 12" descr="C:\1Akila Ramani-26July2013\1 AKILA\RENDERINGS\MEETING TABLES\infinity 8pax meeting tables.jpg">
          <a:extLst>
            <a:ext uri="{FF2B5EF4-FFF2-40B4-BE49-F238E27FC236}">
              <a16:creationId xmlns:a16="http://schemas.microsoft.com/office/drawing/2014/main" id="{6A9FE187-A9D7-4FC5-9790-F3E51D32CF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4" name="Picture 12" descr="C:\1Akila Ramani-26July2013\1 AKILA\RENDERINGS\MEETING TABLES\infinity 8pax meeting tables.jpg">
          <a:extLst>
            <a:ext uri="{FF2B5EF4-FFF2-40B4-BE49-F238E27FC236}">
              <a16:creationId xmlns:a16="http://schemas.microsoft.com/office/drawing/2014/main" id="{9B41F850-39DF-46CC-AAC4-C70CBED64B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5" name="Picture 12" descr="C:\1Akila Ramani-26July2013\1 AKILA\RENDERINGS\MEETING TABLES\infinity 8pax meeting tables.jpg">
          <a:extLst>
            <a:ext uri="{FF2B5EF4-FFF2-40B4-BE49-F238E27FC236}">
              <a16:creationId xmlns:a16="http://schemas.microsoft.com/office/drawing/2014/main" id="{13946ECA-3913-4F41-BE3A-2B25D3F57B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6" name="Picture 9" descr="C:\1Akila Ramani-26July2013\1 AKILA\RENDERINGS\MEETING TABLES\infinity 8pax meeting tables.jpg">
          <a:extLst>
            <a:ext uri="{FF2B5EF4-FFF2-40B4-BE49-F238E27FC236}">
              <a16:creationId xmlns:a16="http://schemas.microsoft.com/office/drawing/2014/main" id="{873F25AA-DD2E-4699-BE16-2A12B99D56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7" name="Picture 16" descr="C:\1Akila Ramani-26July2013\1 AKILA\RENDERINGS\MEETING TABLES\Planes discussion table - 1.png">
          <a:extLst>
            <a:ext uri="{FF2B5EF4-FFF2-40B4-BE49-F238E27FC236}">
              <a16:creationId xmlns:a16="http://schemas.microsoft.com/office/drawing/2014/main" id="{3610361F-D044-4322-B4E0-2761C9812A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8" name="Picture 12" descr="C:\1Akila Ramani-26July2013\1 AKILA\RENDERINGS\MEETING TABLES\infinity 8pax meeting tables.jpg">
          <a:extLst>
            <a:ext uri="{FF2B5EF4-FFF2-40B4-BE49-F238E27FC236}">
              <a16:creationId xmlns:a16="http://schemas.microsoft.com/office/drawing/2014/main" id="{DC19D33B-C9D1-4B79-BFAD-41F4C73322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9" name="Picture 12" descr="C:\1Akila Ramani-26July2013\1 AKILA\RENDERINGS\MEETING TABLES\infinity 8pax meeting tables.jpg">
          <a:extLst>
            <a:ext uri="{FF2B5EF4-FFF2-40B4-BE49-F238E27FC236}">
              <a16:creationId xmlns:a16="http://schemas.microsoft.com/office/drawing/2014/main" id="{96AF3F59-6474-4D10-AEE2-26E722B403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0" name="Picture 12" descr="C:\1Akila Ramani-26July2013\1 AKILA\RENDERINGS\MEETING TABLES\infinity 8pax meeting tables.jpg">
          <a:extLst>
            <a:ext uri="{FF2B5EF4-FFF2-40B4-BE49-F238E27FC236}">
              <a16:creationId xmlns:a16="http://schemas.microsoft.com/office/drawing/2014/main" id="{D94CE4B6-681B-4AE9-9D23-14A6F5E473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1" name="Picture 9" descr="C:\1Akila Ramani-26July2013\1 AKILA\RENDERINGS\MEETING TABLES\infinity 8pax meeting tables.jpg">
          <a:extLst>
            <a:ext uri="{FF2B5EF4-FFF2-40B4-BE49-F238E27FC236}">
              <a16:creationId xmlns:a16="http://schemas.microsoft.com/office/drawing/2014/main" id="{4D55588A-0E51-496D-A2C6-9E899F1BA9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2" name="Picture 16" descr="C:\1Akila Ramani-26July2013\1 AKILA\RENDERINGS\MEETING TABLES\Planes discussion table - 1.png">
          <a:extLst>
            <a:ext uri="{FF2B5EF4-FFF2-40B4-BE49-F238E27FC236}">
              <a16:creationId xmlns:a16="http://schemas.microsoft.com/office/drawing/2014/main" id="{5863871F-2EDA-42F0-BBBD-3953F9D027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3" name="Picture 12" descr="C:\1Akila Ramani-26July2013\1 AKILA\RENDERINGS\MEETING TABLES\infinity 8pax meeting tables.jpg">
          <a:extLst>
            <a:ext uri="{FF2B5EF4-FFF2-40B4-BE49-F238E27FC236}">
              <a16:creationId xmlns:a16="http://schemas.microsoft.com/office/drawing/2014/main" id="{643AEE1E-5EB0-419D-AE71-72A6476823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4" name="Picture 12" descr="C:\1Akila Ramani-26July2013\1 AKILA\RENDERINGS\MEETING TABLES\infinity 8pax meeting tables.jpg">
          <a:extLst>
            <a:ext uri="{FF2B5EF4-FFF2-40B4-BE49-F238E27FC236}">
              <a16:creationId xmlns:a16="http://schemas.microsoft.com/office/drawing/2014/main" id="{BB12CCE0-265D-412A-A8F1-6F3BFD3E19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5" name="Picture 12" descr="C:\1Akila Ramani-26July2013\1 AKILA\RENDERINGS\MEETING TABLES\infinity 8pax meeting tables.jpg">
          <a:extLst>
            <a:ext uri="{FF2B5EF4-FFF2-40B4-BE49-F238E27FC236}">
              <a16:creationId xmlns:a16="http://schemas.microsoft.com/office/drawing/2014/main" id="{6DB13A2A-397C-497E-A4CC-4EAB0BE3EE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6" name="Picture 9" descr="C:\1Akila Ramani-26July2013\1 AKILA\RENDERINGS\MEETING TABLES\infinity 8pax meeting tables.jpg">
          <a:extLst>
            <a:ext uri="{FF2B5EF4-FFF2-40B4-BE49-F238E27FC236}">
              <a16:creationId xmlns:a16="http://schemas.microsoft.com/office/drawing/2014/main" id="{BEF91FA9-E819-420C-82DB-16374D5B5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7" name="Picture 16" descr="C:\1Akila Ramani-26July2013\1 AKILA\RENDERINGS\MEETING TABLES\Planes discussion table - 1.png">
          <a:extLst>
            <a:ext uri="{FF2B5EF4-FFF2-40B4-BE49-F238E27FC236}">
              <a16:creationId xmlns:a16="http://schemas.microsoft.com/office/drawing/2014/main" id="{2153A250-102B-4EEB-8B6D-D2B6EC06E7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8" name="Picture 12" descr="C:\1Akila Ramani-26July2013\1 AKILA\RENDERINGS\MEETING TABLES\infinity 8pax meeting tables.jpg">
          <a:extLst>
            <a:ext uri="{FF2B5EF4-FFF2-40B4-BE49-F238E27FC236}">
              <a16:creationId xmlns:a16="http://schemas.microsoft.com/office/drawing/2014/main" id="{06F3A8E7-678E-4394-9983-19AEEF06EA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9" name="Picture 12" descr="C:\1Akila Ramani-26July2013\1 AKILA\RENDERINGS\MEETING TABLES\infinity 8pax meeting tables.jpg">
          <a:extLst>
            <a:ext uri="{FF2B5EF4-FFF2-40B4-BE49-F238E27FC236}">
              <a16:creationId xmlns:a16="http://schemas.microsoft.com/office/drawing/2014/main" id="{95A43FB8-7D4B-4352-B730-E0CDA4FD5A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0" name="Picture 12" descr="C:\1Akila Ramani-26July2013\1 AKILA\RENDERINGS\MEETING TABLES\infinity 8pax meeting tables.jpg">
          <a:extLst>
            <a:ext uri="{FF2B5EF4-FFF2-40B4-BE49-F238E27FC236}">
              <a16:creationId xmlns:a16="http://schemas.microsoft.com/office/drawing/2014/main" id="{7008F724-FF32-4A17-8749-4925DA8A0F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1" name="Picture 9" descr="C:\1Akila Ramani-26July2013\1 AKILA\RENDERINGS\MEETING TABLES\infinity 8pax meeting tables.jpg">
          <a:extLst>
            <a:ext uri="{FF2B5EF4-FFF2-40B4-BE49-F238E27FC236}">
              <a16:creationId xmlns:a16="http://schemas.microsoft.com/office/drawing/2014/main" id="{2548BD0E-6950-40EE-824C-73ED532BA9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2" name="Picture 16" descr="C:\1Akila Ramani-26July2013\1 AKILA\RENDERINGS\MEETING TABLES\Planes discussion table - 1.png">
          <a:extLst>
            <a:ext uri="{FF2B5EF4-FFF2-40B4-BE49-F238E27FC236}">
              <a16:creationId xmlns:a16="http://schemas.microsoft.com/office/drawing/2014/main" id="{8932820D-6326-4EEF-AF3B-6827B82177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3" name="Picture 12" descr="C:\1Akila Ramani-26July2013\1 AKILA\RENDERINGS\MEETING TABLES\infinity 8pax meeting tables.jpg">
          <a:extLst>
            <a:ext uri="{FF2B5EF4-FFF2-40B4-BE49-F238E27FC236}">
              <a16:creationId xmlns:a16="http://schemas.microsoft.com/office/drawing/2014/main" id="{2860E6EC-A355-4255-9BF6-5A05FBA327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4" name="Picture 12" descr="C:\1Akila Ramani-26July2013\1 AKILA\RENDERINGS\MEETING TABLES\infinity 8pax meeting tables.jpg">
          <a:extLst>
            <a:ext uri="{FF2B5EF4-FFF2-40B4-BE49-F238E27FC236}">
              <a16:creationId xmlns:a16="http://schemas.microsoft.com/office/drawing/2014/main" id="{FE221EF4-E5C2-4D24-9D5E-FE003E6FED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5" name="Picture 12" descr="C:\1Akila Ramani-26July2013\1 AKILA\RENDERINGS\MEETING TABLES\infinity 8pax meeting tables.jpg">
          <a:extLst>
            <a:ext uri="{FF2B5EF4-FFF2-40B4-BE49-F238E27FC236}">
              <a16:creationId xmlns:a16="http://schemas.microsoft.com/office/drawing/2014/main" id="{15BC5054-7F1D-464D-9F9B-062EBEDB43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6" name="Picture 9" descr="C:\1Akila Ramani-26July2013\1 AKILA\RENDERINGS\MEETING TABLES\infinity 8pax meeting tables.jpg">
          <a:extLst>
            <a:ext uri="{FF2B5EF4-FFF2-40B4-BE49-F238E27FC236}">
              <a16:creationId xmlns:a16="http://schemas.microsoft.com/office/drawing/2014/main" id="{19574E2A-000A-4EE7-BF50-6ABC38FDBC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7" name="Picture 16" descr="C:\1Akila Ramani-26July2013\1 AKILA\RENDERINGS\MEETING TABLES\Planes discussion table - 1.png">
          <a:extLst>
            <a:ext uri="{FF2B5EF4-FFF2-40B4-BE49-F238E27FC236}">
              <a16:creationId xmlns:a16="http://schemas.microsoft.com/office/drawing/2014/main" id="{09025D35-7F17-47C1-8C38-8F65E3CD3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8" name="Picture 12" descr="C:\1Akila Ramani-26July2013\1 AKILA\RENDERINGS\MEETING TABLES\infinity 8pax meeting tables.jpg">
          <a:extLst>
            <a:ext uri="{FF2B5EF4-FFF2-40B4-BE49-F238E27FC236}">
              <a16:creationId xmlns:a16="http://schemas.microsoft.com/office/drawing/2014/main" id="{8CEFD017-ECB1-4B72-89EC-679F3E8677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9" name="Picture 12" descr="C:\1Akila Ramani-26July2013\1 AKILA\RENDERINGS\MEETING TABLES\infinity 8pax meeting tables.jpg">
          <a:extLst>
            <a:ext uri="{FF2B5EF4-FFF2-40B4-BE49-F238E27FC236}">
              <a16:creationId xmlns:a16="http://schemas.microsoft.com/office/drawing/2014/main" id="{CFBA0B18-344B-4A3D-8C41-A068DA32FF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0" name="Picture 12" descr="C:\1Akila Ramani-26July2013\1 AKILA\RENDERINGS\MEETING TABLES\infinity 8pax meeting tables.jpg">
          <a:extLst>
            <a:ext uri="{FF2B5EF4-FFF2-40B4-BE49-F238E27FC236}">
              <a16:creationId xmlns:a16="http://schemas.microsoft.com/office/drawing/2014/main" id="{454F880E-765F-4985-8D42-DC59903704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1" name="Picture 9" descr="C:\1Akila Ramani-26July2013\1 AKILA\RENDERINGS\MEETING TABLES\infinity 8pax meeting tables.jpg">
          <a:extLst>
            <a:ext uri="{FF2B5EF4-FFF2-40B4-BE49-F238E27FC236}">
              <a16:creationId xmlns:a16="http://schemas.microsoft.com/office/drawing/2014/main" id="{D87819D8-C896-4FB1-A071-E0055E5809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2" name="Picture 16" descr="C:\1Akila Ramani-26July2013\1 AKILA\RENDERINGS\MEETING TABLES\Planes discussion table - 1.png">
          <a:extLst>
            <a:ext uri="{FF2B5EF4-FFF2-40B4-BE49-F238E27FC236}">
              <a16:creationId xmlns:a16="http://schemas.microsoft.com/office/drawing/2014/main" id="{07C132BE-76A9-4E68-A19B-5152DEA622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3" name="Picture 12" descr="C:\1Akila Ramani-26July2013\1 AKILA\RENDERINGS\MEETING TABLES\infinity 8pax meeting tables.jpg">
          <a:extLst>
            <a:ext uri="{FF2B5EF4-FFF2-40B4-BE49-F238E27FC236}">
              <a16:creationId xmlns:a16="http://schemas.microsoft.com/office/drawing/2014/main" id="{5FB28A26-724A-4544-9F3B-E953D8C8C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4" name="Picture 12" descr="C:\1Akila Ramani-26July2013\1 AKILA\RENDERINGS\MEETING TABLES\infinity 8pax meeting tables.jpg">
          <a:extLst>
            <a:ext uri="{FF2B5EF4-FFF2-40B4-BE49-F238E27FC236}">
              <a16:creationId xmlns:a16="http://schemas.microsoft.com/office/drawing/2014/main" id="{A4C3D4B5-ACF4-4378-A4E0-0CDC5F484D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5" name="Picture 12" descr="C:\1Akila Ramani-26July2013\1 AKILA\RENDERINGS\MEETING TABLES\infinity 8pax meeting tables.jpg">
          <a:extLst>
            <a:ext uri="{FF2B5EF4-FFF2-40B4-BE49-F238E27FC236}">
              <a16:creationId xmlns:a16="http://schemas.microsoft.com/office/drawing/2014/main" id="{3EFEF5E4-928F-4A7A-ADD5-7254C572B1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6" name="Picture 9" descr="C:\1Akila Ramani-26July2013\1 AKILA\RENDERINGS\MEETING TABLES\infinity 8pax meeting tables.jpg">
          <a:extLst>
            <a:ext uri="{FF2B5EF4-FFF2-40B4-BE49-F238E27FC236}">
              <a16:creationId xmlns:a16="http://schemas.microsoft.com/office/drawing/2014/main" id="{C1F0862D-1851-45C1-8E06-F93DBBC7D1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7" name="Picture 16" descr="C:\1Akila Ramani-26July2013\1 AKILA\RENDERINGS\MEETING TABLES\Planes discussion table - 1.png">
          <a:extLst>
            <a:ext uri="{FF2B5EF4-FFF2-40B4-BE49-F238E27FC236}">
              <a16:creationId xmlns:a16="http://schemas.microsoft.com/office/drawing/2014/main" id="{3E5370ED-8875-4A98-9C7C-D4CBE0E61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8" name="Picture 12" descr="C:\1Akila Ramani-26July2013\1 AKILA\RENDERINGS\MEETING TABLES\infinity 8pax meeting tables.jpg">
          <a:extLst>
            <a:ext uri="{FF2B5EF4-FFF2-40B4-BE49-F238E27FC236}">
              <a16:creationId xmlns:a16="http://schemas.microsoft.com/office/drawing/2014/main" id="{66657466-24CC-4F18-A797-6A8677268C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9" name="Picture 12" descr="C:\1Akila Ramani-26July2013\1 AKILA\RENDERINGS\MEETING TABLES\infinity 8pax meeting tables.jpg">
          <a:extLst>
            <a:ext uri="{FF2B5EF4-FFF2-40B4-BE49-F238E27FC236}">
              <a16:creationId xmlns:a16="http://schemas.microsoft.com/office/drawing/2014/main" id="{78781369-60A5-4FA8-B879-85797D2D32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0" name="Picture 12" descr="C:\1Akila Ramani-26July2013\1 AKILA\RENDERINGS\MEETING TABLES\infinity 8pax meeting tables.jpg">
          <a:extLst>
            <a:ext uri="{FF2B5EF4-FFF2-40B4-BE49-F238E27FC236}">
              <a16:creationId xmlns:a16="http://schemas.microsoft.com/office/drawing/2014/main" id="{BB6DDEC7-602F-49E4-9B38-76FE6B2F79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1" name="Picture 9" descr="C:\1Akila Ramani-26July2013\1 AKILA\RENDERINGS\MEETING TABLES\infinity 8pax meeting tables.jpg">
          <a:extLst>
            <a:ext uri="{FF2B5EF4-FFF2-40B4-BE49-F238E27FC236}">
              <a16:creationId xmlns:a16="http://schemas.microsoft.com/office/drawing/2014/main" id="{71DDF309-0226-4330-93AA-40F9DD5645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2" name="Picture 16" descr="C:\1Akila Ramani-26July2013\1 AKILA\RENDERINGS\MEETING TABLES\Planes discussion table - 1.png">
          <a:extLst>
            <a:ext uri="{FF2B5EF4-FFF2-40B4-BE49-F238E27FC236}">
              <a16:creationId xmlns:a16="http://schemas.microsoft.com/office/drawing/2014/main" id="{C0E60FB5-F4E0-4D64-A5DC-FC10ACFAB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3" name="Picture 12" descr="C:\1Akila Ramani-26July2013\1 AKILA\RENDERINGS\MEETING TABLES\infinity 8pax meeting tables.jpg">
          <a:extLst>
            <a:ext uri="{FF2B5EF4-FFF2-40B4-BE49-F238E27FC236}">
              <a16:creationId xmlns:a16="http://schemas.microsoft.com/office/drawing/2014/main" id="{7D4D1304-1A9F-42DA-9199-31B014B96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4" name="Picture 12" descr="C:\1Akila Ramani-26July2013\1 AKILA\RENDERINGS\MEETING TABLES\infinity 8pax meeting tables.jpg">
          <a:extLst>
            <a:ext uri="{FF2B5EF4-FFF2-40B4-BE49-F238E27FC236}">
              <a16:creationId xmlns:a16="http://schemas.microsoft.com/office/drawing/2014/main" id="{823D04A8-E96F-44C8-90FC-0ABA931BD3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5" name="Picture 12" descr="C:\1Akila Ramani-26July2013\1 AKILA\RENDERINGS\MEETING TABLES\infinity 8pax meeting tables.jpg">
          <a:extLst>
            <a:ext uri="{FF2B5EF4-FFF2-40B4-BE49-F238E27FC236}">
              <a16:creationId xmlns:a16="http://schemas.microsoft.com/office/drawing/2014/main" id="{346556CB-3447-4F25-9C56-9B59E5A54C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6" name="Picture 9" descr="C:\1Akila Ramani-26July2013\1 AKILA\RENDERINGS\MEETING TABLES\infinity 8pax meeting tables.jpg">
          <a:extLst>
            <a:ext uri="{FF2B5EF4-FFF2-40B4-BE49-F238E27FC236}">
              <a16:creationId xmlns:a16="http://schemas.microsoft.com/office/drawing/2014/main" id="{DD3CD0F8-C5C1-4ADC-86AB-0EFFA7338C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7" name="Picture 16" descr="C:\1Akila Ramani-26July2013\1 AKILA\RENDERINGS\MEETING TABLES\Planes discussion table - 1.png">
          <a:extLst>
            <a:ext uri="{FF2B5EF4-FFF2-40B4-BE49-F238E27FC236}">
              <a16:creationId xmlns:a16="http://schemas.microsoft.com/office/drawing/2014/main" id="{D6B5357F-04FF-4AB6-BEC8-81C7BF368C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8" name="Picture 12" descr="C:\1Akila Ramani-26July2013\1 AKILA\RENDERINGS\MEETING TABLES\infinity 8pax meeting tables.jpg">
          <a:extLst>
            <a:ext uri="{FF2B5EF4-FFF2-40B4-BE49-F238E27FC236}">
              <a16:creationId xmlns:a16="http://schemas.microsoft.com/office/drawing/2014/main" id="{CD993B8D-09A7-41AC-A06E-48C10757A9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9" name="Picture 12" descr="C:\1Akila Ramani-26July2013\1 AKILA\RENDERINGS\MEETING TABLES\infinity 8pax meeting tables.jpg">
          <a:extLst>
            <a:ext uri="{FF2B5EF4-FFF2-40B4-BE49-F238E27FC236}">
              <a16:creationId xmlns:a16="http://schemas.microsoft.com/office/drawing/2014/main" id="{0A2FAEFF-405E-45DD-8913-847714636F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0" name="Picture 12" descr="C:\1Akila Ramani-26July2013\1 AKILA\RENDERINGS\MEETING TABLES\infinity 8pax meeting tables.jpg">
          <a:extLst>
            <a:ext uri="{FF2B5EF4-FFF2-40B4-BE49-F238E27FC236}">
              <a16:creationId xmlns:a16="http://schemas.microsoft.com/office/drawing/2014/main" id="{FECD9046-28DA-4BE2-9E38-3015BE12B8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1" name="Picture 9" descr="C:\1Akila Ramani-26July2013\1 AKILA\RENDERINGS\MEETING TABLES\infinity 8pax meeting tables.jpg">
          <a:extLst>
            <a:ext uri="{FF2B5EF4-FFF2-40B4-BE49-F238E27FC236}">
              <a16:creationId xmlns:a16="http://schemas.microsoft.com/office/drawing/2014/main" id="{DA9DB2B1-6E27-4BE8-BA67-83AB240401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2" name="Picture 16" descr="C:\1Akila Ramani-26July2013\1 AKILA\RENDERINGS\MEETING TABLES\Planes discussion table - 1.png">
          <a:extLst>
            <a:ext uri="{FF2B5EF4-FFF2-40B4-BE49-F238E27FC236}">
              <a16:creationId xmlns:a16="http://schemas.microsoft.com/office/drawing/2014/main" id="{F762233B-A907-42F6-ADE8-D13482590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3" name="Picture 12" descr="C:\1Akila Ramani-26July2013\1 AKILA\RENDERINGS\MEETING TABLES\infinity 8pax meeting tables.jpg">
          <a:extLst>
            <a:ext uri="{FF2B5EF4-FFF2-40B4-BE49-F238E27FC236}">
              <a16:creationId xmlns:a16="http://schemas.microsoft.com/office/drawing/2014/main" id="{DD28C675-DE2C-470E-9B9B-5D597790D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4" name="Picture 12" descr="C:\1Akila Ramani-26July2013\1 AKILA\RENDERINGS\MEETING TABLES\infinity 8pax meeting tables.jpg">
          <a:extLst>
            <a:ext uri="{FF2B5EF4-FFF2-40B4-BE49-F238E27FC236}">
              <a16:creationId xmlns:a16="http://schemas.microsoft.com/office/drawing/2014/main" id="{00B5530B-AB23-40F3-8DFD-53942C497F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5" name="Picture 12" descr="C:\1Akila Ramani-26July2013\1 AKILA\RENDERINGS\MEETING TABLES\infinity 8pax meeting tables.jpg">
          <a:extLst>
            <a:ext uri="{FF2B5EF4-FFF2-40B4-BE49-F238E27FC236}">
              <a16:creationId xmlns:a16="http://schemas.microsoft.com/office/drawing/2014/main" id="{64904633-48F7-4B6E-8FE0-3D1C1739C9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6" name="Picture 9" descr="C:\1Akila Ramani-26July2013\1 AKILA\RENDERINGS\MEETING TABLES\infinity 8pax meeting tables.jpg">
          <a:extLst>
            <a:ext uri="{FF2B5EF4-FFF2-40B4-BE49-F238E27FC236}">
              <a16:creationId xmlns:a16="http://schemas.microsoft.com/office/drawing/2014/main" id="{AE4B9AD7-AD80-46B2-B43E-707131686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7" name="Picture 16" descr="C:\1Akila Ramani-26July2013\1 AKILA\RENDERINGS\MEETING TABLES\Planes discussion table - 1.png">
          <a:extLst>
            <a:ext uri="{FF2B5EF4-FFF2-40B4-BE49-F238E27FC236}">
              <a16:creationId xmlns:a16="http://schemas.microsoft.com/office/drawing/2014/main" id="{BCB166ED-0940-4570-B3D4-1D73A8128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8" name="Picture 12" descr="C:\1Akila Ramani-26July2013\1 AKILA\RENDERINGS\MEETING TABLES\infinity 8pax meeting tables.jpg">
          <a:extLst>
            <a:ext uri="{FF2B5EF4-FFF2-40B4-BE49-F238E27FC236}">
              <a16:creationId xmlns:a16="http://schemas.microsoft.com/office/drawing/2014/main" id="{FFE9442F-E78B-4A9C-B1DD-1882FF5F6B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9" name="Picture 12" descr="C:\1Akila Ramani-26July2013\1 AKILA\RENDERINGS\MEETING TABLES\infinity 8pax meeting tables.jpg">
          <a:extLst>
            <a:ext uri="{FF2B5EF4-FFF2-40B4-BE49-F238E27FC236}">
              <a16:creationId xmlns:a16="http://schemas.microsoft.com/office/drawing/2014/main" id="{9A383447-0295-4600-8D21-1F0270418A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0" name="Picture 12" descr="C:\1Akila Ramani-26July2013\1 AKILA\RENDERINGS\MEETING TABLES\infinity 8pax meeting tables.jpg">
          <a:extLst>
            <a:ext uri="{FF2B5EF4-FFF2-40B4-BE49-F238E27FC236}">
              <a16:creationId xmlns:a16="http://schemas.microsoft.com/office/drawing/2014/main" id="{EB477AC1-0348-4329-8DB3-DEB8013BD8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1" name="Picture 9" descr="C:\1Akila Ramani-26July2013\1 AKILA\RENDERINGS\MEETING TABLES\infinity 8pax meeting tables.jpg">
          <a:extLst>
            <a:ext uri="{FF2B5EF4-FFF2-40B4-BE49-F238E27FC236}">
              <a16:creationId xmlns:a16="http://schemas.microsoft.com/office/drawing/2014/main" id="{CFEB0894-FBF6-4A2E-B14C-04CA4B2543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12" name="Picture 16" descr="C:\1Akila Ramani-26July2013\1 AKILA\RENDERINGS\MEETING TABLES\Planes discussion table - 1.png">
          <a:extLst>
            <a:ext uri="{FF2B5EF4-FFF2-40B4-BE49-F238E27FC236}">
              <a16:creationId xmlns:a16="http://schemas.microsoft.com/office/drawing/2014/main" id="{56747506-001B-40E8-995C-61168901C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3" name="Picture 12" descr="C:\1Akila Ramani-26July2013\1 AKILA\RENDERINGS\MEETING TABLES\infinity 8pax meeting tables.jpg">
          <a:extLst>
            <a:ext uri="{FF2B5EF4-FFF2-40B4-BE49-F238E27FC236}">
              <a16:creationId xmlns:a16="http://schemas.microsoft.com/office/drawing/2014/main" id="{781E6BE1-532A-4030-8913-E80EE01524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14" name="Picture 12" descr="C:\1Akila Ramani-26July2013\1 AKILA\RENDERINGS\MEETING TABLES\infinity 8pax meeting tables.jpg">
          <a:extLst>
            <a:ext uri="{FF2B5EF4-FFF2-40B4-BE49-F238E27FC236}">
              <a16:creationId xmlns:a16="http://schemas.microsoft.com/office/drawing/2014/main" id="{DDA014A9-30CD-4F91-AEC2-C8E3FD283B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5" name="Picture 12" descr="C:\1Akila Ramani-26July2013\1 AKILA\RENDERINGS\MEETING TABLES\infinity 8pax meeting tables.jpg">
          <a:extLst>
            <a:ext uri="{FF2B5EF4-FFF2-40B4-BE49-F238E27FC236}">
              <a16:creationId xmlns:a16="http://schemas.microsoft.com/office/drawing/2014/main" id="{FEC5FF0C-7586-4FBB-9D4C-152DA49C75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6" name="Picture 9" descr="C:\1Akila Ramani-26July2013\1 AKILA\RENDERINGS\MEETING TABLES\infinity 8pax meeting tables.jpg">
          <a:extLst>
            <a:ext uri="{FF2B5EF4-FFF2-40B4-BE49-F238E27FC236}">
              <a16:creationId xmlns:a16="http://schemas.microsoft.com/office/drawing/2014/main" id="{56D46D0D-1868-41E1-BDF6-326C48527C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17" name="Picture 16" descr="C:\1Akila Ramani-26July2013\1 AKILA\RENDERINGS\MEETING TABLES\Planes discussion table - 1.png">
          <a:extLst>
            <a:ext uri="{FF2B5EF4-FFF2-40B4-BE49-F238E27FC236}">
              <a16:creationId xmlns:a16="http://schemas.microsoft.com/office/drawing/2014/main" id="{C84A42BF-D352-4563-9798-03256F6BF4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8" name="Picture 12" descr="C:\1Akila Ramani-26July2013\1 AKILA\RENDERINGS\MEETING TABLES\infinity 8pax meeting tables.jpg">
          <a:extLst>
            <a:ext uri="{FF2B5EF4-FFF2-40B4-BE49-F238E27FC236}">
              <a16:creationId xmlns:a16="http://schemas.microsoft.com/office/drawing/2014/main" id="{FAEDD1B7-6924-4206-A9C5-9C99F3979A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19" name="Picture 12" descr="C:\1Akila Ramani-26July2013\1 AKILA\RENDERINGS\MEETING TABLES\infinity 8pax meeting tables.jpg">
          <a:extLst>
            <a:ext uri="{FF2B5EF4-FFF2-40B4-BE49-F238E27FC236}">
              <a16:creationId xmlns:a16="http://schemas.microsoft.com/office/drawing/2014/main" id="{E7DA68EC-B098-40D2-83D2-8A8147E9A6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0" name="Picture 12" descr="C:\1Akila Ramani-26July2013\1 AKILA\RENDERINGS\MEETING TABLES\infinity 8pax meeting tables.jpg">
          <a:extLst>
            <a:ext uri="{FF2B5EF4-FFF2-40B4-BE49-F238E27FC236}">
              <a16:creationId xmlns:a16="http://schemas.microsoft.com/office/drawing/2014/main" id="{E11B7C75-7F10-4181-80E5-4754762645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21" name="Picture 9" descr="C:\1Akila Ramani-26July2013\1 AKILA\RENDERINGS\MEETING TABLES\infinity 8pax meeting tables.jpg">
          <a:extLst>
            <a:ext uri="{FF2B5EF4-FFF2-40B4-BE49-F238E27FC236}">
              <a16:creationId xmlns:a16="http://schemas.microsoft.com/office/drawing/2014/main" id="{2D7029DA-5CA2-477C-85B2-1006D39A48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2" name="Picture 16" descr="C:\1Akila Ramani-26July2013\1 AKILA\RENDERINGS\MEETING TABLES\Planes discussion table - 1.png">
          <a:extLst>
            <a:ext uri="{FF2B5EF4-FFF2-40B4-BE49-F238E27FC236}">
              <a16:creationId xmlns:a16="http://schemas.microsoft.com/office/drawing/2014/main" id="{190EF54B-1C6B-42DD-B4CD-F6D051FDE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3" name="Picture 12" descr="C:\1Akila Ramani-26July2013\1 AKILA\RENDERINGS\MEETING TABLES\infinity 8pax meeting tables.jpg">
          <a:extLst>
            <a:ext uri="{FF2B5EF4-FFF2-40B4-BE49-F238E27FC236}">
              <a16:creationId xmlns:a16="http://schemas.microsoft.com/office/drawing/2014/main" id="{5D384981-5A8D-415C-87EE-94E4B763AC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24" name="Picture 12" descr="C:\1Akila Ramani-26July2013\1 AKILA\RENDERINGS\MEETING TABLES\infinity 8pax meeting tables.jpg">
          <a:extLst>
            <a:ext uri="{FF2B5EF4-FFF2-40B4-BE49-F238E27FC236}">
              <a16:creationId xmlns:a16="http://schemas.microsoft.com/office/drawing/2014/main" id="{6166EB56-1B76-4A38-8A65-5494BEB2BD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5" name="Picture 12" descr="C:\1Akila Ramani-26July2013\1 AKILA\RENDERINGS\MEETING TABLES\infinity 8pax meeting tables.jpg">
          <a:extLst>
            <a:ext uri="{FF2B5EF4-FFF2-40B4-BE49-F238E27FC236}">
              <a16:creationId xmlns:a16="http://schemas.microsoft.com/office/drawing/2014/main" id="{5671869E-0413-4032-A39B-B976A724A5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26" name="Picture 9" descr="C:\1Akila Ramani-26July2013\1 AKILA\RENDERINGS\MEETING TABLES\infinity 8pax meeting tables.jpg">
          <a:extLst>
            <a:ext uri="{FF2B5EF4-FFF2-40B4-BE49-F238E27FC236}">
              <a16:creationId xmlns:a16="http://schemas.microsoft.com/office/drawing/2014/main" id="{F450112C-A869-4AF9-A2D0-8E7687E015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7" name="Picture 16" descr="C:\1Akila Ramani-26July2013\1 AKILA\RENDERINGS\MEETING TABLES\Planes discussion table - 1.png">
          <a:extLst>
            <a:ext uri="{FF2B5EF4-FFF2-40B4-BE49-F238E27FC236}">
              <a16:creationId xmlns:a16="http://schemas.microsoft.com/office/drawing/2014/main" id="{DF15ECAD-4C3A-4EB3-A08B-6FADD113C5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8" name="Picture 12" descr="C:\1Akila Ramani-26July2013\1 AKILA\RENDERINGS\MEETING TABLES\infinity 8pax meeting tables.jpg">
          <a:extLst>
            <a:ext uri="{FF2B5EF4-FFF2-40B4-BE49-F238E27FC236}">
              <a16:creationId xmlns:a16="http://schemas.microsoft.com/office/drawing/2014/main" id="{A0D03109-252B-44E7-B2DF-56EEDB50A3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29" name="Picture 12" descr="C:\1Akila Ramani-26July2013\1 AKILA\RENDERINGS\MEETING TABLES\infinity 8pax meeting tables.jpg">
          <a:extLst>
            <a:ext uri="{FF2B5EF4-FFF2-40B4-BE49-F238E27FC236}">
              <a16:creationId xmlns:a16="http://schemas.microsoft.com/office/drawing/2014/main" id="{92719D7A-1D0F-4EC3-A797-05BDF2DD20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0" name="Picture 12" descr="C:\1Akila Ramani-26July2013\1 AKILA\RENDERINGS\MEETING TABLES\infinity 8pax meeting tables.jpg">
          <a:extLst>
            <a:ext uri="{FF2B5EF4-FFF2-40B4-BE49-F238E27FC236}">
              <a16:creationId xmlns:a16="http://schemas.microsoft.com/office/drawing/2014/main" id="{9E33D3FC-0C64-40EB-AC53-F4459EC01A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31" name="Picture 9" descr="C:\1Akila Ramani-26July2013\1 AKILA\RENDERINGS\MEETING TABLES\infinity 8pax meeting tables.jpg">
          <a:extLst>
            <a:ext uri="{FF2B5EF4-FFF2-40B4-BE49-F238E27FC236}">
              <a16:creationId xmlns:a16="http://schemas.microsoft.com/office/drawing/2014/main" id="{A0304A3D-C9C3-4DCD-A251-D7E5EA6184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32" name="Picture 16" descr="C:\1Akila Ramani-26July2013\1 AKILA\RENDERINGS\MEETING TABLES\Planes discussion table - 1.png">
          <a:extLst>
            <a:ext uri="{FF2B5EF4-FFF2-40B4-BE49-F238E27FC236}">
              <a16:creationId xmlns:a16="http://schemas.microsoft.com/office/drawing/2014/main" id="{FE1E181A-176E-428B-89E0-2DBF47147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3" name="Picture 12" descr="C:\1Akila Ramani-26July2013\1 AKILA\RENDERINGS\MEETING TABLES\infinity 8pax meeting tables.jpg">
          <a:extLst>
            <a:ext uri="{FF2B5EF4-FFF2-40B4-BE49-F238E27FC236}">
              <a16:creationId xmlns:a16="http://schemas.microsoft.com/office/drawing/2014/main" id="{93744048-CFC9-4CDA-BA8C-2776B3196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34" name="Picture 12" descr="C:\1Akila Ramani-26July2013\1 AKILA\RENDERINGS\MEETING TABLES\infinity 8pax meeting tables.jpg">
          <a:extLst>
            <a:ext uri="{FF2B5EF4-FFF2-40B4-BE49-F238E27FC236}">
              <a16:creationId xmlns:a16="http://schemas.microsoft.com/office/drawing/2014/main" id="{14D4C241-F552-4D89-A9C1-9398EA3E68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5" name="Picture 12" descr="C:\1Akila Ramani-26July2013\1 AKILA\RENDERINGS\MEETING TABLES\infinity 8pax meeting tables.jpg">
          <a:extLst>
            <a:ext uri="{FF2B5EF4-FFF2-40B4-BE49-F238E27FC236}">
              <a16:creationId xmlns:a16="http://schemas.microsoft.com/office/drawing/2014/main" id="{58B8966A-853C-4AF0-A424-EBDE27AD8B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36" name="Picture 9" descr="C:\1Akila Ramani-26July2013\1 AKILA\RENDERINGS\MEETING TABLES\infinity 8pax meeting tables.jpg">
          <a:extLst>
            <a:ext uri="{FF2B5EF4-FFF2-40B4-BE49-F238E27FC236}">
              <a16:creationId xmlns:a16="http://schemas.microsoft.com/office/drawing/2014/main" id="{92E76DE2-11FA-4F6B-B412-5507EB35C3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37" name="Picture 16" descr="C:\1Akila Ramani-26July2013\1 AKILA\RENDERINGS\MEETING TABLES\Planes discussion table - 1.png">
          <a:extLst>
            <a:ext uri="{FF2B5EF4-FFF2-40B4-BE49-F238E27FC236}">
              <a16:creationId xmlns:a16="http://schemas.microsoft.com/office/drawing/2014/main" id="{163B4F20-C0C8-454A-9682-80A9C8BC1B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8" name="Picture 12" descr="C:\1Akila Ramani-26July2013\1 AKILA\RENDERINGS\MEETING TABLES\infinity 8pax meeting tables.jpg">
          <a:extLst>
            <a:ext uri="{FF2B5EF4-FFF2-40B4-BE49-F238E27FC236}">
              <a16:creationId xmlns:a16="http://schemas.microsoft.com/office/drawing/2014/main" id="{F58BF9FD-F8E7-4AB0-B968-EA92EC3695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39" name="Picture 12" descr="C:\1Akila Ramani-26July2013\1 AKILA\RENDERINGS\MEETING TABLES\infinity 8pax meeting tables.jpg">
          <a:extLst>
            <a:ext uri="{FF2B5EF4-FFF2-40B4-BE49-F238E27FC236}">
              <a16:creationId xmlns:a16="http://schemas.microsoft.com/office/drawing/2014/main" id="{BA10821F-DE0E-45D6-90FA-5165B4DF17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0" name="Picture 12" descr="C:\1Akila Ramani-26July2013\1 AKILA\RENDERINGS\MEETING TABLES\infinity 8pax meeting tables.jpg">
          <a:extLst>
            <a:ext uri="{FF2B5EF4-FFF2-40B4-BE49-F238E27FC236}">
              <a16:creationId xmlns:a16="http://schemas.microsoft.com/office/drawing/2014/main" id="{FFFE4387-B435-4DE9-926F-E274361181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41" name="Picture 9" descr="C:\1Akila Ramani-26July2013\1 AKILA\RENDERINGS\MEETING TABLES\infinity 8pax meeting tables.jpg">
          <a:extLst>
            <a:ext uri="{FF2B5EF4-FFF2-40B4-BE49-F238E27FC236}">
              <a16:creationId xmlns:a16="http://schemas.microsoft.com/office/drawing/2014/main" id="{C7A326B4-029F-4706-BC03-CFA71C4E28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42" name="Picture 16" descr="C:\1Akila Ramani-26July2013\1 AKILA\RENDERINGS\MEETING TABLES\Planes discussion table - 1.png">
          <a:extLst>
            <a:ext uri="{FF2B5EF4-FFF2-40B4-BE49-F238E27FC236}">
              <a16:creationId xmlns:a16="http://schemas.microsoft.com/office/drawing/2014/main" id="{EBCF5C2E-044D-4952-8AB4-F040C5D63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3" name="Picture 12" descr="C:\1Akila Ramani-26July2013\1 AKILA\RENDERINGS\MEETING TABLES\infinity 8pax meeting tables.jpg">
          <a:extLst>
            <a:ext uri="{FF2B5EF4-FFF2-40B4-BE49-F238E27FC236}">
              <a16:creationId xmlns:a16="http://schemas.microsoft.com/office/drawing/2014/main" id="{3FEE79E0-7A8C-4E71-87B9-8ABC9BBDB6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4" name="Picture 12" descr="C:\1Akila Ramani-26July2013\1 AKILA\RENDERINGS\MEETING TABLES\infinity 8pax meeting tables.jpg">
          <a:extLst>
            <a:ext uri="{FF2B5EF4-FFF2-40B4-BE49-F238E27FC236}">
              <a16:creationId xmlns:a16="http://schemas.microsoft.com/office/drawing/2014/main" id="{2CC7BD43-C58F-4D18-B1CA-9C6A12A63F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5" name="Picture 12" descr="C:\1Akila Ramani-26July2013\1 AKILA\RENDERINGS\MEETING TABLES\infinity 8pax meeting tables.jpg">
          <a:extLst>
            <a:ext uri="{FF2B5EF4-FFF2-40B4-BE49-F238E27FC236}">
              <a16:creationId xmlns:a16="http://schemas.microsoft.com/office/drawing/2014/main" id="{84729FCB-4468-4578-B454-AA6EEE8CB8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46" name="Picture 9" descr="C:\1Akila Ramani-26July2013\1 AKILA\RENDERINGS\MEETING TABLES\infinity 8pax meeting tables.jpg">
          <a:extLst>
            <a:ext uri="{FF2B5EF4-FFF2-40B4-BE49-F238E27FC236}">
              <a16:creationId xmlns:a16="http://schemas.microsoft.com/office/drawing/2014/main" id="{113ABE64-9603-49C5-AB7E-E3B3399E53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47" name="Picture 16" descr="C:\1Akila Ramani-26July2013\1 AKILA\RENDERINGS\MEETING TABLES\Planes discussion table - 1.png">
          <a:extLst>
            <a:ext uri="{FF2B5EF4-FFF2-40B4-BE49-F238E27FC236}">
              <a16:creationId xmlns:a16="http://schemas.microsoft.com/office/drawing/2014/main" id="{C7C727E1-327C-467B-8FC9-0601A9C0D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8" name="Picture 12" descr="C:\1Akila Ramani-26July2013\1 AKILA\RENDERINGS\MEETING TABLES\infinity 8pax meeting tables.jpg">
          <a:extLst>
            <a:ext uri="{FF2B5EF4-FFF2-40B4-BE49-F238E27FC236}">
              <a16:creationId xmlns:a16="http://schemas.microsoft.com/office/drawing/2014/main" id="{B61751AC-1A2B-48F6-AC97-0C1224D55A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9" name="Picture 12" descr="C:\1Akila Ramani-26July2013\1 AKILA\RENDERINGS\MEETING TABLES\infinity 8pax meeting tables.jpg">
          <a:extLst>
            <a:ext uri="{FF2B5EF4-FFF2-40B4-BE49-F238E27FC236}">
              <a16:creationId xmlns:a16="http://schemas.microsoft.com/office/drawing/2014/main" id="{76138C39-9104-4E0A-807F-0A107A9077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0" name="Picture 12" descr="C:\1Akila Ramani-26July2013\1 AKILA\RENDERINGS\MEETING TABLES\infinity 8pax meeting tables.jpg">
          <a:extLst>
            <a:ext uri="{FF2B5EF4-FFF2-40B4-BE49-F238E27FC236}">
              <a16:creationId xmlns:a16="http://schemas.microsoft.com/office/drawing/2014/main" id="{E09EBC74-52A6-47B0-B930-70592689CD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51" name="Picture 9" descr="C:\1Akila Ramani-26July2013\1 AKILA\RENDERINGS\MEETING TABLES\infinity 8pax meeting tables.jpg">
          <a:extLst>
            <a:ext uri="{FF2B5EF4-FFF2-40B4-BE49-F238E27FC236}">
              <a16:creationId xmlns:a16="http://schemas.microsoft.com/office/drawing/2014/main" id="{C548A942-08AF-4439-BD2E-7A40248B6B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52" name="Picture 16" descr="C:\1Akila Ramani-26July2013\1 AKILA\RENDERINGS\MEETING TABLES\Planes discussion table - 1.png">
          <a:extLst>
            <a:ext uri="{FF2B5EF4-FFF2-40B4-BE49-F238E27FC236}">
              <a16:creationId xmlns:a16="http://schemas.microsoft.com/office/drawing/2014/main" id="{AAF761B5-B17C-41D1-B6E1-2EBC59469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3" name="Picture 12" descr="C:\1Akila Ramani-26July2013\1 AKILA\RENDERINGS\MEETING TABLES\infinity 8pax meeting tables.jpg">
          <a:extLst>
            <a:ext uri="{FF2B5EF4-FFF2-40B4-BE49-F238E27FC236}">
              <a16:creationId xmlns:a16="http://schemas.microsoft.com/office/drawing/2014/main" id="{BBE65E56-DC02-4C95-934C-5604F2367A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54" name="Picture 12" descr="C:\1Akila Ramani-26July2013\1 AKILA\RENDERINGS\MEETING TABLES\infinity 8pax meeting tables.jpg">
          <a:extLst>
            <a:ext uri="{FF2B5EF4-FFF2-40B4-BE49-F238E27FC236}">
              <a16:creationId xmlns:a16="http://schemas.microsoft.com/office/drawing/2014/main" id="{3DD6E2F7-01F5-4B39-AE18-0F57E3DD3B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5" name="Picture 12" descr="C:\1Akila Ramani-26July2013\1 AKILA\RENDERINGS\MEETING TABLES\infinity 8pax meeting tables.jpg">
          <a:extLst>
            <a:ext uri="{FF2B5EF4-FFF2-40B4-BE49-F238E27FC236}">
              <a16:creationId xmlns:a16="http://schemas.microsoft.com/office/drawing/2014/main" id="{C561A7C2-BF56-4B93-B3A6-4C011B205C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56" name="Picture 9" descr="C:\1Akila Ramani-26July2013\1 AKILA\RENDERINGS\MEETING TABLES\infinity 8pax meeting tables.jpg">
          <a:extLst>
            <a:ext uri="{FF2B5EF4-FFF2-40B4-BE49-F238E27FC236}">
              <a16:creationId xmlns:a16="http://schemas.microsoft.com/office/drawing/2014/main" id="{171FC0B8-5015-462B-AA13-500A788A0B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57" name="Picture 16" descr="C:\1Akila Ramani-26July2013\1 AKILA\RENDERINGS\MEETING TABLES\Planes discussion table - 1.png">
          <a:extLst>
            <a:ext uri="{FF2B5EF4-FFF2-40B4-BE49-F238E27FC236}">
              <a16:creationId xmlns:a16="http://schemas.microsoft.com/office/drawing/2014/main" id="{C024FB76-E5BB-4D74-B33D-9E92C9641D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8" name="Picture 12" descr="C:\1Akila Ramani-26July2013\1 AKILA\RENDERINGS\MEETING TABLES\infinity 8pax meeting tables.jpg">
          <a:extLst>
            <a:ext uri="{FF2B5EF4-FFF2-40B4-BE49-F238E27FC236}">
              <a16:creationId xmlns:a16="http://schemas.microsoft.com/office/drawing/2014/main" id="{0FB314C7-8F1F-4E34-90D1-17CA692C59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59" name="Picture 12" descr="C:\1Akila Ramani-26July2013\1 AKILA\RENDERINGS\MEETING TABLES\infinity 8pax meeting tables.jpg">
          <a:extLst>
            <a:ext uri="{FF2B5EF4-FFF2-40B4-BE49-F238E27FC236}">
              <a16:creationId xmlns:a16="http://schemas.microsoft.com/office/drawing/2014/main" id="{850A8523-049F-4C1B-9B9D-8ED994664C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0" name="Picture 12" descr="C:\1Akila Ramani-26July2013\1 AKILA\RENDERINGS\MEETING TABLES\infinity 8pax meeting tables.jpg">
          <a:extLst>
            <a:ext uri="{FF2B5EF4-FFF2-40B4-BE49-F238E27FC236}">
              <a16:creationId xmlns:a16="http://schemas.microsoft.com/office/drawing/2014/main" id="{59254927-D7AE-411E-A435-A2FAE0E626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1" name="Picture 9" descr="C:\1Akila Ramani-26July2013\1 AKILA\RENDERINGS\MEETING TABLES\infinity 8pax meeting tables.jpg">
          <a:extLst>
            <a:ext uri="{FF2B5EF4-FFF2-40B4-BE49-F238E27FC236}">
              <a16:creationId xmlns:a16="http://schemas.microsoft.com/office/drawing/2014/main" id="{5AA5FA98-F769-43B3-A860-C05134B1E6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62" name="Picture 16" descr="C:\1Akila Ramani-26July2013\1 AKILA\RENDERINGS\MEETING TABLES\Planes discussion table - 1.png">
          <a:extLst>
            <a:ext uri="{FF2B5EF4-FFF2-40B4-BE49-F238E27FC236}">
              <a16:creationId xmlns:a16="http://schemas.microsoft.com/office/drawing/2014/main" id="{8DACB6C5-AAA1-4A52-950F-E8697F7E1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3" name="Picture 12" descr="C:\1Akila Ramani-26July2013\1 AKILA\RENDERINGS\MEETING TABLES\infinity 8pax meeting tables.jpg">
          <a:extLst>
            <a:ext uri="{FF2B5EF4-FFF2-40B4-BE49-F238E27FC236}">
              <a16:creationId xmlns:a16="http://schemas.microsoft.com/office/drawing/2014/main" id="{BDD1039F-05D2-4D27-93E2-2CDF6B2BB8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64" name="Picture 12" descr="C:\1Akila Ramani-26July2013\1 AKILA\RENDERINGS\MEETING TABLES\infinity 8pax meeting tables.jpg">
          <a:extLst>
            <a:ext uri="{FF2B5EF4-FFF2-40B4-BE49-F238E27FC236}">
              <a16:creationId xmlns:a16="http://schemas.microsoft.com/office/drawing/2014/main" id="{A9A7351D-94E5-4FED-9F57-0CB7BF8BF1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5" name="Picture 12" descr="C:\1Akila Ramani-26July2013\1 AKILA\RENDERINGS\MEETING TABLES\infinity 8pax meeting tables.jpg">
          <a:extLst>
            <a:ext uri="{FF2B5EF4-FFF2-40B4-BE49-F238E27FC236}">
              <a16:creationId xmlns:a16="http://schemas.microsoft.com/office/drawing/2014/main" id="{4EEC3420-46C2-492B-B67C-1170929BA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6" name="Picture 9" descr="C:\1Akila Ramani-26July2013\1 AKILA\RENDERINGS\MEETING TABLES\infinity 8pax meeting tables.jpg">
          <a:extLst>
            <a:ext uri="{FF2B5EF4-FFF2-40B4-BE49-F238E27FC236}">
              <a16:creationId xmlns:a16="http://schemas.microsoft.com/office/drawing/2014/main" id="{C8B6EF89-C7CC-4DC6-94D0-9F3363B99F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67" name="Picture 16" descr="C:\1Akila Ramani-26July2013\1 AKILA\RENDERINGS\MEETING TABLES\Planes discussion table - 1.png">
          <a:extLst>
            <a:ext uri="{FF2B5EF4-FFF2-40B4-BE49-F238E27FC236}">
              <a16:creationId xmlns:a16="http://schemas.microsoft.com/office/drawing/2014/main" id="{1A4DF92C-B1E4-4D55-8B3F-C00449E9C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8" name="Picture 12" descr="C:\1Akila Ramani-26July2013\1 AKILA\RENDERINGS\MEETING TABLES\infinity 8pax meeting tables.jpg">
          <a:extLst>
            <a:ext uri="{FF2B5EF4-FFF2-40B4-BE49-F238E27FC236}">
              <a16:creationId xmlns:a16="http://schemas.microsoft.com/office/drawing/2014/main" id="{D0596495-1A86-4577-96EC-64EF4AD62F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69" name="Picture 12" descr="C:\1Akila Ramani-26July2013\1 AKILA\RENDERINGS\MEETING TABLES\infinity 8pax meeting tables.jpg">
          <a:extLst>
            <a:ext uri="{FF2B5EF4-FFF2-40B4-BE49-F238E27FC236}">
              <a16:creationId xmlns:a16="http://schemas.microsoft.com/office/drawing/2014/main" id="{B1EC1D95-E144-463C-A91E-42AC5F7637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0" name="Picture 12" descr="C:\1Akila Ramani-26July2013\1 AKILA\RENDERINGS\MEETING TABLES\infinity 8pax meeting tables.jpg">
          <a:extLst>
            <a:ext uri="{FF2B5EF4-FFF2-40B4-BE49-F238E27FC236}">
              <a16:creationId xmlns:a16="http://schemas.microsoft.com/office/drawing/2014/main" id="{9E0C5D78-690F-4CAF-9402-5853E4534E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71" name="Picture 9" descr="C:\1Akila Ramani-26July2013\1 AKILA\RENDERINGS\MEETING TABLES\infinity 8pax meeting tables.jpg">
          <a:extLst>
            <a:ext uri="{FF2B5EF4-FFF2-40B4-BE49-F238E27FC236}">
              <a16:creationId xmlns:a16="http://schemas.microsoft.com/office/drawing/2014/main" id="{BBA6C320-C82F-47ED-B432-655A731CF9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2" name="Picture 16" descr="C:\1Akila Ramani-26July2013\1 AKILA\RENDERINGS\MEETING TABLES\Planes discussion table - 1.png">
          <a:extLst>
            <a:ext uri="{FF2B5EF4-FFF2-40B4-BE49-F238E27FC236}">
              <a16:creationId xmlns:a16="http://schemas.microsoft.com/office/drawing/2014/main" id="{8F6785E7-3BCA-4C8F-8ACA-27EA1A99B1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3" name="Picture 12" descr="C:\1Akila Ramani-26July2013\1 AKILA\RENDERINGS\MEETING TABLES\infinity 8pax meeting tables.jpg">
          <a:extLst>
            <a:ext uri="{FF2B5EF4-FFF2-40B4-BE49-F238E27FC236}">
              <a16:creationId xmlns:a16="http://schemas.microsoft.com/office/drawing/2014/main" id="{857346B6-EE93-4B79-87EE-DDDE42D327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74" name="Picture 12" descr="C:\1Akila Ramani-26July2013\1 AKILA\RENDERINGS\MEETING TABLES\infinity 8pax meeting tables.jpg">
          <a:extLst>
            <a:ext uri="{FF2B5EF4-FFF2-40B4-BE49-F238E27FC236}">
              <a16:creationId xmlns:a16="http://schemas.microsoft.com/office/drawing/2014/main" id="{59B6418C-E57E-4661-BAD2-49EDBAD991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5" name="Picture 12" descr="C:\1Akila Ramani-26July2013\1 AKILA\RENDERINGS\MEETING TABLES\infinity 8pax meeting tables.jpg">
          <a:extLst>
            <a:ext uri="{FF2B5EF4-FFF2-40B4-BE49-F238E27FC236}">
              <a16:creationId xmlns:a16="http://schemas.microsoft.com/office/drawing/2014/main" id="{66D4C8DF-AF61-4E6E-93F8-7B13F069BC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76" name="Picture 9" descr="C:\1Akila Ramani-26July2013\1 AKILA\RENDERINGS\MEETING TABLES\infinity 8pax meeting tables.jpg">
          <a:extLst>
            <a:ext uri="{FF2B5EF4-FFF2-40B4-BE49-F238E27FC236}">
              <a16:creationId xmlns:a16="http://schemas.microsoft.com/office/drawing/2014/main" id="{B5FA2FD1-2B03-48C3-8829-75A4FADFEA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7" name="Picture 16" descr="C:\1Akila Ramani-26July2013\1 AKILA\RENDERINGS\MEETING TABLES\Planes discussion table - 1.png">
          <a:extLst>
            <a:ext uri="{FF2B5EF4-FFF2-40B4-BE49-F238E27FC236}">
              <a16:creationId xmlns:a16="http://schemas.microsoft.com/office/drawing/2014/main" id="{EEB808D7-0CBB-4B07-9469-A86344299A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8" name="Picture 12" descr="C:\1Akila Ramani-26July2013\1 AKILA\RENDERINGS\MEETING TABLES\infinity 8pax meeting tables.jpg">
          <a:extLst>
            <a:ext uri="{FF2B5EF4-FFF2-40B4-BE49-F238E27FC236}">
              <a16:creationId xmlns:a16="http://schemas.microsoft.com/office/drawing/2014/main" id="{46F32833-B8EE-400E-A18B-5514EA7F20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79" name="Picture 12" descr="C:\1Akila Ramani-26July2013\1 AKILA\RENDERINGS\MEETING TABLES\infinity 8pax meeting tables.jpg">
          <a:extLst>
            <a:ext uri="{FF2B5EF4-FFF2-40B4-BE49-F238E27FC236}">
              <a16:creationId xmlns:a16="http://schemas.microsoft.com/office/drawing/2014/main" id="{6B305F81-6553-4CCC-A235-7C0A50D944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0" name="Picture 12" descr="C:\1Akila Ramani-26July2013\1 AKILA\RENDERINGS\MEETING TABLES\infinity 8pax meeting tables.jpg">
          <a:extLst>
            <a:ext uri="{FF2B5EF4-FFF2-40B4-BE49-F238E27FC236}">
              <a16:creationId xmlns:a16="http://schemas.microsoft.com/office/drawing/2014/main" id="{6AB0A350-BC45-4BD8-A893-561A178BC0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81" name="Picture 9" descr="C:\1Akila Ramani-26July2013\1 AKILA\RENDERINGS\MEETING TABLES\infinity 8pax meeting tables.jpg">
          <a:extLst>
            <a:ext uri="{FF2B5EF4-FFF2-40B4-BE49-F238E27FC236}">
              <a16:creationId xmlns:a16="http://schemas.microsoft.com/office/drawing/2014/main" id="{AFBD7704-9BB4-4555-B2FB-2274436071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82" name="Picture 16" descr="C:\1Akila Ramani-26July2013\1 AKILA\RENDERINGS\MEETING TABLES\Planes discussion table - 1.png">
          <a:extLst>
            <a:ext uri="{FF2B5EF4-FFF2-40B4-BE49-F238E27FC236}">
              <a16:creationId xmlns:a16="http://schemas.microsoft.com/office/drawing/2014/main" id="{9540E293-A439-4328-897D-5088318812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3" name="Picture 12" descr="C:\1Akila Ramani-26July2013\1 AKILA\RENDERINGS\MEETING TABLES\infinity 8pax meeting tables.jpg">
          <a:extLst>
            <a:ext uri="{FF2B5EF4-FFF2-40B4-BE49-F238E27FC236}">
              <a16:creationId xmlns:a16="http://schemas.microsoft.com/office/drawing/2014/main" id="{60B029EC-661B-4708-97E0-54C24ECAA6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84" name="Picture 12" descr="C:\1Akila Ramani-26July2013\1 AKILA\RENDERINGS\MEETING TABLES\infinity 8pax meeting tables.jpg">
          <a:extLst>
            <a:ext uri="{FF2B5EF4-FFF2-40B4-BE49-F238E27FC236}">
              <a16:creationId xmlns:a16="http://schemas.microsoft.com/office/drawing/2014/main" id="{02BC7A8B-23F6-4C70-928B-1E40318F82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5" name="Picture 12" descr="C:\1Akila Ramani-26July2013\1 AKILA\RENDERINGS\MEETING TABLES\infinity 8pax meeting tables.jpg">
          <a:extLst>
            <a:ext uri="{FF2B5EF4-FFF2-40B4-BE49-F238E27FC236}">
              <a16:creationId xmlns:a16="http://schemas.microsoft.com/office/drawing/2014/main" id="{F63A91C0-AD82-42A1-92AC-75DA69ED5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86" name="Picture 9" descr="C:\1Akila Ramani-26July2013\1 AKILA\RENDERINGS\MEETING TABLES\infinity 8pax meeting tables.jpg">
          <a:extLst>
            <a:ext uri="{FF2B5EF4-FFF2-40B4-BE49-F238E27FC236}">
              <a16:creationId xmlns:a16="http://schemas.microsoft.com/office/drawing/2014/main" id="{195E17CA-3768-475E-88B1-0119729CB7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87" name="Picture 16" descr="C:\1Akila Ramani-26July2013\1 AKILA\RENDERINGS\MEETING TABLES\Planes discussion table - 1.png">
          <a:extLst>
            <a:ext uri="{FF2B5EF4-FFF2-40B4-BE49-F238E27FC236}">
              <a16:creationId xmlns:a16="http://schemas.microsoft.com/office/drawing/2014/main" id="{3F4E988B-3B65-40A8-BF6F-A81B0E821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8" name="Picture 12" descr="C:\1Akila Ramani-26July2013\1 AKILA\RENDERINGS\MEETING TABLES\infinity 8pax meeting tables.jpg">
          <a:extLst>
            <a:ext uri="{FF2B5EF4-FFF2-40B4-BE49-F238E27FC236}">
              <a16:creationId xmlns:a16="http://schemas.microsoft.com/office/drawing/2014/main" id="{8B433DDB-3F4A-428F-8D36-B407E322C0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89" name="Picture 12" descr="C:\1Akila Ramani-26July2013\1 AKILA\RENDERINGS\MEETING TABLES\infinity 8pax meeting tables.jpg">
          <a:extLst>
            <a:ext uri="{FF2B5EF4-FFF2-40B4-BE49-F238E27FC236}">
              <a16:creationId xmlns:a16="http://schemas.microsoft.com/office/drawing/2014/main" id="{368AD315-6BF3-4919-841B-E2D9E4C20A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0" name="Picture 12" descr="C:\1Akila Ramani-26July2013\1 AKILA\RENDERINGS\MEETING TABLES\infinity 8pax meeting tables.jpg">
          <a:extLst>
            <a:ext uri="{FF2B5EF4-FFF2-40B4-BE49-F238E27FC236}">
              <a16:creationId xmlns:a16="http://schemas.microsoft.com/office/drawing/2014/main" id="{4FE1D811-668E-427D-B71C-3BFEA573C2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91" name="Picture 9" descr="C:\1Akila Ramani-26July2013\1 AKILA\RENDERINGS\MEETING TABLES\infinity 8pax meeting tables.jpg">
          <a:extLst>
            <a:ext uri="{FF2B5EF4-FFF2-40B4-BE49-F238E27FC236}">
              <a16:creationId xmlns:a16="http://schemas.microsoft.com/office/drawing/2014/main" id="{2ED14677-2907-4D81-BDA0-F71159C22D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92" name="Picture 16" descr="C:\1Akila Ramani-26July2013\1 AKILA\RENDERINGS\MEETING TABLES\Planes discussion table - 1.png">
          <a:extLst>
            <a:ext uri="{FF2B5EF4-FFF2-40B4-BE49-F238E27FC236}">
              <a16:creationId xmlns:a16="http://schemas.microsoft.com/office/drawing/2014/main" id="{FE32A1EF-CF2A-4806-B3B4-25F539D0C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3" name="Picture 12" descr="C:\1Akila Ramani-26July2013\1 AKILA\RENDERINGS\MEETING TABLES\infinity 8pax meeting tables.jpg">
          <a:extLst>
            <a:ext uri="{FF2B5EF4-FFF2-40B4-BE49-F238E27FC236}">
              <a16:creationId xmlns:a16="http://schemas.microsoft.com/office/drawing/2014/main" id="{16106498-8557-457E-838A-705BFD491B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4" name="Picture 12" descr="C:\1Akila Ramani-26July2013\1 AKILA\RENDERINGS\MEETING TABLES\infinity 8pax meeting tables.jpg">
          <a:extLst>
            <a:ext uri="{FF2B5EF4-FFF2-40B4-BE49-F238E27FC236}">
              <a16:creationId xmlns:a16="http://schemas.microsoft.com/office/drawing/2014/main" id="{353294B8-24D8-4F23-883D-D62030841F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5" name="Picture 12" descr="C:\1Akila Ramani-26July2013\1 AKILA\RENDERINGS\MEETING TABLES\infinity 8pax meeting tables.jpg">
          <a:extLst>
            <a:ext uri="{FF2B5EF4-FFF2-40B4-BE49-F238E27FC236}">
              <a16:creationId xmlns:a16="http://schemas.microsoft.com/office/drawing/2014/main" id="{E1B9C006-DA24-4A59-94F4-BBF8B72C0F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96" name="Picture 9" descr="C:\1Akila Ramani-26July2013\1 AKILA\RENDERINGS\MEETING TABLES\infinity 8pax meeting tables.jpg">
          <a:extLst>
            <a:ext uri="{FF2B5EF4-FFF2-40B4-BE49-F238E27FC236}">
              <a16:creationId xmlns:a16="http://schemas.microsoft.com/office/drawing/2014/main" id="{383E1FAC-A14A-4B28-9C9A-CD072543A5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97" name="Picture 16" descr="C:\1Akila Ramani-26July2013\1 AKILA\RENDERINGS\MEETING TABLES\Planes discussion table - 1.png">
          <a:extLst>
            <a:ext uri="{FF2B5EF4-FFF2-40B4-BE49-F238E27FC236}">
              <a16:creationId xmlns:a16="http://schemas.microsoft.com/office/drawing/2014/main" id="{8F5991C8-4A27-4C1E-85B3-5F0AFE6B3F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8" name="Picture 12" descr="C:\1Akila Ramani-26July2013\1 AKILA\RENDERINGS\MEETING TABLES\infinity 8pax meeting tables.jpg">
          <a:extLst>
            <a:ext uri="{FF2B5EF4-FFF2-40B4-BE49-F238E27FC236}">
              <a16:creationId xmlns:a16="http://schemas.microsoft.com/office/drawing/2014/main" id="{39611805-4181-454A-834C-73CF2D0780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9" name="Picture 12" descr="C:\1Akila Ramani-26July2013\1 AKILA\RENDERINGS\MEETING TABLES\infinity 8pax meeting tables.jpg">
          <a:extLst>
            <a:ext uri="{FF2B5EF4-FFF2-40B4-BE49-F238E27FC236}">
              <a16:creationId xmlns:a16="http://schemas.microsoft.com/office/drawing/2014/main" id="{E6148EA1-A12B-4F8B-8E0F-F4A2E1B214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0" name="Picture 12" descr="C:\1Akila Ramani-26July2013\1 AKILA\RENDERINGS\MEETING TABLES\infinity 8pax meeting tables.jpg">
          <a:extLst>
            <a:ext uri="{FF2B5EF4-FFF2-40B4-BE49-F238E27FC236}">
              <a16:creationId xmlns:a16="http://schemas.microsoft.com/office/drawing/2014/main" id="{5F63CCB3-014E-4C22-9A52-A077A6AF77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01" name="Picture 9" descr="C:\1Akila Ramani-26July2013\1 AKILA\RENDERINGS\MEETING TABLES\infinity 8pax meeting tables.jpg">
          <a:extLst>
            <a:ext uri="{FF2B5EF4-FFF2-40B4-BE49-F238E27FC236}">
              <a16:creationId xmlns:a16="http://schemas.microsoft.com/office/drawing/2014/main" id="{E4174B87-9BC7-42AA-A2E6-3B7CAF48F6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02" name="Picture 16" descr="C:\1Akila Ramani-26July2013\1 AKILA\RENDERINGS\MEETING TABLES\Planes discussion table - 1.png">
          <a:extLst>
            <a:ext uri="{FF2B5EF4-FFF2-40B4-BE49-F238E27FC236}">
              <a16:creationId xmlns:a16="http://schemas.microsoft.com/office/drawing/2014/main" id="{1712A108-7F86-418F-AF26-2DDD6CD857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3" name="Picture 12" descr="C:\1Akila Ramani-26July2013\1 AKILA\RENDERINGS\MEETING TABLES\infinity 8pax meeting tables.jpg">
          <a:extLst>
            <a:ext uri="{FF2B5EF4-FFF2-40B4-BE49-F238E27FC236}">
              <a16:creationId xmlns:a16="http://schemas.microsoft.com/office/drawing/2014/main" id="{CA7365E5-E446-4C16-9D8D-0D6FAD4C8B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04" name="Picture 12" descr="C:\1Akila Ramani-26July2013\1 AKILA\RENDERINGS\MEETING TABLES\infinity 8pax meeting tables.jpg">
          <a:extLst>
            <a:ext uri="{FF2B5EF4-FFF2-40B4-BE49-F238E27FC236}">
              <a16:creationId xmlns:a16="http://schemas.microsoft.com/office/drawing/2014/main" id="{BBB9630F-61BD-4A39-B44D-D939072BE1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5" name="Picture 12" descr="C:\1Akila Ramani-26July2013\1 AKILA\RENDERINGS\MEETING TABLES\infinity 8pax meeting tables.jpg">
          <a:extLst>
            <a:ext uri="{FF2B5EF4-FFF2-40B4-BE49-F238E27FC236}">
              <a16:creationId xmlns:a16="http://schemas.microsoft.com/office/drawing/2014/main" id="{CA14E124-0DF1-4F8F-BAE0-EDB75F18CF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06" name="Picture 9" descr="C:\1Akila Ramani-26July2013\1 AKILA\RENDERINGS\MEETING TABLES\infinity 8pax meeting tables.jpg">
          <a:extLst>
            <a:ext uri="{FF2B5EF4-FFF2-40B4-BE49-F238E27FC236}">
              <a16:creationId xmlns:a16="http://schemas.microsoft.com/office/drawing/2014/main" id="{C5A24AF0-3C3B-4157-8C4B-329C1DFD09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07" name="Picture 16" descr="C:\1Akila Ramani-26July2013\1 AKILA\RENDERINGS\MEETING TABLES\Planes discussion table - 1.png">
          <a:extLst>
            <a:ext uri="{FF2B5EF4-FFF2-40B4-BE49-F238E27FC236}">
              <a16:creationId xmlns:a16="http://schemas.microsoft.com/office/drawing/2014/main" id="{1B92BD4A-927D-44BC-9A2A-18DACDB942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8" name="Picture 12" descr="C:\1Akila Ramani-26July2013\1 AKILA\RENDERINGS\MEETING TABLES\infinity 8pax meeting tables.jpg">
          <a:extLst>
            <a:ext uri="{FF2B5EF4-FFF2-40B4-BE49-F238E27FC236}">
              <a16:creationId xmlns:a16="http://schemas.microsoft.com/office/drawing/2014/main" id="{504728D0-8CDB-496B-981C-E999AC8D9B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09" name="Picture 12" descr="C:\1Akila Ramani-26July2013\1 AKILA\RENDERINGS\MEETING TABLES\infinity 8pax meeting tables.jpg">
          <a:extLst>
            <a:ext uri="{FF2B5EF4-FFF2-40B4-BE49-F238E27FC236}">
              <a16:creationId xmlns:a16="http://schemas.microsoft.com/office/drawing/2014/main" id="{58870CEB-D33A-448B-A963-45AB44D080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0" name="Picture 12" descr="C:\1Akila Ramani-26July2013\1 AKILA\RENDERINGS\MEETING TABLES\infinity 8pax meeting tables.jpg">
          <a:extLst>
            <a:ext uri="{FF2B5EF4-FFF2-40B4-BE49-F238E27FC236}">
              <a16:creationId xmlns:a16="http://schemas.microsoft.com/office/drawing/2014/main" id="{D18F199D-9282-498A-8485-25D6BF085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1" name="Picture 9" descr="C:\1Akila Ramani-26July2013\1 AKILA\RENDERINGS\MEETING TABLES\infinity 8pax meeting tables.jpg">
          <a:extLst>
            <a:ext uri="{FF2B5EF4-FFF2-40B4-BE49-F238E27FC236}">
              <a16:creationId xmlns:a16="http://schemas.microsoft.com/office/drawing/2014/main" id="{34AEF18C-D025-48DC-98A4-8C19A085B1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12" name="Picture 16" descr="C:\1Akila Ramani-26July2013\1 AKILA\RENDERINGS\MEETING TABLES\Planes discussion table - 1.png">
          <a:extLst>
            <a:ext uri="{FF2B5EF4-FFF2-40B4-BE49-F238E27FC236}">
              <a16:creationId xmlns:a16="http://schemas.microsoft.com/office/drawing/2014/main" id="{E88BC8C7-E073-4B12-85ED-D64535BC43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3" name="Picture 12" descr="C:\1Akila Ramani-26July2013\1 AKILA\RENDERINGS\MEETING TABLES\infinity 8pax meeting tables.jpg">
          <a:extLst>
            <a:ext uri="{FF2B5EF4-FFF2-40B4-BE49-F238E27FC236}">
              <a16:creationId xmlns:a16="http://schemas.microsoft.com/office/drawing/2014/main" id="{DA4D7BA9-EC1D-4AE6-98DB-A8E5E32D34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14" name="Picture 12" descr="C:\1Akila Ramani-26July2013\1 AKILA\RENDERINGS\MEETING TABLES\infinity 8pax meeting tables.jpg">
          <a:extLst>
            <a:ext uri="{FF2B5EF4-FFF2-40B4-BE49-F238E27FC236}">
              <a16:creationId xmlns:a16="http://schemas.microsoft.com/office/drawing/2014/main" id="{9A2E3AF7-6F7B-4D13-AE1A-41968F439B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5" name="Picture 12" descr="C:\1Akila Ramani-26July2013\1 AKILA\RENDERINGS\MEETING TABLES\infinity 8pax meeting tables.jpg">
          <a:extLst>
            <a:ext uri="{FF2B5EF4-FFF2-40B4-BE49-F238E27FC236}">
              <a16:creationId xmlns:a16="http://schemas.microsoft.com/office/drawing/2014/main" id="{F5EB6933-66E3-4FD2-B8BA-C6E0315E7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6" name="Picture 9" descr="C:\1Akila Ramani-26July2013\1 AKILA\RENDERINGS\MEETING TABLES\infinity 8pax meeting tables.jpg">
          <a:extLst>
            <a:ext uri="{FF2B5EF4-FFF2-40B4-BE49-F238E27FC236}">
              <a16:creationId xmlns:a16="http://schemas.microsoft.com/office/drawing/2014/main" id="{F0E05325-3F8D-4241-ADBB-75E94677AF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17" name="Picture 16" descr="C:\1Akila Ramani-26July2013\1 AKILA\RENDERINGS\MEETING TABLES\Planes discussion table - 1.png">
          <a:extLst>
            <a:ext uri="{FF2B5EF4-FFF2-40B4-BE49-F238E27FC236}">
              <a16:creationId xmlns:a16="http://schemas.microsoft.com/office/drawing/2014/main" id="{23945FC9-8FCC-49CC-8E9E-954EBD637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8" name="Picture 12" descr="C:\1Akila Ramani-26July2013\1 AKILA\RENDERINGS\MEETING TABLES\infinity 8pax meeting tables.jpg">
          <a:extLst>
            <a:ext uri="{FF2B5EF4-FFF2-40B4-BE49-F238E27FC236}">
              <a16:creationId xmlns:a16="http://schemas.microsoft.com/office/drawing/2014/main" id="{4CD1964C-5F81-46D9-9843-A738B6EF5C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19" name="Picture 12" descr="C:\1Akila Ramani-26July2013\1 AKILA\RENDERINGS\MEETING TABLES\infinity 8pax meeting tables.jpg">
          <a:extLst>
            <a:ext uri="{FF2B5EF4-FFF2-40B4-BE49-F238E27FC236}">
              <a16:creationId xmlns:a16="http://schemas.microsoft.com/office/drawing/2014/main" id="{33FE1B44-E7BC-44FF-AF33-B18EED8721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0" name="Picture 12" descr="C:\1Akila Ramani-26July2013\1 AKILA\RENDERINGS\MEETING TABLES\infinity 8pax meeting tables.jpg">
          <a:extLst>
            <a:ext uri="{FF2B5EF4-FFF2-40B4-BE49-F238E27FC236}">
              <a16:creationId xmlns:a16="http://schemas.microsoft.com/office/drawing/2014/main" id="{786EDDFF-4A0A-4C62-9F9C-23DBE04A06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21" name="Picture 9" descr="C:\1Akila Ramani-26July2013\1 AKILA\RENDERINGS\MEETING TABLES\infinity 8pax meeting tables.jpg">
          <a:extLst>
            <a:ext uri="{FF2B5EF4-FFF2-40B4-BE49-F238E27FC236}">
              <a16:creationId xmlns:a16="http://schemas.microsoft.com/office/drawing/2014/main" id="{7B79304C-D40F-4D46-83FA-82B00C406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2" name="Picture 16" descr="C:\1Akila Ramani-26July2013\1 AKILA\RENDERINGS\MEETING TABLES\Planes discussion table - 1.png">
          <a:extLst>
            <a:ext uri="{FF2B5EF4-FFF2-40B4-BE49-F238E27FC236}">
              <a16:creationId xmlns:a16="http://schemas.microsoft.com/office/drawing/2014/main" id="{3E309F55-0807-4988-9C9D-A6DB73D9CC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3" name="Picture 12" descr="C:\1Akila Ramani-26July2013\1 AKILA\RENDERINGS\MEETING TABLES\infinity 8pax meeting tables.jpg">
          <a:extLst>
            <a:ext uri="{FF2B5EF4-FFF2-40B4-BE49-F238E27FC236}">
              <a16:creationId xmlns:a16="http://schemas.microsoft.com/office/drawing/2014/main" id="{0AA438A5-F03B-4C5A-A0DF-6094BD93ED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24" name="Picture 12" descr="C:\1Akila Ramani-26July2013\1 AKILA\RENDERINGS\MEETING TABLES\infinity 8pax meeting tables.jpg">
          <a:extLst>
            <a:ext uri="{FF2B5EF4-FFF2-40B4-BE49-F238E27FC236}">
              <a16:creationId xmlns:a16="http://schemas.microsoft.com/office/drawing/2014/main" id="{F6BE1847-FA5A-40BD-8E91-7AC32A8BEB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5" name="Picture 12" descr="C:\1Akila Ramani-26July2013\1 AKILA\RENDERINGS\MEETING TABLES\infinity 8pax meeting tables.jpg">
          <a:extLst>
            <a:ext uri="{FF2B5EF4-FFF2-40B4-BE49-F238E27FC236}">
              <a16:creationId xmlns:a16="http://schemas.microsoft.com/office/drawing/2014/main" id="{B1E2EB37-536F-4A77-B159-A9D790DDCC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26" name="Picture 9" descr="C:\1Akila Ramani-26July2013\1 AKILA\RENDERINGS\MEETING TABLES\infinity 8pax meeting tables.jpg">
          <a:extLst>
            <a:ext uri="{FF2B5EF4-FFF2-40B4-BE49-F238E27FC236}">
              <a16:creationId xmlns:a16="http://schemas.microsoft.com/office/drawing/2014/main" id="{DDB1CB41-62A6-4B20-BBD4-05D2155D45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7" name="Picture 16" descr="C:\1Akila Ramani-26July2013\1 AKILA\RENDERINGS\MEETING TABLES\Planes discussion table - 1.png">
          <a:extLst>
            <a:ext uri="{FF2B5EF4-FFF2-40B4-BE49-F238E27FC236}">
              <a16:creationId xmlns:a16="http://schemas.microsoft.com/office/drawing/2014/main" id="{6735DB90-AE86-4AAC-B540-73F3B299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8" name="Picture 12" descr="C:\1Akila Ramani-26July2013\1 AKILA\RENDERINGS\MEETING TABLES\infinity 8pax meeting tables.jpg">
          <a:extLst>
            <a:ext uri="{FF2B5EF4-FFF2-40B4-BE49-F238E27FC236}">
              <a16:creationId xmlns:a16="http://schemas.microsoft.com/office/drawing/2014/main" id="{A6A8B8D6-1D16-4EA5-915D-2A13AAE022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29" name="Picture 12" descr="C:\1Akila Ramani-26July2013\1 AKILA\RENDERINGS\MEETING TABLES\infinity 8pax meeting tables.jpg">
          <a:extLst>
            <a:ext uri="{FF2B5EF4-FFF2-40B4-BE49-F238E27FC236}">
              <a16:creationId xmlns:a16="http://schemas.microsoft.com/office/drawing/2014/main" id="{569AE6A6-1983-4C47-B0B3-C9A1E8147C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0" name="Picture 12" descr="C:\1Akila Ramani-26July2013\1 AKILA\RENDERINGS\MEETING TABLES\infinity 8pax meeting tables.jpg">
          <a:extLst>
            <a:ext uri="{FF2B5EF4-FFF2-40B4-BE49-F238E27FC236}">
              <a16:creationId xmlns:a16="http://schemas.microsoft.com/office/drawing/2014/main" id="{016E1FA4-DAF4-4707-9893-EF2EFC8804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31" name="Picture 9" descr="C:\1Akila Ramani-26July2013\1 AKILA\RENDERINGS\MEETING TABLES\infinity 8pax meeting tables.jpg">
          <a:extLst>
            <a:ext uri="{FF2B5EF4-FFF2-40B4-BE49-F238E27FC236}">
              <a16:creationId xmlns:a16="http://schemas.microsoft.com/office/drawing/2014/main" id="{A090EBBC-8634-4D5E-9380-A8EB15148E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32" name="Picture 16" descr="C:\1Akila Ramani-26July2013\1 AKILA\RENDERINGS\MEETING TABLES\Planes discussion table - 1.png">
          <a:extLst>
            <a:ext uri="{FF2B5EF4-FFF2-40B4-BE49-F238E27FC236}">
              <a16:creationId xmlns:a16="http://schemas.microsoft.com/office/drawing/2014/main" id="{2419B584-DD84-440C-9EFE-14C49FF43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3" name="Picture 12" descr="C:\1Akila Ramani-26July2013\1 AKILA\RENDERINGS\MEETING TABLES\infinity 8pax meeting tables.jpg">
          <a:extLst>
            <a:ext uri="{FF2B5EF4-FFF2-40B4-BE49-F238E27FC236}">
              <a16:creationId xmlns:a16="http://schemas.microsoft.com/office/drawing/2014/main" id="{2BC50E81-2F74-40D1-AA59-1FA97851D9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34" name="Picture 12" descr="C:\1Akila Ramani-26July2013\1 AKILA\RENDERINGS\MEETING TABLES\infinity 8pax meeting tables.jpg">
          <a:extLst>
            <a:ext uri="{FF2B5EF4-FFF2-40B4-BE49-F238E27FC236}">
              <a16:creationId xmlns:a16="http://schemas.microsoft.com/office/drawing/2014/main" id="{284B9243-F127-456E-ADD7-290821DEC9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5" name="Picture 12" descr="C:\1Akila Ramani-26July2013\1 AKILA\RENDERINGS\MEETING TABLES\infinity 8pax meeting tables.jpg">
          <a:extLst>
            <a:ext uri="{FF2B5EF4-FFF2-40B4-BE49-F238E27FC236}">
              <a16:creationId xmlns:a16="http://schemas.microsoft.com/office/drawing/2014/main" id="{76DC8802-F13D-4C18-89D5-D270B4D463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36" name="Picture 9" descr="C:\1Akila Ramani-26July2013\1 AKILA\RENDERINGS\MEETING TABLES\infinity 8pax meeting tables.jpg">
          <a:extLst>
            <a:ext uri="{FF2B5EF4-FFF2-40B4-BE49-F238E27FC236}">
              <a16:creationId xmlns:a16="http://schemas.microsoft.com/office/drawing/2014/main" id="{C2589D7F-D548-4055-8603-AF48704E38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37" name="Picture 16" descr="C:\1Akila Ramani-26July2013\1 AKILA\RENDERINGS\MEETING TABLES\Planes discussion table - 1.png">
          <a:extLst>
            <a:ext uri="{FF2B5EF4-FFF2-40B4-BE49-F238E27FC236}">
              <a16:creationId xmlns:a16="http://schemas.microsoft.com/office/drawing/2014/main" id="{0566EA0C-79D0-469E-B506-58EA59F94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8" name="Picture 12" descr="C:\1Akila Ramani-26July2013\1 AKILA\RENDERINGS\MEETING TABLES\infinity 8pax meeting tables.jpg">
          <a:extLst>
            <a:ext uri="{FF2B5EF4-FFF2-40B4-BE49-F238E27FC236}">
              <a16:creationId xmlns:a16="http://schemas.microsoft.com/office/drawing/2014/main" id="{5F50658A-24C9-4981-89BA-2FAD9972FE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39" name="Picture 12" descr="C:\1Akila Ramani-26July2013\1 AKILA\RENDERINGS\MEETING TABLES\infinity 8pax meeting tables.jpg">
          <a:extLst>
            <a:ext uri="{FF2B5EF4-FFF2-40B4-BE49-F238E27FC236}">
              <a16:creationId xmlns:a16="http://schemas.microsoft.com/office/drawing/2014/main" id="{EE0CFA1B-B30F-4ECB-93C3-17D986DAA8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0" name="Picture 12" descr="C:\1Akila Ramani-26July2013\1 AKILA\RENDERINGS\MEETING TABLES\infinity 8pax meeting tables.jpg">
          <a:extLst>
            <a:ext uri="{FF2B5EF4-FFF2-40B4-BE49-F238E27FC236}">
              <a16:creationId xmlns:a16="http://schemas.microsoft.com/office/drawing/2014/main" id="{1CA92E15-D341-4CBD-B999-CF5C34C299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41" name="Picture 9" descr="C:\1Akila Ramani-26July2013\1 AKILA\RENDERINGS\MEETING TABLES\infinity 8pax meeting tables.jpg">
          <a:extLst>
            <a:ext uri="{FF2B5EF4-FFF2-40B4-BE49-F238E27FC236}">
              <a16:creationId xmlns:a16="http://schemas.microsoft.com/office/drawing/2014/main" id="{50AD06A7-D8A3-415A-BAE3-F12432715B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42" name="Picture 16" descr="C:\1Akila Ramani-26July2013\1 AKILA\RENDERINGS\MEETING TABLES\Planes discussion table - 1.png">
          <a:extLst>
            <a:ext uri="{FF2B5EF4-FFF2-40B4-BE49-F238E27FC236}">
              <a16:creationId xmlns:a16="http://schemas.microsoft.com/office/drawing/2014/main" id="{08674787-B05F-4FCB-957B-4549A64BC6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3" name="Picture 342" descr="C:\1Akila Ramani-26July2013\1 AKILA\RENDERINGS\MEETING TABLES\infinity 8pax meeting tables.jpg">
          <a:extLst>
            <a:ext uri="{FF2B5EF4-FFF2-40B4-BE49-F238E27FC236}">
              <a16:creationId xmlns:a16="http://schemas.microsoft.com/office/drawing/2014/main" id="{FCF7D3E5-1E76-41D2-BC48-39CB897105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4" name="Picture 12" descr="C:\1Akila Ramani-26July2013\1 AKILA\RENDERINGS\MEETING TABLES\infinity 8pax meeting tables.jpg">
          <a:extLst>
            <a:ext uri="{FF2B5EF4-FFF2-40B4-BE49-F238E27FC236}">
              <a16:creationId xmlns:a16="http://schemas.microsoft.com/office/drawing/2014/main" id="{901CB419-A99B-48BA-BFBF-3879ED2C64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5" name="Picture 12" descr="C:\1Akila Ramani-26July2013\1 AKILA\RENDERINGS\MEETING TABLES\infinity 8pax meeting tables.jpg">
          <a:extLst>
            <a:ext uri="{FF2B5EF4-FFF2-40B4-BE49-F238E27FC236}">
              <a16:creationId xmlns:a16="http://schemas.microsoft.com/office/drawing/2014/main" id="{0C51593C-D204-420A-AB64-E24219EB4D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46" name="Picture 9" descr="C:\1Akila Ramani-26July2013\1 AKILA\RENDERINGS\MEETING TABLES\infinity 8pax meeting tables.jpg">
          <a:extLst>
            <a:ext uri="{FF2B5EF4-FFF2-40B4-BE49-F238E27FC236}">
              <a16:creationId xmlns:a16="http://schemas.microsoft.com/office/drawing/2014/main" id="{38C2943E-91BD-4E75-AC6D-46E4E6D051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47" name="Picture 346" descr="C:\1Akila Ramani-26July2013\1 AKILA\RENDERINGS\MEETING TABLES\Planes discussion table - 1.png">
          <a:extLst>
            <a:ext uri="{FF2B5EF4-FFF2-40B4-BE49-F238E27FC236}">
              <a16:creationId xmlns:a16="http://schemas.microsoft.com/office/drawing/2014/main" id="{98096275-F53A-45CB-A731-E93103C15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8" name="Picture 12" descr="C:\1Akila Ramani-26July2013\1 AKILA\RENDERINGS\MEETING TABLES\infinity 8pax meeting tables.jpg">
          <a:extLst>
            <a:ext uri="{FF2B5EF4-FFF2-40B4-BE49-F238E27FC236}">
              <a16:creationId xmlns:a16="http://schemas.microsoft.com/office/drawing/2014/main" id="{A193B8C8-7C68-40D4-B2B9-927575FC71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9" name="Picture 12" descr="C:\1Akila Ramani-26July2013\1 AKILA\RENDERINGS\MEETING TABLES\infinity 8pax meeting tables.jpg">
          <a:extLst>
            <a:ext uri="{FF2B5EF4-FFF2-40B4-BE49-F238E27FC236}">
              <a16:creationId xmlns:a16="http://schemas.microsoft.com/office/drawing/2014/main" id="{721A88B4-030F-4DA4-BA88-75112E9416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0" name="Picture 12" descr="C:\1Akila Ramani-26July2013\1 AKILA\RENDERINGS\MEETING TABLES\infinity 8pax meeting tables.jpg">
          <a:extLst>
            <a:ext uri="{FF2B5EF4-FFF2-40B4-BE49-F238E27FC236}">
              <a16:creationId xmlns:a16="http://schemas.microsoft.com/office/drawing/2014/main" id="{1BB50154-B466-4914-B2A4-073EBDF60A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51" name="Picture 9" descr="C:\1Akila Ramani-26July2013\1 AKILA\RENDERINGS\MEETING TABLES\infinity 8pax meeting tables.jpg">
          <a:extLst>
            <a:ext uri="{FF2B5EF4-FFF2-40B4-BE49-F238E27FC236}">
              <a16:creationId xmlns:a16="http://schemas.microsoft.com/office/drawing/2014/main" id="{5C83EDBA-D617-436C-A83D-749CF67486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52" name="Picture 16" descr="C:\1Akila Ramani-26July2013\1 AKILA\RENDERINGS\MEETING TABLES\Planes discussion table - 1.png">
          <a:extLst>
            <a:ext uri="{FF2B5EF4-FFF2-40B4-BE49-F238E27FC236}">
              <a16:creationId xmlns:a16="http://schemas.microsoft.com/office/drawing/2014/main" id="{D227702C-F21F-400A-A5B7-066C4993FB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3" name="Picture 12" descr="C:\1Akila Ramani-26July2013\1 AKILA\RENDERINGS\MEETING TABLES\infinity 8pax meeting tables.jpg">
          <a:extLst>
            <a:ext uri="{FF2B5EF4-FFF2-40B4-BE49-F238E27FC236}">
              <a16:creationId xmlns:a16="http://schemas.microsoft.com/office/drawing/2014/main" id="{FFC6C7C6-C87F-41C4-B420-615D9C6DFF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54" name="Picture 12" descr="C:\1Akila Ramani-26July2013\1 AKILA\RENDERINGS\MEETING TABLES\infinity 8pax meeting tables.jpg">
          <a:extLst>
            <a:ext uri="{FF2B5EF4-FFF2-40B4-BE49-F238E27FC236}">
              <a16:creationId xmlns:a16="http://schemas.microsoft.com/office/drawing/2014/main" id="{4A8E69A6-DC0D-41B0-B9B4-1147D2DA30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5" name="Picture 12" descr="C:\1Akila Ramani-26July2013\1 AKILA\RENDERINGS\MEETING TABLES\infinity 8pax meeting tables.jpg">
          <a:extLst>
            <a:ext uri="{FF2B5EF4-FFF2-40B4-BE49-F238E27FC236}">
              <a16:creationId xmlns:a16="http://schemas.microsoft.com/office/drawing/2014/main" id="{F4287D93-FCEB-4C30-9FBF-E6F17BA79C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56" name="Picture 9" descr="C:\1Akila Ramani-26July2013\1 AKILA\RENDERINGS\MEETING TABLES\infinity 8pax meeting tables.jpg">
          <a:extLst>
            <a:ext uri="{FF2B5EF4-FFF2-40B4-BE49-F238E27FC236}">
              <a16:creationId xmlns:a16="http://schemas.microsoft.com/office/drawing/2014/main" id="{596312F9-C4A4-44B3-A04A-D382E4A5F4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57" name="Picture 16" descr="C:\1Akila Ramani-26July2013\1 AKILA\RENDERINGS\MEETING TABLES\Planes discussion table - 1.png">
          <a:extLst>
            <a:ext uri="{FF2B5EF4-FFF2-40B4-BE49-F238E27FC236}">
              <a16:creationId xmlns:a16="http://schemas.microsoft.com/office/drawing/2014/main" id="{4066DE0D-FE6D-4119-A14C-19573AD02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8" name="Picture 12" descr="C:\1Akila Ramani-26July2013\1 AKILA\RENDERINGS\MEETING TABLES\infinity 8pax meeting tables.jpg">
          <a:extLst>
            <a:ext uri="{FF2B5EF4-FFF2-40B4-BE49-F238E27FC236}">
              <a16:creationId xmlns:a16="http://schemas.microsoft.com/office/drawing/2014/main" id="{24390D73-7579-48A3-9641-91C85C54EE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59" name="Picture 12" descr="C:\1Akila Ramani-26July2013\1 AKILA\RENDERINGS\MEETING TABLES\infinity 8pax meeting tables.jpg">
          <a:extLst>
            <a:ext uri="{FF2B5EF4-FFF2-40B4-BE49-F238E27FC236}">
              <a16:creationId xmlns:a16="http://schemas.microsoft.com/office/drawing/2014/main" id="{5920E153-8F89-4910-B945-98F7E9186A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0" name="Picture 12" descr="C:\1Akila Ramani-26July2013\1 AKILA\RENDERINGS\MEETING TABLES\infinity 8pax meeting tables.jpg">
          <a:extLst>
            <a:ext uri="{FF2B5EF4-FFF2-40B4-BE49-F238E27FC236}">
              <a16:creationId xmlns:a16="http://schemas.microsoft.com/office/drawing/2014/main" id="{F169F603-BBBC-45DC-A734-1EA39F435B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1" name="Picture 9" descr="C:\1Akila Ramani-26July2013\1 AKILA\RENDERINGS\MEETING TABLES\infinity 8pax meeting tables.jpg">
          <a:extLst>
            <a:ext uri="{FF2B5EF4-FFF2-40B4-BE49-F238E27FC236}">
              <a16:creationId xmlns:a16="http://schemas.microsoft.com/office/drawing/2014/main" id="{1C26F2C2-9CDD-42F2-90C0-B316E1A30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62" name="Picture 16" descr="C:\1Akila Ramani-26July2013\1 AKILA\RENDERINGS\MEETING TABLES\Planes discussion table - 1.png">
          <a:extLst>
            <a:ext uri="{FF2B5EF4-FFF2-40B4-BE49-F238E27FC236}">
              <a16:creationId xmlns:a16="http://schemas.microsoft.com/office/drawing/2014/main" id="{5866CC68-AF78-40A9-A98E-84AEB8C3E6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3" name="Picture 12" descr="C:\1Akila Ramani-26July2013\1 AKILA\RENDERINGS\MEETING TABLES\infinity 8pax meeting tables.jpg">
          <a:extLst>
            <a:ext uri="{FF2B5EF4-FFF2-40B4-BE49-F238E27FC236}">
              <a16:creationId xmlns:a16="http://schemas.microsoft.com/office/drawing/2014/main" id="{320F49F6-1372-45E8-AE07-3027FEC7C4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64" name="Picture 12" descr="C:\1Akila Ramani-26July2013\1 AKILA\RENDERINGS\MEETING TABLES\infinity 8pax meeting tables.jpg">
          <a:extLst>
            <a:ext uri="{FF2B5EF4-FFF2-40B4-BE49-F238E27FC236}">
              <a16:creationId xmlns:a16="http://schemas.microsoft.com/office/drawing/2014/main" id="{12C0C867-3CB8-4C9D-8BC4-8BFD03A25F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5" name="Picture 12" descr="C:\1Akila Ramani-26July2013\1 AKILA\RENDERINGS\MEETING TABLES\infinity 8pax meeting tables.jpg">
          <a:extLst>
            <a:ext uri="{FF2B5EF4-FFF2-40B4-BE49-F238E27FC236}">
              <a16:creationId xmlns:a16="http://schemas.microsoft.com/office/drawing/2014/main" id="{067B8B4F-D75E-4239-BFC0-446354B995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6" name="Picture 9" descr="C:\1Akila Ramani-26July2013\1 AKILA\RENDERINGS\MEETING TABLES\infinity 8pax meeting tables.jpg">
          <a:extLst>
            <a:ext uri="{FF2B5EF4-FFF2-40B4-BE49-F238E27FC236}">
              <a16:creationId xmlns:a16="http://schemas.microsoft.com/office/drawing/2014/main" id="{E590CAD3-4E58-4F81-8AF8-03083243C8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67" name="Picture 16" descr="C:\1Akila Ramani-26July2013\1 AKILA\RENDERINGS\MEETING TABLES\Planes discussion table - 1.png">
          <a:extLst>
            <a:ext uri="{FF2B5EF4-FFF2-40B4-BE49-F238E27FC236}">
              <a16:creationId xmlns:a16="http://schemas.microsoft.com/office/drawing/2014/main" id="{A68E07B3-039B-4E4C-BF83-97A31386B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8" name="Picture 12" descr="C:\1Akila Ramani-26July2013\1 AKILA\RENDERINGS\MEETING TABLES\infinity 8pax meeting tables.jpg">
          <a:extLst>
            <a:ext uri="{FF2B5EF4-FFF2-40B4-BE49-F238E27FC236}">
              <a16:creationId xmlns:a16="http://schemas.microsoft.com/office/drawing/2014/main" id="{C6A4A79A-EF48-4643-9F90-64F6F1E7F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69" name="Picture 12" descr="C:\1Akila Ramani-26July2013\1 AKILA\RENDERINGS\MEETING TABLES\infinity 8pax meeting tables.jpg">
          <a:extLst>
            <a:ext uri="{FF2B5EF4-FFF2-40B4-BE49-F238E27FC236}">
              <a16:creationId xmlns:a16="http://schemas.microsoft.com/office/drawing/2014/main" id="{2CC57306-2A04-485D-A134-ABE02B55CA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0" name="Picture 12" descr="C:\1Akila Ramani-26July2013\1 AKILA\RENDERINGS\MEETING TABLES\infinity 8pax meeting tables.jpg">
          <a:extLst>
            <a:ext uri="{FF2B5EF4-FFF2-40B4-BE49-F238E27FC236}">
              <a16:creationId xmlns:a16="http://schemas.microsoft.com/office/drawing/2014/main" id="{2FE8CBB0-0465-4687-97E0-11DAAAF734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71" name="Picture 9" descr="C:\1Akila Ramani-26July2013\1 AKILA\RENDERINGS\MEETING TABLES\infinity 8pax meeting tables.jpg">
          <a:extLst>
            <a:ext uri="{FF2B5EF4-FFF2-40B4-BE49-F238E27FC236}">
              <a16:creationId xmlns:a16="http://schemas.microsoft.com/office/drawing/2014/main" id="{0E5DD128-AB1C-4358-AE3C-4EEA68F9C9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2" name="Picture 16" descr="C:\1Akila Ramani-26July2013\1 AKILA\RENDERINGS\MEETING TABLES\Planes discussion table - 1.png">
          <a:extLst>
            <a:ext uri="{FF2B5EF4-FFF2-40B4-BE49-F238E27FC236}">
              <a16:creationId xmlns:a16="http://schemas.microsoft.com/office/drawing/2014/main" id="{6E804982-860E-472B-8D3B-EF7FE4644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3" name="Picture 12" descr="C:\1Akila Ramani-26July2013\1 AKILA\RENDERINGS\MEETING TABLES\infinity 8pax meeting tables.jpg">
          <a:extLst>
            <a:ext uri="{FF2B5EF4-FFF2-40B4-BE49-F238E27FC236}">
              <a16:creationId xmlns:a16="http://schemas.microsoft.com/office/drawing/2014/main" id="{BC2D45D7-FD12-43B8-A190-4F667FD7A4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74" name="Picture 12" descr="C:\1Akila Ramani-26July2013\1 AKILA\RENDERINGS\MEETING TABLES\infinity 8pax meeting tables.jpg">
          <a:extLst>
            <a:ext uri="{FF2B5EF4-FFF2-40B4-BE49-F238E27FC236}">
              <a16:creationId xmlns:a16="http://schemas.microsoft.com/office/drawing/2014/main" id="{DE1FF60F-9DBF-4F44-A075-62EE9FD776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5" name="Picture 12" descr="C:\1Akila Ramani-26July2013\1 AKILA\RENDERINGS\MEETING TABLES\infinity 8pax meeting tables.jpg">
          <a:extLst>
            <a:ext uri="{FF2B5EF4-FFF2-40B4-BE49-F238E27FC236}">
              <a16:creationId xmlns:a16="http://schemas.microsoft.com/office/drawing/2014/main" id="{C052DABA-FE10-454D-B11B-440A4F2597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76" name="Picture 9" descr="C:\1Akila Ramani-26July2013\1 AKILA\RENDERINGS\MEETING TABLES\infinity 8pax meeting tables.jpg">
          <a:extLst>
            <a:ext uri="{FF2B5EF4-FFF2-40B4-BE49-F238E27FC236}">
              <a16:creationId xmlns:a16="http://schemas.microsoft.com/office/drawing/2014/main" id="{20196154-67BA-48E1-A82C-D20EE7686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7" name="Picture 16" descr="C:\1Akila Ramani-26July2013\1 AKILA\RENDERINGS\MEETING TABLES\Planes discussion table - 1.png">
          <a:extLst>
            <a:ext uri="{FF2B5EF4-FFF2-40B4-BE49-F238E27FC236}">
              <a16:creationId xmlns:a16="http://schemas.microsoft.com/office/drawing/2014/main" id="{3C1F52E1-36AC-4D50-898C-8DBAD10FE5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8" name="Picture 12" descr="C:\1Akila Ramani-26July2013\1 AKILA\RENDERINGS\MEETING TABLES\infinity 8pax meeting tables.jpg">
          <a:extLst>
            <a:ext uri="{FF2B5EF4-FFF2-40B4-BE49-F238E27FC236}">
              <a16:creationId xmlns:a16="http://schemas.microsoft.com/office/drawing/2014/main" id="{231AB390-15BD-40FD-8BCF-621E5D1A9F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79" name="Picture 12" descr="C:\1Akila Ramani-26July2013\1 AKILA\RENDERINGS\MEETING TABLES\infinity 8pax meeting tables.jpg">
          <a:extLst>
            <a:ext uri="{FF2B5EF4-FFF2-40B4-BE49-F238E27FC236}">
              <a16:creationId xmlns:a16="http://schemas.microsoft.com/office/drawing/2014/main" id="{0E48B42D-CCA8-4128-BC8F-C063D5263D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0" name="Picture 12" descr="C:\1Akila Ramani-26July2013\1 AKILA\RENDERINGS\MEETING TABLES\infinity 8pax meeting tables.jpg">
          <a:extLst>
            <a:ext uri="{FF2B5EF4-FFF2-40B4-BE49-F238E27FC236}">
              <a16:creationId xmlns:a16="http://schemas.microsoft.com/office/drawing/2014/main" id="{BDA7AD51-792B-478F-8547-8A98899C9E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81" name="Picture 9" descr="C:\1Akila Ramani-26July2013\1 AKILA\RENDERINGS\MEETING TABLES\infinity 8pax meeting tables.jpg">
          <a:extLst>
            <a:ext uri="{FF2B5EF4-FFF2-40B4-BE49-F238E27FC236}">
              <a16:creationId xmlns:a16="http://schemas.microsoft.com/office/drawing/2014/main" id="{810968AC-4885-4BCC-B53B-6236F67CF6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82" name="Picture 16" descr="C:\1Akila Ramani-26July2013\1 AKILA\RENDERINGS\MEETING TABLES\Planes discussion table - 1.png">
          <a:extLst>
            <a:ext uri="{FF2B5EF4-FFF2-40B4-BE49-F238E27FC236}">
              <a16:creationId xmlns:a16="http://schemas.microsoft.com/office/drawing/2014/main" id="{80AB4FEA-DFB1-4A30-BCDF-EA8D70B75C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3" name="Picture 12" descr="C:\1Akila Ramani-26July2013\1 AKILA\RENDERINGS\MEETING TABLES\infinity 8pax meeting tables.jpg">
          <a:extLst>
            <a:ext uri="{FF2B5EF4-FFF2-40B4-BE49-F238E27FC236}">
              <a16:creationId xmlns:a16="http://schemas.microsoft.com/office/drawing/2014/main" id="{3DFEA71A-CE7B-4946-AB34-CB8CF0DBE8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84" name="Picture 12" descr="C:\1Akila Ramani-26July2013\1 AKILA\RENDERINGS\MEETING TABLES\infinity 8pax meeting tables.jpg">
          <a:extLst>
            <a:ext uri="{FF2B5EF4-FFF2-40B4-BE49-F238E27FC236}">
              <a16:creationId xmlns:a16="http://schemas.microsoft.com/office/drawing/2014/main" id="{887F7573-7A55-4A18-A06F-70613A9C45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5" name="Picture 12" descr="C:\1Akila Ramani-26July2013\1 AKILA\RENDERINGS\MEETING TABLES\infinity 8pax meeting tables.jpg">
          <a:extLst>
            <a:ext uri="{FF2B5EF4-FFF2-40B4-BE49-F238E27FC236}">
              <a16:creationId xmlns:a16="http://schemas.microsoft.com/office/drawing/2014/main" id="{D0FC5994-F17E-4E2E-895F-40D7B85BC3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86" name="Picture 9" descr="C:\1Akila Ramani-26July2013\1 AKILA\RENDERINGS\MEETING TABLES\infinity 8pax meeting tables.jpg">
          <a:extLst>
            <a:ext uri="{FF2B5EF4-FFF2-40B4-BE49-F238E27FC236}">
              <a16:creationId xmlns:a16="http://schemas.microsoft.com/office/drawing/2014/main" id="{AEBDF502-870E-4BA1-91ED-BE475E57B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87" name="Picture 16" descr="C:\1Akila Ramani-26July2013\1 AKILA\RENDERINGS\MEETING TABLES\Planes discussion table - 1.png">
          <a:extLst>
            <a:ext uri="{FF2B5EF4-FFF2-40B4-BE49-F238E27FC236}">
              <a16:creationId xmlns:a16="http://schemas.microsoft.com/office/drawing/2014/main" id="{BD9A8FA2-7E35-4C47-888D-1D248838A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8" name="Picture 12" descr="C:\1Akila Ramani-26July2013\1 AKILA\RENDERINGS\MEETING TABLES\infinity 8pax meeting tables.jpg">
          <a:extLst>
            <a:ext uri="{FF2B5EF4-FFF2-40B4-BE49-F238E27FC236}">
              <a16:creationId xmlns:a16="http://schemas.microsoft.com/office/drawing/2014/main" id="{E461F812-DE95-4AC6-BF43-2629C24D67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89" name="Picture 12" descr="C:\1Akila Ramani-26July2013\1 AKILA\RENDERINGS\MEETING TABLES\infinity 8pax meeting tables.jpg">
          <a:extLst>
            <a:ext uri="{FF2B5EF4-FFF2-40B4-BE49-F238E27FC236}">
              <a16:creationId xmlns:a16="http://schemas.microsoft.com/office/drawing/2014/main" id="{411C2A60-4D4C-4054-A5F7-A619026E8D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90" name="Picture 12" descr="C:\1Akila Ramani-26July2013\1 AKILA\RENDERINGS\MEETING TABLES\infinity 8pax meeting tables.jpg">
          <a:extLst>
            <a:ext uri="{FF2B5EF4-FFF2-40B4-BE49-F238E27FC236}">
              <a16:creationId xmlns:a16="http://schemas.microsoft.com/office/drawing/2014/main" id="{08967780-550F-4861-8727-3DDCB691D1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91" name="Picture 9" descr="C:\1Akila Ramani-26July2013\1 AKILA\RENDERINGS\MEETING TABLES\infinity 8pax meeting tables.jpg">
          <a:extLst>
            <a:ext uri="{FF2B5EF4-FFF2-40B4-BE49-F238E27FC236}">
              <a16:creationId xmlns:a16="http://schemas.microsoft.com/office/drawing/2014/main" id="{7B958B97-C9E3-41EC-8AF2-F1AF227685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92" name="Picture 16" descr="C:\1Akila Ramani-26July2013\1 AKILA\RENDERINGS\MEETING TABLES\Planes discussion table - 1.png">
          <a:extLst>
            <a:ext uri="{FF2B5EF4-FFF2-40B4-BE49-F238E27FC236}">
              <a16:creationId xmlns:a16="http://schemas.microsoft.com/office/drawing/2014/main" id="{F30E4BCC-D193-4BFC-AF41-DD175A09B3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93" name="Picture 12" descr="C:\1Akila Ramani-26July2013\1 AKILA\RENDERINGS\MEETING TABLES\infinity 8pax meeting tables.jpg">
          <a:extLst>
            <a:ext uri="{FF2B5EF4-FFF2-40B4-BE49-F238E27FC236}">
              <a16:creationId xmlns:a16="http://schemas.microsoft.com/office/drawing/2014/main" id="{28EB237C-EFD2-4078-9C65-7430633541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4" name="Picture 12" descr="C:\1Akila Ramani-26July2013\1 AKILA\RENDERINGS\MEETING TABLES\infinity 8pax meeting tables.jpg">
          <a:extLst>
            <a:ext uri="{FF2B5EF4-FFF2-40B4-BE49-F238E27FC236}">
              <a16:creationId xmlns:a16="http://schemas.microsoft.com/office/drawing/2014/main" id="{9AC332A6-6B42-4015-8234-FF10241D77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95" name="Picture 12" descr="C:\1Akila Ramani-26July2013\1 AKILA\RENDERINGS\MEETING TABLES\infinity 8pax meeting tables.jpg">
          <a:extLst>
            <a:ext uri="{FF2B5EF4-FFF2-40B4-BE49-F238E27FC236}">
              <a16:creationId xmlns:a16="http://schemas.microsoft.com/office/drawing/2014/main" id="{D1F27805-D20F-4592-9FC1-4033110C17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96" name="Picture 9" descr="C:\1Akila Ramani-26July2013\1 AKILA\RENDERINGS\MEETING TABLES\infinity 8pax meeting tables.jpg">
          <a:extLst>
            <a:ext uri="{FF2B5EF4-FFF2-40B4-BE49-F238E27FC236}">
              <a16:creationId xmlns:a16="http://schemas.microsoft.com/office/drawing/2014/main" id="{472D7926-03C7-4DE6-960A-83FE497463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97" name="Picture 16" descr="C:\1Akila Ramani-26July2013\1 AKILA\RENDERINGS\MEETING TABLES\Planes discussion table - 1.png">
          <a:extLst>
            <a:ext uri="{FF2B5EF4-FFF2-40B4-BE49-F238E27FC236}">
              <a16:creationId xmlns:a16="http://schemas.microsoft.com/office/drawing/2014/main" id="{64C95B50-E0B8-487B-A167-1DD0EE4001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98" name="Picture 12" descr="C:\1Akila Ramani-26July2013\1 AKILA\RENDERINGS\MEETING TABLES\infinity 8pax meeting tables.jpg">
          <a:extLst>
            <a:ext uri="{FF2B5EF4-FFF2-40B4-BE49-F238E27FC236}">
              <a16:creationId xmlns:a16="http://schemas.microsoft.com/office/drawing/2014/main" id="{C09DE1BB-E1A8-461D-B743-5CA8A2FB2F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9" name="Picture 12" descr="C:\1Akila Ramani-26July2013\1 AKILA\RENDERINGS\MEETING TABLES\infinity 8pax meeting tables.jpg">
          <a:extLst>
            <a:ext uri="{FF2B5EF4-FFF2-40B4-BE49-F238E27FC236}">
              <a16:creationId xmlns:a16="http://schemas.microsoft.com/office/drawing/2014/main" id="{B323198C-60F3-4360-AAE4-39D3CD2A1A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0" name="Picture 12" descr="C:\1Akila Ramani-26July2013\1 AKILA\RENDERINGS\MEETING TABLES\infinity 8pax meeting tables.jpg">
          <a:extLst>
            <a:ext uri="{FF2B5EF4-FFF2-40B4-BE49-F238E27FC236}">
              <a16:creationId xmlns:a16="http://schemas.microsoft.com/office/drawing/2014/main" id="{C28C8084-C78B-4923-B0B8-C72BD83A3C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01" name="Picture 9" descr="C:\1Akila Ramani-26July2013\1 AKILA\RENDERINGS\MEETING TABLES\infinity 8pax meeting tables.jpg">
          <a:extLst>
            <a:ext uri="{FF2B5EF4-FFF2-40B4-BE49-F238E27FC236}">
              <a16:creationId xmlns:a16="http://schemas.microsoft.com/office/drawing/2014/main" id="{7181A2D5-ECF8-40D8-9C68-D73737C035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02" name="Picture 16" descr="C:\1Akila Ramani-26July2013\1 AKILA\RENDERINGS\MEETING TABLES\Planes discussion table - 1.png">
          <a:extLst>
            <a:ext uri="{FF2B5EF4-FFF2-40B4-BE49-F238E27FC236}">
              <a16:creationId xmlns:a16="http://schemas.microsoft.com/office/drawing/2014/main" id="{6543898F-34DC-4942-BF36-4355FFA2D3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3" name="Picture 12" descr="C:\1Akila Ramani-26July2013\1 AKILA\RENDERINGS\MEETING TABLES\infinity 8pax meeting tables.jpg">
          <a:extLst>
            <a:ext uri="{FF2B5EF4-FFF2-40B4-BE49-F238E27FC236}">
              <a16:creationId xmlns:a16="http://schemas.microsoft.com/office/drawing/2014/main" id="{A0C743C6-6CD9-437B-885C-6414EDA99D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04" name="Picture 12" descr="C:\1Akila Ramani-26July2013\1 AKILA\RENDERINGS\MEETING TABLES\infinity 8pax meeting tables.jpg">
          <a:extLst>
            <a:ext uri="{FF2B5EF4-FFF2-40B4-BE49-F238E27FC236}">
              <a16:creationId xmlns:a16="http://schemas.microsoft.com/office/drawing/2014/main" id="{8BA6D8AC-6FA7-4085-ABBA-1E7EC8A417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5" name="Picture 12" descr="C:\1Akila Ramani-26July2013\1 AKILA\RENDERINGS\MEETING TABLES\infinity 8pax meeting tables.jpg">
          <a:extLst>
            <a:ext uri="{FF2B5EF4-FFF2-40B4-BE49-F238E27FC236}">
              <a16:creationId xmlns:a16="http://schemas.microsoft.com/office/drawing/2014/main" id="{150FF830-C30B-4E06-A70A-64B0EAABA3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06" name="Picture 9" descr="C:\1Akila Ramani-26July2013\1 AKILA\RENDERINGS\MEETING TABLES\infinity 8pax meeting tables.jpg">
          <a:extLst>
            <a:ext uri="{FF2B5EF4-FFF2-40B4-BE49-F238E27FC236}">
              <a16:creationId xmlns:a16="http://schemas.microsoft.com/office/drawing/2014/main" id="{9463732B-B2B3-4EDF-A23E-0CB26ECC0E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07" name="Picture 16" descr="C:\1Akila Ramani-26July2013\1 AKILA\RENDERINGS\MEETING TABLES\Planes discussion table - 1.png">
          <a:extLst>
            <a:ext uri="{FF2B5EF4-FFF2-40B4-BE49-F238E27FC236}">
              <a16:creationId xmlns:a16="http://schemas.microsoft.com/office/drawing/2014/main" id="{22347CA2-8589-454C-B02F-D47DC7ADA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8" name="Picture 12" descr="C:\1Akila Ramani-26July2013\1 AKILA\RENDERINGS\MEETING TABLES\infinity 8pax meeting tables.jpg">
          <a:extLst>
            <a:ext uri="{FF2B5EF4-FFF2-40B4-BE49-F238E27FC236}">
              <a16:creationId xmlns:a16="http://schemas.microsoft.com/office/drawing/2014/main" id="{2FE4E4A9-BF6D-4718-A11F-A2859C2675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09" name="Picture 12" descr="C:\1Akila Ramani-26July2013\1 AKILA\RENDERINGS\MEETING TABLES\infinity 8pax meeting tables.jpg">
          <a:extLst>
            <a:ext uri="{FF2B5EF4-FFF2-40B4-BE49-F238E27FC236}">
              <a16:creationId xmlns:a16="http://schemas.microsoft.com/office/drawing/2014/main" id="{809D7CAC-02A7-4778-92FE-17F1F1AF0E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10" name="Picture 12" descr="C:\1Akila Ramani-26July2013\1 AKILA\RENDERINGS\MEETING TABLES\infinity 8pax meeting tables.jpg">
          <a:extLst>
            <a:ext uri="{FF2B5EF4-FFF2-40B4-BE49-F238E27FC236}">
              <a16:creationId xmlns:a16="http://schemas.microsoft.com/office/drawing/2014/main" id="{09DBECFD-DA7D-4304-8475-8A2EF2871E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1" name="Picture 9" descr="C:\1Akila Ramani-26July2013\1 AKILA\RENDERINGS\MEETING TABLES\infinity 8pax meeting tables.jpg">
          <a:extLst>
            <a:ext uri="{FF2B5EF4-FFF2-40B4-BE49-F238E27FC236}">
              <a16:creationId xmlns:a16="http://schemas.microsoft.com/office/drawing/2014/main" id="{102312DB-5613-4118-8B18-3394A09B8D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12" name="Picture 16" descr="C:\1Akila Ramani-26July2013\1 AKILA\RENDERINGS\MEETING TABLES\Planes discussion table - 1.png">
          <a:extLst>
            <a:ext uri="{FF2B5EF4-FFF2-40B4-BE49-F238E27FC236}">
              <a16:creationId xmlns:a16="http://schemas.microsoft.com/office/drawing/2014/main" id="{51F8CFBF-7CBA-4615-8FF0-0A2BF0E69E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13" name="Picture 12" descr="C:\1Akila Ramani-26July2013\1 AKILA\RENDERINGS\MEETING TABLES\infinity 8pax meeting tables.jpg">
          <a:extLst>
            <a:ext uri="{FF2B5EF4-FFF2-40B4-BE49-F238E27FC236}">
              <a16:creationId xmlns:a16="http://schemas.microsoft.com/office/drawing/2014/main" id="{0C1C8FF2-2EE0-42A1-8DE5-73ECCDD64F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14" name="Picture 12" descr="C:\1Akila Ramani-26July2013\1 AKILA\RENDERINGS\MEETING TABLES\infinity 8pax meeting tables.jpg">
          <a:extLst>
            <a:ext uri="{FF2B5EF4-FFF2-40B4-BE49-F238E27FC236}">
              <a16:creationId xmlns:a16="http://schemas.microsoft.com/office/drawing/2014/main" id="{6D714219-C71F-49C5-AA6E-0537304B7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15" name="Picture 12" descr="C:\1Akila Ramani-26July2013\1 AKILA\RENDERINGS\MEETING TABLES\infinity 8pax meeting tables.jpg">
          <a:extLst>
            <a:ext uri="{FF2B5EF4-FFF2-40B4-BE49-F238E27FC236}">
              <a16:creationId xmlns:a16="http://schemas.microsoft.com/office/drawing/2014/main" id="{12BBD001-C508-4589-814E-FE7723CEF2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6" name="Picture 9" descr="C:\1Akila Ramani-26July2013\1 AKILA\RENDERINGS\MEETING TABLES\infinity 8pax meeting tables.jpg">
          <a:extLst>
            <a:ext uri="{FF2B5EF4-FFF2-40B4-BE49-F238E27FC236}">
              <a16:creationId xmlns:a16="http://schemas.microsoft.com/office/drawing/2014/main" id="{DC872E96-B85B-40F0-9789-300D2A1A62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17" name="Picture 16" descr="C:\1Akila Ramani-26July2013\1 AKILA\RENDERINGS\MEETING TABLES\Planes discussion table - 1.png">
          <a:extLst>
            <a:ext uri="{FF2B5EF4-FFF2-40B4-BE49-F238E27FC236}">
              <a16:creationId xmlns:a16="http://schemas.microsoft.com/office/drawing/2014/main" id="{2ADF2D1D-D1B7-4547-AC68-CC15BD9B9F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18" name="Picture 12" descr="C:\1Akila Ramani-26July2013\1 AKILA\RENDERINGS\MEETING TABLES\infinity 8pax meeting tables.jpg">
          <a:extLst>
            <a:ext uri="{FF2B5EF4-FFF2-40B4-BE49-F238E27FC236}">
              <a16:creationId xmlns:a16="http://schemas.microsoft.com/office/drawing/2014/main" id="{0CAEC7CB-4959-4A0F-89FC-6E3D9950F1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19" name="Picture 12" descr="C:\1Akila Ramani-26July2013\1 AKILA\RENDERINGS\MEETING TABLES\infinity 8pax meeting tables.jpg">
          <a:extLst>
            <a:ext uri="{FF2B5EF4-FFF2-40B4-BE49-F238E27FC236}">
              <a16:creationId xmlns:a16="http://schemas.microsoft.com/office/drawing/2014/main" id="{8411BB9D-FEE9-457C-8737-01DF03DA51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20" name="Picture 12" descr="C:\1Akila Ramani-26July2013\1 AKILA\RENDERINGS\MEETING TABLES\infinity 8pax meeting tables.jpg">
          <a:extLst>
            <a:ext uri="{FF2B5EF4-FFF2-40B4-BE49-F238E27FC236}">
              <a16:creationId xmlns:a16="http://schemas.microsoft.com/office/drawing/2014/main" id="{D85A888B-F34E-4D2B-8592-7699E572A0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21" name="Picture 9" descr="C:\1Akila Ramani-26July2013\1 AKILA\RENDERINGS\MEETING TABLES\infinity 8pax meeting tables.jpg">
          <a:extLst>
            <a:ext uri="{FF2B5EF4-FFF2-40B4-BE49-F238E27FC236}">
              <a16:creationId xmlns:a16="http://schemas.microsoft.com/office/drawing/2014/main" id="{5049AAB1-62E7-4358-B339-911BA7E2A3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2" name="Picture 16" descr="C:\1Akila Ramani-26July2013\1 AKILA\RENDERINGS\MEETING TABLES\Planes discussion table - 1.png">
          <a:extLst>
            <a:ext uri="{FF2B5EF4-FFF2-40B4-BE49-F238E27FC236}">
              <a16:creationId xmlns:a16="http://schemas.microsoft.com/office/drawing/2014/main" id="{2E4A9CAB-5867-48F7-BBA9-4AED93D742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23" name="Picture 12" descr="C:\1Akila Ramani-26July2013\1 AKILA\RENDERINGS\MEETING TABLES\infinity 8pax meeting tables.jpg">
          <a:extLst>
            <a:ext uri="{FF2B5EF4-FFF2-40B4-BE49-F238E27FC236}">
              <a16:creationId xmlns:a16="http://schemas.microsoft.com/office/drawing/2014/main" id="{8E221D04-2192-4741-968A-B4697AF8E1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24" name="Picture 12" descr="C:\1Akila Ramani-26July2013\1 AKILA\RENDERINGS\MEETING TABLES\infinity 8pax meeting tables.jpg">
          <a:extLst>
            <a:ext uri="{FF2B5EF4-FFF2-40B4-BE49-F238E27FC236}">
              <a16:creationId xmlns:a16="http://schemas.microsoft.com/office/drawing/2014/main" id="{4A8135EB-080B-4C24-BA72-32C8FB1428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25" name="Picture 12" descr="C:\1Akila Ramani-26July2013\1 AKILA\RENDERINGS\MEETING TABLES\infinity 8pax meeting tables.jpg">
          <a:extLst>
            <a:ext uri="{FF2B5EF4-FFF2-40B4-BE49-F238E27FC236}">
              <a16:creationId xmlns:a16="http://schemas.microsoft.com/office/drawing/2014/main" id="{82169110-AF99-4ACF-A7AA-B2F96496F3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26" name="Picture 9" descr="C:\1Akila Ramani-26July2013\1 AKILA\RENDERINGS\MEETING TABLES\infinity 8pax meeting tables.jpg">
          <a:extLst>
            <a:ext uri="{FF2B5EF4-FFF2-40B4-BE49-F238E27FC236}">
              <a16:creationId xmlns:a16="http://schemas.microsoft.com/office/drawing/2014/main" id="{3E0BC21E-F575-48FA-A78A-C3BADEEC0D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7" name="Picture 16" descr="C:\1Akila Ramani-26July2013\1 AKILA\RENDERINGS\MEETING TABLES\Planes discussion table - 1.png">
          <a:extLst>
            <a:ext uri="{FF2B5EF4-FFF2-40B4-BE49-F238E27FC236}">
              <a16:creationId xmlns:a16="http://schemas.microsoft.com/office/drawing/2014/main" id="{A88DCCF0-38CD-4C98-A5B4-8530D020DF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28" name="Picture 12" descr="C:\1Akila Ramani-26July2013\1 AKILA\RENDERINGS\MEETING TABLES\infinity 8pax meeting tables.jpg">
          <a:extLst>
            <a:ext uri="{FF2B5EF4-FFF2-40B4-BE49-F238E27FC236}">
              <a16:creationId xmlns:a16="http://schemas.microsoft.com/office/drawing/2014/main" id="{B121F6FF-04C6-4A77-8AF7-AEE65FD0B6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29" name="Picture 12" descr="C:\1Akila Ramani-26July2013\1 AKILA\RENDERINGS\MEETING TABLES\infinity 8pax meeting tables.jpg">
          <a:extLst>
            <a:ext uri="{FF2B5EF4-FFF2-40B4-BE49-F238E27FC236}">
              <a16:creationId xmlns:a16="http://schemas.microsoft.com/office/drawing/2014/main" id="{BF8C0DD4-76C3-4769-AA26-3EF7979475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0" name="Picture 12" descr="C:\1Akila Ramani-26July2013\1 AKILA\RENDERINGS\MEETING TABLES\infinity 8pax meeting tables.jpg">
          <a:extLst>
            <a:ext uri="{FF2B5EF4-FFF2-40B4-BE49-F238E27FC236}">
              <a16:creationId xmlns:a16="http://schemas.microsoft.com/office/drawing/2014/main" id="{50958E32-870B-4960-B0C4-81D271D9EC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31" name="Picture 9" descr="C:\1Akila Ramani-26July2013\1 AKILA\RENDERINGS\MEETING TABLES\infinity 8pax meeting tables.jpg">
          <a:extLst>
            <a:ext uri="{FF2B5EF4-FFF2-40B4-BE49-F238E27FC236}">
              <a16:creationId xmlns:a16="http://schemas.microsoft.com/office/drawing/2014/main" id="{A762654A-2BA6-44E8-BDF9-E4AD1E9526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32" name="Picture 16" descr="C:\1Akila Ramani-26July2013\1 AKILA\RENDERINGS\MEETING TABLES\Planes discussion table - 1.png">
          <a:extLst>
            <a:ext uri="{FF2B5EF4-FFF2-40B4-BE49-F238E27FC236}">
              <a16:creationId xmlns:a16="http://schemas.microsoft.com/office/drawing/2014/main" id="{FAB7D98A-8A10-4856-A36F-9BC21370C0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3" name="Picture 12" descr="C:\1Akila Ramani-26July2013\1 AKILA\RENDERINGS\MEETING TABLES\infinity 8pax meeting tables.jpg">
          <a:extLst>
            <a:ext uri="{FF2B5EF4-FFF2-40B4-BE49-F238E27FC236}">
              <a16:creationId xmlns:a16="http://schemas.microsoft.com/office/drawing/2014/main" id="{B3DACA40-068D-495B-8B2B-7C034C9245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34" name="Picture 12" descr="C:\1Akila Ramani-26July2013\1 AKILA\RENDERINGS\MEETING TABLES\infinity 8pax meeting tables.jpg">
          <a:extLst>
            <a:ext uri="{FF2B5EF4-FFF2-40B4-BE49-F238E27FC236}">
              <a16:creationId xmlns:a16="http://schemas.microsoft.com/office/drawing/2014/main" id="{404BD617-1F46-4D88-AAFF-ED35A29581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5" name="Picture 12" descr="C:\1Akila Ramani-26July2013\1 AKILA\RENDERINGS\MEETING TABLES\infinity 8pax meeting tables.jpg">
          <a:extLst>
            <a:ext uri="{FF2B5EF4-FFF2-40B4-BE49-F238E27FC236}">
              <a16:creationId xmlns:a16="http://schemas.microsoft.com/office/drawing/2014/main" id="{BDA090F9-BE5D-41E8-8AD2-2024380B8E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36" name="Picture 9" descr="C:\1Akila Ramani-26July2013\1 AKILA\RENDERINGS\MEETING TABLES\infinity 8pax meeting tables.jpg">
          <a:extLst>
            <a:ext uri="{FF2B5EF4-FFF2-40B4-BE49-F238E27FC236}">
              <a16:creationId xmlns:a16="http://schemas.microsoft.com/office/drawing/2014/main" id="{4E057762-79EC-4A2C-89E0-7C71EB59B6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37" name="Picture 16" descr="C:\1Akila Ramani-26July2013\1 AKILA\RENDERINGS\MEETING TABLES\Planes discussion table - 1.png">
          <a:extLst>
            <a:ext uri="{FF2B5EF4-FFF2-40B4-BE49-F238E27FC236}">
              <a16:creationId xmlns:a16="http://schemas.microsoft.com/office/drawing/2014/main" id="{CBE9C22D-0426-4EEA-A2F4-DE41EE18E6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8" name="Picture 12" descr="C:\1Akila Ramani-26July2013\1 AKILA\RENDERINGS\MEETING TABLES\infinity 8pax meeting tables.jpg">
          <a:extLst>
            <a:ext uri="{FF2B5EF4-FFF2-40B4-BE49-F238E27FC236}">
              <a16:creationId xmlns:a16="http://schemas.microsoft.com/office/drawing/2014/main" id="{98DEA709-0E7E-4735-8EB7-76B3F43F05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39" name="Picture 12" descr="C:\1Akila Ramani-26July2013\1 AKILA\RENDERINGS\MEETING TABLES\infinity 8pax meeting tables.jpg">
          <a:extLst>
            <a:ext uri="{FF2B5EF4-FFF2-40B4-BE49-F238E27FC236}">
              <a16:creationId xmlns:a16="http://schemas.microsoft.com/office/drawing/2014/main" id="{12027FB7-CEAD-4272-9075-E7741D297E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40" name="Picture 12" descr="C:\1Akila Ramani-26July2013\1 AKILA\RENDERINGS\MEETING TABLES\infinity 8pax meeting tables.jpg">
          <a:extLst>
            <a:ext uri="{FF2B5EF4-FFF2-40B4-BE49-F238E27FC236}">
              <a16:creationId xmlns:a16="http://schemas.microsoft.com/office/drawing/2014/main" id="{6F18FD81-69F6-45E3-B44F-9E014F20B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41" name="Picture 9" descr="C:\1Akila Ramani-26July2013\1 AKILA\RENDERINGS\MEETING TABLES\infinity 8pax meeting tables.jpg">
          <a:extLst>
            <a:ext uri="{FF2B5EF4-FFF2-40B4-BE49-F238E27FC236}">
              <a16:creationId xmlns:a16="http://schemas.microsoft.com/office/drawing/2014/main" id="{940F8AB5-2F43-4324-A2F7-9F228323B0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42" name="Picture 16" descr="C:\1Akila Ramani-26July2013\1 AKILA\RENDERINGS\MEETING TABLES\Planes discussion table - 1.png">
          <a:extLst>
            <a:ext uri="{FF2B5EF4-FFF2-40B4-BE49-F238E27FC236}">
              <a16:creationId xmlns:a16="http://schemas.microsoft.com/office/drawing/2014/main" id="{A052404E-A007-406C-A5B9-952C0E4BFC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43" name="Picture 12" descr="C:\1Akila Ramani-26July2013\1 AKILA\RENDERINGS\MEETING TABLES\infinity 8pax meeting tables.jpg">
          <a:extLst>
            <a:ext uri="{FF2B5EF4-FFF2-40B4-BE49-F238E27FC236}">
              <a16:creationId xmlns:a16="http://schemas.microsoft.com/office/drawing/2014/main" id="{67901D12-4913-492A-9BE5-9E03477144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4" name="Picture 12" descr="C:\1Akila Ramani-26July2013\1 AKILA\RENDERINGS\MEETING TABLES\infinity 8pax meeting tables.jpg">
          <a:extLst>
            <a:ext uri="{FF2B5EF4-FFF2-40B4-BE49-F238E27FC236}">
              <a16:creationId xmlns:a16="http://schemas.microsoft.com/office/drawing/2014/main" id="{168EEF77-EB5E-4C94-B7C5-68BB708832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45" name="Picture 12" descr="C:\1Akila Ramani-26July2013\1 AKILA\RENDERINGS\MEETING TABLES\infinity 8pax meeting tables.jpg">
          <a:extLst>
            <a:ext uri="{FF2B5EF4-FFF2-40B4-BE49-F238E27FC236}">
              <a16:creationId xmlns:a16="http://schemas.microsoft.com/office/drawing/2014/main" id="{8C3571A9-17AA-401C-827B-D614F29978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46" name="Picture 9" descr="C:\1Akila Ramani-26July2013\1 AKILA\RENDERINGS\MEETING TABLES\infinity 8pax meeting tables.jpg">
          <a:extLst>
            <a:ext uri="{FF2B5EF4-FFF2-40B4-BE49-F238E27FC236}">
              <a16:creationId xmlns:a16="http://schemas.microsoft.com/office/drawing/2014/main" id="{5AB89AC3-DC6B-483C-846C-047F4504DD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47" name="Picture 16" descr="C:\1Akila Ramani-26July2013\1 AKILA\RENDERINGS\MEETING TABLES\Planes discussion table - 1.png">
          <a:extLst>
            <a:ext uri="{FF2B5EF4-FFF2-40B4-BE49-F238E27FC236}">
              <a16:creationId xmlns:a16="http://schemas.microsoft.com/office/drawing/2014/main" id="{7508C6D2-9471-4941-AE83-1BC8FC2E6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48" name="Picture 12" descr="C:\1Akila Ramani-26July2013\1 AKILA\RENDERINGS\MEETING TABLES\infinity 8pax meeting tables.jpg">
          <a:extLst>
            <a:ext uri="{FF2B5EF4-FFF2-40B4-BE49-F238E27FC236}">
              <a16:creationId xmlns:a16="http://schemas.microsoft.com/office/drawing/2014/main" id="{B542B5B6-B2BA-425F-B0A0-4C3FA71D7A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9" name="Picture 12" descr="C:\1Akila Ramani-26July2013\1 AKILA\RENDERINGS\MEETING TABLES\infinity 8pax meeting tables.jpg">
          <a:extLst>
            <a:ext uri="{FF2B5EF4-FFF2-40B4-BE49-F238E27FC236}">
              <a16:creationId xmlns:a16="http://schemas.microsoft.com/office/drawing/2014/main" id="{91C13FCF-6C4D-4ED2-A5AA-86D38C834C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0" name="Picture 12" descr="C:\1Akila Ramani-26July2013\1 AKILA\RENDERINGS\MEETING TABLES\infinity 8pax meeting tables.jpg">
          <a:extLst>
            <a:ext uri="{FF2B5EF4-FFF2-40B4-BE49-F238E27FC236}">
              <a16:creationId xmlns:a16="http://schemas.microsoft.com/office/drawing/2014/main" id="{D386C1EF-807F-4ECD-8296-1B19C812A9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51" name="Picture 9" descr="C:\1Akila Ramani-26July2013\1 AKILA\RENDERINGS\MEETING TABLES\infinity 8pax meeting tables.jpg">
          <a:extLst>
            <a:ext uri="{FF2B5EF4-FFF2-40B4-BE49-F238E27FC236}">
              <a16:creationId xmlns:a16="http://schemas.microsoft.com/office/drawing/2014/main" id="{C21B74BC-3C16-4460-8BCB-826411711F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52" name="Picture 16" descr="C:\1Akila Ramani-26July2013\1 AKILA\RENDERINGS\MEETING TABLES\Planes discussion table - 1.png">
          <a:extLst>
            <a:ext uri="{FF2B5EF4-FFF2-40B4-BE49-F238E27FC236}">
              <a16:creationId xmlns:a16="http://schemas.microsoft.com/office/drawing/2014/main" id="{863C5FD6-7AF3-4DBA-8845-8B8C697F12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3" name="Picture 12" descr="C:\1Akila Ramani-26July2013\1 AKILA\RENDERINGS\MEETING TABLES\infinity 8pax meeting tables.jpg">
          <a:extLst>
            <a:ext uri="{FF2B5EF4-FFF2-40B4-BE49-F238E27FC236}">
              <a16:creationId xmlns:a16="http://schemas.microsoft.com/office/drawing/2014/main" id="{E6645D86-4E6E-471F-AF28-E322F281E9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54" name="Picture 12" descr="C:\1Akila Ramani-26July2013\1 AKILA\RENDERINGS\MEETING TABLES\infinity 8pax meeting tables.jpg">
          <a:extLst>
            <a:ext uri="{FF2B5EF4-FFF2-40B4-BE49-F238E27FC236}">
              <a16:creationId xmlns:a16="http://schemas.microsoft.com/office/drawing/2014/main" id="{11093ACB-A5E4-4ED5-B7AF-D21C07EDB0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5" name="Picture 12" descr="C:\1Akila Ramani-26July2013\1 AKILA\RENDERINGS\MEETING TABLES\infinity 8pax meeting tables.jpg">
          <a:extLst>
            <a:ext uri="{FF2B5EF4-FFF2-40B4-BE49-F238E27FC236}">
              <a16:creationId xmlns:a16="http://schemas.microsoft.com/office/drawing/2014/main" id="{79F47880-45A9-4C90-96A2-9B98C591DD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56" name="Picture 9" descr="C:\1Akila Ramani-26July2013\1 AKILA\RENDERINGS\MEETING TABLES\infinity 8pax meeting tables.jpg">
          <a:extLst>
            <a:ext uri="{FF2B5EF4-FFF2-40B4-BE49-F238E27FC236}">
              <a16:creationId xmlns:a16="http://schemas.microsoft.com/office/drawing/2014/main" id="{10B1F268-2666-4D9F-88C8-BA9031ED86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57" name="Picture 16" descr="C:\1Akila Ramani-26July2013\1 AKILA\RENDERINGS\MEETING TABLES\Planes discussion table - 1.png">
          <a:extLst>
            <a:ext uri="{FF2B5EF4-FFF2-40B4-BE49-F238E27FC236}">
              <a16:creationId xmlns:a16="http://schemas.microsoft.com/office/drawing/2014/main" id="{BCB8F0B3-D63E-4ECA-B69B-5A4046F2E7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8" name="Picture 12" descr="C:\1Akila Ramani-26July2013\1 AKILA\RENDERINGS\MEETING TABLES\infinity 8pax meeting tables.jpg">
          <a:extLst>
            <a:ext uri="{FF2B5EF4-FFF2-40B4-BE49-F238E27FC236}">
              <a16:creationId xmlns:a16="http://schemas.microsoft.com/office/drawing/2014/main" id="{54A3000F-4E49-42D8-A604-165A671CC2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59" name="Picture 12" descr="C:\1Akila Ramani-26July2013\1 AKILA\RENDERINGS\MEETING TABLES\infinity 8pax meeting tables.jpg">
          <a:extLst>
            <a:ext uri="{FF2B5EF4-FFF2-40B4-BE49-F238E27FC236}">
              <a16:creationId xmlns:a16="http://schemas.microsoft.com/office/drawing/2014/main" id="{8365B3A4-6F02-496D-BD30-1D52DE8B3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60" name="Picture 12" descr="C:\1Akila Ramani-26July2013\1 AKILA\RENDERINGS\MEETING TABLES\infinity 8pax meeting tables.jpg">
          <a:extLst>
            <a:ext uri="{FF2B5EF4-FFF2-40B4-BE49-F238E27FC236}">
              <a16:creationId xmlns:a16="http://schemas.microsoft.com/office/drawing/2014/main" id="{21B02E7B-18EA-4BAA-9599-6C6C12E99A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1" name="Picture 9" descr="C:\1Akila Ramani-26July2013\1 AKILA\RENDERINGS\MEETING TABLES\infinity 8pax meeting tables.jpg">
          <a:extLst>
            <a:ext uri="{FF2B5EF4-FFF2-40B4-BE49-F238E27FC236}">
              <a16:creationId xmlns:a16="http://schemas.microsoft.com/office/drawing/2014/main" id="{5FFD810F-3B4C-4C10-BC2B-C7C561FDA8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62" name="Picture 16" descr="C:\1Akila Ramani-26July2013\1 AKILA\RENDERINGS\MEETING TABLES\Planes discussion table - 1.png">
          <a:extLst>
            <a:ext uri="{FF2B5EF4-FFF2-40B4-BE49-F238E27FC236}">
              <a16:creationId xmlns:a16="http://schemas.microsoft.com/office/drawing/2014/main" id="{3B07855C-88EC-434F-BAC7-49BD36908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63" name="Picture 12" descr="C:\1Akila Ramani-26July2013\1 AKILA\RENDERINGS\MEETING TABLES\infinity 8pax meeting tables.jpg">
          <a:extLst>
            <a:ext uri="{FF2B5EF4-FFF2-40B4-BE49-F238E27FC236}">
              <a16:creationId xmlns:a16="http://schemas.microsoft.com/office/drawing/2014/main" id="{80903234-8F6A-49F8-AFCF-E234B0B5CB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64" name="Picture 12" descr="C:\1Akila Ramani-26July2013\1 AKILA\RENDERINGS\MEETING TABLES\infinity 8pax meeting tables.jpg">
          <a:extLst>
            <a:ext uri="{FF2B5EF4-FFF2-40B4-BE49-F238E27FC236}">
              <a16:creationId xmlns:a16="http://schemas.microsoft.com/office/drawing/2014/main" id="{FCB68269-7D8E-49E4-BB89-546E7F712F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65" name="Picture 12" descr="C:\1Akila Ramani-26July2013\1 AKILA\RENDERINGS\MEETING TABLES\infinity 8pax meeting tables.jpg">
          <a:extLst>
            <a:ext uri="{FF2B5EF4-FFF2-40B4-BE49-F238E27FC236}">
              <a16:creationId xmlns:a16="http://schemas.microsoft.com/office/drawing/2014/main" id="{64688B6C-BDF5-41E4-80EE-DE9F7D7A7A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6" name="Picture 9" descr="C:\1Akila Ramani-26July2013\1 AKILA\RENDERINGS\MEETING TABLES\infinity 8pax meeting tables.jpg">
          <a:extLst>
            <a:ext uri="{FF2B5EF4-FFF2-40B4-BE49-F238E27FC236}">
              <a16:creationId xmlns:a16="http://schemas.microsoft.com/office/drawing/2014/main" id="{E96FCFCA-5758-4B2E-AEAB-F2055C9945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67" name="Picture 16" descr="C:\1Akila Ramani-26July2013\1 AKILA\RENDERINGS\MEETING TABLES\Planes discussion table - 1.png">
          <a:extLst>
            <a:ext uri="{FF2B5EF4-FFF2-40B4-BE49-F238E27FC236}">
              <a16:creationId xmlns:a16="http://schemas.microsoft.com/office/drawing/2014/main" id="{8A3B1461-A701-4DC5-9BEE-300438DFE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68" name="Picture 12" descr="C:\1Akila Ramani-26July2013\1 AKILA\RENDERINGS\MEETING TABLES\infinity 8pax meeting tables.jpg">
          <a:extLst>
            <a:ext uri="{FF2B5EF4-FFF2-40B4-BE49-F238E27FC236}">
              <a16:creationId xmlns:a16="http://schemas.microsoft.com/office/drawing/2014/main" id="{7C513EBE-EE66-4946-9E48-19A8C5C5E1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69" name="Picture 12" descr="C:\1Akila Ramani-26July2013\1 AKILA\RENDERINGS\MEETING TABLES\infinity 8pax meeting tables.jpg">
          <a:extLst>
            <a:ext uri="{FF2B5EF4-FFF2-40B4-BE49-F238E27FC236}">
              <a16:creationId xmlns:a16="http://schemas.microsoft.com/office/drawing/2014/main" id="{2709F85E-3323-48E0-BF44-8693ECA959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70" name="Picture 12" descr="C:\1Akila Ramani-26July2013\1 AKILA\RENDERINGS\MEETING TABLES\infinity 8pax meeting tables.jpg">
          <a:extLst>
            <a:ext uri="{FF2B5EF4-FFF2-40B4-BE49-F238E27FC236}">
              <a16:creationId xmlns:a16="http://schemas.microsoft.com/office/drawing/2014/main" id="{2977DEB3-6E40-491D-A9B9-43D894D7B0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71" name="Picture 9" descr="C:\1Akila Ramani-26July2013\1 AKILA\RENDERINGS\MEETING TABLES\infinity 8pax meeting tables.jpg">
          <a:extLst>
            <a:ext uri="{FF2B5EF4-FFF2-40B4-BE49-F238E27FC236}">
              <a16:creationId xmlns:a16="http://schemas.microsoft.com/office/drawing/2014/main" id="{4C8C780C-25C5-49DA-800C-9978DBE423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2" name="Picture 16" descr="C:\1Akila Ramani-26July2013\1 AKILA\RENDERINGS\MEETING TABLES\Planes discussion table - 1.png">
          <a:extLst>
            <a:ext uri="{FF2B5EF4-FFF2-40B4-BE49-F238E27FC236}">
              <a16:creationId xmlns:a16="http://schemas.microsoft.com/office/drawing/2014/main" id="{861BBDAE-23DA-4CE3-A0E8-98050E9D6D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73" name="Picture 12" descr="C:\1Akila Ramani-26July2013\1 AKILA\RENDERINGS\MEETING TABLES\infinity 8pax meeting tables.jpg">
          <a:extLst>
            <a:ext uri="{FF2B5EF4-FFF2-40B4-BE49-F238E27FC236}">
              <a16:creationId xmlns:a16="http://schemas.microsoft.com/office/drawing/2014/main" id="{8FF32798-A7A3-432D-8956-4255F34F4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74" name="Picture 12" descr="C:\1Akila Ramani-26July2013\1 AKILA\RENDERINGS\MEETING TABLES\infinity 8pax meeting tables.jpg">
          <a:extLst>
            <a:ext uri="{FF2B5EF4-FFF2-40B4-BE49-F238E27FC236}">
              <a16:creationId xmlns:a16="http://schemas.microsoft.com/office/drawing/2014/main" id="{0B4EB25F-1576-495D-A556-FA7ADB3526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75" name="Picture 12" descr="C:\1Akila Ramani-26July2013\1 AKILA\RENDERINGS\MEETING TABLES\infinity 8pax meeting tables.jpg">
          <a:extLst>
            <a:ext uri="{FF2B5EF4-FFF2-40B4-BE49-F238E27FC236}">
              <a16:creationId xmlns:a16="http://schemas.microsoft.com/office/drawing/2014/main" id="{F8971003-DAA8-40DE-BED8-083C7F0881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76" name="Picture 9" descr="C:\1Akila Ramani-26July2013\1 AKILA\RENDERINGS\MEETING TABLES\infinity 8pax meeting tables.jpg">
          <a:extLst>
            <a:ext uri="{FF2B5EF4-FFF2-40B4-BE49-F238E27FC236}">
              <a16:creationId xmlns:a16="http://schemas.microsoft.com/office/drawing/2014/main" id="{7EFAAA4D-82D7-499B-A940-CC9E748CEB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7" name="Picture 16" descr="C:\1Akila Ramani-26July2013\1 AKILA\RENDERINGS\MEETING TABLES\Planes discussion table - 1.png">
          <a:extLst>
            <a:ext uri="{FF2B5EF4-FFF2-40B4-BE49-F238E27FC236}">
              <a16:creationId xmlns:a16="http://schemas.microsoft.com/office/drawing/2014/main" id="{703FE4EA-0646-4346-8D4F-3F6CB60CB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78" name="Picture 12" descr="C:\1Akila Ramani-26July2013\1 AKILA\RENDERINGS\MEETING TABLES\infinity 8pax meeting tables.jpg">
          <a:extLst>
            <a:ext uri="{FF2B5EF4-FFF2-40B4-BE49-F238E27FC236}">
              <a16:creationId xmlns:a16="http://schemas.microsoft.com/office/drawing/2014/main" id="{A1BD96DD-560C-4DD6-9731-C0F1D0FDAA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79" name="Picture 12" descr="C:\1Akila Ramani-26July2013\1 AKILA\RENDERINGS\MEETING TABLES\infinity 8pax meeting tables.jpg">
          <a:extLst>
            <a:ext uri="{FF2B5EF4-FFF2-40B4-BE49-F238E27FC236}">
              <a16:creationId xmlns:a16="http://schemas.microsoft.com/office/drawing/2014/main" id="{EF488AB4-2EEA-4A2F-B109-7364A21125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0" name="Picture 12" descr="C:\1Akila Ramani-26July2013\1 AKILA\RENDERINGS\MEETING TABLES\infinity 8pax meeting tables.jpg">
          <a:extLst>
            <a:ext uri="{FF2B5EF4-FFF2-40B4-BE49-F238E27FC236}">
              <a16:creationId xmlns:a16="http://schemas.microsoft.com/office/drawing/2014/main" id="{E01C77ED-5B25-4F6B-9B4B-A941B72B69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81" name="Picture 9" descr="C:\1Akila Ramani-26July2013\1 AKILA\RENDERINGS\MEETING TABLES\infinity 8pax meeting tables.jpg">
          <a:extLst>
            <a:ext uri="{FF2B5EF4-FFF2-40B4-BE49-F238E27FC236}">
              <a16:creationId xmlns:a16="http://schemas.microsoft.com/office/drawing/2014/main" id="{C0E96510-1EBF-4A8C-A34F-67FAF88DCD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82" name="Picture 16" descr="C:\1Akila Ramani-26July2013\1 AKILA\RENDERINGS\MEETING TABLES\Planes discussion table - 1.png">
          <a:extLst>
            <a:ext uri="{FF2B5EF4-FFF2-40B4-BE49-F238E27FC236}">
              <a16:creationId xmlns:a16="http://schemas.microsoft.com/office/drawing/2014/main" id="{B772001C-593E-4AB7-B092-57CE6089EB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3" name="Picture 12" descr="C:\1Akila Ramani-26July2013\1 AKILA\RENDERINGS\MEETING TABLES\infinity 8pax meeting tables.jpg">
          <a:extLst>
            <a:ext uri="{FF2B5EF4-FFF2-40B4-BE49-F238E27FC236}">
              <a16:creationId xmlns:a16="http://schemas.microsoft.com/office/drawing/2014/main" id="{EE0C5BAF-F9DE-416F-8108-03C0261F74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84" name="Picture 12" descr="C:\1Akila Ramani-26July2013\1 AKILA\RENDERINGS\MEETING TABLES\infinity 8pax meeting tables.jpg">
          <a:extLst>
            <a:ext uri="{FF2B5EF4-FFF2-40B4-BE49-F238E27FC236}">
              <a16:creationId xmlns:a16="http://schemas.microsoft.com/office/drawing/2014/main" id="{471F7537-B6A5-4C15-B915-1B7E02E54E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5" name="Picture 12" descr="C:\1Akila Ramani-26July2013\1 AKILA\RENDERINGS\MEETING TABLES\infinity 8pax meeting tables.jpg">
          <a:extLst>
            <a:ext uri="{FF2B5EF4-FFF2-40B4-BE49-F238E27FC236}">
              <a16:creationId xmlns:a16="http://schemas.microsoft.com/office/drawing/2014/main" id="{B49DC7DD-A220-4F0E-9297-3B5C6A58BF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86" name="Picture 9" descr="C:\1Akila Ramani-26July2013\1 AKILA\RENDERINGS\MEETING TABLES\infinity 8pax meeting tables.jpg">
          <a:extLst>
            <a:ext uri="{FF2B5EF4-FFF2-40B4-BE49-F238E27FC236}">
              <a16:creationId xmlns:a16="http://schemas.microsoft.com/office/drawing/2014/main" id="{26635C77-DA27-49A7-8A11-82D1F33A99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87" name="Picture 16" descr="C:\1Akila Ramani-26July2013\1 AKILA\RENDERINGS\MEETING TABLES\Planes discussion table - 1.png">
          <a:extLst>
            <a:ext uri="{FF2B5EF4-FFF2-40B4-BE49-F238E27FC236}">
              <a16:creationId xmlns:a16="http://schemas.microsoft.com/office/drawing/2014/main" id="{530F0F15-14D5-4489-A725-56C87A3BCA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8" name="Picture 12" descr="C:\1Akila Ramani-26July2013\1 AKILA\RENDERINGS\MEETING TABLES\infinity 8pax meeting tables.jpg">
          <a:extLst>
            <a:ext uri="{FF2B5EF4-FFF2-40B4-BE49-F238E27FC236}">
              <a16:creationId xmlns:a16="http://schemas.microsoft.com/office/drawing/2014/main" id="{8099EEFE-90BD-4DD6-A143-238500095B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89" name="Picture 12" descr="C:\1Akila Ramani-26July2013\1 AKILA\RENDERINGS\MEETING TABLES\infinity 8pax meeting tables.jpg">
          <a:extLst>
            <a:ext uri="{FF2B5EF4-FFF2-40B4-BE49-F238E27FC236}">
              <a16:creationId xmlns:a16="http://schemas.microsoft.com/office/drawing/2014/main" id="{86AFA868-088C-4BCF-A1A3-B669BDAF2F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90" name="Picture 12" descr="C:\1Akila Ramani-26July2013\1 AKILA\RENDERINGS\MEETING TABLES\infinity 8pax meeting tables.jpg">
          <a:extLst>
            <a:ext uri="{FF2B5EF4-FFF2-40B4-BE49-F238E27FC236}">
              <a16:creationId xmlns:a16="http://schemas.microsoft.com/office/drawing/2014/main" id="{CEF8FCA7-21BE-4976-80CC-E2ECF3B9D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91" name="Picture 9" descr="C:\1Akila Ramani-26July2013\1 AKILA\RENDERINGS\MEETING TABLES\infinity 8pax meeting tables.jpg">
          <a:extLst>
            <a:ext uri="{FF2B5EF4-FFF2-40B4-BE49-F238E27FC236}">
              <a16:creationId xmlns:a16="http://schemas.microsoft.com/office/drawing/2014/main" id="{BB705DE7-2DC0-4615-93F1-E3AD9B84B3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92" name="Picture 16" descr="C:\1Akila Ramani-26July2013\1 AKILA\RENDERINGS\MEETING TABLES\Planes discussion table - 1.png">
          <a:extLst>
            <a:ext uri="{FF2B5EF4-FFF2-40B4-BE49-F238E27FC236}">
              <a16:creationId xmlns:a16="http://schemas.microsoft.com/office/drawing/2014/main" id="{E41BB70D-52A4-4089-AACA-767AFB226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93" name="Picture 12" descr="C:\1Akila Ramani-26July2013\1 AKILA\RENDERINGS\MEETING TABLES\infinity 8pax meeting tables.jpg">
          <a:extLst>
            <a:ext uri="{FF2B5EF4-FFF2-40B4-BE49-F238E27FC236}">
              <a16:creationId xmlns:a16="http://schemas.microsoft.com/office/drawing/2014/main" id="{9CD5E58B-9D87-46F7-9927-0CBAE74E4D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4" name="Picture 12" descr="C:\1Akila Ramani-26July2013\1 AKILA\RENDERINGS\MEETING TABLES\infinity 8pax meeting tables.jpg">
          <a:extLst>
            <a:ext uri="{FF2B5EF4-FFF2-40B4-BE49-F238E27FC236}">
              <a16:creationId xmlns:a16="http://schemas.microsoft.com/office/drawing/2014/main" id="{B5C9BC86-87E9-479C-952C-51540C4E6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95" name="Picture 12" descr="C:\1Akila Ramani-26July2013\1 AKILA\RENDERINGS\MEETING TABLES\infinity 8pax meeting tables.jpg">
          <a:extLst>
            <a:ext uri="{FF2B5EF4-FFF2-40B4-BE49-F238E27FC236}">
              <a16:creationId xmlns:a16="http://schemas.microsoft.com/office/drawing/2014/main" id="{C798FB81-6136-4676-A042-CF3513227D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96" name="Picture 9" descr="C:\1Akila Ramani-26July2013\1 AKILA\RENDERINGS\MEETING TABLES\infinity 8pax meeting tables.jpg">
          <a:extLst>
            <a:ext uri="{FF2B5EF4-FFF2-40B4-BE49-F238E27FC236}">
              <a16:creationId xmlns:a16="http://schemas.microsoft.com/office/drawing/2014/main" id="{1566A065-0300-46FA-A5EA-127F24D396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97" name="Picture 16" descr="C:\1Akila Ramani-26July2013\1 AKILA\RENDERINGS\MEETING TABLES\Planes discussion table - 1.png">
          <a:extLst>
            <a:ext uri="{FF2B5EF4-FFF2-40B4-BE49-F238E27FC236}">
              <a16:creationId xmlns:a16="http://schemas.microsoft.com/office/drawing/2014/main" id="{37449D03-0D58-472B-BAE3-3C69650D38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98" name="Picture 12" descr="C:\1Akila Ramani-26July2013\1 AKILA\RENDERINGS\MEETING TABLES\infinity 8pax meeting tables.jpg">
          <a:extLst>
            <a:ext uri="{FF2B5EF4-FFF2-40B4-BE49-F238E27FC236}">
              <a16:creationId xmlns:a16="http://schemas.microsoft.com/office/drawing/2014/main" id="{C6CC2B0E-8BD2-4EE2-BA17-C596E913B2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9" name="Picture 12" descr="C:\1Akila Ramani-26July2013\1 AKILA\RENDERINGS\MEETING TABLES\infinity 8pax meeting tables.jpg">
          <a:extLst>
            <a:ext uri="{FF2B5EF4-FFF2-40B4-BE49-F238E27FC236}">
              <a16:creationId xmlns:a16="http://schemas.microsoft.com/office/drawing/2014/main" id="{39C23BEE-4442-4BA1-BD6C-DCB044EC09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0" name="Picture 12" descr="C:\1Akila Ramani-26July2013\1 AKILA\RENDERINGS\MEETING TABLES\infinity 8pax meeting tables.jpg">
          <a:extLst>
            <a:ext uri="{FF2B5EF4-FFF2-40B4-BE49-F238E27FC236}">
              <a16:creationId xmlns:a16="http://schemas.microsoft.com/office/drawing/2014/main" id="{51DF7AAE-5AB3-4774-82CF-D5811D5191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01" name="Picture 9" descr="C:\1Akila Ramani-26July2013\1 AKILA\RENDERINGS\MEETING TABLES\infinity 8pax meeting tables.jpg">
          <a:extLst>
            <a:ext uri="{FF2B5EF4-FFF2-40B4-BE49-F238E27FC236}">
              <a16:creationId xmlns:a16="http://schemas.microsoft.com/office/drawing/2014/main" id="{00D8C7F5-1EDB-4A68-8537-D0E72452E0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02" name="Picture 16" descr="C:\1Akila Ramani-26July2013\1 AKILA\RENDERINGS\MEETING TABLES\Planes discussion table - 1.png">
          <a:extLst>
            <a:ext uri="{FF2B5EF4-FFF2-40B4-BE49-F238E27FC236}">
              <a16:creationId xmlns:a16="http://schemas.microsoft.com/office/drawing/2014/main" id="{F7EB4F6F-BA79-4271-B282-7A901B986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3" name="Picture 12" descr="C:\1Akila Ramani-26July2013\1 AKILA\RENDERINGS\MEETING TABLES\infinity 8pax meeting tables.jpg">
          <a:extLst>
            <a:ext uri="{FF2B5EF4-FFF2-40B4-BE49-F238E27FC236}">
              <a16:creationId xmlns:a16="http://schemas.microsoft.com/office/drawing/2014/main" id="{A2E12BF4-ABDC-4181-841D-00AEF7BD4D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04" name="Picture 12" descr="C:\1Akila Ramani-26July2013\1 AKILA\RENDERINGS\MEETING TABLES\infinity 8pax meeting tables.jpg">
          <a:extLst>
            <a:ext uri="{FF2B5EF4-FFF2-40B4-BE49-F238E27FC236}">
              <a16:creationId xmlns:a16="http://schemas.microsoft.com/office/drawing/2014/main" id="{021A50E1-13F4-4217-8720-440E234627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5" name="Picture 12" descr="C:\1Akila Ramani-26July2013\1 AKILA\RENDERINGS\MEETING TABLES\infinity 8pax meeting tables.jpg">
          <a:extLst>
            <a:ext uri="{FF2B5EF4-FFF2-40B4-BE49-F238E27FC236}">
              <a16:creationId xmlns:a16="http://schemas.microsoft.com/office/drawing/2014/main" id="{560150B1-8D2A-4141-869B-4C40F71555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06" name="Picture 9" descr="C:\1Akila Ramani-26July2013\1 AKILA\RENDERINGS\MEETING TABLES\infinity 8pax meeting tables.jpg">
          <a:extLst>
            <a:ext uri="{FF2B5EF4-FFF2-40B4-BE49-F238E27FC236}">
              <a16:creationId xmlns:a16="http://schemas.microsoft.com/office/drawing/2014/main" id="{EF82961B-A8BB-4600-9653-43329894D0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07" name="Picture 16" descr="C:\1Akila Ramani-26July2013\1 AKILA\RENDERINGS\MEETING TABLES\Planes discussion table - 1.png">
          <a:extLst>
            <a:ext uri="{FF2B5EF4-FFF2-40B4-BE49-F238E27FC236}">
              <a16:creationId xmlns:a16="http://schemas.microsoft.com/office/drawing/2014/main" id="{2AB26932-1980-4E27-9FF4-0BAE82B189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8" name="Picture 12" descr="C:\1Akila Ramani-26July2013\1 AKILA\RENDERINGS\MEETING TABLES\infinity 8pax meeting tables.jpg">
          <a:extLst>
            <a:ext uri="{FF2B5EF4-FFF2-40B4-BE49-F238E27FC236}">
              <a16:creationId xmlns:a16="http://schemas.microsoft.com/office/drawing/2014/main" id="{678E6209-2A9B-4DCB-989D-0C175249CE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09" name="Picture 12" descr="C:\1Akila Ramani-26July2013\1 AKILA\RENDERINGS\MEETING TABLES\infinity 8pax meeting tables.jpg">
          <a:extLst>
            <a:ext uri="{FF2B5EF4-FFF2-40B4-BE49-F238E27FC236}">
              <a16:creationId xmlns:a16="http://schemas.microsoft.com/office/drawing/2014/main" id="{C821C442-7C62-4294-8723-158F4620E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10" name="Picture 12" descr="C:\1Akila Ramani-26July2013\1 AKILA\RENDERINGS\MEETING TABLES\infinity 8pax meeting tables.jpg">
          <a:extLst>
            <a:ext uri="{FF2B5EF4-FFF2-40B4-BE49-F238E27FC236}">
              <a16:creationId xmlns:a16="http://schemas.microsoft.com/office/drawing/2014/main" id="{5C8205AD-3700-457E-8F85-B1CFBD1E5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1" name="Picture 9" descr="C:\1Akila Ramani-26July2013\1 AKILA\RENDERINGS\MEETING TABLES\infinity 8pax meeting tables.jpg">
          <a:extLst>
            <a:ext uri="{FF2B5EF4-FFF2-40B4-BE49-F238E27FC236}">
              <a16:creationId xmlns:a16="http://schemas.microsoft.com/office/drawing/2014/main" id="{794B9F9D-4674-4035-890E-3E32EA4865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12" name="Picture 16" descr="C:\1Akila Ramani-26July2013\1 AKILA\RENDERINGS\MEETING TABLES\Planes discussion table - 1.png">
          <a:extLst>
            <a:ext uri="{FF2B5EF4-FFF2-40B4-BE49-F238E27FC236}">
              <a16:creationId xmlns:a16="http://schemas.microsoft.com/office/drawing/2014/main" id="{7734E5CF-F488-4F3B-913C-A1BA4A55E8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13" name="Picture 12" descr="C:\1Akila Ramani-26July2013\1 AKILA\RENDERINGS\MEETING TABLES\infinity 8pax meeting tables.jpg">
          <a:extLst>
            <a:ext uri="{FF2B5EF4-FFF2-40B4-BE49-F238E27FC236}">
              <a16:creationId xmlns:a16="http://schemas.microsoft.com/office/drawing/2014/main" id="{D2F976A6-CEE5-4E95-A61B-31CF18FF26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14" name="Picture 12" descr="C:\1Akila Ramani-26July2013\1 AKILA\RENDERINGS\MEETING TABLES\infinity 8pax meeting tables.jpg">
          <a:extLst>
            <a:ext uri="{FF2B5EF4-FFF2-40B4-BE49-F238E27FC236}">
              <a16:creationId xmlns:a16="http://schemas.microsoft.com/office/drawing/2014/main" id="{F920EBC4-77F0-41DD-A308-A511ACA639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15" name="Picture 12" descr="C:\1Akila Ramani-26July2013\1 AKILA\RENDERINGS\MEETING TABLES\infinity 8pax meeting tables.jpg">
          <a:extLst>
            <a:ext uri="{FF2B5EF4-FFF2-40B4-BE49-F238E27FC236}">
              <a16:creationId xmlns:a16="http://schemas.microsoft.com/office/drawing/2014/main" id="{50435854-D903-4AD8-8EA3-E5B7636318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6" name="Picture 9" descr="C:\1Akila Ramani-26July2013\1 AKILA\RENDERINGS\MEETING TABLES\infinity 8pax meeting tables.jpg">
          <a:extLst>
            <a:ext uri="{FF2B5EF4-FFF2-40B4-BE49-F238E27FC236}">
              <a16:creationId xmlns:a16="http://schemas.microsoft.com/office/drawing/2014/main" id="{0F2163EA-C72D-4F76-8A80-42FF37E000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17" name="Picture 16" descr="C:\1Akila Ramani-26July2013\1 AKILA\RENDERINGS\MEETING TABLES\Planes discussion table - 1.png">
          <a:extLst>
            <a:ext uri="{FF2B5EF4-FFF2-40B4-BE49-F238E27FC236}">
              <a16:creationId xmlns:a16="http://schemas.microsoft.com/office/drawing/2014/main" id="{746C837A-AEEC-456F-BC31-6FA117B863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18" name="Picture 12" descr="C:\1Akila Ramani-26July2013\1 AKILA\RENDERINGS\MEETING TABLES\infinity 8pax meeting tables.jpg">
          <a:extLst>
            <a:ext uri="{FF2B5EF4-FFF2-40B4-BE49-F238E27FC236}">
              <a16:creationId xmlns:a16="http://schemas.microsoft.com/office/drawing/2014/main" id="{A596DFE4-D5E2-4FB5-8C9D-4CE96911D8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19" name="Picture 12" descr="C:\1Akila Ramani-26July2013\1 AKILA\RENDERINGS\MEETING TABLES\infinity 8pax meeting tables.jpg">
          <a:extLst>
            <a:ext uri="{FF2B5EF4-FFF2-40B4-BE49-F238E27FC236}">
              <a16:creationId xmlns:a16="http://schemas.microsoft.com/office/drawing/2014/main" id="{6B722E24-079C-41CE-B660-860DB7CF15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20" name="Picture 12" descr="C:\1Akila Ramani-26July2013\1 AKILA\RENDERINGS\MEETING TABLES\infinity 8pax meeting tables.jpg">
          <a:extLst>
            <a:ext uri="{FF2B5EF4-FFF2-40B4-BE49-F238E27FC236}">
              <a16:creationId xmlns:a16="http://schemas.microsoft.com/office/drawing/2014/main" id="{6455D59C-8FE9-4DF1-AF14-5838DA714C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21" name="Picture 9" descr="C:\1Akila Ramani-26July2013\1 AKILA\RENDERINGS\MEETING TABLES\infinity 8pax meeting tables.jpg">
          <a:extLst>
            <a:ext uri="{FF2B5EF4-FFF2-40B4-BE49-F238E27FC236}">
              <a16:creationId xmlns:a16="http://schemas.microsoft.com/office/drawing/2014/main" id="{8DB43A0A-977C-4E44-B648-147C8F4CDE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2" name="Picture 16" descr="C:\1Akila Ramani-26July2013\1 AKILA\RENDERINGS\MEETING TABLES\Planes discussion table - 1.png">
          <a:extLst>
            <a:ext uri="{FF2B5EF4-FFF2-40B4-BE49-F238E27FC236}">
              <a16:creationId xmlns:a16="http://schemas.microsoft.com/office/drawing/2014/main" id="{8FE81AFF-E7CF-4912-947E-940E22B446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23" name="Picture 12" descr="C:\1Akila Ramani-26July2013\1 AKILA\RENDERINGS\MEETING TABLES\infinity 8pax meeting tables.jpg">
          <a:extLst>
            <a:ext uri="{FF2B5EF4-FFF2-40B4-BE49-F238E27FC236}">
              <a16:creationId xmlns:a16="http://schemas.microsoft.com/office/drawing/2014/main" id="{6AE69A67-B2C3-4548-8318-C0D12DF019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24" name="Picture 12" descr="C:\1Akila Ramani-26July2013\1 AKILA\RENDERINGS\MEETING TABLES\infinity 8pax meeting tables.jpg">
          <a:extLst>
            <a:ext uri="{FF2B5EF4-FFF2-40B4-BE49-F238E27FC236}">
              <a16:creationId xmlns:a16="http://schemas.microsoft.com/office/drawing/2014/main" id="{9A160D55-650C-43A1-93DD-58F197BC9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25" name="Picture 12" descr="C:\1Akila Ramani-26July2013\1 AKILA\RENDERINGS\MEETING TABLES\infinity 8pax meeting tables.jpg">
          <a:extLst>
            <a:ext uri="{FF2B5EF4-FFF2-40B4-BE49-F238E27FC236}">
              <a16:creationId xmlns:a16="http://schemas.microsoft.com/office/drawing/2014/main" id="{17018F46-CABA-4209-AC6D-DC7458B1D6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26" name="Picture 9" descr="C:\1Akila Ramani-26July2013\1 AKILA\RENDERINGS\MEETING TABLES\infinity 8pax meeting tables.jpg">
          <a:extLst>
            <a:ext uri="{FF2B5EF4-FFF2-40B4-BE49-F238E27FC236}">
              <a16:creationId xmlns:a16="http://schemas.microsoft.com/office/drawing/2014/main" id="{52A87F5C-8902-4FE8-8B87-AAACE53C7E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7" name="Picture 16" descr="C:\1Akila Ramani-26July2013\1 AKILA\RENDERINGS\MEETING TABLES\Planes discussion table - 1.png">
          <a:extLst>
            <a:ext uri="{FF2B5EF4-FFF2-40B4-BE49-F238E27FC236}">
              <a16:creationId xmlns:a16="http://schemas.microsoft.com/office/drawing/2014/main" id="{E5159B2D-833D-4740-A975-1805281C0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28" name="Picture 12" descr="C:\1Akila Ramani-26July2013\1 AKILA\RENDERINGS\MEETING TABLES\infinity 8pax meeting tables.jpg">
          <a:extLst>
            <a:ext uri="{FF2B5EF4-FFF2-40B4-BE49-F238E27FC236}">
              <a16:creationId xmlns:a16="http://schemas.microsoft.com/office/drawing/2014/main" id="{132C5F1A-A160-4E0D-BA13-DB26E9B44A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29" name="Picture 12" descr="C:\1Akila Ramani-26July2013\1 AKILA\RENDERINGS\MEETING TABLES\infinity 8pax meeting tables.jpg">
          <a:extLst>
            <a:ext uri="{FF2B5EF4-FFF2-40B4-BE49-F238E27FC236}">
              <a16:creationId xmlns:a16="http://schemas.microsoft.com/office/drawing/2014/main" id="{043C21B0-811C-42A0-90F0-A5B43D2EDA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0" name="Picture 12" descr="C:\1Akila Ramani-26July2013\1 AKILA\RENDERINGS\MEETING TABLES\infinity 8pax meeting tables.jpg">
          <a:extLst>
            <a:ext uri="{FF2B5EF4-FFF2-40B4-BE49-F238E27FC236}">
              <a16:creationId xmlns:a16="http://schemas.microsoft.com/office/drawing/2014/main" id="{D16C6853-983B-49B8-9B23-57C8401272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31" name="Picture 9" descr="C:\1Akila Ramani-26July2013\1 AKILA\RENDERINGS\MEETING TABLES\infinity 8pax meeting tables.jpg">
          <a:extLst>
            <a:ext uri="{FF2B5EF4-FFF2-40B4-BE49-F238E27FC236}">
              <a16:creationId xmlns:a16="http://schemas.microsoft.com/office/drawing/2014/main" id="{0295FEDA-DB24-410F-ABD1-A76B6D57A5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32" name="Picture 16" descr="C:\1Akila Ramani-26July2013\1 AKILA\RENDERINGS\MEETING TABLES\Planes discussion table - 1.png">
          <a:extLst>
            <a:ext uri="{FF2B5EF4-FFF2-40B4-BE49-F238E27FC236}">
              <a16:creationId xmlns:a16="http://schemas.microsoft.com/office/drawing/2014/main" id="{42F602A3-13A5-4A9D-AB1C-AB06A8DF4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3" name="Picture 12" descr="C:\1Akila Ramani-26July2013\1 AKILA\RENDERINGS\MEETING TABLES\infinity 8pax meeting tables.jpg">
          <a:extLst>
            <a:ext uri="{FF2B5EF4-FFF2-40B4-BE49-F238E27FC236}">
              <a16:creationId xmlns:a16="http://schemas.microsoft.com/office/drawing/2014/main" id="{CD38EF55-AAF4-41F5-AB7B-2630243816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34" name="Picture 12" descr="C:\1Akila Ramani-26July2013\1 AKILA\RENDERINGS\MEETING TABLES\infinity 8pax meeting tables.jpg">
          <a:extLst>
            <a:ext uri="{FF2B5EF4-FFF2-40B4-BE49-F238E27FC236}">
              <a16:creationId xmlns:a16="http://schemas.microsoft.com/office/drawing/2014/main" id="{A77B69DC-594B-4291-BC0B-86445A1B41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5" name="Picture 12" descr="C:\1Akila Ramani-26July2013\1 AKILA\RENDERINGS\MEETING TABLES\infinity 8pax meeting tables.jpg">
          <a:extLst>
            <a:ext uri="{FF2B5EF4-FFF2-40B4-BE49-F238E27FC236}">
              <a16:creationId xmlns:a16="http://schemas.microsoft.com/office/drawing/2014/main" id="{00576F2A-6488-45D2-839E-31E9AADC2D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36" name="Picture 9" descr="C:\1Akila Ramani-26July2013\1 AKILA\RENDERINGS\MEETING TABLES\infinity 8pax meeting tables.jpg">
          <a:extLst>
            <a:ext uri="{FF2B5EF4-FFF2-40B4-BE49-F238E27FC236}">
              <a16:creationId xmlns:a16="http://schemas.microsoft.com/office/drawing/2014/main" id="{11EF992B-C0EC-44D8-B870-754B674993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37" name="Picture 16" descr="C:\1Akila Ramani-26July2013\1 AKILA\RENDERINGS\MEETING TABLES\Planes discussion table - 1.png">
          <a:extLst>
            <a:ext uri="{FF2B5EF4-FFF2-40B4-BE49-F238E27FC236}">
              <a16:creationId xmlns:a16="http://schemas.microsoft.com/office/drawing/2014/main" id="{4FEFA065-5B6C-40E5-8907-5F7932ABA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8" name="Picture 12" descr="C:\1Akila Ramani-26July2013\1 AKILA\RENDERINGS\MEETING TABLES\infinity 8pax meeting tables.jpg">
          <a:extLst>
            <a:ext uri="{FF2B5EF4-FFF2-40B4-BE49-F238E27FC236}">
              <a16:creationId xmlns:a16="http://schemas.microsoft.com/office/drawing/2014/main" id="{DD5E12F2-007F-40E3-A0E8-21E85B33F8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39" name="Picture 12" descr="C:\1Akila Ramani-26July2013\1 AKILA\RENDERINGS\MEETING TABLES\infinity 8pax meeting tables.jpg">
          <a:extLst>
            <a:ext uri="{FF2B5EF4-FFF2-40B4-BE49-F238E27FC236}">
              <a16:creationId xmlns:a16="http://schemas.microsoft.com/office/drawing/2014/main" id="{ADB0388A-E037-41FF-BC63-F804D484E8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40" name="Picture 12" descr="C:\1Akila Ramani-26July2013\1 AKILA\RENDERINGS\MEETING TABLES\infinity 8pax meeting tables.jpg">
          <a:extLst>
            <a:ext uri="{FF2B5EF4-FFF2-40B4-BE49-F238E27FC236}">
              <a16:creationId xmlns:a16="http://schemas.microsoft.com/office/drawing/2014/main" id="{22F84230-BD81-4777-B6E0-530215B632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41" name="Picture 9" descr="C:\1Akila Ramani-26July2013\1 AKILA\RENDERINGS\MEETING TABLES\infinity 8pax meeting tables.jpg">
          <a:extLst>
            <a:ext uri="{FF2B5EF4-FFF2-40B4-BE49-F238E27FC236}">
              <a16:creationId xmlns:a16="http://schemas.microsoft.com/office/drawing/2014/main" id="{C3913185-3896-45EF-A669-6D08BC0D61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42" name="Picture 16" descr="C:\1Akila Ramani-26July2013\1 AKILA\RENDERINGS\MEETING TABLES\Planes discussion table - 1.png">
          <a:extLst>
            <a:ext uri="{FF2B5EF4-FFF2-40B4-BE49-F238E27FC236}">
              <a16:creationId xmlns:a16="http://schemas.microsoft.com/office/drawing/2014/main" id="{400D0407-3715-4C04-B6F3-F27CCC4453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43" name="Picture 12" descr="C:\1Akila Ramani-26July2013\1 AKILA\RENDERINGS\MEETING TABLES\infinity 8pax meeting tables.jpg">
          <a:extLst>
            <a:ext uri="{FF2B5EF4-FFF2-40B4-BE49-F238E27FC236}">
              <a16:creationId xmlns:a16="http://schemas.microsoft.com/office/drawing/2014/main" id="{5097494B-4AED-4929-9E7A-6E0C63AFF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4" name="Picture 12" descr="C:\1Akila Ramani-26July2013\1 AKILA\RENDERINGS\MEETING TABLES\infinity 8pax meeting tables.jpg">
          <a:extLst>
            <a:ext uri="{FF2B5EF4-FFF2-40B4-BE49-F238E27FC236}">
              <a16:creationId xmlns:a16="http://schemas.microsoft.com/office/drawing/2014/main" id="{231E8AB9-842C-4344-887B-EE0088932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45" name="Picture 12" descr="C:\1Akila Ramani-26July2013\1 AKILA\RENDERINGS\MEETING TABLES\infinity 8pax meeting tables.jpg">
          <a:extLst>
            <a:ext uri="{FF2B5EF4-FFF2-40B4-BE49-F238E27FC236}">
              <a16:creationId xmlns:a16="http://schemas.microsoft.com/office/drawing/2014/main" id="{6CBF5AA9-8352-4AAF-A096-683C45FD6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46" name="Picture 9" descr="C:\1Akila Ramani-26July2013\1 AKILA\RENDERINGS\MEETING TABLES\infinity 8pax meeting tables.jpg">
          <a:extLst>
            <a:ext uri="{FF2B5EF4-FFF2-40B4-BE49-F238E27FC236}">
              <a16:creationId xmlns:a16="http://schemas.microsoft.com/office/drawing/2014/main" id="{2F9E6F57-FBC2-453E-B988-EA27294CA3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47" name="Picture 16" descr="C:\1Akila Ramani-26July2013\1 AKILA\RENDERINGS\MEETING TABLES\Planes discussion table - 1.png">
          <a:extLst>
            <a:ext uri="{FF2B5EF4-FFF2-40B4-BE49-F238E27FC236}">
              <a16:creationId xmlns:a16="http://schemas.microsoft.com/office/drawing/2014/main" id="{A5B1036E-0B4B-4F38-9223-EBC8911844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48" name="Picture 12" descr="C:\1Akila Ramani-26July2013\1 AKILA\RENDERINGS\MEETING TABLES\infinity 8pax meeting tables.jpg">
          <a:extLst>
            <a:ext uri="{FF2B5EF4-FFF2-40B4-BE49-F238E27FC236}">
              <a16:creationId xmlns:a16="http://schemas.microsoft.com/office/drawing/2014/main" id="{170A2B6C-0D54-4B5A-97C7-194992DE5C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9" name="Picture 12" descr="C:\1Akila Ramani-26July2013\1 AKILA\RENDERINGS\MEETING TABLES\infinity 8pax meeting tables.jpg">
          <a:extLst>
            <a:ext uri="{FF2B5EF4-FFF2-40B4-BE49-F238E27FC236}">
              <a16:creationId xmlns:a16="http://schemas.microsoft.com/office/drawing/2014/main" id="{2F168865-9BE6-4D0D-9DDB-78B6C53DA6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0" name="Picture 12" descr="C:\1Akila Ramani-26July2013\1 AKILA\RENDERINGS\MEETING TABLES\infinity 8pax meeting tables.jpg">
          <a:extLst>
            <a:ext uri="{FF2B5EF4-FFF2-40B4-BE49-F238E27FC236}">
              <a16:creationId xmlns:a16="http://schemas.microsoft.com/office/drawing/2014/main" id="{CCC0A5AC-8586-49DD-A8E1-79F0C04E7C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51" name="Picture 9" descr="C:\1Akila Ramani-26July2013\1 AKILA\RENDERINGS\MEETING TABLES\infinity 8pax meeting tables.jpg">
          <a:extLst>
            <a:ext uri="{FF2B5EF4-FFF2-40B4-BE49-F238E27FC236}">
              <a16:creationId xmlns:a16="http://schemas.microsoft.com/office/drawing/2014/main" id="{DC41E9C8-92BD-49D3-966E-3726A3329D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52" name="Picture 16" descr="C:\1Akila Ramani-26July2013\1 AKILA\RENDERINGS\MEETING TABLES\Planes discussion table - 1.png">
          <a:extLst>
            <a:ext uri="{FF2B5EF4-FFF2-40B4-BE49-F238E27FC236}">
              <a16:creationId xmlns:a16="http://schemas.microsoft.com/office/drawing/2014/main" id="{EB3EA24E-2744-4A7B-9A1E-65CD8CC95E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3" name="Picture 12" descr="C:\1Akila Ramani-26July2013\1 AKILA\RENDERINGS\MEETING TABLES\infinity 8pax meeting tables.jpg">
          <a:extLst>
            <a:ext uri="{FF2B5EF4-FFF2-40B4-BE49-F238E27FC236}">
              <a16:creationId xmlns:a16="http://schemas.microsoft.com/office/drawing/2014/main" id="{76857498-931B-4493-945E-3F97465CF9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54" name="Picture 12" descr="C:\1Akila Ramani-26July2013\1 AKILA\RENDERINGS\MEETING TABLES\infinity 8pax meeting tables.jpg">
          <a:extLst>
            <a:ext uri="{FF2B5EF4-FFF2-40B4-BE49-F238E27FC236}">
              <a16:creationId xmlns:a16="http://schemas.microsoft.com/office/drawing/2014/main" id="{56723552-733F-41C3-AB2B-2E99F9A766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5" name="Picture 12" descr="C:\1Akila Ramani-26July2013\1 AKILA\RENDERINGS\MEETING TABLES\infinity 8pax meeting tables.jpg">
          <a:extLst>
            <a:ext uri="{FF2B5EF4-FFF2-40B4-BE49-F238E27FC236}">
              <a16:creationId xmlns:a16="http://schemas.microsoft.com/office/drawing/2014/main" id="{225436F0-2580-4DC8-A6F8-E64AA2F4C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56" name="Picture 9" descr="C:\1Akila Ramani-26July2013\1 AKILA\RENDERINGS\MEETING TABLES\infinity 8pax meeting tables.jpg">
          <a:extLst>
            <a:ext uri="{FF2B5EF4-FFF2-40B4-BE49-F238E27FC236}">
              <a16:creationId xmlns:a16="http://schemas.microsoft.com/office/drawing/2014/main" id="{126910BE-E8EE-4667-8213-C2B89906D4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57" name="Picture 16" descr="C:\1Akila Ramani-26July2013\1 AKILA\RENDERINGS\MEETING TABLES\Planes discussion table - 1.png">
          <a:extLst>
            <a:ext uri="{FF2B5EF4-FFF2-40B4-BE49-F238E27FC236}">
              <a16:creationId xmlns:a16="http://schemas.microsoft.com/office/drawing/2014/main" id="{C2A4DE0B-7346-4695-AE98-D7D53285B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8" name="Picture 12" descr="C:\1Akila Ramani-26July2013\1 AKILA\RENDERINGS\MEETING TABLES\infinity 8pax meeting tables.jpg">
          <a:extLst>
            <a:ext uri="{FF2B5EF4-FFF2-40B4-BE49-F238E27FC236}">
              <a16:creationId xmlns:a16="http://schemas.microsoft.com/office/drawing/2014/main" id="{865BF0FD-C1B2-4575-8B8A-29C36530C4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59" name="Picture 12" descr="C:\1Akila Ramani-26July2013\1 AKILA\RENDERINGS\MEETING TABLES\infinity 8pax meeting tables.jpg">
          <a:extLst>
            <a:ext uri="{FF2B5EF4-FFF2-40B4-BE49-F238E27FC236}">
              <a16:creationId xmlns:a16="http://schemas.microsoft.com/office/drawing/2014/main" id="{4A814CEC-8156-4C37-9013-BD44D9F3F1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60" name="Picture 12" descr="C:\1Akila Ramani-26July2013\1 AKILA\RENDERINGS\MEETING TABLES\infinity 8pax meeting tables.jpg">
          <a:extLst>
            <a:ext uri="{FF2B5EF4-FFF2-40B4-BE49-F238E27FC236}">
              <a16:creationId xmlns:a16="http://schemas.microsoft.com/office/drawing/2014/main" id="{CE24B009-FAC7-4DF9-A4DC-341D4CA50E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1" name="Picture 9" descr="C:\1Akila Ramani-26July2013\1 AKILA\RENDERINGS\MEETING TABLES\infinity 8pax meeting tables.jpg">
          <a:extLst>
            <a:ext uri="{FF2B5EF4-FFF2-40B4-BE49-F238E27FC236}">
              <a16:creationId xmlns:a16="http://schemas.microsoft.com/office/drawing/2014/main" id="{26124AE1-C653-4A93-9875-F0C6D6D8F3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62" name="Picture 16" descr="C:\1Akila Ramani-26July2013\1 AKILA\RENDERINGS\MEETING TABLES\Planes discussion table - 1.png">
          <a:extLst>
            <a:ext uri="{FF2B5EF4-FFF2-40B4-BE49-F238E27FC236}">
              <a16:creationId xmlns:a16="http://schemas.microsoft.com/office/drawing/2014/main" id="{D607901D-D7DE-4BA9-A540-45B3C7185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63" name="Picture 12" descr="C:\1Akila Ramani-26July2013\1 AKILA\RENDERINGS\MEETING TABLES\infinity 8pax meeting tables.jpg">
          <a:extLst>
            <a:ext uri="{FF2B5EF4-FFF2-40B4-BE49-F238E27FC236}">
              <a16:creationId xmlns:a16="http://schemas.microsoft.com/office/drawing/2014/main" id="{69600A94-A8CB-4A59-A6FB-7478715CD5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64" name="Picture 12" descr="C:\1Akila Ramani-26July2013\1 AKILA\RENDERINGS\MEETING TABLES\infinity 8pax meeting tables.jpg">
          <a:extLst>
            <a:ext uri="{FF2B5EF4-FFF2-40B4-BE49-F238E27FC236}">
              <a16:creationId xmlns:a16="http://schemas.microsoft.com/office/drawing/2014/main" id="{ECC11353-7E3B-4E85-A0B0-4E5B440CAE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65" name="Picture 12" descr="C:\1Akila Ramani-26July2013\1 AKILA\RENDERINGS\MEETING TABLES\infinity 8pax meeting tables.jpg">
          <a:extLst>
            <a:ext uri="{FF2B5EF4-FFF2-40B4-BE49-F238E27FC236}">
              <a16:creationId xmlns:a16="http://schemas.microsoft.com/office/drawing/2014/main" id="{6A4318E3-D254-4769-9D4B-0ABA11B4E1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6" name="Picture 9" descr="C:\1Akila Ramani-26July2013\1 AKILA\RENDERINGS\MEETING TABLES\infinity 8pax meeting tables.jpg">
          <a:extLst>
            <a:ext uri="{FF2B5EF4-FFF2-40B4-BE49-F238E27FC236}">
              <a16:creationId xmlns:a16="http://schemas.microsoft.com/office/drawing/2014/main" id="{020B81F2-5C48-45AA-B0F8-AB9C9CF424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67" name="Picture 16" descr="C:\1Akila Ramani-26July2013\1 AKILA\RENDERINGS\MEETING TABLES\Planes discussion table - 1.png">
          <a:extLst>
            <a:ext uri="{FF2B5EF4-FFF2-40B4-BE49-F238E27FC236}">
              <a16:creationId xmlns:a16="http://schemas.microsoft.com/office/drawing/2014/main" id="{AD95CFF6-F4FA-4057-AE81-8518B810D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68" name="Picture 12" descr="C:\1Akila Ramani-26July2013\1 AKILA\RENDERINGS\MEETING TABLES\infinity 8pax meeting tables.jpg">
          <a:extLst>
            <a:ext uri="{FF2B5EF4-FFF2-40B4-BE49-F238E27FC236}">
              <a16:creationId xmlns:a16="http://schemas.microsoft.com/office/drawing/2014/main" id="{9FB0EA07-35D3-48EC-8D16-CDF057255B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69" name="Picture 12" descr="C:\1Akila Ramani-26July2013\1 AKILA\RENDERINGS\MEETING TABLES\infinity 8pax meeting tables.jpg">
          <a:extLst>
            <a:ext uri="{FF2B5EF4-FFF2-40B4-BE49-F238E27FC236}">
              <a16:creationId xmlns:a16="http://schemas.microsoft.com/office/drawing/2014/main" id="{87519701-3FF9-45E4-B24D-F4F01A6D1D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70" name="Picture 12" descr="C:\1Akila Ramani-26July2013\1 AKILA\RENDERINGS\MEETING TABLES\infinity 8pax meeting tables.jpg">
          <a:extLst>
            <a:ext uri="{FF2B5EF4-FFF2-40B4-BE49-F238E27FC236}">
              <a16:creationId xmlns:a16="http://schemas.microsoft.com/office/drawing/2014/main" id="{AA681F90-47FF-4FFB-B13E-E81E2C319E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71" name="Picture 9" descr="C:\1Akila Ramani-26July2013\1 AKILA\RENDERINGS\MEETING TABLES\infinity 8pax meeting tables.jpg">
          <a:extLst>
            <a:ext uri="{FF2B5EF4-FFF2-40B4-BE49-F238E27FC236}">
              <a16:creationId xmlns:a16="http://schemas.microsoft.com/office/drawing/2014/main" id="{6A9B07D2-9812-4CA7-83DD-38C2D40F21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2" name="Picture 16" descr="C:\1Akila Ramani-26July2013\1 AKILA\RENDERINGS\MEETING TABLES\Planes discussion table - 1.png">
          <a:extLst>
            <a:ext uri="{FF2B5EF4-FFF2-40B4-BE49-F238E27FC236}">
              <a16:creationId xmlns:a16="http://schemas.microsoft.com/office/drawing/2014/main" id="{5FB0EFB7-B5AE-47ED-BDE6-495287BDD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73" name="Picture 12" descr="C:\1Akila Ramani-26July2013\1 AKILA\RENDERINGS\MEETING TABLES\infinity 8pax meeting tables.jpg">
          <a:extLst>
            <a:ext uri="{FF2B5EF4-FFF2-40B4-BE49-F238E27FC236}">
              <a16:creationId xmlns:a16="http://schemas.microsoft.com/office/drawing/2014/main" id="{8902FDAC-81AC-4DF5-9D8A-4069215335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74" name="Picture 12" descr="C:\1Akila Ramani-26July2013\1 AKILA\RENDERINGS\MEETING TABLES\infinity 8pax meeting tables.jpg">
          <a:extLst>
            <a:ext uri="{FF2B5EF4-FFF2-40B4-BE49-F238E27FC236}">
              <a16:creationId xmlns:a16="http://schemas.microsoft.com/office/drawing/2014/main" id="{6091BDEC-B3BF-4DD1-9FDF-95609425FF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75" name="Picture 12" descr="C:\1Akila Ramani-26July2013\1 AKILA\RENDERINGS\MEETING TABLES\infinity 8pax meeting tables.jpg">
          <a:extLst>
            <a:ext uri="{FF2B5EF4-FFF2-40B4-BE49-F238E27FC236}">
              <a16:creationId xmlns:a16="http://schemas.microsoft.com/office/drawing/2014/main" id="{C684E582-30BA-411B-ADF1-D6CC0B410F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76" name="Picture 9" descr="C:\1Akila Ramani-26July2013\1 AKILA\RENDERINGS\MEETING TABLES\infinity 8pax meeting tables.jpg">
          <a:extLst>
            <a:ext uri="{FF2B5EF4-FFF2-40B4-BE49-F238E27FC236}">
              <a16:creationId xmlns:a16="http://schemas.microsoft.com/office/drawing/2014/main" id="{FB0D5820-B728-4A96-8CC5-B15105463E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7" name="Picture 16" descr="C:\1Akila Ramani-26July2013\1 AKILA\RENDERINGS\MEETING TABLES\Planes discussion table - 1.png">
          <a:extLst>
            <a:ext uri="{FF2B5EF4-FFF2-40B4-BE49-F238E27FC236}">
              <a16:creationId xmlns:a16="http://schemas.microsoft.com/office/drawing/2014/main" id="{34C00AC5-73FF-4179-A505-9A53D71C1C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78" name="Picture 12" descr="C:\1Akila Ramani-26July2013\1 AKILA\RENDERINGS\MEETING TABLES\infinity 8pax meeting tables.jpg">
          <a:extLst>
            <a:ext uri="{FF2B5EF4-FFF2-40B4-BE49-F238E27FC236}">
              <a16:creationId xmlns:a16="http://schemas.microsoft.com/office/drawing/2014/main" id="{A951920C-BD41-4226-A67B-BFA7E7EAB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79" name="Picture 12" descr="C:\1Akila Ramani-26July2013\1 AKILA\RENDERINGS\MEETING TABLES\infinity 8pax meeting tables.jpg">
          <a:extLst>
            <a:ext uri="{FF2B5EF4-FFF2-40B4-BE49-F238E27FC236}">
              <a16:creationId xmlns:a16="http://schemas.microsoft.com/office/drawing/2014/main" id="{921357E8-9505-4F97-94D7-8AEF1BE8EB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0" name="Picture 12" descr="C:\1Akila Ramani-26July2013\1 AKILA\RENDERINGS\MEETING TABLES\infinity 8pax meeting tables.jpg">
          <a:extLst>
            <a:ext uri="{FF2B5EF4-FFF2-40B4-BE49-F238E27FC236}">
              <a16:creationId xmlns:a16="http://schemas.microsoft.com/office/drawing/2014/main" id="{E9A3C326-FECF-4F00-88B0-1DE8B2F309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81" name="Picture 9" descr="C:\1Akila Ramani-26July2013\1 AKILA\RENDERINGS\MEETING TABLES\infinity 8pax meeting tables.jpg">
          <a:extLst>
            <a:ext uri="{FF2B5EF4-FFF2-40B4-BE49-F238E27FC236}">
              <a16:creationId xmlns:a16="http://schemas.microsoft.com/office/drawing/2014/main" id="{046AB6EE-009E-4684-8133-E9E6E0850E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82" name="Picture 16" descr="C:\1Akila Ramani-26July2013\1 AKILA\RENDERINGS\MEETING TABLES\Planes discussion table - 1.png">
          <a:extLst>
            <a:ext uri="{FF2B5EF4-FFF2-40B4-BE49-F238E27FC236}">
              <a16:creationId xmlns:a16="http://schemas.microsoft.com/office/drawing/2014/main" id="{31D7BB86-8357-4FC8-BCE0-E512E735C4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3" name="Picture 12" descr="C:\1Akila Ramani-26July2013\1 AKILA\RENDERINGS\MEETING TABLES\infinity 8pax meeting tables.jpg">
          <a:extLst>
            <a:ext uri="{FF2B5EF4-FFF2-40B4-BE49-F238E27FC236}">
              <a16:creationId xmlns:a16="http://schemas.microsoft.com/office/drawing/2014/main" id="{BDB8E6E0-522F-4889-B58A-2927C4663A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84" name="Picture 12" descr="C:\1Akila Ramani-26July2013\1 AKILA\RENDERINGS\MEETING TABLES\infinity 8pax meeting tables.jpg">
          <a:extLst>
            <a:ext uri="{FF2B5EF4-FFF2-40B4-BE49-F238E27FC236}">
              <a16:creationId xmlns:a16="http://schemas.microsoft.com/office/drawing/2014/main" id="{FA50B363-DDCB-4F53-A134-26FEF95E1C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5" name="Picture 12" descr="C:\1Akila Ramani-26July2013\1 AKILA\RENDERINGS\MEETING TABLES\infinity 8pax meeting tables.jpg">
          <a:extLst>
            <a:ext uri="{FF2B5EF4-FFF2-40B4-BE49-F238E27FC236}">
              <a16:creationId xmlns:a16="http://schemas.microsoft.com/office/drawing/2014/main" id="{2C31C694-972D-4EDE-A9D5-97B4E9D6E9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86" name="Picture 9" descr="C:\1Akila Ramani-26July2013\1 AKILA\RENDERINGS\MEETING TABLES\infinity 8pax meeting tables.jpg">
          <a:extLst>
            <a:ext uri="{FF2B5EF4-FFF2-40B4-BE49-F238E27FC236}">
              <a16:creationId xmlns:a16="http://schemas.microsoft.com/office/drawing/2014/main" id="{BE60A45F-96BB-4037-A0EC-9C016FEEFD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87" name="Picture 16" descr="C:\1Akila Ramani-26July2013\1 AKILA\RENDERINGS\MEETING TABLES\Planes discussion table - 1.png">
          <a:extLst>
            <a:ext uri="{FF2B5EF4-FFF2-40B4-BE49-F238E27FC236}">
              <a16:creationId xmlns:a16="http://schemas.microsoft.com/office/drawing/2014/main" id="{56788A0D-3E7F-4778-8CCF-F0EF879510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8" name="Picture 12" descr="C:\1Akila Ramani-26July2013\1 AKILA\RENDERINGS\MEETING TABLES\infinity 8pax meeting tables.jpg">
          <a:extLst>
            <a:ext uri="{FF2B5EF4-FFF2-40B4-BE49-F238E27FC236}">
              <a16:creationId xmlns:a16="http://schemas.microsoft.com/office/drawing/2014/main" id="{4FC75CD6-930F-4EE5-B96A-E41DA426B3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89" name="Picture 12" descr="C:\1Akila Ramani-26July2013\1 AKILA\RENDERINGS\MEETING TABLES\infinity 8pax meeting tables.jpg">
          <a:extLst>
            <a:ext uri="{FF2B5EF4-FFF2-40B4-BE49-F238E27FC236}">
              <a16:creationId xmlns:a16="http://schemas.microsoft.com/office/drawing/2014/main" id="{805803FC-7E9D-49D7-A4FA-9F7CC1B97C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90" name="Picture 12" descr="C:\1Akila Ramani-26July2013\1 AKILA\RENDERINGS\MEETING TABLES\infinity 8pax meeting tables.jpg">
          <a:extLst>
            <a:ext uri="{FF2B5EF4-FFF2-40B4-BE49-F238E27FC236}">
              <a16:creationId xmlns:a16="http://schemas.microsoft.com/office/drawing/2014/main" id="{BDB7186E-124D-48B0-A883-3C98BF2D60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91" name="Picture 9" descr="C:\1Akila Ramani-26July2013\1 AKILA\RENDERINGS\MEETING TABLES\infinity 8pax meeting tables.jpg">
          <a:extLst>
            <a:ext uri="{FF2B5EF4-FFF2-40B4-BE49-F238E27FC236}">
              <a16:creationId xmlns:a16="http://schemas.microsoft.com/office/drawing/2014/main" id="{FCAB01CC-4D23-4D5B-9347-EA8BAA23E8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92" name="Picture 16" descr="C:\1Akila Ramani-26July2013\1 AKILA\RENDERINGS\MEETING TABLES\Planes discussion table - 1.png">
          <a:extLst>
            <a:ext uri="{FF2B5EF4-FFF2-40B4-BE49-F238E27FC236}">
              <a16:creationId xmlns:a16="http://schemas.microsoft.com/office/drawing/2014/main" id="{FCB83D4A-A8B0-41D9-A63C-04FDDD97C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93" name="Picture 12" descr="C:\1Akila Ramani-26July2013\1 AKILA\RENDERINGS\MEETING TABLES\infinity 8pax meeting tables.jpg">
          <a:extLst>
            <a:ext uri="{FF2B5EF4-FFF2-40B4-BE49-F238E27FC236}">
              <a16:creationId xmlns:a16="http://schemas.microsoft.com/office/drawing/2014/main" id="{7FE7CC4C-6FE3-4DF1-8A46-1A4E221C50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4" name="Picture 12" descr="C:\1Akila Ramani-26July2013\1 AKILA\RENDERINGS\MEETING TABLES\infinity 8pax meeting tables.jpg">
          <a:extLst>
            <a:ext uri="{FF2B5EF4-FFF2-40B4-BE49-F238E27FC236}">
              <a16:creationId xmlns:a16="http://schemas.microsoft.com/office/drawing/2014/main" id="{C648973E-2FB9-4CB6-A883-0CD5D4D9FF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95" name="Picture 12" descr="C:\1Akila Ramani-26July2013\1 AKILA\RENDERINGS\MEETING TABLES\infinity 8pax meeting tables.jpg">
          <a:extLst>
            <a:ext uri="{FF2B5EF4-FFF2-40B4-BE49-F238E27FC236}">
              <a16:creationId xmlns:a16="http://schemas.microsoft.com/office/drawing/2014/main" id="{A5762880-A387-460D-A481-030F230602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96" name="Picture 9" descr="C:\1Akila Ramani-26July2013\1 AKILA\RENDERINGS\MEETING TABLES\infinity 8pax meeting tables.jpg">
          <a:extLst>
            <a:ext uri="{FF2B5EF4-FFF2-40B4-BE49-F238E27FC236}">
              <a16:creationId xmlns:a16="http://schemas.microsoft.com/office/drawing/2014/main" id="{FC528493-08B1-4468-A2E3-0486E56220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97" name="Picture 16" descr="C:\1Akila Ramani-26July2013\1 AKILA\RENDERINGS\MEETING TABLES\Planes discussion table - 1.png">
          <a:extLst>
            <a:ext uri="{FF2B5EF4-FFF2-40B4-BE49-F238E27FC236}">
              <a16:creationId xmlns:a16="http://schemas.microsoft.com/office/drawing/2014/main" id="{0828B557-C016-4514-AA64-35EE0F2382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98" name="Picture 12" descr="C:\1Akila Ramani-26July2013\1 AKILA\RENDERINGS\MEETING TABLES\infinity 8pax meeting tables.jpg">
          <a:extLst>
            <a:ext uri="{FF2B5EF4-FFF2-40B4-BE49-F238E27FC236}">
              <a16:creationId xmlns:a16="http://schemas.microsoft.com/office/drawing/2014/main" id="{E4D29E8F-9049-4169-886B-DD1AC95764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9" name="Picture 12" descr="C:\1Akila Ramani-26July2013\1 AKILA\RENDERINGS\MEETING TABLES\infinity 8pax meeting tables.jpg">
          <a:extLst>
            <a:ext uri="{FF2B5EF4-FFF2-40B4-BE49-F238E27FC236}">
              <a16:creationId xmlns:a16="http://schemas.microsoft.com/office/drawing/2014/main" id="{1B34DE65-5CDA-46C5-B3DE-CAF8407090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0" name="Picture 12" descr="C:\1Akila Ramani-26July2013\1 AKILA\RENDERINGS\MEETING TABLES\infinity 8pax meeting tables.jpg">
          <a:extLst>
            <a:ext uri="{FF2B5EF4-FFF2-40B4-BE49-F238E27FC236}">
              <a16:creationId xmlns:a16="http://schemas.microsoft.com/office/drawing/2014/main" id="{A75EF589-1EE2-46E6-9C82-C5677060D2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01" name="Picture 9" descr="C:\1Akila Ramani-26July2013\1 AKILA\RENDERINGS\MEETING TABLES\infinity 8pax meeting tables.jpg">
          <a:extLst>
            <a:ext uri="{FF2B5EF4-FFF2-40B4-BE49-F238E27FC236}">
              <a16:creationId xmlns:a16="http://schemas.microsoft.com/office/drawing/2014/main" id="{BE00407C-F8B6-4830-ACC4-AB9BF000A3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02" name="Picture 16" descr="C:\1Akila Ramani-26July2013\1 AKILA\RENDERINGS\MEETING TABLES\Planes discussion table - 1.png">
          <a:extLst>
            <a:ext uri="{FF2B5EF4-FFF2-40B4-BE49-F238E27FC236}">
              <a16:creationId xmlns:a16="http://schemas.microsoft.com/office/drawing/2014/main" id="{2100DA01-7F20-4D73-B692-E4B173CA9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3" name="Picture 12" descr="C:\1Akila Ramani-26July2013\1 AKILA\RENDERINGS\MEETING TABLES\infinity 8pax meeting tables.jpg">
          <a:extLst>
            <a:ext uri="{FF2B5EF4-FFF2-40B4-BE49-F238E27FC236}">
              <a16:creationId xmlns:a16="http://schemas.microsoft.com/office/drawing/2014/main" id="{676EF3D4-0751-4590-BFE9-826050797C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04" name="Picture 12" descr="C:\1Akila Ramani-26July2013\1 AKILA\RENDERINGS\MEETING TABLES\infinity 8pax meeting tables.jpg">
          <a:extLst>
            <a:ext uri="{FF2B5EF4-FFF2-40B4-BE49-F238E27FC236}">
              <a16:creationId xmlns:a16="http://schemas.microsoft.com/office/drawing/2014/main" id="{FF4C6225-B703-439B-92C2-7C16563CFE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5" name="Picture 12" descr="C:\1Akila Ramani-26July2013\1 AKILA\RENDERINGS\MEETING TABLES\infinity 8pax meeting tables.jpg">
          <a:extLst>
            <a:ext uri="{FF2B5EF4-FFF2-40B4-BE49-F238E27FC236}">
              <a16:creationId xmlns:a16="http://schemas.microsoft.com/office/drawing/2014/main" id="{699EB06C-053E-4CEB-AB2F-92230F330D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06" name="Picture 9" descr="C:\1Akila Ramani-26July2013\1 AKILA\RENDERINGS\MEETING TABLES\infinity 8pax meeting tables.jpg">
          <a:extLst>
            <a:ext uri="{FF2B5EF4-FFF2-40B4-BE49-F238E27FC236}">
              <a16:creationId xmlns:a16="http://schemas.microsoft.com/office/drawing/2014/main" id="{70CB714F-A7A9-4A81-BEBE-FA482B8EC7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07" name="Picture 16" descr="C:\1Akila Ramani-26July2013\1 AKILA\RENDERINGS\MEETING TABLES\Planes discussion table - 1.png">
          <a:extLst>
            <a:ext uri="{FF2B5EF4-FFF2-40B4-BE49-F238E27FC236}">
              <a16:creationId xmlns:a16="http://schemas.microsoft.com/office/drawing/2014/main" id="{9D8F0DFC-3B24-45A2-BE38-80484317CA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8" name="Picture 12" descr="C:\1Akila Ramani-26July2013\1 AKILA\RENDERINGS\MEETING TABLES\infinity 8pax meeting tables.jpg">
          <a:extLst>
            <a:ext uri="{FF2B5EF4-FFF2-40B4-BE49-F238E27FC236}">
              <a16:creationId xmlns:a16="http://schemas.microsoft.com/office/drawing/2014/main" id="{D71B7CE1-25D7-4987-AE2C-8DB47EB3B9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09" name="Picture 12" descr="C:\1Akila Ramani-26July2013\1 AKILA\RENDERINGS\MEETING TABLES\infinity 8pax meeting tables.jpg">
          <a:extLst>
            <a:ext uri="{FF2B5EF4-FFF2-40B4-BE49-F238E27FC236}">
              <a16:creationId xmlns:a16="http://schemas.microsoft.com/office/drawing/2014/main" id="{1BFF0DDF-992E-4F20-9C9E-E2DC1BF7DA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10" name="Picture 12" descr="C:\1Akila Ramani-26July2013\1 AKILA\RENDERINGS\MEETING TABLES\infinity 8pax meeting tables.jpg">
          <a:extLst>
            <a:ext uri="{FF2B5EF4-FFF2-40B4-BE49-F238E27FC236}">
              <a16:creationId xmlns:a16="http://schemas.microsoft.com/office/drawing/2014/main" id="{3C6CE2C9-88FF-401B-B84A-5B12138604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1" name="Picture 9" descr="C:\1Akila Ramani-26July2013\1 AKILA\RENDERINGS\MEETING TABLES\infinity 8pax meeting tables.jpg">
          <a:extLst>
            <a:ext uri="{FF2B5EF4-FFF2-40B4-BE49-F238E27FC236}">
              <a16:creationId xmlns:a16="http://schemas.microsoft.com/office/drawing/2014/main" id="{1BD649AE-2E03-4BE5-BA9B-B97D1C9E09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12" name="Picture 16" descr="C:\1Akila Ramani-26July2013\1 AKILA\RENDERINGS\MEETING TABLES\Planes discussion table - 1.png">
          <a:extLst>
            <a:ext uri="{FF2B5EF4-FFF2-40B4-BE49-F238E27FC236}">
              <a16:creationId xmlns:a16="http://schemas.microsoft.com/office/drawing/2014/main" id="{5F887511-85A4-4DE7-92A4-F56B627423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13" name="Picture 12" descr="C:\1Akila Ramani-26July2013\1 AKILA\RENDERINGS\MEETING TABLES\infinity 8pax meeting tables.jpg">
          <a:extLst>
            <a:ext uri="{FF2B5EF4-FFF2-40B4-BE49-F238E27FC236}">
              <a16:creationId xmlns:a16="http://schemas.microsoft.com/office/drawing/2014/main" id="{5B69BDF0-5703-463A-A05C-C419B9830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14" name="Picture 12" descr="C:\1Akila Ramani-26July2013\1 AKILA\RENDERINGS\MEETING TABLES\infinity 8pax meeting tables.jpg">
          <a:extLst>
            <a:ext uri="{FF2B5EF4-FFF2-40B4-BE49-F238E27FC236}">
              <a16:creationId xmlns:a16="http://schemas.microsoft.com/office/drawing/2014/main" id="{C3C67055-7F84-4C1F-BEF0-BA02D65F46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15" name="Picture 12" descr="C:\1Akila Ramani-26July2013\1 AKILA\RENDERINGS\MEETING TABLES\infinity 8pax meeting tables.jpg">
          <a:extLst>
            <a:ext uri="{FF2B5EF4-FFF2-40B4-BE49-F238E27FC236}">
              <a16:creationId xmlns:a16="http://schemas.microsoft.com/office/drawing/2014/main" id="{5D8998F4-0F74-49C6-B301-658B9976C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6" name="Picture 9" descr="C:\1Akila Ramani-26July2013\1 AKILA\RENDERINGS\MEETING TABLES\infinity 8pax meeting tables.jpg">
          <a:extLst>
            <a:ext uri="{FF2B5EF4-FFF2-40B4-BE49-F238E27FC236}">
              <a16:creationId xmlns:a16="http://schemas.microsoft.com/office/drawing/2014/main" id="{3BBDDF0D-E6A2-4AF7-A60C-268A0F49A4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17" name="Picture 16" descr="C:\1Akila Ramani-26July2013\1 AKILA\RENDERINGS\MEETING TABLES\Planes discussion table - 1.png">
          <a:extLst>
            <a:ext uri="{FF2B5EF4-FFF2-40B4-BE49-F238E27FC236}">
              <a16:creationId xmlns:a16="http://schemas.microsoft.com/office/drawing/2014/main" id="{AC439477-D705-4922-AD63-EBD7CDE9BC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18" name="Picture 12" descr="C:\1Akila Ramani-26July2013\1 AKILA\RENDERINGS\MEETING TABLES\infinity 8pax meeting tables.jpg">
          <a:extLst>
            <a:ext uri="{FF2B5EF4-FFF2-40B4-BE49-F238E27FC236}">
              <a16:creationId xmlns:a16="http://schemas.microsoft.com/office/drawing/2014/main" id="{6E9B824B-C34D-46F1-AE90-67FCFE0448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19" name="Picture 12" descr="C:\1Akila Ramani-26July2013\1 AKILA\RENDERINGS\MEETING TABLES\infinity 8pax meeting tables.jpg">
          <a:extLst>
            <a:ext uri="{FF2B5EF4-FFF2-40B4-BE49-F238E27FC236}">
              <a16:creationId xmlns:a16="http://schemas.microsoft.com/office/drawing/2014/main" id="{A3507681-5906-47AE-879C-AC0F51D2C1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20" name="Picture 12" descr="C:\1Akila Ramani-26July2013\1 AKILA\RENDERINGS\MEETING TABLES\infinity 8pax meeting tables.jpg">
          <a:extLst>
            <a:ext uri="{FF2B5EF4-FFF2-40B4-BE49-F238E27FC236}">
              <a16:creationId xmlns:a16="http://schemas.microsoft.com/office/drawing/2014/main" id="{F75A52F0-1446-4BD4-BBBA-764C42A0D7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21" name="Picture 9" descr="C:\1Akila Ramani-26July2013\1 AKILA\RENDERINGS\MEETING TABLES\infinity 8pax meeting tables.jpg">
          <a:extLst>
            <a:ext uri="{FF2B5EF4-FFF2-40B4-BE49-F238E27FC236}">
              <a16:creationId xmlns:a16="http://schemas.microsoft.com/office/drawing/2014/main" id="{3A60F6EE-AA57-4D2D-BD14-195CBB3BD4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2" name="Picture 16" descr="C:\1Akila Ramani-26July2013\1 AKILA\RENDERINGS\MEETING TABLES\Planes discussion table - 1.png">
          <a:extLst>
            <a:ext uri="{FF2B5EF4-FFF2-40B4-BE49-F238E27FC236}">
              <a16:creationId xmlns:a16="http://schemas.microsoft.com/office/drawing/2014/main" id="{D7B06938-3D2E-451F-ADAC-4F33A2878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23" name="Picture 12" descr="C:\1Akila Ramani-26July2013\1 AKILA\RENDERINGS\MEETING TABLES\infinity 8pax meeting tables.jpg">
          <a:extLst>
            <a:ext uri="{FF2B5EF4-FFF2-40B4-BE49-F238E27FC236}">
              <a16:creationId xmlns:a16="http://schemas.microsoft.com/office/drawing/2014/main" id="{B5242B14-C3FB-41C3-891D-084C8273AC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24" name="Picture 12" descr="C:\1Akila Ramani-26July2013\1 AKILA\RENDERINGS\MEETING TABLES\infinity 8pax meeting tables.jpg">
          <a:extLst>
            <a:ext uri="{FF2B5EF4-FFF2-40B4-BE49-F238E27FC236}">
              <a16:creationId xmlns:a16="http://schemas.microsoft.com/office/drawing/2014/main" id="{E0716355-FCD7-47E9-B76C-72E6D1117C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25" name="Picture 12" descr="C:\1Akila Ramani-26July2013\1 AKILA\RENDERINGS\MEETING TABLES\infinity 8pax meeting tables.jpg">
          <a:extLst>
            <a:ext uri="{FF2B5EF4-FFF2-40B4-BE49-F238E27FC236}">
              <a16:creationId xmlns:a16="http://schemas.microsoft.com/office/drawing/2014/main" id="{FA047799-EC84-49C5-9194-2482B8FD0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26" name="Picture 9" descr="C:\1Akila Ramani-26July2013\1 AKILA\RENDERINGS\MEETING TABLES\infinity 8pax meeting tables.jpg">
          <a:extLst>
            <a:ext uri="{FF2B5EF4-FFF2-40B4-BE49-F238E27FC236}">
              <a16:creationId xmlns:a16="http://schemas.microsoft.com/office/drawing/2014/main" id="{12D6C59C-B43E-4367-A75B-BA7A5D9D3C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7" name="Picture 16" descr="C:\1Akila Ramani-26July2013\1 AKILA\RENDERINGS\MEETING TABLES\Planes discussion table - 1.png">
          <a:extLst>
            <a:ext uri="{FF2B5EF4-FFF2-40B4-BE49-F238E27FC236}">
              <a16:creationId xmlns:a16="http://schemas.microsoft.com/office/drawing/2014/main" id="{742F30F0-2166-4C42-B6E2-BF1FFC21D3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28" name="Picture 12" descr="C:\1Akila Ramani-26July2013\1 AKILA\RENDERINGS\MEETING TABLES\infinity 8pax meeting tables.jpg">
          <a:extLst>
            <a:ext uri="{FF2B5EF4-FFF2-40B4-BE49-F238E27FC236}">
              <a16:creationId xmlns:a16="http://schemas.microsoft.com/office/drawing/2014/main" id="{4A742926-4EC2-4401-B842-C486EA3618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29" name="Picture 12" descr="C:\1Akila Ramani-26July2013\1 AKILA\RENDERINGS\MEETING TABLES\infinity 8pax meeting tables.jpg">
          <a:extLst>
            <a:ext uri="{FF2B5EF4-FFF2-40B4-BE49-F238E27FC236}">
              <a16:creationId xmlns:a16="http://schemas.microsoft.com/office/drawing/2014/main" id="{BE6BEF1E-E1DD-42DB-A501-E87E6A069D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0" name="Picture 12" descr="C:\1Akila Ramani-26July2013\1 AKILA\RENDERINGS\MEETING TABLES\infinity 8pax meeting tables.jpg">
          <a:extLst>
            <a:ext uri="{FF2B5EF4-FFF2-40B4-BE49-F238E27FC236}">
              <a16:creationId xmlns:a16="http://schemas.microsoft.com/office/drawing/2014/main" id="{E554EF06-52E2-485E-BDA6-4BEB7845C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31" name="Picture 9" descr="C:\1Akila Ramani-26July2013\1 AKILA\RENDERINGS\MEETING TABLES\infinity 8pax meeting tables.jpg">
          <a:extLst>
            <a:ext uri="{FF2B5EF4-FFF2-40B4-BE49-F238E27FC236}">
              <a16:creationId xmlns:a16="http://schemas.microsoft.com/office/drawing/2014/main" id="{CD448C1F-C935-4074-A293-990AB010ED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32" name="Picture 16" descr="C:\1Akila Ramani-26July2013\1 AKILA\RENDERINGS\MEETING TABLES\Planes discussion table - 1.png">
          <a:extLst>
            <a:ext uri="{FF2B5EF4-FFF2-40B4-BE49-F238E27FC236}">
              <a16:creationId xmlns:a16="http://schemas.microsoft.com/office/drawing/2014/main" id="{F31CDD8D-FAF3-4B86-AD7B-B11535D2D9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3" name="Picture 12" descr="C:\1Akila Ramani-26July2013\1 AKILA\RENDERINGS\MEETING TABLES\infinity 8pax meeting tables.jpg">
          <a:extLst>
            <a:ext uri="{FF2B5EF4-FFF2-40B4-BE49-F238E27FC236}">
              <a16:creationId xmlns:a16="http://schemas.microsoft.com/office/drawing/2014/main" id="{3B2B19A4-B53E-432E-92FC-FA5217A96D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34" name="Picture 12" descr="C:\1Akila Ramani-26July2013\1 AKILA\RENDERINGS\MEETING TABLES\infinity 8pax meeting tables.jpg">
          <a:extLst>
            <a:ext uri="{FF2B5EF4-FFF2-40B4-BE49-F238E27FC236}">
              <a16:creationId xmlns:a16="http://schemas.microsoft.com/office/drawing/2014/main" id="{2BE1C668-1DCC-4D9A-B660-B044365C2F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5" name="Picture 12" descr="C:\1Akila Ramani-26July2013\1 AKILA\RENDERINGS\MEETING TABLES\infinity 8pax meeting tables.jpg">
          <a:extLst>
            <a:ext uri="{FF2B5EF4-FFF2-40B4-BE49-F238E27FC236}">
              <a16:creationId xmlns:a16="http://schemas.microsoft.com/office/drawing/2014/main" id="{67039F01-743F-47E3-8D25-48B645E3A8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36" name="Picture 9" descr="C:\1Akila Ramani-26July2013\1 AKILA\RENDERINGS\MEETING TABLES\infinity 8pax meeting tables.jpg">
          <a:extLst>
            <a:ext uri="{FF2B5EF4-FFF2-40B4-BE49-F238E27FC236}">
              <a16:creationId xmlns:a16="http://schemas.microsoft.com/office/drawing/2014/main" id="{7BE3AD09-FC62-4171-BE81-E72D145E4A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37" name="Picture 16" descr="C:\1Akila Ramani-26July2013\1 AKILA\RENDERINGS\MEETING TABLES\Planes discussion table - 1.png">
          <a:extLst>
            <a:ext uri="{FF2B5EF4-FFF2-40B4-BE49-F238E27FC236}">
              <a16:creationId xmlns:a16="http://schemas.microsoft.com/office/drawing/2014/main" id="{43F7CBEB-D425-4684-87CC-7147D86F1F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8" name="Picture 12" descr="C:\1Akila Ramani-26July2013\1 AKILA\RENDERINGS\MEETING TABLES\infinity 8pax meeting tables.jpg">
          <a:extLst>
            <a:ext uri="{FF2B5EF4-FFF2-40B4-BE49-F238E27FC236}">
              <a16:creationId xmlns:a16="http://schemas.microsoft.com/office/drawing/2014/main" id="{09CDD751-B6E7-448B-8B37-2B85BFFBA5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39" name="Picture 12" descr="C:\1Akila Ramani-26July2013\1 AKILA\RENDERINGS\MEETING TABLES\infinity 8pax meeting tables.jpg">
          <a:extLst>
            <a:ext uri="{FF2B5EF4-FFF2-40B4-BE49-F238E27FC236}">
              <a16:creationId xmlns:a16="http://schemas.microsoft.com/office/drawing/2014/main" id="{524E54AE-E3CF-433D-9E15-C9C5221EC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40" name="Picture 12" descr="C:\1Akila Ramani-26July2013\1 AKILA\RENDERINGS\MEETING TABLES\infinity 8pax meeting tables.jpg">
          <a:extLst>
            <a:ext uri="{FF2B5EF4-FFF2-40B4-BE49-F238E27FC236}">
              <a16:creationId xmlns:a16="http://schemas.microsoft.com/office/drawing/2014/main" id="{AB6D17AB-7861-49EC-B272-274539238C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41" name="Picture 9" descr="C:\1Akila Ramani-26July2013\1 AKILA\RENDERINGS\MEETING TABLES\infinity 8pax meeting tables.jpg">
          <a:extLst>
            <a:ext uri="{FF2B5EF4-FFF2-40B4-BE49-F238E27FC236}">
              <a16:creationId xmlns:a16="http://schemas.microsoft.com/office/drawing/2014/main" id="{CD1361D9-6E10-4AE9-90D2-943AB52F55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42" name="Picture 16" descr="C:\1Akila Ramani-26July2013\1 AKILA\RENDERINGS\MEETING TABLES\Planes discussion table - 1.png">
          <a:extLst>
            <a:ext uri="{FF2B5EF4-FFF2-40B4-BE49-F238E27FC236}">
              <a16:creationId xmlns:a16="http://schemas.microsoft.com/office/drawing/2014/main" id="{9C78D0FC-24BA-42FA-AF50-DE7DCC821B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43" name="Picture 12" descr="C:\1Akila Ramani-26July2013\1 AKILA\RENDERINGS\MEETING TABLES\infinity 8pax meeting tables.jpg">
          <a:extLst>
            <a:ext uri="{FF2B5EF4-FFF2-40B4-BE49-F238E27FC236}">
              <a16:creationId xmlns:a16="http://schemas.microsoft.com/office/drawing/2014/main" id="{E39856AA-B15F-45A1-9D07-D803B54B8E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4" name="Picture 12" descr="C:\1Akila Ramani-26July2013\1 AKILA\RENDERINGS\MEETING TABLES\infinity 8pax meeting tables.jpg">
          <a:extLst>
            <a:ext uri="{FF2B5EF4-FFF2-40B4-BE49-F238E27FC236}">
              <a16:creationId xmlns:a16="http://schemas.microsoft.com/office/drawing/2014/main" id="{C65DF029-4181-4405-8B73-8B5D16C667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45" name="Picture 12" descr="C:\1Akila Ramani-26July2013\1 AKILA\RENDERINGS\MEETING TABLES\infinity 8pax meeting tables.jpg">
          <a:extLst>
            <a:ext uri="{FF2B5EF4-FFF2-40B4-BE49-F238E27FC236}">
              <a16:creationId xmlns:a16="http://schemas.microsoft.com/office/drawing/2014/main" id="{C0A0D49B-E6FD-417D-9731-4D436218C4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46" name="Picture 9" descr="C:\1Akila Ramani-26July2013\1 AKILA\RENDERINGS\MEETING TABLES\infinity 8pax meeting tables.jpg">
          <a:extLst>
            <a:ext uri="{FF2B5EF4-FFF2-40B4-BE49-F238E27FC236}">
              <a16:creationId xmlns:a16="http://schemas.microsoft.com/office/drawing/2014/main" id="{4FA897A7-3068-4102-907D-DE4D60B34E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47" name="Picture 16" descr="C:\1Akila Ramani-26July2013\1 AKILA\RENDERINGS\MEETING TABLES\Planes discussion table - 1.png">
          <a:extLst>
            <a:ext uri="{FF2B5EF4-FFF2-40B4-BE49-F238E27FC236}">
              <a16:creationId xmlns:a16="http://schemas.microsoft.com/office/drawing/2014/main" id="{216F1E61-D195-4984-B6BB-0E98E849B7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48" name="Picture 12" descr="C:\1Akila Ramani-26July2013\1 AKILA\RENDERINGS\MEETING TABLES\infinity 8pax meeting tables.jpg">
          <a:extLst>
            <a:ext uri="{FF2B5EF4-FFF2-40B4-BE49-F238E27FC236}">
              <a16:creationId xmlns:a16="http://schemas.microsoft.com/office/drawing/2014/main" id="{29AF70A3-EED8-41C4-8CFE-DC3D1117DC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9" name="Picture 12" descr="C:\1Akila Ramani-26July2013\1 AKILA\RENDERINGS\MEETING TABLES\infinity 8pax meeting tables.jpg">
          <a:extLst>
            <a:ext uri="{FF2B5EF4-FFF2-40B4-BE49-F238E27FC236}">
              <a16:creationId xmlns:a16="http://schemas.microsoft.com/office/drawing/2014/main" id="{94E51B12-6518-40CD-8984-5D294C734B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0" name="Picture 12" descr="C:\1Akila Ramani-26July2013\1 AKILA\RENDERINGS\MEETING TABLES\infinity 8pax meeting tables.jpg">
          <a:extLst>
            <a:ext uri="{FF2B5EF4-FFF2-40B4-BE49-F238E27FC236}">
              <a16:creationId xmlns:a16="http://schemas.microsoft.com/office/drawing/2014/main" id="{5F88641D-D291-4192-9D8D-9F1BD63126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51" name="Picture 9" descr="C:\1Akila Ramani-26July2013\1 AKILA\RENDERINGS\MEETING TABLES\infinity 8pax meeting tables.jpg">
          <a:extLst>
            <a:ext uri="{FF2B5EF4-FFF2-40B4-BE49-F238E27FC236}">
              <a16:creationId xmlns:a16="http://schemas.microsoft.com/office/drawing/2014/main" id="{1A95B91E-1D9D-43C7-A3F6-D6ECC26988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52" name="Picture 16" descr="C:\1Akila Ramani-26July2013\1 AKILA\RENDERINGS\MEETING TABLES\Planes discussion table - 1.png">
          <a:extLst>
            <a:ext uri="{FF2B5EF4-FFF2-40B4-BE49-F238E27FC236}">
              <a16:creationId xmlns:a16="http://schemas.microsoft.com/office/drawing/2014/main" id="{79DEF450-82DB-4988-9A1C-78EF027DF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3" name="Picture 12" descr="C:\1Akila Ramani-26July2013\1 AKILA\RENDERINGS\MEETING TABLES\infinity 8pax meeting tables.jpg">
          <a:extLst>
            <a:ext uri="{FF2B5EF4-FFF2-40B4-BE49-F238E27FC236}">
              <a16:creationId xmlns:a16="http://schemas.microsoft.com/office/drawing/2014/main" id="{3BDD3415-70DC-429F-BFCD-4A1A53302F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54" name="Picture 12" descr="C:\1Akila Ramani-26July2013\1 AKILA\RENDERINGS\MEETING TABLES\infinity 8pax meeting tables.jpg">
          <a:extLst>
            <a:ext uri="{FF2B5EF4-FFF2-40B4-BE49-F238E27FC236}">
              <a16:creationId xmlns:a16="http://schemas.microsoft.com/office/drawing/2014/main" id="{38832E49-55B1-43FD-93A5-5282D876D1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5" name="Picture 12" descr="C:\1Akila Ramani-26July2013\1 AKILA\RENDERINGS\MEETING TABLES\infinity 8pax meeting tables.jpg">
          <a:extLst>
            <a:ext uri="{FF2B5EF4-FFF2-40B4-BE49-F238E27FC236}">
              <a16:creationId xmlns:a16="http://schemas.microsoft.com/office/drawing/2014/main" id="{AC030183-A0EA-4C35-83FD-359F48621F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56" name="Picture 9" descr="C:\1Akila Ramani-26July2013\1 AKILA\RENDERINGS\MEETING TABLES\infinity 8pax meeting tables.jpg">
          <a:extLst>
            <a:ext uri="{FF2B5EF4-FFF2-40B4-BE49-F238E27FC236}">
              <a16:creationId xmlns:a16="http://schemas.microsoft.com/office/drawing/2014/main" id="{44195D90-B84A-4721-92FA-6676170ACB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57" name="Picture 16" descr="C:\1Akila Ramani-26July2013\1 AKILA\RENDERINGS\MEETING TABLES\Planes discussion table - 1.png">
          <a:extLst>
            <a:ext uri="{FF2B5EF4-FFF2-40B4-BE49-F238E27FC236}">
              <a16:creationId xmlns:a16="http://schemas.microsoft.com/office/drawing/2014/main" id="{D4A963A5-448D-4FC6-B19E-EE137A2BCD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8" name="Picture 12" descr="C:\1Akila Ramani-26July2013\1 AKILA\RENDERINGS\MEETING TABLES\infinity 8pax meeting tables.jpg">
          <a:extLst>
            <a:ext uri="{FF2B5EF4-FFF2-40B4-BE49-F238E27FC236}">
              <a16:creationId xmlns:a16="http://schemas.microsoft.com/office/drawing/2014/main" id="{A1805280-0CC7-438A-A994-E8295D4D7D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59" name="Picture 12" descr="C:\1Akila Ramani-26July2013\1 AKILA\RENDERINGS\MEETING TABLES\infinity 8pax meeting tables.jpg">
          <a:extLst>
            <a:ext uri="{FF2B5EF4-FFF2-40B4-BE49-F238E27FC236}">
              <a16:creationId xmlns:a16="http://schemas.microsoft.com/office/drawing/2014/main" id="{8C318B0E-001C-4F3F-B3D0-F7B6D174A2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60" name="Picture 12" descr="C:\1Akila Ramani-26July2013\1 AKILA\RENDERINGS\MEETING TABLES\infinity 8pax meeting tables.jpg">
          <a:extLst>
            <a:ext uri="{FF2B5EF4-FFF2-40B4-BE49-F238E27FC236}">
              <a16:creationId xmlns:a16="http://schemas.microsoft.com/office/drawing/2014/main" id="{4C8D72CE-429B-4C01-A637-0CD89F49E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1" name="Picture 9" descr="C:\1Akila Ramani-26July2013\1 AKILA\RENDERINGS\MEETING TABLES\infinity 8pax meeting tables.jpg">
          <a:extLst>
            <a:ext uri="{FF2B5EF4-FFF2-40B4-BE49-F238E27FC236}">
              <a16:creationId xmlns:a16="http://schemas.microsoft.com/office/drawing/2014/main" id="{700DC60D-95F8-44A5-A132-24DB551280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1</xdr:row>
      <xdr:rowOff>0</xdr:rowOff>
    </xdr:from>
    <xdr:ext cx="0" cy="7620"/>
    <xdr:pic>
      <xdr:nvPicPr>
        <xdr:cNvPr id="662" name="Picture 16" descr="C:\1Akila Ramani-26July2013\1 AKILA\RENDERINGS\MEETING TABLES\Planes discussion table - 1.png">
          <a:extLst>
            <a:ext uri="{FF2B5EF4-FFF2-40B4-BE49-F238E27FC236}">
              <a16:creationId xmlns:a16="http://schemas.microsoft.com/office/drawing/2014/main" id="{BFC84F11-F1D3-49B6-A18E-F2AA03A150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63" name="Picture 12" descr="C:\1Akila Ramani-26July2013\1 AKILA\RENDERINGS\MEETING TABLES\infinity 8pax meeting tables.jpg">
          <a:extLst>
            <a:ext uri="{FF2B5EF4-FFF2-40B4-BE49-F238E27FC236}">
              <a16:creationId xmlns:a16="http://schemas.microsoft.com/office/drawing/2014/main" id="{8CF222C9-5BD5-47DD-B216-F6CE81765D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664" name="Picture 12" descr="C:\1Akila Ramani-26July2013\1 AKILA\RENDERINGS\MEETING TABLES\infinity 8pax meeting tables.jpg">
          <a:extLst>
            <a:ext uri="{FF2B5EF4-FFF2-40B4-BE49-F238E27FC236}">
              <a16:creationId xmlns:a16="http://schemas.microsoft.com/office/drawing/2014/main" id="{7A3593BC-EA25-460A-B65E-AA60031903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65" name="Picture 12" descr="C:\1Akila Ramani-26July2013\1 AKILA\RENDERINGS\MEETING TABLES\infinity 8pax meeting tables.jpg">
          <a:extLst>
            <a:ext uri="{FF2B5EF4-FFF2-40B4-BE49-F238E27FC236}">
              <a16:creationId xmlns:a16="http://schemas.microsoft.com/office/drawing/2014/main" id="{BD0776F7-2EA8-4379-8258-888579E389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666" name="Picture 9" descr="C:\1Akila Ramani-26July2013\1 AKILA\RENDERINGS\MEETING TABLES\infinity 8pax meeting tables.jpg">
          <a:extLst>
            <a:ext uri="{FF2B5EF4-FFF2-40B4-BE49-F238E27FC236}">
              <a16:creationId xmlns:a16="http://schemas.microsoft.com/office/drawing/2014/main" id="{0E6D7814-CE99-4020-8B7B-F11CE2A419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667" name="Picture 16" descr="C:\1Akila Ramani-26July2013\1 AKILA\RENDERINGS\MEETING TABLES\Planes discussion table - 1.png">
          <a:extLst>
            <a:ext uri="{FF2B5EF4-FFF2-40B4-BE49-F238E27FC236}">
              <a16:creationId xmlns:a16="http://schemas.microsoft.com/office/drawing/2014/main" id="{E78971A8-C8BC-4CF9-9316-75909DCA45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68" name="Picture 12" descr="C:\1Akila Ramani-26July2013\1 AKILA\RENDERINGS\MEETING TABLES\infinity 8pax meeting tables.jpg">
          <a:extLst>
            <a:ext uri="{FF2B5EF4-FFF2-40B4-BE49-F238E27FC236}">
              <a16:creationId xmlns:a16="http://schemas.microsoft.com/office/drawing/2014/main" id="{F7020505-3B7A-49F6-ADF9-E1F4512A06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669" name="Picture 12" descr="C:\1Akila Ramani-26July2013\1 AKILA\RENDERINGS\MEETING TABLES\infinity 8pax meeting tables.jpg">
          <a:extLst>
            <a:ext uri="{FF2B5EF4-FFF2-40B4-BE49-F238E27FC236}">
              <a16:creationId xmlns:a16="http://schemas.microsoft.com/office/drawing/2014/main" id="{E9BEF64C-FF19-4839-B1AD-76575F16F1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70" name="Picture 12" descr="C:\1Akila Ramani-26July2013\1 AKILA\RENDERINGS\MEETING TABLES\infinity 8pax meeting tables.jpg">
          <a:extLst>
            <a:ext uri="{FF2B5EF4-FFF2-40B4-BE49-F238E27FC236}">
              <a16:creationId xmlns:a16="http://schemas.microsoft.com/office/drawing/2014/main" id="{64D3B491-B0EE-4EDE-8DFE-0460BED746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671" name="Picture 9" descr="C:\1Akila Ramani-26July2013\1 AKILA\RENDERINGS\MEETING TABLES\infinity 8pax meeting tables.jpg">
          <a:extLst>
            <a:ext uri="{FF2B5EF4-FFF2-40B4-BE49-F238E27FC236}">
              <a16:creationId xmlns:a16="http://schemas.microsoft.com/office/drawing/2014/main" id="{11A5836D-D571-45E5-AC36-D5A6D3400E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672" name="Picture 16" descr="C:\1Akila Ramani-26July2013\1 AKILA\RENDERINGS\MEETING TABLES\Planes discussion table - 1.png">
          <a:extLst>
            <a:ext uri="{FF2B5EF4-FFF2-40B4-BE49-F238E27FC236}">
              <a16:creationId xmlns:a16="http://schemas.microsoft.com/office/drawing/2014/main" id="{BEFF79DB-D4F3-4E67-AD63-8DD9D154E5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73" name="Picture 12" descr="C:\1Akila Ramani-26July2013\1 AKILA\RENDERINGS\MEETING TABLES\infinity 8pax meeting tables.jpg">
          <a:extLst>
            <a:ext uri="{FF2B5EF4-FFF2-40B4-BE49-F238E27FC236}">
              <a16:creationId xmlns:a16="http://schemas.microsoft.com/office/drawing/2014/main" id="{46781055-77CE-4A8F-927E-06B6FAFD24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674" name="Picture 12" descr="C:\1Akila Ramani-26July2013\1 AKILA\RENDERINGS\MEETING TABLES\infinity 8pax meeting tables.jpg">
          <a:extLst>
            <a:ext uri="{FF2B5EF4-FFF2-40B4-BE49-F238E27FC236}">
              <a16:creationId xmlns:a16="http://schemas.microsoft.com/office/drawing/2014/main" id="{94430476-064C-44A0-AD2B-E308CAADBE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75" name="Picture 12" descr="C:\1Akila Ramani-26July2013\1 AKILA\RENDERINGS\MEETING TABLES\infinity 8pax meeting tables.jpg">
          <a:extLst>
            <a:ext uri="{FF2B5EF4-FFF2-40B4-BE49-F238E27FC236}">
              <a16:creationId xmlns:a16="http://schemas.microsoft.com/office/drawing/2014/main" id="{B8F6303A-B13B-48CB-9A07-995A47C247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676" name="Picture 9" descr="C:\1Akila Ramani-26July2013\1 AKILA\RENDERINGS\MEETING TABLES\infinity 8pax meeting tables.jpg">
          <a:extLst>
            <a:ext uri="{FF2B5EF4-FFF2-40B4-BE49-F238E27FC236}">
              <a16:creationId xmlns:a16="http://schemas.microsoft.com/office/drawing/2014/main" id="{D54F35D2-BBDE-416B-A66B-FDC9622843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677" name="Picture 16" descr="C:\1Akila Ramani-26July2013\1 AKILA\RENDERINGS\MEETING TABLES\Planes discussion table - 1.png">
          <a:extLst>
            <a:ext uri="{FF2B5EF4-FFF2-40B4-BE49-F238E27FC236}">
              <a16:creationId xmlns:a16="http://schemas.microsoft.com/office/drawing/2014/main" id="{5B5BE6A7-6E97-41E1-9CBB-273BC9BA57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78" name="Picture 12" descr="C:\1Akila Ramani-26July2013\1 AKILA\RENDERINGS\MEETING TABLES\infinity 8pax meeting tables.jpg">
          <a:extLst>
            <a:ext uri="{FF2B5EF4-FFF2-40B4-BE49-F238E27FC236}">
              <a16:creationId xmlns:a16="http://schemas.microsoft.com/office/drawing/2014/main" id="{64C4A493-5711-4415-8330-7C612DE7ED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679" name="Picture 12" descr="C:\1Akila Ramani-26July2013\1 AKILA\RENDERINGS\MEETING TABLES\infinity 8pax meeting tables.jpg">
          <a:extLst>
            <a:ext uri="{FF2B5EF4-FFF2-40B4-BE49-F238E27FC236}">
              <a16:creationId xmlns:a16="http://schemas.microsoft.com/office/drawing/2014/main" id="{F8DFD1D0-0BC8-4E32-AC8C-66553D5BE7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80" name="Picture 12" descr="C:\1Akila Ramani-26July2013\1 AKILA\RENDERINGS\MEETING TABLES\infinity 8pax meeting tables.jpg">
          <a:extLst>
            <a:ext uri="{FF2B5EF4-FFF2-40B4-BE49-F238E27FC236}">
              <a16:creationId xmlns:a16="http://schemas.microsoft.com/office/drawing/2014/main" id="{8CA46F4F-EFA6-4A31-A154-D819ABC44C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681" name="Picture 9" descr="C:\1Akila Ramani-26July2013\1 AKILA\RENDERINGS\MEETING TABLES\infinity 8pax meeting tables.jpg">
          <a:extLst>
            <a:ext uri="{FF2B5EF4-FFF2-40B4-BE49-F238E27FC236}">
              <a16:creationId xmlns:a16="http://schemas.microsoft.com/office/drawing/2014/main" id="{31F4C0AC-5FB8-453E-A81D-1B8C44EB81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682" name="Picture 16" descr="C:\1Akila Ramani-26July2013\1 AKILA\RENDERINGS\MEETING TABLES\Planes discussion table - 1.png">
          <a:extLst>
            <a:ext uri="{FF2B5EF4-FFF2-40B4-BE49-F238E27FC236}">
              <a16:creationId xmlns:a16="http://schemas.microsoft.com/office/drawing/2014/main" id="{7E26403B-7291-4717-870D-4D68160C8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83" name="Picture 12" descr="C:\1Akila Ramani-26July2013\1 AKILA\RENDERINGS\MEETING TABLES\infinity 8pax meeting tables.jpg">
          <a:extLst>
            <a:ext uri="{FF2B5EF4-FFF2-40B4-BE49-F238E27FC236}">
              <a16:creationId xmlns:a16="http://schemas.microsoft.com/office/drawing/2014/main" id="{D51C3774-45F4-450C-828E-18840887B4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684" name="Picture 12" descr="C:\1Akila Ramani-26July2013\1 AKILA\RENDERINGS\MEETING TABLES\infinity 8pax meeting tables.jpg">
          <a:extLst>
            <a:ext uri="{FF2B5EF4-FFF2-40B4-BE49-F238E27FC236}">
              <a16:creationId xmlns:a16="http://schemas.microsoft.com/office/drawing/2014/main" id="{3AE9BA7E-8955-48E0-BC78-AE8E56BEB6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85" name="Picture 12" descr="C:\1Akila Ramani-26July2013\1 AKILA\RENDERINGS\MEETING TABLES\infinity 8pax meeting tables.jpg">
          <a:extLst>
            <a:ext uri="{FF2B5EF4-FFF2-40B4-BE49-F238E27FC236}">
              <a16:creationId xmlns:a16="http://schemas.microsoft.com/office/drawing/2014/main" id="{673085A8-E704-4434-B46E-53780AE22E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686" name="Picture 9" descr="C:\1Akila Ramani-26July2013\1 AKILA\RENDERINGS\MEETING TABLES\infinity 8pax meeting tables.jpg">
          <a:extLst>
            <a:ext uri="{FF2B5EF4-FFF2-40B4-BE49-F238E27FC236}">
              <a16:creationId xmlns:a16="http://schemas.microsoft.com/office/drawing/2014/main" id="{46AA4FE0-4900-4FB3-9EE8-05D8170C81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687" name="Picture 16" descr="C:\1Akila Ramani-26July2013\1 AKILA\RENDERINGS\MEETING TABLES\Planes discussion table - 1.png">
          <a:extLst>
            <a:ext uri="{FF2B5EF4-FFF2-40B4-BE49-F238E27FC236}">
              <a16:creationId xmlns:a16="http://schemas.microsoft.com/office/drawing/2014/main" id="{EBC55852-8E5A-4375-AE0A-F87A0531C7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88" name="Picture 12" descr="C:\1Akila Ramani-26July2013\1 AKILA\RENDERINGS\MEETING TABLES\infinity 8pax meeting tables.jpg">
          <a:extLst>
            <a:ext uri="{FF2B5EF4-FFF2-40B4-BE49-F238E27FC236}">
              <a16:creationId xmlns:a16="http://schemas.microsoft.com/office/drawing/2014/main" id="{E96A819A-61FB-4E37-B24A-B6CB457096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689" name="Picture 12" descr="C:\1Akila Ramani-26July2013\1 AKILA\RENDERINGS\MEETING TABLES\infinity 8pax meeting tables.jpg">
          <a:extLst>
            <a:ext uri="{FF2B5EF4-FFF2-40B4-BE49-F238E27FC236}">
              <a16:creationId xmlns:a16="http://schemas.microsoft.com/office/drawing/2014/main" id="{8A47D258-0501-4DCF-8CD2-9FF33C8BA0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90" name="Picture 12" descr="C:\1Akila Ramani-26July2013\1 AKILA\RENDERINGS\MEETING TABLES\infinity 8pax meeting tables.jpg">
          <a:extLst>
            <a:ext uri="{FF2B5EF4-FFF2-40B4-BE49-F238E27FC236}">
              <a16:creationId xmlns:a16="http://schemas.microsoft.com/office/drawing/2014/main" id="{AF92C9A9-780F-4EF5-93DC-586E91D8D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691" name="Picture 9" descr="C:\1Akila Ramani-26July2013\1 AKILA\RENDERINGS\MEETING TABLES\infinity 8pax meeting tables.jpg">
          <a:extLst>
            <a:ext uri="{FF2B5EF4-FFF2-40B4-BE49-F238E27FC236}">
              <a16:creationId xmlns:a16="http://schemas.microsoft.com/office/drawing/2014/main" id="{20B5D17D-6FCD-44D8-8026-3C3CEA1289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692" name="Picture 16" descr="C:\1Akila Ramani-26July2013\1 AKILA\RENDERINGS\MEETING TABLES\Planes discussion table - 1.png">
          <a:extLst>
            <a:ext uri="{FF2B5EF4-FFF2-40B4-BE49-F238E27FC236}">
              <a16:creationId xmlns:a16="http://schemas.microsoft.com/office/drawing/2014/main" id="{40E58071-AF64-4EF8-BB22-E8A2C204A3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93" name="Picture 12" descr="C:\1Akila Ramani-26July2013\1 AKILA\RENDERINGS\MEETING TABLES\infinity 8pax meeting tables.jpg">
          <a:extLst>
            <a:ext uri="{FF2B5EF4-FFF2-40B4-BE49-F238E27FC236}">
              <a16:creationId xmlns:a16="http://schemas.microsoft.com/office/drawing/2014/main" id="{21DE7342-94B6-4332-8C8E-7D4C23BDDB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694" name="Picture 12" descr="C:\1Akila Ramani-26July2013\1 AKILA\RENDERINGS\MEETING TABLES\infinity 8pax meeting tables.jpg">
          <a:extLst>
            <a:ext uri="{FF2B5EF4-FFF2-40B4-BE49-F238E27FC236}">
              <a16:creationId xmlns:a16="http://schemas.microsoft.com/office/drawing/2014/main" id="{52AFF102-F1CD-4843-8BA2-261542CE92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95" name="Picture 12" descr="C:\1Akila Ramani-26July2013\1 AKILA\RENDERINGS\MEETING TABLES\infinity 8pax meeting tables.jpg">
          <a:extLst>
            <a:ext uri="{FF2B5EF4-FFF2-40B4-BE49-F238E27FC236}">
              <a16:creationId xmlns:a16="http://schemas.microsoft.com/office/drawing/2014/main" id="{3D81F4ED-5292-4495-942E-9C67797165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696" name="Picture 9" descr="C:\1Akila Ramani-26July2013\1 AKILA\RENDERINGS\MEETING TABLES\infinity 8pax meeting tables.jpg">
          <a:extLst>
            <a:ext uri="{FF2B5EF4-FFF2-40B4-BE49-F238E27FC236}">
              <a16:creationId xmlns:a16="http://schemas.microsoft.com/office/drawing/2014/main" id="{1F9DFCF9-E17D-4E3A-9B17-7DECEDA11C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697" name="Picture 16" descr="C:\1Akila Ramani-26July2013\1 AKILA\RENDERINGS\MEETING TABLES\Planes discussion table - 1.png">
          <a:extLst>
            <a:ext uri="{FF2B5EF4-FFF2-40B4-BE49-F238E27FC236}">
              <a16:creationId xmlns:a16="http://schemas.microsoft.com/office/drawing/2014/main" id="{404E5B60-71BF-4C12-BF04-2C6BC268D9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698" name="Picture 12" descr="C:\1Akila Ramani-26July2013\1 AKILA\RENDERINGS\MEETING TABLES\infinity 8pax meeting tables.jpg">
          <a:extLst>
            <a:ext uri="{FF2B5EF4-FFF2-40B4-BE49-F238E27FC236}">
              <a16:creationId xmlns:a16="http://schemas.microsoft.com/office/drawing/2014/main" id="{C92D7746-975F-4492-BB58-3A4B3198DA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699" name="Picture 12" descr="C:\1Akila Ramani-26July2013\1 AKILA\RENDERINGS\MEETING TABLES\infinity 8pax meeting tables.jpg">
          <a:extLst>
            <a:ext uri="{FF2B5EF4-FFF2-40B4-BE49-F238E27FC236}">
              <a16:creationId xmlns:a16="http://schemas.microsoft.com/office/drawing/2014/main" id="{B099FC9F-17FF-4AEE-ACCE-C5EC4A33D2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00" name="Picture 12" descr="C:\1Akila Ramani-26July2013\1 AKILA\RENDERINGS\MEETING TABLES\infinity 8pax meeting tables.jpg">
          <a:extLst>
            <a:ext uri="{FF2B5EF4-FFF2-40B4-BE49-F238E27FC236}">
              <a16:creationId xmlns:a16="http://schemas.microsoft.com/office/drawing/2014/main" id="{AE336943-41DF-4FC6-8D7E-E752ED045B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01" name="Picture 9" descr="C:\1Akila Ramani-26July2013\1 AKILA\RENDERINGS\MEETING TABLES\infinity 8pax meeting tables.jpg">
          <a:extLst>
            <a:ext uri="{FF2B5EF4-FFF2-40B4-BE49-F238E27FC236}">
              <a16:creationId xmlns:a16="http://schemas.microsoft.com/office/drawing/2014/main" id="{AE267B31-9085-4DD6-9539-562E160F9C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02" name="Picture 16" descr="C:\1Akila Ramani-26July2013\1 AKILA\RENDERINGS\MEETING TABLES\Planes discussion table - 1.png">
          <a:extLst>
            <a:ext uri="{FF2B5EF4-FFF2-40B4-BE49-F238E27FC236}">
              <a16:creationId xmlns:a16="http://schemas.microsoft.com/office/drawing/2014/main" id="{D42795E9-9A9B-4C63-B3A0-FD40DBB5EE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03" name="Picture 12" descr="C:\1Akila Ramani-26July2013\1 AKILA\RENDERINGS\MEETING TABLES\infinity 8pax meeting tables.jpg">
          <a:extLst>
            <a:ext uri="{FF2B5EF4-FFF2-40B4-BE49-F238E27FC236}">
              <a16:creationId xmlns:a16="http://schemas.microsoft.com/office/drawing/2014/main" id="{51346D17-252F-47A4-B861-5B6E82BFDD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04" name="Picture 12" descr="C:\1Akila Ramani-26July2013\1 AKILA\RENDERINGS\MEETING TABLES\infinity 8pax meeting tables.jpg">
          <a:extLst>
            <a:ext uri="{FF2B5EF4-FFF2-40B4-BE49-F238E27FC236}">
              <a16:creationId xmlns:a16="http://schemas.microsoft.com/office/drawing/2014/main" id="{F2168B53-8895-4445-B280-6F256AF030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05" name="Picture 12" descr="C:\1Akila Ramani-26July2013\1 AKILA\RENDERINGS\MEETING TABLES\infinity 8pax meeting tables.jpg">
          <a:extLst>
            <a:ext uri="{FF2B5EF4-FFF2-40B4-BE49-F238E27FC236}">
              <a16:creationId xmlns:a16="http://schemas.microsoft.com/office/drawing/2014/main" id="{307E597B-4169-428A-B45B-F466C19ABA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06" name="Picture 9" descr="C:\1Akila Ramani-26July2013\1 AKILA\RENDERINGS\MEETING TABLES\infinity 8pax meeting tables.jpg">
          <a:extLst>
            <a:ext uri="{FF2B5EF4-FFF2-40B4-BE49-F238E27FC236}">
              <a16:creationId xmlns:a16="http://schemas.microsoft.com/office/drawing/2014/main" id="{5805A2B4-561B-435D-B808-B472BF6F3A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07" name="Picture 16" descr="C:\1Akila Ramani-26July2013\1 AKILA\RENDERINGS\MEETING TABLES\Planes discussion table - 1.png">
          <a:extLst>
            <a:ext uri="{FF2B5EF4-FFF2-40B4-BE49-F238E27FC236}">
              <a16:creationId xmlns:a16="http://schemas.microsoft.com/office/drawing/2014/main" id="{BBBB8A4A-ABA3-4C9A-8081-5381B851CA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08" name="Picture 12" descr="C:\1Akila Ramani-26July2013\1 AKILA\RENDERINGS\MEETING TABLES\infinity 8pax meeting tables.jpg">
          <a:extLst>
            <a:ext uri="{FF2B5EF4-FFF2-40B4-BE49-F238E27FC236}">
              <a16:creationId xmlns:a16="http://schemas.microsoft.com/office/drawing/2014/main" id="{0E974433-FB9C-4CC7-9F48-72AB8C90F6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09" name="Picture 12" descr="C:\1Akila Ramani-26July2013\1 AKILA\RENDERINGS\MEETING TABLES\infinity 8pax meeting tables.jpg">
          <a:extLst>
            <a:ext uri="{FF2B5EF4-FFF2-40B4-BE49-F238E27FC236}">
              <a16:creationId xmlns:a16="http://schemas.microsoft.com/office/drawing/2014/main" id="{B94E310A-5D6E-49F9-89CA-CDCBD00D8E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10" name="Picture 12" descr="C:\1Akila Ramani-26July2013\1 AKILA\RENDERINGS\MEETING TABLES\infinity 8pax meeting tables.jpg">
          <a:extLst>
            <a:ext uri="{FF2B5EF4-FFF2-40B4-BE49-F238E27FC236}">
              <a16:creationId xmlns:a16="http://schemas.microsoft.com/office/drawing/2014/main" id="{DE820C4A-315D-4FA4-BFB0-D3DEDD48C8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11" name="Picture 9" descr="C:\1Akila Ramani-26July2013\1 AKILA\RENDERINGS\MEETING TABLES\infinity 8pax meeting tables.jpg">
          <a:extLst>
            <a:ext uri="{FF2B5EF4-FFF2-40B4-BE49-F238E27FC236}">
              <a16:creationId xmlns:a16="http://schemas.microsoft.com/office/drawing/2014/main" id="{5B2BD8D4-53F4-4AC5-A2F2-A6E1854C9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12" name="Picture 16" descr="C:\1Akila Ramani-26July2013\1 AKILA\RENDERINGS\MEETING TABLES\Planes discussion table - 1.png">
          <a:extLst>
            <a:ext uri="{FF2B5EF4-FFF2-40B4-BE49-F238E27FC236}">
              <a16:creationId xmlns:a16="http://schemas.microsoft.com/office/drawing/2014/main" id="{0146AFE3-C179-40B7-8806-FF9CFDACF2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13" name="Picture 12" descr="C:\1Akila Ramani-26July2013\1 AKILA\RENDERINGS\MEETING TABLES\infinity 8pax meeting tables.jpg">
          <a:extLst>
            <a:ext uri="{FF2B5EF4-FFF2-40B4-BE49-F238E27FC236}">
              <a16:creationId xmlns:a16="http://schemas.microsoft.com/office/drawing/2014/main" id="{1098C0FE-1744-4C7D-AED3-18912A9343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14" name="Picture 12" descr="C:\1Akila Ramani-26July2013\1 AKILA\RENDERINGS\MEETING TABLES\infinity 8pax meeting tables.jpg">
          <a:extLst>
            <a:ext uri="{FF2B5EF4-FFF2-40B4-BE49-F238E27FC236}">
              <a16:creationId xmlns:a16="http://schemas.microsoft.com/office/drawing/2014/main" id="{A02D2599-C58D-40ED-B281-33D6AEDD00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15" name="Picture 12" descr="C:\1Akila Ramani-26July2013\1 AKILA\RENDERINGS\MEETING TABLES\infinity 8pax meeting tables.jpg">
          <a:extLst>
            <a:ext uri="{FF2B5EF4-FFF2-40B4-BE49-F238E27FC236}">
              <a16:creationId xmlns:a16="http://schemas.microsoft.com/office/drawing/2014/main" id="{F5392931-DEE6-4135-B5E7-6D302B3644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16" name="Picture 9" descr="C:\1Akila Ramani-26July2013\1 AKILA\RENDERINGS\MEETING TABLES\infinity 8pax meeting tables.jpg">
          <a:extLst>
            <a:ext uri="{FF2B5EF4-FFF2-40B4-BE49-F238E27FC236}">
              <a16:creationId xmlns:a16="http://schemas.microsoft.com/office/drawing/2014/main" id="{EDB892B8-BD57-44F5-8C02-C70B35099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17" name="Picture 16" descr="C:\1Akila Ramani-26July2013\1 AKILA\RENDERINGS\MEETING TABLES\Planes discussion table - 1.png">
          <a:extLst>
            <a:ext uri="{FF2B5EF4-FFF2-40B4-BE49-F238E27FC236}">
              <a16:creationId xmlns:a16="http://schemas.microsoft.com/office/drawing/2014/main" id="{B37D4D08-9798-4656-AC1F-C2CACD5E6A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18" name="Picture 12" descr="C:\1Akila Ramani-26July2013\1 AKILA\RENDERINGS\MEETING TABLES\infinity 8pax meeting tables.jpg">
          <a:extLst>
            <a:ext uri="{FF2B5EF4-FFF2-40B4-BE49-F238E27FC236}">
              <a16:creationId xmlns:a16="http://schemas.microsoft.com/office/drawing/2014/main" id="{F26E192D-CA22-4A2E-9616-E1809043CF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19" name="Picture 12" descr="C:\1Akila Ramani-26July2013\1 AKILA\RENDERINGS\MEETING TABLES\infinity 8pax meeting tables.jpg">
          <a:extLst>
            <a:ext uri="{FF2B5EF4-FFF2-40B4-BE49-F238E27FC236}">
              <a16:creationId xmlns:a16="http://schemas.microsoft.com/office/drawing/2014/main" id="{3A7AB643-0B12-4F95-AE27-B383B5A70B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20" name="Picture 12" descr="C:\1Akila Ramani-26July2013\1 AKILA\RENDERINGS\MEETING TABLES\infinity 8pax meeting tables.jpg">
          <a:extLst>
            <a:ext uri="{FF2B5EF4-FFF2-40B4-BE49-F238E27FC236}">
              <a16:creationId xmlns:a16="http://schemas.microsoft.com/office/drawing/2014/main" id="{E0EA07B2-2638-4D6C-853B-29A9E4B97B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21" name="Picture 9" descr="C:\1Akila Ramani-26July2013\1 AKILA\RENDERINGS\MEETING TABLES\infinity 8pax meeting tables.jpg">
          <a:extLst>
            <a:ext uri="{FF2B5EF4-FFF2-40B4-BE49-F238E27FC236}">
              <a16:creationId xmlns:a16="http://schemas.microsoft.com/office/drawing/2014/main" id="{15DA64FF-D895-4C0D-8C10-CBBB191E1A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22" name="Picture 16" descr="C:\1Akila Ramani-26July2013\1 AKILA\RENDERINGS\MEETING TABLES\Planes discussion table - 1.png">
          <a:extLst>
            <a:ext uri="{FF2B5EF4-FFF2-40B4-BE49-F238E27FC236}">
              <a16:creationId xmlns:a16="http://schemas.microsoft.com/office/drawing/2014/main" id="{AB7207DF-DC56-4620-85CC-0F2BF75383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23" name="Picture 12" descr="C:\1Akila Ramani-26July2013\1 AKILA\RENDERINGS\MEETING TABLES\infinity 8pax meeting tables.jpg">
          <a:extLst>
            <a:ext uri="{FF2B5EF4-FFF2-40B4-BE49-F238E27FC236}">
              <a16:creationId xmlns:a16="http://schemas.microsoft.com/office/drawing/2014/main" id="{42B1187D-3052-45D0-99F9-B917D3A9ED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24" name="Picture 12" descr="C:\1Akila Ramani-26July2013\1 AKILA\RENDERINGS\MEETING TABLES\infinity 8pax meeting tables.jpg">
          <a:extLst>
            <a:ext uri="{FF2B5EF4-FFF2-40B4-BE49-F238E27FC236}">
              <a16:creationId xmlns:a16="http://schemas.microsoft.com/office/drawing/2014/main" id="{E9D9ACE4-C8C5-4977-8FAC-6FB129CB4E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25" name="Picture 12" descr="C:\1Akila Ramani-26July2013\1 AKILA\RENDERINGS\MEETING TABLES\infinity 8pax meeting tables.jpg">
          <a:extLst>
            <a:ext uri="{FF2B5EF4-FFF2-40B4-BE49-F238E27FC236}">
              <a16:creationId xmlns:a16="http://schemas.microsoft.com/office/drawing/2014/main" id="{919BAEF1-9414-4D87-853B-1A77D0E877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26" name="Picture 9" descr="C:\1Akila Ramani-26July2013\1 AKILA\RENDERINGS\MEETING TABLES\infinity 8pax meeting tables.jpg">
          <a:extLst>
            <a:ext uri="{FF2B5EF4-FFF2-40B4-BE49-F238E27FC236}">
              <a16:creationId xmlns:a16="http://schemas.microsoft.com/office/drawing/2014/main" id="{E4E9001F-0A94-486F-A924-C1B531B81B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27" name="Picture 16" descr="C:\1Akila Ramani-26July2013\1 AKILA\RENDERINGS\MEETING TABLES\Planes discussion table - 1.png">
          <a:extLst>
            <a:ext uri="{FF2B5EF4-FFF2-40B4-BE49-F238E27FC236}">
              <a16:creationId xmlns:a16="http://schemas.microsoft.com/office/drawing/2014/main" id="{4A22C2BF-F476-4E37-9959-32A323510D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28" name="Picture 12" descr="C:\1Akila Ramani-26July2013\1 AKILA\RENDERINGS\MEETING TABLES\infinity 8pax meeting tables.jpg">
          <a:extLst>
            <a:ext uri="{FF2B5EF4-FFF2-40B4-BE49-F238E27FC236}">
              <a16:creationId xmlns:a16="http://schemas.microsoft.com/office/drawing/2014/main" id="{CBB3FEA2-1961-4847-B52F-B54B180BE0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29" name="Picture 12" descr="C:\1Akila Ramani-26July2013\1 AKILA\RENDERINGS\MEETING TABLES\infinity 8pax meeting tables.jpg">
          <a:extLst>
            <a:ext uri="{FF2B5EF4-FFF2-40B4-BE49-F238E27FC236}">
              <a16:creationId xmlns:a16="http://schemas.microsoft.com/office/drawing/2014/main" id="{E0ED565D-9546-46B2-9443-C5711E50AB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30" name="Picture 12" descr="C:\1Akila Ramani-26July2013\1 AKILA\RENDERINGS\MEETING TABLES\infinity 8pax meeting tables.jpg">
          <a:extLst>
            <a:ext uri="{FF2B5EF4-FFF2-40B4-BE49-F238E27FC236}">
              <a16:creationId xmlns:a16="http://schemas.microsoft.com/office/drawing/2014/main" id="{1701AA90-4588-418E-B3FB-9F8AD94889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31" name="Picture 9" descr="C:\1Akila Ramani-26July2013\1 AKILA\RENDERINGS\MEETING TABLES\infinity 8pax meeting tables.jpg">
          <a:extLst>
            <a:ext uri="{FF2B5EF4-FFF2-40B4-BE49-F238E27FC236}">
              <a16:creationId xmlns:a16="http://schemas.microsoft.com/office/drawing/2014/main" id="{33B4C919-3E68-481E-B40B-2246A6F79F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32" name="Picture 16" descr="C:\1Akila Ramani-26July2013\1 AKILA\RENDERINGS\MEETING TABLES\Planes discussion table - 1.png">
          <a:extLst>
            <a:ext uri="{FF2B5EF4-FFF2-40B4-BE49-F238E27FC236}">
              <a16:creationId xmlns:a16="http://schemas.microsoft.com/office/drawing/2014/main" id="{E640FEBE-B7E0-4A05-9A88-8CE1B3CB20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33" name="Picture 12" descr="C:\1Akila Ramani-26July2013\1 AKILA\RENDERINGS\MEETING TABLES\infinity 8pax meeting tables.jpg">
          <a:extLst>
            <a:ext uri="{FF2B5EF4-FFF2-40B4-BE49-F238E27FC236}">
              <a16:creationId xmlns:a16="http://schemas.microsoft.com/office/drawing/2014/main" id="{70BB7768-F7C8-47AE-B98E-EF434FF01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34" name="Picture 12" descr="C:\1Akila Ramani-26July2013\1 AKILA\RENDERINGS\MEETING TABLES\infinity 8pax meeting tables.jpg">
          <a:extLst>
            <a:ext uri="{FF2B5EF4-FFF2-40B4-BE49-F238E27FC236}">
              <a16:creationId xmlns:a16="http://schemas.microsoft.com/office/drawing/2014/main" id="{C79CCA00-B641-445E-9EF2-45674B4A57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35" name="Picture 12" descr="C:\1Akila Ramani-26July2013\1 AKILA\RENDERINGS\MEETING TABLES\infinity 8pax meeting tables.jpg">
          <a:extLst>
            <a:ext uri="{FF2B5EF4-FFF2-40B4-BE49-F238E27FC236}">
              <a16:creationId xmlns:a16="http://schemas.microsoft.com/office/drawing/2014/main" id="{408D76CA-3A4F-4DF0-817C-D3401AB246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36" name="Picture 9" descr="C:\1Akila Ramani-26July2013\1 AKILA\RENDERINGS\MEETING TABLES\infinity 8pax meeting tables.jpg">
          <a:extLst>
            <a:ext uri="{FF2B5EF4-FFF2-40B4-BE49-F238E27FC236}">
              <a16:creationId xmlns:a16="http://schemas.microsoft.com/office/drawing/2014/main" id="{A91D6751-5DF0-469F-AC40-505E82104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37" name="Picture 16" descr="C:\1Akila Ramani-26July2013\1 AKILA\RENDERINGS\MEETING TABLES\Planes discussion table - 1.png">
          <a:extLst>
            <a:ext uri="{FF2B5EF4-FFF2-40B4-BE49-F238E27FC236}">
              <a16:creationId xmlns:a16="http://schemas.microsoft.com/office/drawing/2014/main" id="{770D5221-B913-490C-8DC8-EA46DDAEA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38" name="Picture 12" descr="C:\1Akila Ramani-26July2013\1 AKILA\RENDERINGS\MEETING TABLES\infinity 8pax meeting tables.jpg">
          <a:extLst>
            <a:ext uri="{FF2B5EF4-FFF2-40B4-BE49-F238E27FC236}">
              <a16:creationId xmlns:a16="http://schemas.microsoft.com/office/drawing/2014/main" id="{60B08E04-D312-44D2-ACCF-FA80BAC34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39" name="Picture 12" descr="C:\1Akila Ramani-26July2013\1 AKILA\RENDERINGS\MEETING TABLES\infinity 8pax meeting tables.jpg">
          <a:extLst>
            <a:ext uri="{FF2B5EF4-FFF2-40B4-BE49-F238E27FC236}">
              <a16:creationId xmlns:a16="http://schemas.microsoft.com/office/drawing/2014/main" id="{9653BF39-E178-44E9-86B3-0DAE43A0E7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40" name="Picture 12" descr="C:\1Akila Ramani-26July2013\1 AKILA\RENDERINGS\MEETING TABLES\infinity 8pax meeting tables.jpg">
          <a:extLst>
            <a:ext uri="{FF2B5EF4-FFF2-40B4-BE49-F238E27FC236}">
              <a16:creationId xmlns:a16="http://schemas.microsoft.com/office/drawing/2014/main" id="{515A6EC6-C360-4740-9912-6AD1DF90B3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41" name="Picture 9" descr="C:\1Akila Ramani-26July2013\1 AKILA\RENDERINGS\MEETING TABLES\infinity 8pax meeting tables.jpg">
          <a:extLst>
            <a:ext uri="{FF2B5EF4-FFF2-40B4-BE49-F238E27FC236}">
              <a16:creationId xmlns:a16="http://schemas.microsoft.com/office/drawing/2014/main" id="{1D976BDC-D561-4E14-AE77-514CBD2AB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42" name="Picture 16" descr="C:\1Akila Ramani-26July2013\1 AKILA\RENDERINGS\MEETING TABLES\Planes discussion table - 1.png">
          <a:extLst>
            <a:ext uri="{FF2B5EF4-FFF2-40B4-BE49-F238E27FC236}">
              <a16:creationId xmlns:a16="http://schemas.microsoft.com/office/drawing/2014/main" id="{D90F2E14-4281-428C-BD16-6517F3689C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43" name="Picture 12" descr="C:\1Akila Ramani-26July2013\1 AKILA\RENDERINGS\MEETING TABLES\infinity 8pax meeting tables.jpg">
          <a:extLst>
            <a:ext uri="{FF2B5EF4-FFF2-40B4-BE49-F238E27FC236}">
              <a16:creationId xmlns:a16="http://schemas.microsoft.com/office/drawing/2014/main" id="{E162D696-4023-42A1-BE54-A0C4BB1788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44" name="Picture 12" descr="C:\1Akila Ramani-26July2013\1 AKILA\RENDERINGS\MEETING TABLES\infinity 8pax meeting tables.jpg">
          <a:extLst>
            <a:ext uri="{FF2B5EF4-FFF2-40B4-BE49-F238E27FC236}">
              <a16:creationId xmlns:a16="http://schemas.microsoft.com/office/drawing/2014/main" id="{8C581134-431C-4416-9B54-0912E2FAF2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45" name="Picture 12" descr="C:\1Akila Ramani-26July2013\1 AKILA\RENDERINGS\MEETING TABLES\infinity 8pax meeting tables.jpg">
          <a:extLst>
            <a:ext uri="{FF2B5EF4-FFF2-40B4-BE49-F238E27FC236}">
              <a16:creationId xmlns:a16="http://schemas.microsoft.com/office/drawing/2014/main" id="{9DB69E1E-75B0-4C27-BF60-879C2EBED5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46" name="Picture 9" descr="C:\1Akila Ramani-26July2013\1 AKILA\RENDERINGS\MEETING TABLES\infinity 8pax meeting tables.jpg">
          <a:extLst>
            <a:ext uri="{FF2B5EF4-FFF2-40B4-BE49-F238E27FC236}">
              <a16:creationId xmlns:a16="http://schemas.microsoft.com/office/drawing/2014/main" id="{CA85F9A8-0971-4C82-A945-7D411DB55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47" name="Picture 16" descr="C:\1Akila Ramani-26July2013\1 AKILA\RENDERINGS\MEETING TABLES\Planes discussion table - 1.png">
          <a:extLst>
            <a:ext uri="{FF2B5EF4-FFF2-40B4-BE49-F238E27FC236}">
              <a16:creationId xmlns:a16="http://schemas.microsoft.com/office/drawing/2014/main" id="{D4C26ECB-9B64-4182-A1BE-36988E9BA1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48" name="Picture 12" descr="C:\1Akila Ramani-26July2013\1 AKILA\RENDERINGS\MEETING TABLES\infinity 8pax meeting tables.jpg">
          <a:extLst>
            <a:ext uri="{FF2B5EF4-FFF2-40B4-BE49-F238E27FC236}">
              <a16:creationId xmlns:a16="http://schemas.microsoft.com/office/drawing/2014/main" id="{6FDD2E3B-D03B-49F6-96A7-42A876D76A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49" name="Picture 12" descr="C:\1Akila Ramani-26July2013\1 AKILA\RENDERINGS\MEETING TABLES\infinity 8pax meeting tables.jpg">
          <a:extLst>
            <a:ext uri="{FF2B5EF4-FFF2-40B4-BE49-F238E27FC236}">
              <a16:creationId xmlns:a16="http://schemas.microsoft.com/office/drawing/2014/main" id="{F2D22BCA-DDB9-4590-A42D-87FC2A6FFB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50" name="Picture 12" descr="C:\1Akila Ramani-26July2013\1 AKILA\RENDERINGS\MEETING TABLES\infinity 8pax meeting tables.jpg">
          <a:extLst>
            <a:ext uri="{FF2B5EF4-FFF2-40B4-BE49-F238E27FC236}">
              <a16:creationId xmlns:a16="http://schemas.microsoft.com/office/drawing/2014/main" id="{9AE4A232-C6FC-40E2-9036-D711192AB6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51" name="Picture 9" descr="C:\1Akila Ramani-26July2013\1 AKILA\RENDERINGS\MEETING TABLES\infinity 8pax meeting tables.jpg">
          <a:extLst>
            <a:ext uri="{FF2B5EF4-FFF2-40B4-BE49-F238E27FC236}">
              <a16:creationId xmlns:a16="http://schemas.microsoft.com/office/drawing/2014/main" id="{D9DB0291-7314-425F-8D6F-2A383B8B7B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52" name="Picture 16" descr="C:\1Akila Ramani-26July2013\1 AKILA\RENDERINGS\MEETING TABLES\Planes discussion table - 1.png">
          <a:extLst>
            <a:ext uri="{FF2B5EF4-FFF2-40B4-BE49-F238E27FC236}">
              <a16:creationId xmlns:a16="http://schemas.microsoft.com/office/drawing/2014/main" id="{D53ECE8E-1E48-49C1-ADE6-B582D4CA9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53" name="Picture 12" descr="C:\1Akila Ramani-26July2013\1 AKILA\RENDERINGS\MEETING TABLES\infinity 8pax meeting tables.jpg">
          <a:extLst>
            <a:ext uri="{FF2B5EF4-FFF2-40B4-BE49-F238E27FC236}">
              <a16:creationId xmlns:a16="http://schemas.microsoft.com/office/drawing/2014/main" id="{9203FBCA-514B-43C3-A3A2-74B682338D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54" name="Picture 12" descr="C:\1Akila Ramani-26July2013\1 AKILA\RENDERINGS\MEETING TABLES\infinity 8pax meeting tables.jpg">
          <a:extLst>
            <a:ext uri="{FF2B5EF4-FFF2-40B4-BE49-F238E27FC236}">
              <a16:creationId xmlns:a16="http://schemas.microsoft.com/office/drawing/2014/main" id="{A7216396-80D7-4CBB-B81B-E818C5E239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55" name="Picture 12" descr="C:\1Akila Ramani-26July2013\1 AKILA\RENDERINGS\MEETING TABLES\infinity 8pax meeting tables.jpg">
          <a:extLst>
            <a:ext uri="{FF2B5EF4-FFF2-40B4-BE49-F238E27FC236}">
              <a16:creationId xmlns:a16="http://schemas.microsoft.com/office/drawing/2014/main" id="{DCD762B3-DCAB-44D5-839E-68B9138D21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56" name="Picture 9" descr="C:\1Akila Ramani-26July2013\1 AKILA\RENDERINGS\MEETING TABLES\infinity 8pax meeting tables.jpg">
          <a:extLst>
            <a:ext uri="{FF2B5EF4-FFF2-40B4-BE49-F238E27FC236}">
              <a16:creationId xmlns:a16="http://schemas.microsoft.com/office/drawing/2014/main" id="{175EEEBC-121C-46C2-9A17-5364A7DD2A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57" name="Picture 16" descr="C:\1Akila Ramani-26July2013\1 AKILA\RENDERINGS\MEETING TABLES\Planes discussion table - 1.png">
          <a:extLst>
            <a:ext uri="{FF2B5EF4-FFF2-40B4-BE49-F238E27FC236}">
              <a16:creationId xmlns:a16="http://schemas.microsoft.com/office/drawing/2014/main" id="{670C9E15-93AE-4491-960B-63CA12C58D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58" name="Picture 12" descr="C:\1Akila Ramani-26July2013\1 AKILA\RENDERINGS\MEETING TABLES\infinity 8pax meeting tables.jpg">
          <a:extLst>
            <a:ext uri="{FF2B5EF4-FFF2-40B4-BE49-F238E27FC236}">
              <a16:creationId xmlns:a16="http://schemas.microsoft.com/office/drawing/2014/main" id="{049E0282-52B6-450B-8492-48018583F7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59" name="Picture 12" descr="C:\1Akila Ramani-26July2013\1 AKILA\RENDERINGS\MEETING TABLES\infinity 8pax meeting tables.jpg">
          <a:extLst>
            <a:ext uri="{FF2B5EF4-FFF2-40B4-BE49-F238E27FC236}">
              <a16:creationId xmlns:a16="http://schemas.microsoft.com/office/drawing/2014/main" id="{1743A6A9-A452-4F12-A8CD-B7736857A4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60" name="Picture 12" descr="C:\1Akila Ramani-26July2013\1 AKILA\RENDERINGS\MEETING TABLES\infinity 8pax meeting tables.jpg">
          <a:extLst>
            <a:ext uri="{FF2B5EF4-FFF2-40B4-BE49-F238E27FC236}">
              <a16:creationId xmlns:a16="http://schemas.microsoft.com/office/drawing/2014/main" id="{2970778A-0502-4744-B87B-094B3A1FB0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61" name="Picture 9" descr="C:\1Akila Ramani-26July2013\1 AKILA\RENDERINGS\MEETING TABLES\infinity 8pax meeting tables.jpg">
          <a:extLst>
            <a:ext uri="{FF2B5EF4-FFF2-40B4-BE49-F238E27FC236}">
              <a16:creationId xmlns:a16="http://schemas.microsoft.com/office/drawing/2014/main" id="{5EEFD4E2-4D6F-482B-AE0F-D066D192A2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62" name="Picture 16" descr="C:\1Akila Ramani-26July2013\1 AKILA\RENDERINGS\MEETING TABLES\Planes discussion table - 1.png">
          <a:extLst>
            <a:ext uri="{FF2B5EF4-FFF2-40B4-BE49-F238E27FC236}">
              <a16:creationId xmlns:a16="http://schemas.microsoft.com/office/drawing/2014/main" id="{4C093030-608E-4873-A353-EF9365A94F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63" name="Picture 12" descr="C:\1Akila Ramani-26July2013\1 AKILA\RENDERINGS\MEETING TABLES\infinity 8pax meeting tables.jpg">
          <a:extLst>
            <a:ext uri="{FF2B5EF4-FFF2-40B4-BE49-F238E27FC236}">
              <a16:creationId xmlns:a16="http://schemas.microsoft.com/office/drawing/2014/main" id="{EFCE3CDB-D75C-4D9B-A93A-DFEE1434AD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64" name="Picture 12" descr="C:\1Akila Ramani-26July2013\1 AKILA\RENDERINGS\MEETING TABLES\infinity 8pax meeting tables.jpg">
          <a:extLst>
            <a:ext uri="{FF2B5EF4-FFF2-40B4-BE49-F238E27FC236}">
              <a16:creationId xmlns:a16="http://schemas.microsoft.com/office/drawing/2014/main" id="{EA63A310-9EBE-485A-9BBC-A154EF9368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65" name="Picture 12" descr="C:\1Akila Ramani-26July2013\1 AKILA\RENDERINGS\MEETING TABLES\infinity 8pax meeting tables.jpg">
          <a:extLst>
            <a:ext uri="{FF2B5EF4-FFF2-40B4-BE49-F238E27FC236}">
              <a16:creationId xmlns:a16="http://schemas.microsoft.com/office/drawing/2014/main" id="{F27FA5C3-8189-47D9-B816-4EA7B02DA1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66" name="Picture 9" descr="C:\1Akila Ramani-26July2013\1 AKILA\RENDERINGS\MEETING TABLES\infinity 8pax meeting tables.jpg">
          <a:extLst>
            <a:ext uri="{FF2B5EF4-FFF2-40B4-BE49-F238E27FC236}">
              <a16:creationId xmlns:a16="http://schemas.microsoft.com/office/drawing/2014/main" id="{D199E68C-55BF-4048-8E16-F01B05A2B6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67" name="Picture 16" descr="C:\1Akila Ramani-26July2013\1 AKILA\RENDERINGS\MEETING TABLES\Planes discussion table - 1.png">
          <a:extLst>
            <a:ext uri="{FF2B5EF4-FFF2-40B4-BE49-F238E27FC236}">
              <a16:creationId xmlns:a16="http://schemas.microsoft.com/office/drawing/2014/main" id="{87ACF58A-BA12-43B4-B344-A57E9B7DD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68" name="Picture 12" descr="C:\1Akila Ramani-26July2013\1 AKILA\RENDERINGS\MEETING TABLES\infinity 8pax meeting tables.jpg">
          <a:extLst>
            <a:ext uri="{FF2B5EF4-FFF2-40B4-BE49-F238E27FC236}">
              <a16:creationId xmlns:a16="http://schemas.microsoft.com/office/drawing/2014/main" id="{08502BFB-309B-4BB6-8A55-CD2F77559A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69" name="Picture 12" descr="C:\1Akila Ramani-26July2013\1 AKILA\RENDERINGS\MEETING TABLES\infinity 8pax meeting tables.jpg">
          <a:extLst>
            <a:ext uri="{FF2B5EF4-FFF2-40B4-BE49-F238E27FC236}">
              <a16:creationId xmlns:a16="http://schemas.microsoft.com/office/drawing/2014/main" id="{10E15F6E-D437-4B8D-BD2F-FFD20266EA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70" name="Picture 12" descr="C:\1Akila Ramani-26July2013\1 AKILA\RENDERINGS\MEETING TABLES\infinity 8pax meeting tables.jpg">
          <a:extLst>
            <a:ext uri="{FF2B5EF4-FFF2-40B4-BE49-F238E27FC236}">
              <a16:creationId xmlns:a16="http://schemas.microsoft.com/office/drawing/2014/main" id="{8369348D-535D-4B48-BB4D-FDD0849B51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71" name="Picture 9" descr="C:\1Akila Ramani-26July2013\1 AKILA\RENDERINGS\MEETING TABLES\infinity 8pax meeting tables.jpg">
          <a:extLst>
            <a:ext uri="{FF2B5EF4-FFF2-40B4-BE49-F238E27FC236}">
              <a16:creationId xmlns:a16="http://schemas.microsoft.com/office/drawing/2014/main" id="{EAEFFD01-6FE3-4E74-A866-32E2DAD5DB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72" name="Picture 16" descr="C:\1Akila Ramani-26July2013\1 AKILA\RENDERINGS\MEETING TABLES\Planes discussion table - 1.png">
          <a:extLst>
            <a:ext uri="{FF2B5EF4-FFF2-40B4-BE49-F238E27FC236}">
              <a16:creationId xmlns:a16="http://schemas.microsoft.com/office/drawing/2014/main" id="{F0787ED2-1E79-4B9F-B277-C1E230585B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73" name="Picture 12" descr="C:\1Akila Ramani-26July2013\1 AKILA\RENDERINGS\MEETING TABLES\infinity 8pax meeting tables.jpg">
          <a:extLst>
            <a:ext uri="{FF2B5EF4-FFF2-40B4-BE49-F238E27FC236}">
              <a16:creationId xmlns:a16="http://schemas.microsoft.com/office/drawing/2014/main" id="{07B04196-E885-4291-923C-1482B7B67E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74" name="Picture 12" descr="C:\1Akila Ramani-26July2013\1 AKILA\RENDERINGS\MEETING TABLES\infinity 8pax meeting tables.jpg">
          <a:extLst>
            <a:ext uri="{FF2B5EF4-FFF2-40B4-BE49-F238E27FC236}">
              <a16:creationId xmlns:a16="http://schemas.microsoft.com/office/drawing/2014/main" id="{2F7541E5-70D1-42CE-80F1-A260D96762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75" name="Picture 12" descr="C:\1Akila Ramani-26July2013\1 AKILA\RENDERINGS\MEETING TABLES\infinity 8pax meeting tables.jpg">
          <a:extLst>
            <a:ext uri="{FF2B5EF4-FFF2-40B4-BE49-F238E27FC236}">
              <a16:creationId xmlns:a16="http://schemas.microsoft.com/office/drawing/2014/main" id="{139B9F02-C5D0-4AEC-A842-30205FBA6C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76" name="Picture 9" descr="C:\1Akila Ramani-26July2013\1 AKILA\RENDERINGS\MEETING TABLES\infinity 8pax meeting tables.jpg">
          <a:extLst>
            <a:ext uri="{FF2B5EF4-FFF2-40B4-BE49-F238E27FC236}">
              <a16:creationId xmlns:a16="http://schemas.microsoft.com/office/drawing/2014/main" id="{F68DC572-D6E3-4651-8E5F-87D7B8E11F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77" name="Picture 16" descr="C:\1Akila Ramani-26July2013\1 AKILA\RENDERINGS\MEETING TABLES\Planes discussion table - 1.png">
          <a:extLst>
            <a:ext uri="{FF2B5EF4-FFF2-40B4-BE49-F238E27FC236}">
              <a16:creationId xmlns:a16="http://schemas.microsoft.com/office/drawing/2014/main" id="{25144BB6-DA79-4A1B-9A64-22C3CAC3E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78" name="Picture 12" descr="C:\1Akila Ramani-26July2013\1 AKILA\RENDERINGS\MEETING TABLES\infinity 8pax meeting tables.jpg">
          <a:extLst>
            <a:ext uri="{FF2B5EF4-FFF2-40B4-BE49-F238E27FC236}">
              <a16:creationId xmlns:a16="http://schemas.microsoft.com/office/drawing/2014/main" id="{A48697C3-2003-422A-AA8C-701459717B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79" name="Picture 12" descr="C:\1Akila Ramani-26July2013\1 AKILA\RENDERINGS\MEETING TABLES\infinity 8pax meeting tables.jpg">
          <a:extLst>
            <a:ext uri="{FF2B5EF4-FFF2-40B4-BE49-F238E27FC236}">
              <a16:creationId xmlns:a16="http://schemas.microsoft.com/office/drawing/2014/main" id="{1E376AAC-CE30-488E-A836-F3639F8270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80" name="Picture 12" descr="C:\1Akila Ramani-26July2013\1 AKILA\RENDERINGS\MEETING TABLES\infinity 8pax meeting tables.jpg">
          <a:extLst>
            <a:ext uri="{FF2B5EF4-FFF2-40B4-BE49-F238E27FC236}">
              <a16:creationId xmlns:a16="http://schemas.microsoft.com/office/drawing/2014/main" id="{9554B44B-6A48-42BA-89F3-C5D2C74487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81" name="Picture 9" descr="C:\1Akila Ramani-26July2013\1 AKILA\RENDERINGS\MEETING TABLES\infinity 8pax meeting tables.jpg">
          <a:extLst>
            <a:ext uri="{FF2B5EF4-FFF2-40B4-BE49-F238E27FC236}">
              <a16:creationId xmlns:a16="http://schemas.microsoft.com/office/drawing/2014/main" id="{A05CEB4A-28E3-4F10-9903-44FC63744F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82" name="Picture 16" descr="C:\1Akila Ramani-26July2013\1 AKILA\RENDERINGS\MEETING TABLES\Planes discussion table - 1.png">
          <a:extLst>
            <a:ext uri="{FF2B5EF4-FFF2-40B4-BE49-F238E27FC236}">
              <a16:creationId xmlns:a16="http://schemas.microsoft.com/office/drawing/2014/main" id="{7F50ACB0-29F9-41CD-BBBA-CA84CAB5F3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83" name="Picture 12" descr="C:\1Akila Ramani-26July2013\1 AKILA\RENDERINGS\MEETING TABLES\infinity 8pax meeting tables.jpg">
          <a:extLst>
            <a:ext uri="{FF2B5EF4-FFF2-40B4-BE49-F238E27FC236}">
              <a16:creationId xmlns:a16="http://schemas.microsoft.com/office/drawing/2014/main" id="{F906F131-967F-42E6-8199-B0D261F997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84" name="Picture 12" descr="C:\1Akila Ramani-26July2013\1 AKILA\RENDERINGS\MEETING TABLES\infinity 8pax meeting tables.jpg">
          <a:extLst>
            <a:ext uri="{FF2B5EF4-FFF2-40B4-BE49-F238E27FC236}">
              <a16:creationId xmlns:a16="http://schemas.microsoft.com/office/drawing/2014/main" id="{83A966A9-8B0C-43B6-B422-F7FED5BD56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85" name="Picture 12" descr="C:\1Akila Ramani-26July2013\1 AKILA\RENDERINGS\MEETING TABLES\infinity 8pax meeting tables.jpg">
          <a:extLst>
            <a:ext uri="{FF2B5EF4-FFF2-40B4-BE49-F238E27FC236}">
              <a16:creationId xmlns:a16="http://schemas.microsoft.com/office/drawing/2014/main" id="{BAB372AE-A464-4EE2-9B9E-3A58BA0B36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86" name="Picture 9" descr="C:\1Akila Ramani-26July2013\1 AKILA\RENDERINGS\MEETING TABLES\infinity 8pax meeting tables.jpg">
          <a:extLst>
            <a:ext uri="{FF2B5EF4-FFF2-40B4-BE49-F238E27FC236}">
              <a16:creationId xmlns:a16="http://schemas.microsoft.com/office/drawing/2014/main" id="{4BAF1F5E-B41A-47A9-85F8-37E855CBF1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87" name="Picture 16" descr="C:\1Akila Ramani-26July2013\1 AKILA\RENDERINGS\MEETING TABLES\Planes discussion table - 1.png">
          <a:extLst>
            <a:ext uri="{FF2B5EF4-FFF2-40B4-BE49-F238E27FC236}">
              <a16:creationId xmlns:a16="http://schemas.microsoft.com/office/drawing/2014/main" id="{EF9A36D8-1E2B-4A8D-BCEE-63F952407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88" name="Picture 12" descr="C:\1Akila Ramani-26July2013\1 AKILA\RENDERINGS\MEETING TABLES\infinity 8pax meeting tables.jpg">
          <a:extLst>
            <a:ext uri="{FF2B5EF4-FFF2-40B4-BE49-F238E27FC236}">
              <a16:creationId xmlns:a16="http://schemas.microsoft.com/office/drawing/2014/main" id="{9DB78B00-9209-47D0-B270-2810467708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89" name="Picture 12" descr="C:\1Akila Ramani-26July2013\1 AKILA\RENDERINGS\MEETING TABLES\infinity 8pax meeting tables.jpg">
          <a:extLst>
            <a:ext uri="{FF2B5EF4-FFF2-40B4-BE49-F238E27FC236}">
              <a16:creationId xmlns:a16="http://schemas.microsoft.com/office/drawing/2014/main" id="{435E3066-D1EB-4722-9700-8108C15C33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90" name="Picture 12" descr="C:\1Akila Ramani-26July2013\1 AKILA\RENDERINGS\MEETING TABLES\infinity 8pax meeting tables.jpg">
          <a:extLst>
            <a:ext uri="{FF2B5EF4-FFF2-40B4-BE49-F238E27FC236}">
              <a16:creationId xmlns:a16="http://schemas.microsoft.com/office/drawing/2014/main" id="{C59C6030-94E1-4785-B50D-63EB601C33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91" name="Picture 9" descr="C:\1Akila Ramani-26July2013\1 AKILA\RENDERINGS\MEETING TABLES\infinity 8pax meeting tables.jpg">
          <a:extLst>
            <a:ext uri="{FF2B5EF4-FFF2-40B4-BE49-F238E27FC236}">
              <a16:creationId xmlns:a16="http://schemas.microsoft.com/office/drawing/2014/main" id="{AA82EBF9-AFD9-41F0-8D28-EB2FBC5C0F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92" name="Picture 16" descr="C:\1Akila Ramani-26July2013\1 AKILA\RENDERINGS\MEETING TABLES\Planes discussion table - 1.png">
          <a:extLst>
            <a:ext uri="{FF2B5EF4-FFF2-40B4-BE49-F238E27FC236}">
              <a16:creationId xmlns:a16="http://schemas.microsoft.com/office/drawing/2014/main" id="{92486ECC-A7F4-488B-9998-77999AFAC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93" name="Picture 12" descr="C:\1Akila Ramani-26July2013\1 AKILA\RENDERINGS\MEETING TABLES\infinity 8pax meeting tables.jpg">
          <a:extLst>
            <a:ext uri="{FF2B5EF4-FFF2-40B4-BE49-F238E27FC236}">
              <a16:creationId xmlns:a16="http://schemas.microsoft.com/office/drawing/2014/main" id="{07B2E710-FD0A-435D-BB4F-9B216BF2F0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94" name="Picture 12" descr="C:\1Akila Ramani-26July2013\1 AKILA\RENDERINGS\MEETING TABLES\infinity 8pax meeting tables.jpg">
          <a:extLst>
            <a:ext uri="{FF2B5EF4-FFF2-40B4-BE49-F238E27FC236}">
              <a16:creationId xmlns:a16="http://schemas.microsoft.com/office/drawing/2014/main" id="{B75438DD-7C3E-4267-A867-862B4C20A2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95" name="Picture 12" descr="C:\1Akila Ramani-26July2013\1 AKILA\RENDERINGS\MEETING TABLES\infinity 8pax meeting tables.jpg">
          <a:extLst>
            <a:ext uri="{FF2B5EF4-FFF2-40B4-BE49-F238E27FC236}">
              <a16:creationId xmlns:a16="http://schemas.microsoft.com/office/drawing/2014/main" id="{26385FD8-92EE-47C9-A210-178B1D8F0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796" name="Picture 9" descr="C:\1Akila Ramani-26July2013\1 AKILA\RENDERINGS\MEETING TABLES\infinity 8pax meeting tables.jpg">
          <a:extLst>
            <a:ext uri="{FF2B5EF4-FFF2-40B4-BE49-F238E27FC236}">
              <a16:creationId xmlns:a16="http://schemas.microsoft.com/office/drawing/2014/main" id="{ECBFC0B0-E10A-40B8-AAF1-B8382788CA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797" name="Picture 16" descr="C:\1Akila Ramani-26July2013\1 AKILA\RENDERINGS\MEETING TABLES\Planes discussion table - 1.png">
          <a:extLst>
            <a:ext uri="{FF2B5EF4-FFF2-40B4-BE49-F238E27FC236}">
              <a16:creationId xmlns:a16="http://schemas.microsoft.com/office/drawing/2014/main" id="{F0CD674C-F877-45EB-A94C-2591F8590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798" name="Picture 12" descr="C:\1Akila Ramani-26July2013\1 AKILA\RENDERINGS\MEETING TABLES\infinity 8pax meeting tables.jpg">
          <a:extLst>
            <a:ext uri="{FF2B5EF4-FFF2-40B4-BE49-F238E27FC236}">
              <a16:creationId xmlns:a16="http://schemas.microsoft.com/office/drawing/2014/main" id="{AA780D06-6890-4434-9C76-DD69B6E64A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799" name="Picture 12" descr="C:\1Akila Ramani-26July2013\1 AKILA\RENDERINGS\MEETING TABLES\infinity 8pax meeting tables.jpg">
          <a:extLst>
            <a:ext uri="{FF2B5EF4-FFF2-40B4-BE49-F238E27FC236}">
              <a16:creationId xmlns:a16="http://schemas.microsoft.com/office/drawing/2014/main" id="{691E9296-1EA3-462D-B8C4-E92A5C6282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00" name="Picture 12" descr="C:\1Akila Ramani-26July2013\1 AKILA\RENDERINGS\MEETING TABLES\infinity 8pax meeting tables.jpg">
          <a:extLst>
            <a:ext uri="{FF2B5EF4-FFF2-40B4-BE49-F238E27FC236}">
              <a16:creationId xmlns:a16="http://schemas.microsoft.com/office/drawing/2014/main" id="{4E8DFE46-68C0-4A72-8DE5-55B7A13FA5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801" name="Picture 9" descr="C:\1Akila Ramani-26July2013\1 AKILA\RENDERINGS\MEETING TABLES\infinity 8pax meeting tables.jpg">
          <a:extLst>
            <a:ext uri="{FF2B5EF4-FFF2-40B4-BE49-F238E27FC236}">
              <a16:creationId xmlns:a16="http://schemas.microsoft.com/office/drawing/2014/main" id="{9336C76C-DE0E-4009-9C3D-4266B3B7F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802" name="Picture 16" descr="C:\1Akila Ramani-26July2013\1 AKILA\RENDERINGS\MEETING TABLES\Planes discussion table - 1.png">
          <a:extLst>
            <a:ext uri="{FF2B5EF4-FFF2-40B4-BE49-F238E27FC236}">
              <a16:creationId xmlns:a16="http://schemas.microsoft.com/office/drawing/2014/main" id="{B5357F47-7421-498B-823B-F5F3A8340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03" name="Picture 12" descr="C:\1Akila Ramani-26July2013\1 AKILA\RENDERINGS\MEETING TABLES\infinity 8pax meeting tables.jpg">
          <a:extLst>
            <a:ext uri="{FF2B5EF4-FFF2-40B4-BE49-F238E27FC236}">
              <a16:creationId xmlns:a16="http://schemas.microsoft.com/office/drawing/2014/main" id="{22F93ED6-E03A-4E40-B3B1-BBFCA3F96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804" name="Picture 12" descr="C:\1Akila Ramani-26July2013\1 AKILA\RENDERINGS\MEETING TABLES\infinity 8pax meeting tables.jpg">
          <a:extLst>
            <a:ext uri="{FF2B5EF4-FFF2-40B4-BE49-F238E27FC236}">
              <a16:creationId xmlns:a16="http://schemas.microsoft.com/office/drawing/2014/main" id="{59FADA13-1930-4AF5-B047-B0A0CC95BF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05" name="Picture 12" descr="C:\1Akila Ramani-26July2013\1 AKILA\RENDERINGS\MEETING TABLES\infinity 8pax meeting tables.jpg">
          <a:extLst>
            <a:ext uri="{FF2B5EF4-FFF2-40B4-BE49-F238E27FC236}">
              <a16:creationId xmlns:a16="http://schemas.microsoft.com/office/drawing/2014/main" id="{2F7AFC0F-76C2-4921-B6A1-40E4495F27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806" name="Picture 9" descr="C:\1Akila Ramani-26July2013\1 AKILA\RENDERINGS\MEETING TABLES\infinity 8pax meeting tables.jpg">
          <a:extLst>
            <a:ext uri="{FF2B5EF4-FFF2-40B4-BE49-F238E27FC236}">
              <a16:creationId xmlns:a16="http://schemas.microsoft.com/office/drawing/2014/main" id="{DFE0E10D-3286-42A8-95DE-CF740ABF79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807" name="Picture 16" descr="C:\1Akila Ramani-26July2013\1 AKILA\RENDERINGS\MEETING TABLES\Planes discussion table - 1.png">
          <a:extLst>
            <a:ext uri="{FF2B5EF4-FFF2-40B4-BE49-F238E27FC236}">
              <a16:creationId xmlns:a16="http://schemas.microsoft.com/office/drawing/2014/main" id="{11ED66E4-2257-4F01-97EE-B874761C9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08" name="Picture 12" descr="C:\1Akila Ramani-26July2013\1 AKILA\RENDERINGS\MEETING TABLES\infinity 8pax meeting tables.jpg">
          <a:extLst>
            <a:ext uri="{FF2B5EF4-FFF2-40B4-BE49-F238E27FC236}">
              <a16:creationId xmlns:a16="http://schemas.microsoft.com/office/drawing/2014/main" id="{A8A04C10-A6A5-4BC6-9C97-C851963603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809" name="Picture 12" descr="C:\1Akila Ramani-26July2013\1 AKILA\RENDERINGS\MEETING TABLES\infinity 8pax meeting tables.jpg">
          <a:extLst>
            <a:ext uri="{FF2B5EF4-FFF2-40B4-BE49-F238E27FC236}">
              <a16:creationId xmlns:a16="http://schemas.microsoft.com/office/drawing/2014/main" id="{3820161A-EF8E-406A-91E4-BE246DA23B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10" name="Picture 12" descr="C:\1Akila Ramani-26July2013\1 AKILA\RENDERINGS\MEETING TABLES\infinity 8pax meeting tables.jpg">
          <a:extLst>
            <a:ext uri="{FF2B5EF4-FFF2-40B4-BE49-F238E27FC236}">
              <a16:creationId xmlns:a16="http://schemas.microsoft.com/office/drawing/2014/main" id="{6451AE1B-5CDB-4500-94BD-EC1AB9CBC4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811" name="Picture 9" descr="C:\1Akila Ramani-26July2013\1 AKILA\RENDERINGS\MEETING TABLES\infinity 8pax meeting tables.jpg">
          <a:extLst>
            <a:ext uri="{FF2B5EF4-FFF2-40B4-BE49-F238E27FC236}">
              <a16:creationId xmlns:a16="http://schemas.microsoft.com/office/drawing/2014/main" id="{108CD5A4-421E-4F36-BED3-EBCEED0151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812" name="Picture 16" descr="C:\1Akila Ramani-26July2013\1 AKILA\RENDERINGS\MEETING TABLES\Planes discussion table - 1.png">
          <a:extLst>
            <a:ext uri="{FF2B5EF4-FFF2-40B4-BE49-F238E27FC236}">
              <a16:creationId xmlns:a16="http://schemas.microsoft.com/office/drawing/2014/main" id="{40E50639-8BC7-4BCC-A06B-54CA47D9B0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13" name="Picture 12" descr="C:\1Akila Ramani-26July2013\1 AKILA\RENDERINGS\MEETING TABLES\infinity 8pax meeting tables.jpg">
          <a:extLst>
            <a:ext uri="{FF2B5EF4-FFF2-40B4-BE49-F238E27FC236}">
              <a16:creationId xmlns:a16="http://schemas.microsoft.com/office/drawing/2014/main" id="{C3540B25-BCF7-4B0B-9064-F83CFE2156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814" name="Picture 12" descr="C:\1Akila Ramani-26July2013\1 AKILA\RENDERINGS\MEETING TABLES\infinity 8pax meeting tables.jpg">
          <a:extLst>
            <a:ext uri="{FF2B5EF4-FFF2-40B4-BE49-F238E27FC236}">
              <a16:creationId xmlns:a16="http://schemas.microsoft.com/office/drawing/2014/main" id="{40D21400-6957-4CB1-A978-DD59429762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15" name="Picture 12" descr="C:\1Akila Ramani-26July2013\1 AKILA\RENDERINGS\MEETING TABLES\infinity 8pax meeting tables.jpg">
          <a:extLst>
            <a:ext uri="{FF2B5EF4-FFF2-40B4-BE49-F238E27FC236}">
              <a16:creationId xmlns:a16="http://schemas.microsoft.com/office/drawing/2014/main" id="{186981A4-0370-4F61-ADEA-9016E542A0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816" name="Picture 9" descr="C:\1Akila Ramani-26July2013\1 AKILA\RENDERINGS\MEETING TABLES\infinity 8pax meeting tables.jpg">
          <a:extLst>
            <a:ext uri="{FF2B5EF4-FFF2-40B4-BE49-F238E27FC236}">
              <a16:creationId xmlns:a16="http://schemas.microsoft.com/office/drawing/2014/main" id="{699A2D72-E726-4F75-AC83-6013EB8B0F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817" name="Picture 16" descr="C:\1Akila Ramani-26July2013\1 AKILA\RENDERINGS\MEETING TABLES\Planes discussion table - 1.png">
          <a:extLst>
            <a:ext uri="{FF2B5EF4-FFF2-40B4-BE49-F238E27FC236}">
              <a16:creationId xmlns:a16="http://schemas.microsoft.com/office/drawing/2014/main" id="{CEC061E4-4B51-46FC-BBF3-F68A1C8E5C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18" name="Picture 12" descr="C:\1Akila Ramani-26July2013\1 AKILA\RENDERINGS\MEETING TABLES\infinity 8pax meeting tables.jpg">
          <a:extLst>
            <a:ext uri="{FF2B5EF4-FFF2-40B4-BE49-F238E27FC236}">
              <a16:creationId xmlns:a16="http://schemas.microsoft.com/office/drawing/2014/main" id="{021D6FFA-136B-4805-89B2-DECC90AA74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819" name="Picture 12" descr="C:\1Akila Ramani-26July2013\1 AKILA\RENDERINGS\MEETING TABLES\infinity 8pax meeting tables.jpg">
          <a:extLst>
            <a:ext uri="{FF2B5EF4-FFF2-40B4-BE49-F238E27FC236}">
              <a16:creationId xmlns:a16="http://schemas.microsoft.com/office/drawing/2014/main" id="{04330E33-988E-43D8-8CDC-8DC38C700D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20" name="Picture 12" descr="C:\1Akila Ramani-26July2013\1 AKILA\RENDERINGS\MEETING TABLES\infinity 8pax meeting tables.jpg">
          <a:extLst>
            <a:ext uri="{FF2B5EF4-FFF2-40B4-BE49-F238E27FC236}">
              <a16:creationId xmlns:a16="http://schemas.microsoft.com/office/drawing/2014/main" id="{9F855255-1AB8-49E7-922F-31D001FB23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821" name="Picture 9" descr="C:\1Akila Ramani-26July2013\1 AKILA\RENDERINGS\MEETING TABLES\infinity 8pax meeting tables.jpg">
          <a:extLst>
            <a:ext uri="{FF2B5EF4-FFF2-40B4-BE49-F238E27FC236}">
              <a16:creationId xmlns:a16="http://schemas.microsoft.com/office/drawing/2014/main" id="{F4A774BC-404D-4614-BC4F-98CDF619B7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822" name="Picture 16" descr="C:\1Akila Ramani-26July2013\1 AKILA\RENDERINGS\MEETING TABLES\Planes discussion table - 1.png">
          <a:extLst>
            <a:ext uri="{FF2B5EF4-FFF2-40B4-BE49-F238E27FC236}">
              <a16:creationId xmlns:a16="http://schemas.microsoft.com/office/drawing/2014/main" id="{B805396C-5483-4620-91E6-8AC2906C77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23" name="Picture 12" descr="C:\1Akila Ramani-26July2013\1 AKILA\RENDERINGS\MEETING TABLES\infinity 8pax meeting tables.jpg">
          <a:extLst>
            <a:ext uri="{FF2B5EF4-FFF2-40B4-BE49-F238E27FC236}">
              <a16:creationId xmlns:a16="http://schemas.microsoft.com/office/drawing/2014/main" id="{A80B805D-2A29-4FF4-BEBB-8296AA32C9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824" name="Picture 12" descr="C:\1Akila Ramani-26July2013\1 AKILA\RENDERINGS\MEETING TABLES\infinity 8pax meeting tables.jpg">
          <a:extLst>
            <a:ext uri="{FF2B5EF4-FFF2-40B4-BE49-F238E27FC236}">
              <a16:creationId xmlns:a16="http://schemas.microsoft.com/office/drawing/2014/main" id="{4B145A55-F2C7-4DEC-9B87-8C61587B79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25" name="Picture 12" descr="C:\1Akila Ramani-26July2013\1 AKILA\RENDERINGS\MEETING TABLES\infinity 8pax meeting tables.jpg">
          <a:extLst>
            <a:ext uri="{FF2B5EF4-FFF2-40B4-BE49-F238E27FC236}">
              <a16:creationId xmlns:a16="http://schemas.microsoft.com/office/drawing/2014/main" id="{A51FD76B-E4A3-48FA-97E8-E228CC51E9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826" name="Picture 9" descr="C:\1Akila Ramani-26July2013\1 AKILA\RENDERINGS\MEETING TABLES\infinity 8pax meeting tables.jpg">
          <a:extLst>
            <a:ext uri="{FF2B5EF4-FFF2-40B4-BE49-F238E27FC236}">
              <a16:creationId xmlns:a16="http://schemas.microsoft.com/office/drawing/2014/main" id="{59D6408A-CF93-40AB-B1FB-6ECFA37E67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827" name="Picture 16" descr="C:\1Akila Ramani-26July2013\1 AKILA\RENDERINGS\MEETING TABLES\Planes discussion table - 1.png">
          <a:extLst>
            <a:ext uri="{FF2B5EF4-FFF2-40B4-BE49-F238E27FC236}">
              <a16:creationId xmlns:a16="http://schemas.microsoft.com/office/drawing/2014/main" id="{BD41CF1A-FCDB-4F46-9F6A-31123E1C5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28" name="Picture 12" descr="C:\1Akila Ramani-26July2013\1 AKILA\RENDERINGS\MEETING TABLES\infinity 8pax meeting tables.jpg">
          <a:extLst>
            <a:ext uri="{FF2B5EF4-FFF2-40B4-BE49-F238E27FC236}">
              <a16:creationId xmlns:a16="http://schemas.microsoft.com/office/drawing/2014/main" id="{EB544BF7-516D-4334-BC44-DB034163F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829" name="Picture 12" descr="C:\1Akila Ramani-26July2013\1 AKILA\RENDERINGS\MEETING TABLES\infinity 8pax meeting tables.jpg">
          <a:extLst>
            <a:ext uri="{FF2B5EF4-FFF2-40B4-BE49-F238E27FC236}">
              <a16:creationId xmlns:a16="http://schemas.microsoft.com/office/drawing/2014/main" id="{0F31A62D-13DB-4C90-84C5-EFAB70FD07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30" name="Picture 12" descr="C:\1Akila Ramani-26July2013\1 AKILA\RENDERINGS\MEETING TABLES\infinity 8pax meeting tables.jpg">
          <a:extLst>
            <a:ext uri="{FF2B5EF4-FFF2-40B4-BE49-F238E27FC236}">
              <a16:creationId xmlns:a16="http://schemas.microsoft.com/office/drawing/2014/main" id="{93C10825-FCC1-4D7B-BCDB-D9C0783F6B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831" name="Picture 9" descr="C:\1Akila Ramani-26July2013\1 AKILA\RENDERINGS\MEETING TABLES\infinity 8pax meeting tables.jpg">
          <a:extLst>
            <a:ext uri="{FF2B5EF4-FFF2-40B4-BE49-F238E27FC236}">
              <a16:creationId xmlns:a16="http://schemas.microsoft.com/office/drawing/2014/main" id="{80F13FB5-D66B-4A1E-B1F5-F9428E012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832" name="Picture 16" descr="C:\1Akila Ramani-26July2013\1 AKILA\RENDERINGS\MEETING TABLES\Planes discussion table - 1.png">
          <a:extLst>
            <a:ext uri="{FF2B5EF4-FFF2-40B4-BE49-F238E27FC236}">
              <a16:creationId xmlns:a16="http://schemas.microsoft.com/office/drawing/2014/main" id="{02B88DE7-7D45-4805-B867-C4F11A4C7A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33" name="Picture 12" descr="C:\1Akila Ramani-26July2013\1 AKILA\RENDERINGS\MEETING TABLES\infinity 8pax meeting tables.jpg">
          <a:extLst>
            <a:ext uri="{FF2B5EF4-FFF2-40B4-BE49-F238E27FC236}">
              <a16:creationId xmlns:a16="http://schemas.microsoft.com/office/drawing/2014/main" id="{8626B3A3-19A1-4A3B-BD59-0AE3FC3C2A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834" name="Picture 12" descr="C:\1Akila Ramani-26July2013\1 AKILA\RENDERINGS\MEETING TABLES\infinity 8pax meeting tables.jpg">
          <a:extLst>
            <a:ext uri="{FF2B5EF4-FFF2-40B4-BE49-F238E27FC236}">
              <a16:creationId xmlns:a16="http://schemas.microsoft.com/office/drawing/2014/main" id="{946FD923-81EF-46D9-9067-23B77539AA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35" name="Picture 12" descr="C:\1Akila Ramani-26July2013\1 AKILA\RENDERINGS\MEETING TABLES\infinity 8pax meeting tables.jpg">
          <a:extLst>
            <a:ext uri="{FF2B5EF4-FFF2-40B4-BE49-F238E27FC236}">
              <a16:creationId xmlns:a16="http://schemas.microsoft.com/office/drawing/2014/main" id="{22C29E9A-0AB4-4469-933F-3FFC6378D8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836" name="Picture 9" descr="C:\1Akila Ramani-26July2013\1 AKILA\RENDERINGS\MEETING TABLES\infinity 8pax meeting tables.jpg">
          <a:extLst>
            <a:ext uri="{FF2B5EF4-FFF2-40B4-BE49-F238E27FC236}">
              <a16:creationId xmlns:a16="http://schemas.microsoft.com/office/drawing/2014/main" id="{A24C9DC0-5EBB-4214-879D-440126E451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7620"/>
    <xdr:pic>
      <xdr:nvPicPr>
        <xdr:cNvPr id="837" name="Picture 16" descr="C:\1Akila Ramani-26July2013\1 AKILA\RENDERINGS\MEETING TABLES\Planes discussion table - 1.png">
          <a:extLst>
            <a:ext uri="{FF2B5EF4-FFF2-40B4-BE49-F238E27FC236}">
              <a16:creationId xmlns:a16="http://schemas.microsoft.com/office/drawing/2014/main" id="{29D34AC1-DC46-4870-968A-14F4282A08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93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38" name="Picture 12" descr="C:\1Akila Ramani-26July2013\1 AKILA\RENDERINGS\MEETING TABLES\infinity 8pax meeting tables.jpg">
          <a:extLst>
            <a:ext uri="{FF2B5EF4-FFF2-40B4-BE49-F238E27FC236}">
              <a16:creationId xmlns:a16="http://schemas.microsoft.com/office/drawing/2014/main" id="{FB35AD89-727E-4B98-B13B-381566479F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15240"/>
    <xdr:pic>
      <xdr:nvPicPr>
        <xdr:cNvPr id="839" name="Picture 12" descr="C:\1Akila Ramani-26July2013\1 AKILA\RENDERINGS\MEETING TABLES\infinity 8pax meeting tables.jpg">
          <a:extLst>
            <a:ext uri="{FF2B5EF4-FFF2-40B4-BE49-F238E27FC236}">
              <a16:creationId xmlns:a16="http://schemas.microsoft.com/office/drawing/2014/main" id="{FD6AC416-946D-4820-8775-1B0E464B9C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0480"/>
    <xdr:pic>
      <xdr:nvPicPr>
        <xdr:cNvPr id="840" name="Picture 12" descr="C:\1Akila Ramani-26July2013\1 AKILA\RENDERINGS\MEETING TABLES\infinity 8pax meeting tables.jpg">
          <a:extLst>
            <a:ext uri="{FF2B5EF4-FFF2-40B4-BE49-F238E27FC236}">
              <a16:creationId xmlns:a16="http://schemas.microsoft.com/office/drawing/2014/main" id="{6CBF33A7-6638-4FED-98DC-29F1B4BE0B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xdr:row>
      <xdr:rowOff>0</xdr:rowOff>
    </xdr:from>
    <xdr:ext cx="0" cy="38100"/>
    <xdr:pic>
      <xdr:nvPicPr>
        <xdr:cNvPr id="841" name="Picture 9" descr="C:\1Akila Ramani-26July2013\1 AKILA\RENDERINGS\MEETING TABLES\infinity 8pax meeting tables.jpg">
          <a:extLst>
            <a:ext uri="{FF2B5EF4-FFF2-40B4-BE49-F238E27FC236}">
              <a16:creationId xmlns:a16="http://schemas.microsoft.com/office/drawing/2014/main" id="{D5913E0D-CB4D-473D-976C-49932D8CA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293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9EE0ED14-4E51-410C-AED0-20863BC728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EC882DD7-CEEB-41BD-8D7B-D27D1F1633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EC098083-99DF-4227-A22D-F7B170833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9925F5EB-933B-48EF-851C-C6FE32C43B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6101DF7E-4774-4522-973B-1ABB93A724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 name="Picture 16" descr="C:\1Akila Ramani-26July2013\1 AKILA\RENDERINGS\MEETING TABLES\Planes discussion table - 1.png">
          <a:extLst>
            <a:ext uri="{FF2B5EF4-FFF2-40B4-BE49-F238E27FC236}">
              <a16:creationId xmlns:a16="http://schemas.microsoft.com/office/drawing/2014/main" id="{F3B803C3-593D-4A87-97A4-4F002DC29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 name="Picture 12" descr="C:\1Akila Ramani-26July2013\1 AKILA\RENDERINGS\MEETING TABLES\infinity 8pax meeting tables.jpg">
          <a:extLst>
            <a:ext uri="{FF2B5EF4-FFF2-40B4-BE49-F238E27FC236}">
              <a16:creationId xmlns:a16="http://schemas.microsoft.com/office/drawing/2014/main" id="{A4C30227-DC7C-4B20-ADCD-EEBEA84D8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 name="Picture 12" descr="C:\1Akila Ramani-26July2013\1 AKILA\RENDERINGS\MEETING TABLES\infinity 8pax meeting tables.jpg">
          <a:extLst>
            <a:ext uri="{FF2B5EF4-FFF2-40B4-BE49-F238E27FC236}">
              <a16:creationId xmlns:a16="http://schemas.microsoft.com/office/drawing/2014/main" id="{9F934097-D330-4519-8B29-71DBE89AB2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 name="Picture 12" descr="C:\1Akila Ramani-26July2013\1 AKILA\RENDERINGS\MEETING TABLES\infinity 8pax meeting tables.jpg">
          <a:extLst>
            <a:ext uri="{FF2B5EF4-FFF2-40B4-BE49-F238E27FC236}">
              <a16:creationId xmlns:a16="http://schemas.microsoft.com/office/drawing/2014/main" id="{A4AF31C2-17F7-4026-831E-B771667012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4877073F-13B3-436E-B4A5-FD5582CF29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 name="Picture 16" descr="C:\1Akila Ramani-26July2013\1 AKILA\RENDERINGS\MEETING TABLES\Planes discussion table - 1.png">
          <a:extLst>
            <a:ext uri="{FF2B5EF4-FFF2-40B4-BE49-F238E27FC236}">
              <a16:creationId xmlns:a16="http://schemas.microsoft.com/office/drawing/2014/main" id="{EFE854E4-F282-4F28-914E-27DBF9E6B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 name="Picture 12" descr="C:\1Akila Ramani-26July2013\1 AKILA\RENDERINGS\MEETING TABLES\infinity 8pax meeting tables.jpg">
          <a:extLst>
            <a:ext uri="{FF2B5EF4-FFF2-40B4-BE49-F238E27FC236}">
              <a16:creationId xmlns:a16="http://schemas.microsoft.com/office/drawing/2014/main" id="{3984F1F6-85CC-4C54-848D-C29A35EAC1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 name="Picture 12" descr="C:\1Akila Ramani-26July2013\1 AKILA\RENDERINGS\MEETING TABLES\infinity 8pax meeting tables.jpg">
          <a:extLst>
            <a:ext uri="{FF2B5EF4-FFF2-40B4-BE49-F238E27FC236}">
              <a16:creationId xmlns:a16="http://schemas.microsoft.com/office/drawing/2014/main" id="{E7A13724-61B7-43B1-B04B-B18575C81F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 name="Picture 12" descr="C:\1Akila Ramani-26July2013\1 AKILA\RENDERINGS\MEETING TABLES\infinity 8pax meeting tables.jpg">
          <a:extLst>
            <a:ext uri="{FF2B5EF4-FFF2-40B4-BE49-F238E27FC236}">
              <a16:creationId xmlns:a16="http://schemas.microsoft.com/office/drawing/2014/main" id="{2ED00F36-44CF-414A-9B6F-CC6196CB3C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DF2739BF-B007-4CEC-9F82-345273BAFA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 name="Picture 16" descr="C:\1Akila Ramani-26July2013\1 AKILA\RENDERINGS\MEETING TABLES\Planes discussion table - 1.png">
          <a:extLst>
            <a:ext uri="{FF2B5EF4-FFF2-40B4-BE49-F238E27FC236}">
              <a16:creationId xmlns:a16="http://schemas.microsoft.com/office/drawing/2014/main" id="{1DE0B175-887D-4CA7-806C-3898E388C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 name="Picture 12" descr="C:\1Akila Ramani-26July2013\1 AKILA\RENDERINGS\MEETING TABLES\infinity 8pax meeting tables.jpg">
          <a:extLst>
            <a:ext uri="{FF2B5EF4-FFF2-40B4-BE49-F238E27FC236}">
              <a16:creationId xmlns:a16="http://schemas.microsoft.com/office/drawing/2014/main" id="{8675E7EF-90E5-456D-9578-DCF0E87333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 name="Picture 12" descr="C:\1Akila Ramani-26July2013\1 AKILA\RENDERINGS\MEETING TABLES\infinity 8pax meeting tables.jpg">
          <a:extLst>
            <a:ext uri="{FF2B5EF4-FFF2-40B4-BE49-F238E27FC236}">
              <a16:creationId xmlns:a16="http://schemas.microsoft.com/office/drawing/2014/main" id="{46BDAA99-869E-4AB3-AF91-735914D257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 name="Picture 12" descr="C:\1Akila Ramani-26July2013\1 AKILA\RENDERINGS\MEETING TABLES\infinity 8pax meeting tables.jpg">
          <a:extLst>
            <a:ext uri="{FF2B5EF4-FFF2-40B4-BE49-F238E27FC236}">
              <a16:creationId xmlns:a16="http://schemas.microsoft.com/office/drawing/2014/main" id="{322A9809-1378-4E44-AA14-42C9A2C912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08B89D7A-2C54-4C2F-A26E-5E78FBFA24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 name="Picture 16" descr="C:\1Akila Ramani-26July2013\1 AKILA\RENDERINGS\MEETING TABLES\Planes discussion table - 1.png">
          <a:extLst>
            <a:ext uri="{FF2B5EF4-FFF2-40B4-BE49-F238E27FC236}">
              <a16:creationId xmlns:a16="http://schemas.microsoft.com/office/drawing/2014/main" id="{19F2DAAA-F593-4321-9349-B33D15FAD1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87BC1B3B-7197-4C91-AFD1-2240B0AEF2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851A3CCC-8561-4B48-B839-80FD23171A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 name="Picture 12" descr="C:\1Akila Ramani-26July2013\1 AKILA\RENDERINGS\MEETING TABLES\infinity 8pax meeting tables.jpg">
          <a:extLst>
            <a:ext uri="{FF2B5EF4-FFF2-40B4-BE49-F238E27FC236}">
              <a16:creationId xmlns:a16="http://schemas.microsoft.com/office/drawing/2014/main" id="{50428D9F-3DFC-4703-A311-64716AF128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5BCC76B8-66E9-42C2-9016-84B6DB1588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 name="Picture 16" descr="C:\1Akila Ramani-26July2013\1 AKILA\RENDERINGS\MEETING TABLES\Planes discussion table - 1.png">
          <a:extLst>
            <a:ext uri="{FF2B5EF4-FFF2-40B4-BE49-F238E27FC236}">
              <a16:creationId xmlns:a16="http://schemas.microsoft.com/office/drawing/2014/main" id="{7C87A074-3B34-40BA-9FC7-B925F3B13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 name="Picture 12" descr="C:\1Akila Ramani-26July2013\1 AKILA\RENDERINGS\MEETING TABLES\infinity 8pax meeting tables.jpg">
          <a:extLst>
            <a:ext uri="{FF2B5EF4-FFF2-40B4-BE49-F238E27FC236}">
              <a16:creationId xmlns:a16="http://schemas.microsoft.com/office/drawing/2014/main" id="{09F877EF-0CCF-4046-9942-DD2ED3D6BD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 name="Picture 12" descr="C:\1Akila Ramani-26July2013\1 AKILA\RENDERINGS\MEETING TABLES\infinity 8pax meeting tables.jpg">
          <a:extLst>
            <a:ext uri="{FF2B5EF4-FFF2-40B4-BE49-F238E27FC236}">
              <a16:creationId xmlns:a16="http://schemas.microsoft.com/office/drawing/2014/main" id="{020B0E4C-901B-4C5E-B0DF-783A369180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 name="Picture 12" descr="C:\1Akila Ramani-26July2013\1 AKILA\RENDERINGS\MEETING TABLES\infinity 8pax meeting tables.jpg">
          <a:extLst>
            <a:ext uri="{FF2B5EF4-FFF2-40B4-BE49-F238E27FC236}">
              <a16:creationId xmlns:a16="http://schemas.microsoft.com/office/drawing/2014/main" id="{DCB7725A-5819-465D-AE6F-B3EA5BAB3C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4CB2615E-88FE-4439-85F8-6E2A87308C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 name="Picture 16" descr="C:\1Akila Ramani-26July2013\1 AKILA\RENDERINGS\MEETING TABLES\Planes discussion table - 1.png">
          <a:extLst>
            <a:ext uri="{FF2B5EF4-FFF2-40B4-BE49-F238E27FC236}">
              <a16:creationId xmlns:a16="http://schemas.microsoft.com/office/drawing/2014/main" id="{813BEC83-C406-48C3-8C42-4558FBB855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 name="Picture 12" descr="C:\1Akila Ramani-26July2013\1 AKILA\RENDERINGS\MEETING TABLES\infinity 8pax meeting tables.jpg">
          <a:extLst>
            <a:ext uri="{FF2B5EF4-FFF2-40B4-BE49-F238E27FC236}">
              <a16:creationId xmlns:a16="http://schemas.microsoft.com/office/drawing/2014/main" id="{BDE6DE84-C0E0-4ECE-A268-5EFB3F6686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 name="Picture 12" descr="C:\1Akila Ramani-26July2013\1 AKILA\RENDERINGS\MEETING TABLES\infinity 8pax meeting tables.jpg">
          <a:extLst>
            <a:ext uri="{FF2B5EF4-FFF2-40B4-BE49-F238E27FC236}">
              <a16:creationId xmlns:a16="http://schemas.microsoft.com/office/drawing/2014/main" id="{EFE3D955-22A1-4E3C-9B23-4021F70633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 name="Picture 12" descr="C:\1Akila Ramani-26July2013\1 AKILA\RENDERINGS\MEETING TABLES\infinity 8pax meeting tables.jpg">
          <a:extLst>
            <a:ext uri="{FF2B5EF4-FFF2-40B4-BE49-F238E27FC236}">
              <a16:creationId xmlns:a16="http://schemas.microsoft.com/office/drawing/2014/main" id="{8064CFB1-86AE-4FF2-84C4-64E0112563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1F94E8F1-CD81-4083-996F-A38A7FD7E7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 name="Picture 16" descr="C:\1Akila Ramani-26July2013\1 AKILA\RENDERINGS\MEETING TABLES\Planes discussion table - 1.png">
          <a:extLst>
            <a:ext uri="{FF2B5EF4-FFF2-40B4-BE49-F238E27FC236}">
              <a16:creationId xmlns:a16="http://schemas.microsoft.com/office/drawing/2014/main" id="{4F5D1624-6288-4191-A2B6-67B58BA211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 name="Picture 12" descr="C:\1Akila Ramani-26July2013\1 AKILA\RENDERINGS\MEETING TABLES\infinity 8pax meeting tables.jpg">
          <a:extLst>
            <a:ext uri="{FF2B5EF4-FFF2-40B4-BE49-F238E27FC236}">
              <a16:creationId xmlns:a16="http://schemas.microsoft.com/office/drawing/2014/main" id="{1196291B-0D48-4861-80C4-036D9C5428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 name="Picture 12" descr="C:\1Akila Ramani-26July2013\1 AKILA\RENDERINGS\MEETING TABLES\infinity 8pax meeting tables.jpg">
          <a:extLst>
            <a:ext uri="{FF2B5EF4-FFF2-40B4-BE49-F238E27FC236}">
              <a16:creationId xmlns:a16="http://schemas.microsoft.com/office/drawing/2014/main" id="{8101B1FB-3365-482E-86CF-0ACE77D434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 name="Picture 12" descr="C:\1Akila Ramani-26July2013\1 AKILA\RENDERINGS\MEETING TABLES\infinity 8pax meeting tables.jpg">
          <a:extLst>
            <a:ext uri="{FF2B5EF4-FFF2-40B4-BE49-F238E27FC236}">
              <a16:creationId xmlns:a16="http://schemas.microsoft.com/office/drawing/2014/main" id="{E98B1CBD-5718-4B1B-9739-FB5B9370B0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01AF2946-AAA0-4BDF-B9EE-7BAF73F78A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 name="Picture 16" descr="C:\1Akila Ramani-26July2013\1 AKILA\RENDERINGS\MEETING TABLES\Planes discussion table - 1.png">
          <a:extLst>
            <a:ext uri="{FF2B5EF4-FFF2-40B4-BE49-F238E27FC236}">
              <a16:creationId xmlns:a16="http://schemas.microsoft.com/office/drawing/2014/main" id="{29EAC6A9-9AFD-42B6-A47F-32DB5F92F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 name="Picture 12" descr="C:\1Akila Ramani-26July2013\1 AKILA\RENDERINGS\MEETING TABLES\infinity 8pax meeting tables.jpg">
          <a:extLst>
            <a:ext uri="{FF2B5EF4-FFF2-40B4-BE49-F238E27FC236}">
              <a16:creationId xmlns:a16="http://schemas.microsoft.com/office/drawing/2014/main" id="{9BE1A17F-B66E-4147-AB1E-115D454E6B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 name="Picture 12" descr="C:\1Akila Ramani-26July2013\1 AKILA\RENDERINGS\MEETING TABLES\infinity 8pax meeting tables.jpg">
          <a:extLst>
            <a:ext uri="{FF2B5EF4-FFF2-40B4-BE49-F238E27FC236}">
              <a16:creationId xmlns:a16="http://schemas.microsoft.com/office/drawing/2014/main" id="{27269173-D94A-43C9-BB6F-99D82FF4AC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 name="Picture 12" descr="C:\1Akila Ramani-26July2013\1 AKILA\RENDERINGS\MEETING TABLES\infinity 8pax meeting tables.jpg">
          <a:extLst>
            <a:ext uri="{FF2B5EF4-FFF2-40B4-BE49-F238E27FC236}">
              <a16:creationId xmlns:a16="http://schemas.microsoft.com/office/drawing/2014/main" id="{D7A695EA-AC8F-4E06-A6CF-25EEDC9CCF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95D52527-AE21-4419-AC52-25313ADDB1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 name="Picture 16" descr="C:\1Akila Ramani-26July2013\1 AKILA\RENDERINGS\MEETING TABLES\Planes discussion table - 1.png">
          <a:extLst>
            <a:ext uri="{FF2B5EF4-FFF2-40B4-BE49-F238E27FC236}">
              <a16:creationId xmlns:a16="http://schemas.microsoft.com/office/drawing/2014/main" id="{E41C5B70-C612-4CEA-80C2-37C7A606E1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 name="Picture 12" descr="C:\1Akila Ramani-26July2013\1 AKILA\RENDERINGS\MEETING TABLES\infinity 8pax meeting tables.jpg">
          <a:extLst>
            <a:ext uri="{FF2B5EF4-FFF2-40B4-BE49-F238E27FC236}">
              <a16:creationId xmlns:a16="http://schemas.microsoft.com/office/drawing/2014/main" id="{A037E2EB-33B3-4E8B-A12A-F6D638712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 name="Picture 12" descr="C:\1Akila Ramani-26July2013\1 AKILA\RENDERINGS\MEETING TABLES\infinity 8pax meeting tables.jpg">
          <a:extLst>
            <a:ext uri="{FF2B5EF4-FFF2-40B4-BE49-F238E27FC236}">
              <a16:creationId xmlns:a16="http://schemas.microsoft.com/office/drawing/2014/main" id="{255E5632-8521-43B3-AFF3-8C30CF685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 name="Picture 12" descr="C:\1Akila Ramani-26July2013\1 AKILA\RENDERINGS\MEETING TABLES\infinity 8pax meeting tables.jpg">
          <a:extLst>
            <a:ext uri="{FF2B5EF4-FFF2-40B4-BE49-F238E27FC236}">
              <a16:creationId xmlns:a16="http://schemas.microsoft.com/office/drawing/2014/main" id="{7D1E00C8-6A76-4E55-AE6F-189E7EDD6D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38D864F5-69A6-4ABD-8618-0836274098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 name="Picture 16" descr="C:\1Akila Ramani-26July2013\1 AKILA\RENDERINGS\MEETING TABLES\Planes discussion table - 1.png">
          <a:extLst>
            <a:ext uri="{FF2B5EF4-FFF2-40B4-BE49-F238E27FC236}">
              <a16:creationId xmlns:a16="http://schemas.microsoft.com/office/drawing/2014/main" id="{66034336-A1A3-4A4E-837D-8D99BFAF0D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 name="Picture 12" descr="C:\1Akila Ramani-26July2013\1 AKILA\RENDERINGS\MEETING TABLES\infinity 8pax meeting tables.jpg">
          <a:extLst>
            <a:ext uri="{FF2B5EF4-FFF2-40B4-BE49-F238E27FC236}">
              <a16:creationId xmlns:a16="http://schemas.microsoft.com/office/drawing/2014/main" id="{E09C752D-1902-407D-A1C0-7600E07B6E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 name="Picture 12" descr="C:\1Akila Ramani-26July2013\1 AKILA\RENDERINGS\MEETING TABLES\infinity 8pax meeting tables.jpg">
          <a:extLst>
            <a:ext uri="{FF2B5EF4-FFF2-40B4-BE49-F238E27FC236}">
              <a16:creationId xmlns:a16="http://schemas.microsoft.com/office/drawing/2014/main" id="{8B37A919-3954-47E3-A5B4-446D991954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 name="Picture 12" descr="C:\1Akila Ramani-26July2013\1 AKILA\RENDERINGS\MEETING TABLES\infinity 8pax meeting tables.jpg">
          <a:extLst>
            <a:ext uri="{FF2B5EF4-FFF2-40B4-BE49-F238E27FC236}">
              <a16:creationId xmlns:a16="http://schemas.microsoft.com/office/drawing/2014/main" id="{BDB90306-9A29-401A-BACD-BEFAF1A6AD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D3EFA1E3-6657-495C-965A-41260B3141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621A890A-7DF9-4569-AB31-86EE50888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 name="Picture 12" descr="C:\1Akila Ramani-26July2013\1 AKILA\RENDERINGS\MEETING TABLES\infinity 8pax meeting tables.jpg">
          <a:extLst>
            <a:ext uri="{FF2B5EF4-FFF2-40B4-BE49-F238E27FC236}">
              <a16:creationId xmlns:a16="http://schemas.microsoft.com/office/drawing/2014/main" id="{E0E80B99-1610-4905-A5B3-B38BF2A485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 name="Picture 12" descr="C:\1Akila Ramani-26July2013\1 AKILA\RENDERINGS\MEETING TABLES\infinity 8pax meeting tables.jpg">
          <a:extLst>
            <a:ext uri="{FF2B5EF4-FFF2-40B4-BE49-F238E27FC236}">
              <a16:creationId xmlns:a16="http://schemas.microsoft.com/office/drawing/2014/main" id="{4B2D1942-A759-4315-A95F-03DFE298A0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 name="Picture 12" descr="C:\1Akila Ramani-26July2013\1 AKILA\RENDERINGS\MEETING TABLES\infinity 8pax meeting tables.jpg">
          <a:extLst>
            <a:ext uri="{FF2B5EF4-FFF2-40B4-BE49-F238E27FC236}">
              <a16:creationId xmlns:a16="http://schemas.microsoft.com/office/drawing/2014/main" id="{E4478F46-11CE-47D2-B2C7-4C3B83B25B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 name="Picture 9" descr="C:\1Akila Ramani-26July2013\1 AKILA\RENDERINGS\MEETING TABLES\infinity 8pax meeting tables.jpg">
          <a:extLst>
            <a:ext uri="{FF2B5EF4-FFF2-40B4-BE49-F238E27FC236}">
              <a16:creationId xmlns:a16="http://schemas.microsoft.com/office/drawing/2014/main" id="{4EE15748-969D-4268-A840-1CC38F1F0A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 name="Picture 16" descr="C:\1Akila Ramani-26July2013\1 AKILA\RENDERINGS\MEETING TABLES\Planes discussion table - 1.png">
          <a:extLst>
            <a:ext uri="{FF2B5EF4-FFF2-40B4-BE49-F238E27FC236}">
              <a16:creationId xmlns:a16="http://schemas.microsoft.com/office/drawing/2014/main" id="{A427E894-F641-44F7-934D-67D6603AB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 name="Picture 12" descr="C:\1Akila Ramani-26July2013\1 AKILA\RENDERINGS\MEETING TABLES\infinity 8pax meeting tables.jpg">
          <a:extLst>
            <a:ext uri="{FF2B5EF4-FFF2-40B4-BE49-F238E27FC236}">
              <a16:creationId xmlns:a16="http://schemas.microsoft.com/office/drawing/2014/main" id="{32DAA303-3B20-4911-AF0B-304B98CA4F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 name="Picture 12" descr="C:\1Akila Ramani-26July2013\1 AKILA\RENDERINGS\MEETING TABLES\infinity 8pax meeting tables.jpg">
          <a:extLst>
            <a:ext uri="{FF2B5EF4-FFF2-40B4-BE49-F238E27FC236}">
              <a16:creationId xmlns:a16="http://schemas.microsoft.com/office/drawing/2014/main" id="{5BF43D09-03D0-4E38-9297-695611E806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AF3F731B-9E7F-4FB2-8B5D-7120D65DFE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 name="Picture 9" descr="C:\1Akila Ramani-26July2013\1 AKILA\RENDERINGS\MEETING TABLES\infinity 8pax meeting tables.jpg">
          <a:extLst>
            <a:ext uri="{FF2B5EF4-FFF2-40B4-BE49-F238E27FC236}">
              <a16:creationId xmlns:a16="http://schemas.microsoft.com/office/drawing/2014/main" id="{7054CC39-CCDF-4329-B1C4-B9BB627463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7" name="Picture 16" descr="C:\1Akila Ramani-26July2013\1 AKILA\RENDERINGS\MEETING TABLES\Planes discussion table - 1.png">
          <a:extLst>
            <a:ext uri="{FF2B5EF4-FFF2-40B4-BE49-F238E27FC236}">
              <a16:creationId xmlns:a16="http://schemas.microsoft.com/office/drawing/2014/main" id="{FD5681B8-AFE2-4D7A-B4AE-CBC872640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8" name="Picture 12" descr="C:\1Akila Ramani-26July2013\1 AKILA\RENDERINGS\MEETING TABLES\infinity 8pax meeting tables.jpg">
          <a:extLst>
            <a:ext uri="{FF2B5EF4-FFF2-40B4-BE49-F238E27FC236}">
              <a16:creationId xmlns:a16="http://schemas.microsoft.com/office/drawing/2014/main" id="{3E9A65C6-C2DD-42D6-9B54-7EE081A2EB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9" name="Picture 12" descr="C:\1Akila Ramani-26July2013\1 AKILA\RENDERINGS\MEETING TABLES\infinity 8pax meeting tables.jpg">
          <a:extLst>
            <a:ext uri="{FF2B5EF4-FFF2-40B4-BE49-F238E27FC236}">
              <a16:creationId xmlns:a16="http://schemas.microsoft.com/office/drawing/2014/main" id="{67B0FFCF-729C-4A95-99F2-3F1F8B28B6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0" name="Picture 12" descr="C:\1Akila Ramani-26July2013\1 AKILA\RENDERINGS\MEETING TABLES\infinity 8pax meeting tables.jpg">
          <a:extLst>
            <a:ext uri="{FF2B5EF4-FFF2-40B4-BE49-F238E27FC236}">
              <a16:creationId xmlns:a16="http://schemas.microsoft.com/office/drawing/2014/main" id="{A6B4C91E-4C10-4301-9621-BD7005B744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1" name="Picture 9" descr="C:\1Akila Ramani-26July2013\1 AKILA\RENDERINGS\MEETING TABLES\infinity 8pax meeting tables.jpg">
          <a:extLst>
            <a:ext uri="{FF2B5EF4-FFF2-40B4-BE49-F238E27FC236}">
              <a16:creationId xmlns:a16="http://schemas.microsoft.com/office/drawing/2014/main" id="{93298134-D416-4B70-841F-D3EA6F4AA7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2" name="Picture 16" descr="C:\1Akila Ramani-26July2013\1 AKILA\RENDERINGS\MEETING TABLES\Planes discussion table - 1.png">
          <a:extLst>
            <a:ext uri="{FF2B5EF4-FFF2-40B4-BE49-F238E27FC236}">
              <a16:creationId xmlns:a16="http://schemas.microsoft.com/office/drawing/2014/main" id="{3D64D963-6CF5-4065-A510-20CF5B1FE5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3" name="Picture 12" descr="C:\1Akila Ramani-26July2013\1 AKILA\RENDERINGS\MEETING TABLES\infinity 8pax meeting tables.jpg">
          <a:extLst>
            <a:ext uri="{FF2B5EF4-FFF2-40B4-BE49-F238E27FC236}">
              <a16:creationId xmlns:a16="http://schemas.microsoft.com/office/drawing/2014/main" id="{0098684A-1198-400F-A427-4D662656E7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4" name="Picture 12" descr="C:\1Akila Ramani-26July2013\1 AKILA\RENDERINGS\MEETING TABLES\infinity 8pax meeting tables.jpg">
          <a:extLst>
            <a:ext uri="{FF2B5EF4-FFF2-40B4-BE49-F238E27FC236}">
              <a16:creationId xmlns:a16="http://schemas.microsoft.com/office/drawing/2014/main" id="{71CBE813-2FEF-4384-9BC7-515609FF07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5" name="Picture 12" descr="C:\1Akila Ramani-26July2013\1 AKILA\RENDERINGS\MEETING TABLES\infinity 8pax meeting tables.jpg">
          <a:extLst>
            <a:ext uri="{FF2B5EF4-FFF2-40B4-BE49-F238E27FC236}">
              <a16:creationId xmlns:a16="http://schemas.microsoft.com/office/drawing/2014/main" id="{94574FA0-C052-42E0-87B5-8497D81312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6" name="Picture 9" descr="C:\1Akila Ramani-26July2013\1 AKILA\RENDERINGS\MEETING TABLES\infinity 8pax meeting tables.jpg">
          <a:extLst>
            <a:ext uri="{FF2B5EF4-FFF2-40B4-BE49-F238E27FC236}">
              <a16:creationId xmlns:a16="http://schemas.microsoft.com/office/drawing/2014/main" id="{F87538F3-E922-45BE-8E9B-F0245DA8F9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7" name="Picture 16" descr="C:\1Akila Ramani-26July2013\1 AKILA\RENDERINGS\MEETING TABLES\Planes discussion table - 1.png">
          <a:extLst>
            <a:ext uri="{FF2B5EF4-FFF2-40B4-BE49-F238E27FC236}">
              <a16:creationId xmlns:a16="http://schemas.microsoft.com/office/drawing/2014/main" id="{ACCD5B27-D60F-4547-ABA6-BC3A335A1D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8" name="Picture 12" descr="C:\1Akila Ramani-26July2013\1 AKILA\RENDERINGS\MEETING TABLES\infinity 8pax meeting tables.jpg">
          <a:extLst>
            <a:ext uri="{FF2B5EF4-FFF2-40B4-BE49-F238E27FC236}">
              <a16:creationId xmlns:a16="http://schemas.microsoft.com/office/drawing/2014/main" id="{FD763FF0-3119-4FD9-A790-5FDFCA4E00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9" name="Picture 12" descr="C:\1Akila Ramani-26July2013\1 AKILA\RENDERINGS\MEETING TABLES\infinity 8pax meeting tables.jpg">
          <a:extLst>
            <a:ext uri="{FF2B5EF4-FFF2-40B4-BE49-F238E27FC236}">
              <a16:creationId xmlns:a16="http://schemas.microsoft.com/office/drawing/2014/main" id="{D58C5039-5711-46C5-BAD3-0F45E1EB0B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0" name="Picture 12" descr="C:\1Akila Ramani-26July2013\1 AKILA\RENDERINGS\MEETING TABLES\infinity 8pax meeting tables.jpg">
          <a:extLst>
            <a:ext uri="{FF2B5EF4-FFF2-40B4-BE49-F238E27FC236}">
              <a16:creationId xmlns:a16="http://schemas.microsoft.com/office/drawing/2014/main" id="{D65E5776-86D2-47EC-B610-876EE47A58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1" name="Picture 9" descr="C:\1Akila Ramani-26July2013\1 AKILA\RENDERINGS\MEETING TABLES\infinity 8pax meeting tables.jpg">
          <a:extLst>
            <a:ext uri="{FF2B5EF4-FFF2-40B4-BE49-F238E27FC236}">
              <a16:creationId xmlns:a16="http://schemas.microsoft.com/office/drawing/2014/main" id="{5AE124FC-E630-4B02-8DF6-0FD09AE784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2" name="Picture 16" descr="C:\1Akila Ramani-26July2013\1 AKILA\RENDERINGS\MEETING TABLES\Planes discussion table - 1.png">
          <a:extLst>
            <a:ext uri="{FF2B5EF4-FFF2-40B4-BE49-F238E27FC236}">
              <a16:creationId xmlns:a16="http://schemas.microsoft.com/office/drawing/2014/main" id="{8A0EE968-0B7C-433B-A985-84E153971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3" name="Picture 12" descr="C:\1Akila Ramani-26July2013\1 AKILA\RENDERINGS\MEETING TABLES\infinity 8pax meeting tables.jpg">
          <a:extLst>
            <a:ext uri="{FF2B5EF4-FFF2-40B4-BE49-F238E27FC236}">
              <a16:creationId xmlns:a16="http://schemas.microsoft.com/office/drawing/2014/main" id="{D73F1A70-B5AA-4AD1-8FEE-3ADA5C62B6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4" name="Picture 12" descr="C:\1Akila Ramani-26July2013\1 AKILA\RENDERINGS\MEETING TABLES\infinity 8pax meeting tables.jpg">
          <a:extLst>
            <a:ext uri="{FF2B5EF4-FFF2-40B4-BE49-F238E27FC236}">
              <a16:creationId xmlns:a16="http://schemas.microsoft.com/office/drawing/2014/main" id="{6EB1F931-3231-4DA6-8E28-076B807E51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5" name="Picture 12" descr="C:\1Akila Ramani-26July2013\1 AKILA\RENDERINGS\MEETING TABLES\infinity 8pax meeting tables.jpg">
          <a:extLst>
            <a:ext uri="{FF2B5EF4-FFF2-40B4-BE49-F238E27FC236}">
              <a16:creationId xmlns:a16="http://schemas.microsoft.com/office/drawing/2014/main" id="{8E9275FF-5FF1-43AC-A693-CC9B6809BE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6" name="Picture 9" descr="C:\1Akila Ramani-26July2013\1 AKILA\RENDERINGS\MEETING TABLES\infinity 8pax meeting tables.jpg">
          <a:extLst>
            <a:ext uri="{FF2B5EF4-FFF2-40B4-BE49-F238E27FC236}">
              <a16:creationId xmlns:a16="http://schemas.microsoft.com/office/drawing/2014/main" id="{FFBA5960-D019-4A7F-8111-080C02390D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7" name="Picture 16" descr="C:\1Akila Ramani-26July2013\1 AKILA\RENDERINGS\MEETING TABLES\Planes discussion table - 1.png">
          <a:extLst>
            <a:ext uri="{FF2B5EF4-FFF2-40B4-BE49-F238E27FC236}">
              <a16:creationId xmlns:a16="http://schemas.microsoft.com/office/drawing/2014/main" id="{2FA44E6F-8018-4EA4-A741-D6FD9EC3D3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8" name="Picture 12" descr="C:\1Akila Ramani-26July2013\1 AKILA\RENDERINGS\MEETING TABLES\infinity 8pax meeting tables.jpg">
          <a:extLst>
            <a:ext uri="{FF2B5EF4-FFF2-40B4-BE49-F238E27FC236}">
              <a16:creationId xmlns:a16="http://schemas.microsoft.com/office/drawing/2014/main" id="{1379D10A-1622-42E7-A3A0-9C2C2D91C2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9" name="Picture 12" descr="C:\1Akila Ramani-26July2013\1 AKILA\RENDERINGS\MEETING TABLES\infinity 8pax meeting tables.jpg">
          <a:extLst>
            <a:ext uri="{FF2B5EF4-FFF2-40B4-BE49-F238E27FC236}">
              <a16:creationId xmlns:a16="http://schemas.microsoft.com/office/drawing/2014/main" id="{3C5F867B-57AF-4F00-9644-3FA0748ABD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0" name="Picture 12" descr="C:\1Akila Ramani-26July2013\1 AKILA\RENDERINGS\MEETING TABLES\infinity 8pax meeting tables.jpg">
          <a:extLst>
            <a:ext uri="{FF2B5EF4-FFF2-40B4-BE49-F238E27FC236}">
              <a16:creationId xmlns:a16="http://schemas.microsoft.com/office/drawing/2014/main" id="{45F98E86-26E3-437C-A0ED-47F90B2CC6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1" name="Picture 9" descr="C:\1Akila Ramani-26July2013\1 AKILA\RENDERINGS\MEETING TABLES\infinity 8pax meeting tables.jpg">
          <a:extLst>
            <a:ext uri="{FF2B5EF4-FFF2-40B4-BE49-F238E27FC236}">
              <a16:creationId xmlns:a16="http://schemas.microsoft.com/office/drawing/2014/main" id="{7276EF3D-BC45-43B7-82A4-210BFFA223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2" name="Picture 16" descr="C:\1Akila Ramani-26July2013\1 AKILA\RENDERINGS\MEETING TABLES\Planes discussion table - 1.png">
          <a:extLst>
            <a:ext uri="{FF2B5EF4-FFF2-40B4-BE49-F238E27FC236}">
              <a16:creationId xmlns:a16="http://schemas.microsoft.com/office/drawing/2014/main" id="{2AA77105-676F-4C40-942D-C59E14C5D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3" name="Picture 12" descr="C:\1Akila Ramani-26July2013\1 AKILA\RENDERINGS\MEETING TABLES\infinity 8pax meeting tables.jpg">
          <a:extLst>
            <a:ext uri="{FF2B5EF4-FFF2-40B4-BE49-F238E27FC236}">
              <a16:creationId xmlns:a16="http://schemas.microsoft.com/office/drawing/2014/main" id="{75E447F8-42A8-4427-9BC3-80B9C3A292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4" name="Picture 12" descr="C:\1Akila Ramani-26July2013\1 AKILA\RENDERINGS\MEETING TABLES\infinity 8pax meeting tables.jpg">
          <a:extLst>
            <a:ext uri="{FF2B5EF4-FFF2-40B4-BE49-F238E27FC236}">
              <a16:creationId xmlns:a16="http://schemas.microsoft.com/office/drawing/2014/main" id="{AEB69F1E-3D80-4EDF-8B1C-056FFE20B3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5" name="Picture 12" descr="C:\1Akila Ramani-26July2013\1 AKILA\RENDERINGS\MEETING TABLES\infinity 8pax meeting tables.jpg">
          <a:extLst>
            <a:ext uri="{FF2B5EF4-FFF2-40B4-BE49-F238E27FC236}">
              <a16:creationId xmlns:a16="http://schemas.microsoft.com/office/drawing/2014/main" id="{9F83DD93-5FB8-46DD-8758-03D7CD6A7D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B450942D-5AD6-45E7-8642-3F9B87491E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B394F6B5-B503-404B-B1C2-55B5CB426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8" name="Picture 12" descr="C:\1Akila Ramani-26July2013\1 AKILA\RENDERINGS\MEETING TABLES\infinity 8pax meeting tables.jpg">
          <a:extLst>
            <a:ext uri="{FF2B5EF4-FFF2-40B4-BE49-F238E27FC236}">
              <a16:creationId xmlns:a16="http://schemas.microsoft.com/office/drawing/2014/main" id="{24D3C90D-86A1-4ECB-8629-3208F75AEA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9" name="Picture 12" descr="C:\1Akila Ramani-26July2013\1 AKILA\RENDERINGS\MEETING TABLES\infinity 8pax meeting tables.jpg">
          <a:extLst>
            <a:ext uri="{FF2B5EF4-FFF2-40B4-BE49-F238E27FC236}">
              <a16:creationId xmlns:a16="http://schemas.microsoft.com/office/drawing/2014/main" id="{D24834C2-901E-4FE1-841A-3F4EBB6047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0" name="Picture 12" descr="C:\1Akila Ramani-26July2013\1 AKILA\RENDERINGS\MEETING TABLES\infinity 8pax meeting tables.jpg">
          <a:extLst>
            <a:ext uri="{FF2B5EF4-FFF2-40B4-BE49-F238E27FC236}">
              <a16:creationId xmlns:a16="http://schemas.microsoft.com/office/drawing/2014/main" id="{63DAF98B-AA36-4031-AC74-A02B13FFAC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1" name="Picture 9" descr="C:\1Akila Ramani-26July2013\1 AKILA\RENDERINGS\MEETING TABLES\infinity 8pax meeting tables.jpg">
          <a:extLst>
            <a:ext uri="{FF2B5EF4-FFF2-40B4-BE49-F238E27FC236}">
              <a16:creationId xmlns:a16="http://schemas.microsoft.com/office/drawing/2014/main" id="{D40AD492-E891-4A64-BA31-925A24267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2" name="Picture 16" descr="C:\1Akila Ramani-26July2013\1 AKILA\RENDERINGS\MEETING TABLES\Planes discussion table - 1.png">
          <a:extLst>
            <a:ext uri="{FF2B5EF4-FFF2-40B4-BE49-F238E27FC236}">
              <a16:creationId xmlns:a16="http://schemas.microsoft.com/office/drawing/2014/main" id="{2691B846-1330-48F6-8F8E-FB889E9CF1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3" name="Picture 12" descr="C:\1Akila Ramani-26July2013\1 AKILA\RENDERINGS\MEETING TABLES\infinity 8pax meeting tables.jpg">
          <a:extLst>
            <a:ext uri="{FF2B5EF4-FFF2-40B4-BE49-F238E27FC236}">
              <a16:creationId xmlns:a16="http://schemas.microsoft.com/office/drawing/2014/main" id="{0DFFB674-C1CC-4946-94B2-449D3F8134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4" name="Picture 12" descr="C:\1Akila Ramani-26July2013\1 AKILA\RENDERINGS\MEETING TABLES\infinity 8pax meeting tables.jpg">
          <a:extLst>
            <a:ext uri="{FF2B5EF4-FFF2-40B4-BE49-F238E27FC236}">
              <a16:creationId xmlns:a16="http://schemas.microsoft.com/office/drawing/2014/main" id="{4D3A49DE-431C-49C8-8A4C-4195E3E2C9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7691A013-4B29-4F13-BF35-FA89C19ECB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6" name="Picture 9" descr="C:\1Akila Ramani-26July2013\1 AKILA\RENDERINGS\MEETING TABLES\infinity 8pax meeting tables.jpg">
          <a:extLst>
            <a:ext uri="{FF2B5EF4-FFF2-40B4-BE49-F238E27FC236}">
              <a16:creationId xmlns:a16="http://schemas.microsoft.com/office/drawing/2014/main" id="{31D7B9F9-7C93-40B3-9FD8-63E19F9BCC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7" name="Picture 16" descr="C:\1Akila Ramani-26July2013\1 AKILA\RENDERINGS\MEETING TABLES\Planes discussion table - 1.png">
          <a:extLst>
            <a:ext uri="{FF2B5EF4-FFF2-40B4-BE49-F238E27FC236}">
              <a16:creationId xmlns:a16="http://schemas.microsoft.com/office/drawing/2014/main" id="{9B00B060-D97F-4851-B76D-08670A439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8" name="Picture 12" descr="C:\1Akila Ramani-26July2013\1 AKILA\RENDERINGS\MEETING TABLES\infinity 8pax meeting tables.jpg">
          <a:extLst>
            <a:ext uri="{FF2B5EF4-FFF2-40B4-BE49-F238E27FC236}">
              <a16:creationId xmlns:a16="http://schemas.microsoft.com/office/drawing/2014/main" id="{FF17A031-B2BA-474A-B02E-ECCA6E7ED5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9" name="Picture 12" descr="C:\1Akila Ramani-26July2013\1 AKILA\RENDERINGS\MEETING TABLES\infinity 8pax meeting tables.jpg">
          <a:extLst>
            <a:ext uri="{FF2B5EF4-FFF2-40B4-BE49-F238E27FC236}">
              <a16:creationId xmlns:a16="http://schemas.microsoft.com/office/drawing/2014/main" id="{DC6253F9-5BD8-4863-BF05-2430E37D9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0" name="Picture 12" descr="C:\1Akila Ramani-26July2013\1 AKILA\RENDERINGS\MEETING TABLES\infinity 8pax meeting tables.jpg">
          <a:extLst>
            <a:ext uri="{FF2B5EF4-FFF2-40B4-BE49-F238E27FC236}">
              <a16:creationId xmlns:a16="http://schemas.microsoft.com/office/drawing/2014/main" id="{7D7165A9-A779-452A-B3FD-E7F88370CB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1" name="Picture 9" descr="C:\1Akila Ramani-26July2013\1 AKILA\RENDERINGS\MEETING TABLES\infinity 8pax meeting tables.jpg">
          <a:extLst>
            <a:ext uri="{FF2B5EF4-FFF2-40B4-BE49-F238E27FC236}">
              <a16:creationId xmlns:a16="http://schemas.microsoft.com/office/drawing/2014/main" id="{BCADC6BC-B1E2-43D2-AF43-A2B6B730E3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2" name="Picture 16" descr="C:\1Akila Ramani-26July2013\1 AKILA\RENDERINGS\MEETING TABLES\Planes discussion table - 1.png">
          <a:extLst>
            <a:ext uri="{FF2B5EF4-FFF2-40B4-BE49-F238E27FC236}">
              <a16:creationId xmlns:a16="http://schemas.microsoft.com/office/drawing/2014/main" id="{05681DE7-6E84-4F13-A720-AAAC8AD15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3" name="Picture 12" descr="C:\1Akila Ramani-26July2013\1 AKILA\RENDERINGS\MEETING TABLES\infinity 8pax meeting tables.jpg">
          <a:extLst>
            <a:ext uri="{FF2B5EF4-FFF2-40B4-BE49-F238E27FC236}">
              <a16:creationId xmlns:a16="http://schemas.microsoft.com/office/drawing/2014/main" id="{8153761F-C6BD-4C7A-B9AC-6DC23509DE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4" name="Picture 12" descr="C:\1Akila Ramani-26July2013\1 AKILA\RENDERINGS\MEETING TABLES\infinity 8pax meeting tables.jpg">
          <a:extLst>
            <a:ext uri="{FF2B5EF4-FFF2-40B4-BE49-F238E27FC236}">
              <a16:creationId xmlns:a16="http://schemas.microsoft.com/office/drawing/2014/main" id="{CC37D6E9-E108-4B19-A636-A90DF0265F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5" name="Picture 12" descr="C:\1Akila Ramani-26July2013\1 AKILA\RENDERINGS\MEETING TABLES\infinity 8pax meeting tables.jpg">
          <a:extLst>
            <a:ext uri="{FF2B5EF4-FFF2-40B4-BE49-F238E27FC236}">
              <a16:creationId xmlns:a16="http://schemas.microsoft.com/office/drawing/2014/main" id="{DA65F734-78EA-4CF9-96DE-E48C0F33D1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6" name="Picture 9" descr="C:\1Akila Ramani-26July2013\1 AKILA\RENDERINGS\MEETING TABLES\infinity 8pax meeting tables.jpg">
          <a:extLst>
            <a:ext uri="{FF2B5EF4-FFF2-40B4-BE49-F238E27FC236}">
              <a16:creationId xmlns:a16="http://schemas.microsoft.com/office/drawing/2014/main" id="{211AE7F8-BB0B-4B79-99A8-EC699E3F07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7" name="Picture 16" descr="C:\1Akila Ramani-26July2013\1 AKILA\RENDERINGS\MEETING TABLES\Planes discussion table - 1.png">
          <a:extLst>
            <a:ext uri="{FF2B5EF4-FFF2-40B4-BE49-F238E27FC236}">
              <a16:creationId xmlns:a16="http://schemas.microsoft.com/office/drawing/2014/main" id="{EE9CC0B4-2DCD-427D-9D72-1BA5F2C568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8" name="Picture 12" descr="C:\1Akila Ramani-26July2013\1 AKILA\RENDERINGS\MEETING TABLES\infinity 8pax meeting tables.jpg">
          <a:extLst>
            <a:ext uri="{FF2B5EF4-FFF2-40B4-BE49-F238E27FC236}">
              <a16:creationId xmlns:a16="http://schemas.microsoft.com/office/drawing/2014/main" id="{2D8BA695-0DC9-47ED-ABA0-B6E0F8E6B2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9" name="Picture 12" descr="C:\1Akila Ramani-26July2013\1 AKILA\RENDERINGS\MEETING TABLES\infinity 8pax meeting tables.jpg">
          <a:extLst>
            <a:ext uri="{FF2B5EF4-FFF2-40B4-BE49-F238E27FC236}">
              <a16:creationId xmlns:a16="http://schemas.microsoft.com/office/drawing/2014/main" id="{DD3C431D-3317-4915-904F-80A606D5E3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0" name="Picture 12" descr="C:\1Akila Ramani-26July2013\1 AKILA\RENDERINGS\MEETING TABLES\infinity 8pax meeting tables.jpg">
          <a:extLst>
            <a:ext uri="{FF2B5EF4-FFF2-40B4-BE49-F238E27FC236}">
              <a16:creationId xmlns:a16="http://schemas.microsoft.com/office/drawing/2014/main" id="{96E93171-B797-4D28-BA97-609D3FAFB0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1" name="Picture 9" descr="C:\1Akila Ramani-26July2013\1 AKILA\RENDERINGS\MEETING TABLES\infinity 8pax meeting tables.jpg">
          <a:extLst>
            <a:ext uri="{FF2B5EF4-FFF2-40B4-BE49-F238E27FC236}">
              <a16:creationId xmlns:a16="http://schemas.microsoft.com/office/drawing/2014/main" id="{22F17BE7-5C11-4A1C-9F3E-C5C27A7D55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2" name="Picture 16" descr="C:\1Akila Ramani-26July2013\1 AKILA\RENDERINGS\MEETING TABLES\Planes discussion table - 1.png">
          <a:extLst>
            <a:ext uri="{FF2B5EF4-FFF2-40B4-BE49-F238E27FC236}">
              <a16:creationId xmlns:a16="http://schemas.microsoft.com/office/drawing/2014/main" id="{9C2F3278-DF99-43D6-9376-A3E6B3E77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3" name="Picture 12" descr="C:\1Akila Ramani-26July2013\1 AKILA\RENDERINGS\MEETING TABLES\infinity 8pax meeting tables.jpg">
          <a:extLst>
            <a:ext uri="{FF2B5EF4-FFF2-40B4-BE49-F238E27FC236}">
              <a16:creationId xmlns:a16="http://schemas.microsoft.com/office/drawing/2014/main" id="{29D564C1-6526-408F-AB76-85875F4C20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4" name="Picture 12" descr="C:\1Akila Ramani-26July2013\1 AKILA\RENDERINGS\MEETING TABLES\infinity 8pax meeting tables.jpg">
          <a:extLst>
            <a:ext uri="{FF2B5EF4-FFF2-40B4-BE49-F238E27FC236}">
              <a16:creationId xmlns:a16="http://schemas.microsoft.com/office/drawing/2014/main" id="{243CAEC3-FD94-4964-BE5E-7377AC4BE0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5" name="Picture 12" descr="C:\1Akila Ramani-26July2013\1 AKILA\RENDERINGS\MEETING TABLES\infinity 8pax meeting tables.jpg">
          <a:extLst>
            <a:ext uri="{FF2B5EF4-FFF2-40B4-BE49-F238E27FC236}">
              <a16:creationId xmlns:a16="http://schemas.microsoft.com/office/drawing/2014/main" id="{EDEC4535-65B4-4B57-A2EB-1D2A1065F8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6" name="Picture 9" descr="C:\1Akila Ramani-26July2013\1 AKILA\RENDERINGS\MEETING TABLES\infinity 8pax meeting tables.jpg">
          <a:extLst>
            <a:ext uri="{FF2B5EF4-FFF2-40B4-BE49-F238E27FC236}">
              <a16:creationId xmlns:a16="http://schemas.microsoft.com/office/drawing/2014/main" id="{861C3520-CE70-4CDE-84BA-8293664CF4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7" name="Picture 16" descr="C:\1Akila Ramani-26July2013\1 AKILA\RENDERINGS\MEETING TABLES\Planes discussion table - 1.png">
          <a:extLst>
            <a:ext uri="{FF2B5EF4-FFF2-40B4-BE49-F238E27FC236}">
              <a16:creationId xmlns:a16="http://schemas.microsoft.com/office/drawing/2014/main" id="{CDA0EFEA-366B-4106-9FFE-A1F58117D3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8" name="Picture 12" descr="C:\1Akila Ramani-26July2013\1 AKILA\RENDERINGS\MEETING TABLES\infinity 8pax meeting tables.jpg">
          <a:extLst>
            <a:ext uri="{FF2B5EF4-FFF2-40B4-BE49-F238E27FC236}">
              <a16:creationId xmlns:a16="http://schemas.microsoft.com/office/drawing/2014/main" id="{2AA995DB-9D47-4B45-A566-BB10B0E2F2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9" name="Picture 12" descr="C:\1Akila Ramani-26July2013\1 AKILA\RENDERINGS\MEETING TABLES\infinity 8pax meeting tables.jpg">
          <a:extLst>
            <a:ext uri="{FF2B5EF4-FFF2-40B4-BE49-F238E27FC236}">
              <a16:creationId xmlns:a16="http://schemas.microsoft.com/office/drawing/2014/main" id="{094C6305-D7F5-4F9C-98B9-292BE7B7CF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0" name="Picture 12" descr="C:\1Akila Ramani-26July2013\1 AKILA\RENDERINGS\MEETING TABLES\infinity 8pax meeting tables.jpg">
          <a:extLst>
            <a:ext uri="{FF2B5EF4-FFF2-40B4-BE49-F238E27FC236}">
              <a16:creationId xmlns:a16="http://schemas.microsoft.com/office/drawing/2014/main" id="{A045DD63-E8FA-4A02-89FE-684E4EF8B5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1" name="Picture 9" descr="C:\1Akila Ramani-26July2013\1 AKILA\RENDERINGS\MEETING TABLES\infinity 8pax meeting tables.jpg">
          <a:extLst>
            <a:ext uri="{FF2B5EF4-FFF2-40B4-BE49-F238E27FC236}">
              <a16:creationId xmlns:a16="http://schemas.microsoft.com/office/drawing/2014/main" id="{126958B1-FD21-45C4-8AF8-AEC2F832C5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2" name="Picture 16" descr="C:\1Akila Ramani-26July2013\1 AKILA\RENDERINGS\MEETING TABLES\Planes discussion table - 1.png">
          <a:extLst>
            <a:ext uri="{FF2B5EF4-FFF2-40B4-BE49-F238E27FC236}">
              <a16:creationId xmlns:a16="http://schemas.microsoft.com/office/drawing/2014/main" id="{B17B57A0-E811-41D3-8034-82C23467F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3" name="Picture 12" descr="C:\1Akila Ramani-26July2013\1 AKILA\RENDERINGS\MEETING TABLES\infinity 8pax meeting tables.jpg">
          <a:extLst>
            <a:ext uri="{FF2B5EF4-FFF2-40B4-BE49-F238E27FC236}">
              <a16:creationId xmlns:a16="http://schemas.microsoft.com/office/drawing/2014/main" id="{C705B67B-75C7-469C-9DB7-44F0061DDE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4" name="Picture 12" descr="C:\1Akila Ramani-26July2013\1 AKILA\RENDERINGS\MEETING TABLES\infinity 8pax meeting tables.jpg">
          <a:extLst>
            <a:ext uri="{FF2B5EF4-FFF2-40B4-BE49-F238E27FC236}">
              <a16:creationId xmlns:a16="http://schemas.microsoft.com/office/drawing/2014/main" id="{59CF825E-3D07-4B1E-94AE-2EB8F0579C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5" name="Picture 12" descr="C:\1Akila Ramani-26July2013\1 AKILA\RENDERINGS\MEETING TABLES\infinity 8pax meeting tables.jpg">
          <a:extLst>
            <a:ext uri="{FF2B5EF4-FFF2-40B4-BE49-F238E27FC236}">
              <a16:creationId xmlns:a16="http://schemas.microsoft.com/office/drawing/2014/main" id="{90BFC3E3-0FB7-47C0-ACDC-4BBE569269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0CEE17FB-703C-4F6F-B23E-DD344D9280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74D3536A-A45F-409D-A328-A34267B73F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8" name="Picture 12" descr="C:\1Akila Ramani-26July2013\1 AKILA\RENDERINGS\MEETING TABLES\infinity 8pax meeting tables.jpg">
          <a:extLst>
            <a:ext uri="{FF2B5EF4-FFF2-40B4-BE49-F238E27FC236}">
              <a16:creationId xmlns:a16="http://schemas.microsoft.com/office/drawing/2014/main" id="{23E448A5-00BC-4E35-93F8-273EC1CE89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9" name="Picture 12" descr="C:\1Akila Ramani-26July2013\1 AKILA\RENDERINGS\MEETING TABLES\infinity 8pax meeting tables.jpg">
          <a:extLst>
            <a:ext uri="{FF2B5EF4-FFF2-40B4-BE49-F238E27FC236}">
              <a16:creationId xmlns:a16="http://schemas.microsoft.com/office/drawing/2014/main" id="{AB1FE92F-EDFD-4E4C-ADB1-E33165E6DB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0" name="Picture 12" descr="C:\1Akila Ramani-26July2013\1 AKILA\RENDERINGS\MEETING TABLES\infinity 8pax meeting tables.jpg">
          <a:extLst>
            <a:ext uri="{FF2B5EF4-FFF2-40B4-BE49-F238E27FC236}">
              <a16:creationId xmlns:a16="http://schemas.microsoft.com/office/drawing/2014/main" id="{8533A348-6798-4A9B-8441-9CF82894B8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1" name="Picture 9" descr="C:\1Akila Ramani-26July2013\1 AKILA\RENDERINGS\MEETING TABLES\infinity 8pax meeting tables.jpg">
          <a:extLst>
            <a:ext uri="{FF2B5EF4-FFF2-40B4-BE49-F238E27FC236}">
              <a16:creationId xmlns:a16="http://schemas.microsoft.com/office/drawing/2014/main" id="{1CF0003F-29B9-4E7B-9D2B-897CEEFE2C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2" name="Picture 16" descr="C:\1Akila Ramani-26July2013\1 AKILA\RENDERINGS\MEETING TABLES\Planes discussion table - 1.png">
          <a:extLst>
            <a:ext uri="{FF2B5EF4-FFF2-40B4-BE49-F238E27FC236}">
              <a16:creationId xmlns:a16="http://schemas.microsoft.com/office/drawing/2014/main" id="{F9E62B89-C0EB-433F-A453-46CF08DE10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3" name="Picture 12" descr="C:\1Akila Ramani-26July2013\1 AKILA\RENDERINGS\MEETING TABLES\infinity 8pax meeting tables.jpg">
          <a:extLst>
            <a:ext uri="{FF2B5EF4-FFF2-40B4-BE49-F238E27FC236}">
              <a16:creationId xmlns:a16="http://schemas.microsoft.com/office/drawing/2014/main" id="{60DA9712-583A-4CED-B21F-7D19152FAC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4" name="Picture 12" descr="C:\1Akila Ramani-26July2013\1 AKILA\RENDERINGS\MEETING TABLES\infinity 8pax meeting tables.jpg">
          <a:extLst>
            <a:ext uri="{FF2B5EF4-FFF2-40B4-BE49-F238E27FC236}">
              <a16:creationId xmlns:a16="http://schemas.microsoft.com/office/drawing/2014/main" id="{F6F97420-FE06-446A-81A6-84BABF75C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D9A57516-A702-4C43-9A0B-ADF543769E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960BCC9C-ED96-47B8-BC3C-76679AA2E4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7" name="Picture 16" descr="C:\1Akila Ramani-26July2013\1 AKILA\RENDERINGS\MEETING TABLES\Planes discussion table - 1.png">
          <a:extLst>
            <a:ext uri="{FF2B5EF4-FFF2-40B4-BE49-F238E27FC236}">
              <a16:creationId xmlns:a16="http://schemas.microsoft.com/office/drawing/2014/main" id="{1AF000B5-FAD4-4A58-A10C-778A261226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8" name="Picture 12" descr="C:\1Akila Ramani-26July2013\1 AKILA\RENDERINGS\MEETING TABLES\infinity 8pax meeting tables.jpg">
          <a:extLst>
            <a:ext uri="{FF2B5EF4-FFF2-40B4-BE49-F238E27FC236}">
              <a16:creationId xmlns:a16="http://schemas.microsoft.com/office/drawing/2014/main" id="{07E6F132-3C12-4C73-8297-336B8B01FA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9" name="Picture 12" descr="C:\1Akila Ramani-26July2013\1 AKILA\RENDERINGS\MEETING TABLES\infinity 8pax meeting tables.jpg">
          <a:extLst>
            <a:ext uri="{FF2B5EF4-FFF2-40B4-BE49-F238E27FC236}">
              <a16:creationId xmlns:a16="http://schemas.microsoft.com/office/drawing/2014/main" id="{62F6788A-117A-413F-A2D1-57E29C43B3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0" name="Picture 12" descr="C:\1Akila Ramani-26July2013\1 AKILA\RENDERINGS\MEETING TABLES\infinity 8pax meeting tables.jpg">
          <a:extLst>
            <a:ext uri="{FF2B5EF4-FFF2-40B4-BE49-F238E27FC236}">
              <a16:creationId xmlns:a16="http://schemas.microsoft.com/office/drawing/2014/main" id="{B0525BD0-0B88-4F15-A2A3-D0669A020A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1" name="Picture 9" descr="C:\1Akila Ramani-26July2013\1 AKILA\RENDERINGS\MEETING TABLES\infinity 8pax meeting tables.jpg">
          <a:extLst>
            <a:ext uri="{FF2B5EF4-FFF2-40B4-BE49-F238E27FC236}">
              <a16:creationId xmlns:a16="http://schemas.microsoft.com/office/drawing/2014/main" id="{95EAB23B-19B0-4B42-B7DE-3406C500C7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2" name="Picture 16" descr="C:\1Akila Ramani-26July2013\1 AKILA\RENDERINGS\MEETING TABLES\Planes discussion table - 1.png">
          <a:extLst>
            <a:ext uri="{FF2B5EF4-FFF2-40B4-BE49-F238E27FC236}">
              <a16:creationId xmlns:a16="http://schemas.microsoft.com/office/drawing/2014/main" id="{5CD39CC9-850C-43E8-BB39-9CA588D5F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3" name="Picture 12" descr="C:\1Akila Ramani-26July2013\1 AKILA\RENDERINGS\MEETING TABLES\infinity 8pax meeting tables.jpg">
          <a:extLst>
            <a:ext uri="{FF2B5EF4-FFF2-40B4-BE49-F238E27FC236}">
              <a16:creationId xmlns:a16="http://schemas.microsoft.com/office/drawing/2014/main" id="{5E252B1F-A102-4D21-85D2-F8D8BDF919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4" name="Picture 12" descr="C:\1Akila Ramani-26July2013\1 AKILA\RENDERINGS\MEETING TABLES\infinity 8pax meeting tables.jpg">
          <a:extLst>
            <a:ext uri="{FF2B5EF4-FFF2-40B4-BE49-F238E27FC236}">
              <a16:creationId xmlns:a16="http://schemas.microsoft.com/office/drawing/2014/main" id="{510426C2-FEF6-44C0-8153-67060F8821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5" name="Picture 12" descr="C:\1Akila Ramani-26July2013\1 AKILA\RENDERINGS\MEETING TABLES\infinity 8pax meeting tables.jpg">
          <a:extLst>
            <a:ext uri="{FF2B5EF4-FFF2-40B4-BE49-F238E27FC236}">
              <a16:creationId xmlns:a16="http://schemas.microsoft.com/office/drawing/2014/main" id="{06663B69-D897-40C1-9ECE-CD28DDC11B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6" name="Picture 9" descr="C:\1Akila Ramani-26July2013\1 AKILA\RENDERINGS\MEETING TABLES\infinity 8pax meeting tables.jpg">
          <a:extLst>
            <a:ext uri="{FF2B5EF4-FFF2-40B4-BE49-F238E27FC236}">
              <a16:creationId xmlns:a16="http://schemas.microsoft.com/office/drawing/2014/main" id="{A6D6F5F2-BEF8-4E39-8F5E-EA5C5621C9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7" name="Picture 16" descr="C:\1Akila Ramani-26July2013\1 AKILA\RENDERINGS\MEETING TABLES\Planes discussion table - 1.png">
          <a:extLst>
            <a:ext uri="{FF2B5EF4-FFF2-40B4-BE49-F238E27FC236}">
              <a16:creationId xmlns:a16="http://schemas.microsoft.com/office/drawing/2014/main" id="{7F23D75C-CCEA-4C6F-9401-AB7E35B06B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8" name="Picture 12" descr="C:\1Akila Ramani-26July2013\1 AKILA\RENDERINGS\MEETING TABLES\infinity 8pax meeting tables.jpg">
          <a:extLst>
            <a:ext uri="{FF2B5EF4-FFF2-40B4-BE49-F238E27FC236}">
              <a16:creationId xmlns:a16="http://schemas.microsoft.com/office/drawing/2014/main" id="{310BC40E-079C-47CD-AEA6-0ECE826C3F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9" name="Picture 12" descr="C:\1Akila Ramani-26July2013\1 AKILA\RENDERINGS\MEETING TABLES\infinity 8pax meeting tables.jpg">
          <a:extLst>
            <a:ext uri="{FF2B5EF4-FFF2-40B4-BE49-F238E27FC236}">
              <a16:creationId xmlns:a16="http://schemas.microsoft.com/office/drawing/2014/main" id="{010E47A9-0668-4E5C-BA4E-3A6B48F0BC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0" name="Picture 12" descr="C:\1Akila Ramani-26July2013\1 AKILA\RENDERINGS\MEETING TABLES\infinity 8pax meeting tables.jpg">
          <a:extLst>
            <a:ext uri="{FF2B5EF4-FFF2-40B4-BE49-F238E27FC236}">
              <a16:creationId xmlns:a16="http://schemas.microsoft.com/office/drawing/2014/main" id="{78B8A375-F88A-458C-A3CE-B516CB7210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1" name="Picture 9" descr="C:\1Akila Ramani-26July2013\1 AKILA\RENDERINGS\MEETING TABLES\infinity 8pax meeting tables.jpg">
          <a:extLst>
            <a:ext uri="{FF2B5EF4-FFF2-40B4-BE49-F238E27FC236}">
              <a16:creationId xmlns:a16="http://schemas.microsoft.com/office/drawing/2014/main" id="{48BAEC21-54E2-44E1-B565-B5D7790F4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2" name="Picture 16" descr="C:\1Akila Ramani-26July2013\1 AKILA\RENDERINGS\MEETING TABLES\Planes discussion table - 1.png">
          <a:extLst>
            <a:ext uri="{FF2B5EF4-FFF2-40B4-BE49-F238E27FC236}">
              <a16:creationId xmlns:a16="http://schemas.microsoft.com/office/drawing/2014/main" id="{F0DF4598-C1AA-4D61-8357-4E747EC056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3" name="Picture 12" descr="C:\1Akila Ramani-26July2013\1 AKILA\RENDERINGS\MEETING TABLES\infinity 8pax meeting tables.jpg">
          <a:extLst>
            <a:ext uri="{FF2B5EF4-FFF2-40B4-BE49-F238E27FC236}">
              <a16:creationId xmlns:a16="http://schemas.microsoft.com/office/drawing/2014/main" id="{436B59FF-B15F-462D-8553-B4580CAE15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4" name="Picture 12" descr="C:\1Akila Ramani-26July2013\1 AKILA\RENDERINGS\MEETING TABLES\infinity 8pax meeting tables.jpg">
          <a:extLst>
            <a:ext uri="{FF2B5EF4-FFF2-40B4-BE49-F238E27FC236}">
              <a16:creationId xmlns:a16="http://schemas.microsoft.com/office/drawing/2014/main" id="{C96FDDAF-9413-429D-9467-A3BB40CF51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5" name="Picture 12" descr="C:\1Akila Ramani-26July2013\1 AKILA\RENDERINGS\MEETING TABLES\infinity 8pax meeting tables.jpg">
          <a:extLst>
            <a:ext uri="{FF2B5EF4-FFF2-40B4-BE49-F238E27FC236}">
              <a16:creationId xmlns:a16="http://schemas.microsoft.com/office/drawing/2014/main" id="{A1CFE829-A068-40D6-A42D-2302AC3C6A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6" name="Picture 9" descr="C:\1Akila Ramani-26July2013\1 AKILA\RENDERINGS\MEETING TABLES\infinity 8pax meeting tables.jpg">
          <a:extLst>
            <a:ext uri="{FF2B5EF4-FFF2-40B4-BE49-F238E27FC236}">
              <a16:creationId xmlns:a16="http://schemas.microsoft.com/office/drawing/2014/main" id="{C85813F1-FD6A-41E0-A426-861337BDED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7" name="Picture 16" descr="C:\1Akila Ramani-26July2013\1 AKILA\RENDERINGS\MEETING TABLES\Planes discussion table - 1.png">
          <a:extLst>
            <a:ext uri="{FF2B5EF4-FFF2-40B4-BE49-F238E27FC236}">
              <a16:creationId xmlns:a16="http://schemas.microsoft.com/office/drawing/2014/main" id="{5DAE7BC1-0A03-4932-9542-349902EC2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8" name="Picture 12" descr="C:\1Akila Ramani-26July2013\1 AKILA\RENDERINGS\MEETING TABLES\infinity 8pax meeting tables.jpg">
          <a:extLst>
            <a:ext uri="{FF2B5EF4-FFF2-40B4-BE49-F238E27FC236}">
              <a16:creationId xmlns:a16="http://schemas.microsoft.com/office/drawing/2014/main" id="{85D8950A-5561-4697-9616-E4A8E2475A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9" name="Picture 12" descr="C:\1Akila Ramani-26July2013\1 AKILA\RENDERINGS\MEETING TABLES\infinity 8pax meeting tables.jpg">
          <a:extLst>
            <a:ext uri="{FF2B5EF4-FFF2-40B4-BE49-F238E27FC236}">
              <a16:creationId xmlns:a16="http://schemas.microsoft.com/office/drawing/2014/main" id="{74FA2509-725C-4CCA-9550-D97FCFE9E0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0" name="Picture 12" descr="C:\1Akila Ramani-26July2013\1 AKILA\RENDERINGS\MEETING TABLES\infinity 8pax meeting tables.jpg">
          <a:extLst>
            <a:ext uri="{FF2B5EF4-FFF2-40B4-BE49-F238E27FC236}">
              <a16:creationId xmlns:a16="http://schemas.microsoft.com/office/drawing/2014/main" id="{32628B2E-7B2C-46A7-8E55-E8C7C40E10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1" name="Picture 9" descr="C:\1Akila Ramani-26July2013\1 AKILA\RENDERINGS\MEETING TABLES\infinity 8pax meeting tables.jpg">
          <a:extLst>
            <a:ext uri="{FF2B5EF4-FFF2-40B4-BE49-F238E27FC236}">
              <a16:creationId xmlns:a16="http://schemas.microsoft.com/office/drawing/2014/main" id="{B2792A2E-1536-4E06-A704-3F19CEB93C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2" name="Picture 16" descr="C:\1Akila Ramani-26July2013\1 AKILA\RENDERINGS\MEETING TABLES\Planes discussion table - 1.png">
          <a:extLst>
            <a:ext uri="{FF2B5EF4-FFF2-40B4-BE49-F238E27FC236}">
              <a16:creationId xmlns:a16="http://schemas.microsoft.com/office/drawing/2014/main" id="{A07FCDF5-506C-4478-B6D1-779DF3C4B2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3" name="Picture 12" descr="C:\1Akila Ramani-26July2013\1 AKILA\RENDERINGS\MEETING TABLES\infinity 8pax meeting tables.jpg">
          <a:extLst>
            <a:ext uri="{FF2B5EF4-FFF2-40B4-BE49-F238E27FC236}">
              <a16:creationId xmlns:a16="http://schemas.microsoft.com/office/drawing/2014/main" id="{9F02564F-572C-4AEE-97E3-5FA0937016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4" name="Picture 12" descr="C:\1Akila Ramani-26July2013\1 AKILA\RENDERINGS\MEETING TABLES\infinity 8pax meeting tables.jpg">
          <a:extLst>
            <a:ext uri="{FF2B5EF4-FFF2-40B4-BE49-F238E27FC236}">
              <a16:creationId xmlns:a16="http://schemas.microsoft.com/office/drawing/2014/main" id="{8B0F29DB-3A47-48EA-A611-6E0F0562AC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5" name="Picture 12" descr="C:\1Akila Ramani-26July2013\1 AKILA\RENDERINGS\MEETING TABLES\infinity 8pax meeting tables.jpg">
          <a:extLst>
            <a:ext uri="{FF2B5EF4-FFF2-40B4-BE49-F238E27FC236}">
              <a16:creationId xmlns:a16="http://schemas.microsoft.com/office/drawing/2014/main" id="{2569B76F-A2F2-4F96-8F6B-C4B3D85ADB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6" name="Picture 9" descr="C:\1Akila Ramani-26July2013\1 AKILA\RENDERINGS\MEETING TABLES\infinity 8pax meeting tables.jpg">
          <a:extLst>
            <a:ext uri="{FF2B5EF4-FFF2-40B4-BE49-F238E27FC236}">
              <a16:creationId xmlns:a16="http://schemas.microsoft.com/office/drawing/2014/main" id="{25E8FF3E-711D-4032-A938-E523919D6E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7" name="Picture 16" descr="C:\1Akila Ramani-26July2013\1 AKILA\RENDERINGS\MEETING TABLES\Planes discussion table - 1.png">
          <a:extLst>
            <a:ext uri="{FF2B5EF4-FFF2-40B4-BE49-F238E27FC236}">
              <a16:creationId xmlns:a16="http://schemas.microsoft.com/office/drawing/2014/main" id="{804C70A1-DF16-4EAF-8B7D-321F139BA6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8" name="Picture 12" descr="C:\1Akila Ramani-26July2013\1 AKILA\RENDERINGS\MEETING TABLES\infinity 8pax meeting tables.jpg">
          <a:extLst>
            <a:ext uri="{FF2B5EF4-FFF2-40B4-BE49-F238E27FC236}">
              <a16:creationId xmlns:a16="http://schemas.microsoft.com/office/drawing/2014/main" id="{A7457ADF-39DC-43A4-91E5-4FFE5EB173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9" name="Picture 12" descr="C:\1Akila Ramani-26July2013\1 AKILA\RENDERINGS\MEETING TABLES\infinity 8pax meeting tables.jpg">
          <a:extLst>
            <a:ext uri="{FF2B5EF4-FFF2-40B4-BE49-F238E27FC236}">
              <a16:creationId xmlns:a16="http://schemas.microsoft.com/office/drawing/2014/main" id="{4C83CCF9-F851-431A-BADF-F81F0D382F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0" name="Picture 12" descr="C:\1Akila Ramani-26July2013\1 AKILA\RENDERINGS\MEETING TABLES\infinity 8pax meeting tables.jpg">
          <a:extLst>
            <a:ext uri="{FF2B5EF4-FFF2-40B4-BE49-F238E27FC236}">
              <a16:creationId xmlns:a16="http://schemas.microsoft.com/office/drawing/2014/main" id="{5D8F4ECF-08F5-4ADD-9162-23ED5A4AC9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1" name="Picture 9" descr="C:\1Akila Ramani-26July2013\1 AKILA\RENDERINGS\MEETING TABLES\infinity 8pax meeting tables.jpg">
          <a:extLst>
            <a:ext uri="{FF2B5EF4-FFF2-40B4-BE49-F238E27FC236}">
              <a16:creationId xmlns:a16="http://schemas.microsoft.com/office/drawing/2014/main" id="{5900D443-0200-4BF3-B059-5C2A1D878F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2" name="Picture 16" descr="C:\1Akila Ramani-26July2013\1 AKILA\RENDERINGS\MEETING TABLES\Planes discussion table - 1.png">
          <a:extLst>
            <a:ext uri="{FF2B5EF4-FFF2-40B4-BE49-F238E27FC236}">
              <a16:creationId xmlns:a16="http://schemas.microsoft.com/office/drawing/2014/main" id="{5EE52B7C-5FA7-4B8D-9BFB-9A38EB552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3" name="Picture 12" descr="C:\1Akila Ramani-26July2013\1 AKILA\RENDERINGS\MEETING TABLES\infinity 8pax meeting tables.jpg">
          <a:extLst>
            <a:ext uri="{FF2B5EF4-FFF2-40B4-BE49-F238E27FC236}">
              <a16:creationId xmlns:a16="http://schemas.microsoft.com/office/drawing/2014/main" id="{6D578C86-E1F5-44BA-94CA-CF2CA024D7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4" name="Picture 12" descr="C:\1Akila Ramani-26July2013\1 AKILA\RENDERINGS\MEETING TABLES\infinity 8pax meeting tables.jpg">
          <a:extLst>
            <a:ext uri="{FF2B5EF4-FFF2-40B4-BE49-F238E27FC236}">
              <a16:creationId xmlns:a16="http://schemas.microsoft.com/office/drawing/2014/main" id="{D9A9F40D-6F8A-4CBD-9A37-3ACBF010E0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5" name="Picture 12" descr="C:\1Akila Ramani-26July2013\1 AKILA\RENDERINGS\MEETING TABLES\infinity 8pax meeting tables.jpg">
          <a:extLst>
            <a:ext uri="{FF2B5EF4-FFF2-40B4-BE49-F238E27FC236}">
              <a16:creationId xmlns:a16="http://schemas.microsoft.com/office/drawing/2014/main" id="{4D9ABEAE-0626-44E7-9EFB-5A301E6DD7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6" name="Picture 9" descr="C:\1Akila Ramani-26July2013\1 AKILA\RENDERINGS\MEETING TABLES\infinity 8pax meeting tables.jpg">
          <a:extLst>
            <a:ext uri="{FF2B5EF4-FFF2-40B4-BE49-F238E27FC236}">
              <a16:creationId xmlns:a16="http://schemas.microsoft.com/office/drawing/2014/main" id="{24046C3D-E344-4E4B-9825-2375878CC4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7" name="Picture 16" descr="C:\1Akila Ramani-26July2013\1 AKILA\RENDERINGS\MEETING TABLES\Planes discussion table - 1.png">
          <a:extLst>
            <a:ext uri="{FF2B5EF4-FFF2-40B4-BE49-F238E27FC236}">
              <a16:creationId xmlns:a16="http://schemas.microsoft.com/office/drawing/2014/main" id="{29AB3DBD-77CA-48EF-A8A2-AF86F223B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8" name="Picture 12" descr="C:\1Akila Ramani-26July2013\1 AKILA\RENDERINGS\MEETING TABLES\infinity 8pax meeting tables.jpg">
          <a:extLst>
            <a:ext uri="{FF2B5EF4-FFF2-40B4-BE49-F238E27FC236}">
              <a16:creationId xmlns:a16="http://schemas.microsoft.com/office/drawing/2014/main" id="{808AABB4-8970-41C0-965D-16ACB9EBF8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9" name="Picture 12" descr="C:\1Akila Ramani-26July2013\1 AKILA\RENDERINGS\MEETING TABLES\infinity 8pax meeting tables.jpg">
          <a:extLst>
            <a:ext uri="{FF2B5EF4-FFF2-40B4-BE49-F238E27FC236}">
              <a16:creationId xmlns:a16="http://schemas.microsoft.com/office/drawing/2014/main" id="{5A81C7F3-5A9A-4657-AE07-50543ADC72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0" name="Picture 12" descr="C:\1Akila Ramani-26July2013\1 AKILA\RENDERINGS\MEETING TABLES\infinity 8pax meeting tables.jpg">
          <a:extLst>
            <a:ext uri="{FF2B5EF4-FFF2-40B4-BE49-F238E27FC236}">
              <a16:creationId xmlns:a16="http://schemas.microsoft.com/office/drawing/2014/main" id="{6EED2470-42E0-465F-8983-2964AFACB5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1" name="Picture 9" descr="C:\1Akila Ramani-26July2013\1 AKILA\RENDERINGS\MEETING TABLES\infinity 8pax meeting tables.jpg">
          <a:extLst>
            <a:ext uri="{FF2B5EF4-FFF2-40B4-BE49-F238E27FC236}">
              <a16:creationId xmlns:a16="http://schemas.microsoft.com/office/drawing/2014/main" id="{BD23D616-86E7-4A69-808A-CC8896EA74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2" name="Picture 16" descr="C:\1Akila Ramani-26July2013\1 AKILA\RENDERINGS\MEETING TABLES\Planes discussion table - 1.png">
          <a:extLst>
            <a:ext uri="{FF2B5EF4-FFF2-40B4-BE49-F238E27FC236}">
              <a16:creationId xmlns:a16="http://schemas.microsoft.com/office/drawing/2014/main" id="{19C19BDE-5783-4295-B1F5-4C2A0122E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3" name="Picture 12" descr="C:\1Akila Ramani-26July2013\1 AKILA\RENDERINGS\MEETING TABLES\infinity 8pax meeting tables.jpg">
          <a:extLst>
            <a:ext uri="{FF2B5EF4-FFF2-40B4-BE49-F238E27FC236}">
              <a16:creationId xmlns:a16="http://schemas.microsoft.com/office/drawing/2014/main" id="{5F1565CC-3A07-442E-8BF5-4A7501D33A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4" name="Picture 12" descr="C:\1Akila Ramani-26July2013\1 AKILA\RENDERINGS\MEETING TABLES\infinity 8pax meeting tables.jpg">
          <a:extLst>
            <a:ext uri="{FF2B5EF4-FFF2-40B4-BE49-F238E27FC236}">
              <a16:creationId xmlns:a16="http://schemas.microsoft.com/office/drawing/2014/main" id="{B872F345-0775-4149-A94C-0BA0D3819C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5" name="Picture 12" descr="C:\1Akila Ramani-26July2013\1 AKILA\RENDERINGS\MEETING TABLES\infinity 8pax meeting tables.jpg">
          <a:extLst>
            <a:ext uri="{FF2B5EF4-FFF2-40B4-BE49-F238E27FC236}">
              <a16:creationId xmlns:a16="http://schemas.microsoft.com/office/drawing/2014/main" id="{BCB6A70B-4B11-446B-A9D8-256A4380DF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6" name="Picture 9" descr="C:\1Akila Ramani-26July2013\1 AKILA\RENDERINGS\MEETING TABLES\infinity 8pax meeting tables.jpg">
          <a:extLst>
            <a:ext uri="{FF2B5EF4-FFF2-40B4-BE49-F238E27FC236}">
              <a16:creationId xmlns:a16="http://schemas.microsoft.com/office/drawing/2014/main" id="{94F470FA-CE7F-4800-839F-1ED40E3634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7" name="Picture 16" descr="C:\1Akila Ramani-26July2013\1 AKILA\RENDERINGS\MEETING TABLES\Planes discussion table - 1.png">
          <a:extLst>
            <a:ext uri="{FF2B5EF4-FFF2-40B4-BE49-F238E27FC236}">
              <a16:creationId xmlns:a16="http://schemas.microsoft.com/office/drawing/2014/main" id="{AA60FA7F-2F0A-4D86-9BDC-5AB422BBAA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8" name="Picture 12" descr="C:\1Akila Ramani-26July2013\1 AKILA\RENDERINGS\MEETING TABLES\infinity 8pax meeting tables.jpg">
          <a:extLst>
            <a:ext uri="{FF2B5EF4-FFF2-40B4-BE49-F238E27FC236}">
              <a16:creationId xmlns:a16="http://schemas.microsoft.com/office/drawing/2014/main" id="{326773A0-DCAA-4D07-B407-C08FECD0B7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9" name="Picture 12" descr="C:\1Akila Ramani-26July2013\1 AKILA\RENDERINGS\MEETING TABLES\infinity 8pax meeting tables.jpg">
          <a:extLst>
            <a:ext uri="{FF2B5EF4-FFF2-40B4-BE49-F238E27FC236}">
              <a16:creationId xmlns:a16="http://schemas.microsoft.com/office/drawing/2014/main" id="{391DF4E7-AA17-4584-9A67-F9FFEEB9C0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0" name="Picture 12" descr="C:\1Akila Ramani-26July2013\1 AKILA\RENDERINGS\MEETING TABLES\infinity 8pax meeting tables.jpg">
          <a:extLst>
            <a:ext uri="{FF2B5EF4-FFF2-40B4-BE49-F238E27FC236}">
              <a16:creationId xmlns:a16="http://schemas.microsoft.com/office/drawing/2014/main" id="{B5C39D08-F2EA-4F72-9693-7C8171FF84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1" name="Picture 9" descr="C:\1Akila Ramani-26July2013\1 AKILA\RENDERINGS\MEETING TABLES\infinity 8pax meeting tables.jpg">
          <a:extLst>
            <a:ext uri="{FF2B5EF4-FFF2-40B4-BE49-F238E27FC236}">
              <a16:creationId xmlns:a16="http://schemas.microsoft.com/office/drawing/2014/main" id="{95B48DC3-B41B-46B2-B9AB-E89380AA12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2" name="Picture 16" descr="C:\1Akila Ramani-26July2013\1 AKILA\RENDERINGS\MEETING TABLES\Planes discussion table - 1.png">
          <a:extLst>
            <a:ext uri="{FF2B5EF4-FFF2-40B4-BE49-F238E27FC236}">
              <a16:creationId xmlns:a16="http://schemas.microsoft.com/office/drawing/2014/main" id="{A7AA50F7-6BF9-46CF-AB48-0340C3A870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3" name="Picture 12" descr="C:\1Akila Ramani-26July2013\1 AKILA\RENDERINGS\MEETING TABLES\infinity 8pax meeting tables.jpg">
          <a:extLst>
            <a:ext uri="{FF2B5EF4-FFF2-40B4-BE49-F238E27FC236}">
              <a16:creationId xmlns:a16="http://schemas.microsoft.com/office/drawing/2014/main" id="{00D0FCD7-618A-417D-9A2D-7582C822C0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4" name="Picture 12" descr="C:\1Akila Ramani-26July2013\1 AKILA\RENDERINGS\MEETING TABLES\infinity 8pax meeting tables.jpg">
          <a:extLst>
            <a:ext uri="{FF2B5EF4-FFF2-40B4-BE49-F238E27FC236}">
              <a16:creationId xmlns:a16="http://schemas.microsoft.com/office/drawing/2014/main" id="{AD635ED7-3F60-4667-977E-2C6714CBAB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5" name="Picture 12" descr="C:\1Akila Ramani-26July2013\1 AKILA\RENDERINGS\MEETING TABLES\infinity 8pax meeting tables.jpg">
          <a:extLst>
            <a:ext uri="{FF2B5EF4-FFF2-40B4-BE49-F238E27FC236}">
              <a16:creationId xmlns:a16="http://schemas.microsoft.com/office/drawing/2014/main" id="{35ACEB53-6435-4C61-8782-2AFE1EDCB5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6" name="Picture 9" descr="C:\1Akila Ramani-26July2013\1 AKILA\RENDERINGS\MEETING TABLES\infinity 8pax meeting tables.jpg">
          <a:extLst>
            <a:ext uri="{FF2B5EF4-FFF2-40B4-BE49-F238E27FC236}">
              <a16:creationId xmlns:a16="http://schemas.microsoft.com/office/drawing/2014/main" id="{AA918D75-BD16-4B56-8864-76B9556BA5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7" name="Picture 16" descr="C:\1Akila Ramani-26July2013\1 AKILA\RENDERINGS\MEETING TABLES\Planes discussion table - 1.png">
          <a:extLst>
            <a:ext uri="{FF2B5EF4-FFF2-40B4-BE49-F238E27FC236}">
              <a16:creationId xmlns:a16="http://schemas.microsoft.com/office/drawing/2014/main" id="{F16B6AA9-079C-4352-8F25-2254D45831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8" name="Picture 12" descr="C:\1Akila Ramani-26July2013\1 AKILA\RENDERINGS\MEETING TABLES\infinity 8pax meeting tables.jpg">
          <a:extLst>
            <a:ext uri="{FF2B5EF4-FFF2-40B4-BE49-F238E27FC236}">
              <a16:creationId xmlns:a16="http://schemas.microsoft.com/office/drawing/2014/main" id="{4E559C98-EA94-4B19-9A0F-A7F83A487F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9" name="Picture 12" descr="C:\1Akila Ramani-26July2013\1 AKILA\RENDERINGS\MEETING TABLES\infinity 8pax meeting tables.jpg">
          <a:extLst>
            <a:ext uri="{FF2B5EF4-FFF2-40B4-BE49-F238E27FC236}">
              <a16:creationId xmlns:a16="http://schemas.microsoft.com/office/drawing/2014/main" id="{C4495952-2C31-48D7-A5E0-BCE7F41AA8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0" name="Picture 12" descr="C:\1Akila Ramani-26July2013\1 AKILA\RENDERINGS\MEETING TABLES\infinity 8pax meeting tables.jpg">
          <a:extLst>
            <a:ext uri="{FF2B5EF4-FFF2-40B4-BE49-F238E27FC236}">
              <a16:creationId xmlns:a16="http://schemas.microsoft.com/office/drawing/2014/main" id="{3EE06C45-C3F4-4224-AF42-DDF47E21E2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1" name="Picture 9" descr="C:\1Akila Ramani-26July2013\1 AKILA\RENDERINGS\MEETING TABLES\infinity 8pax meeting tables.jpg">
          <a:extLst>
            <a:ext uri="{FF2B5EF4-FFF2-40B4-BE49-F238E27FC236}">
              <a16:creationId xmlns:a16="http://schemas.microsoft.com/office/drawing/2014/main" id="{837EA6FC-F0A3-4657-8CCD-4CD1A699D4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12" name="Picture 16" descr="C:\1Akila Ramani-26July2013\1 AKILA\RENDERINGS\MEETING TABLES\Planes discussion table - 1.png">
          <a:extLst>
            <a:ext uri="{FF2B5EF4-FFF2-40B4-BE49-F238E27FC236}">
              <a16:creationId xmlns:a16="http://schemas.microsoft.com/office/drawing/2014/main" id="{8931C74B-D828-4329-BC8D-670577B94A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3" name="Picture 12" descr="C:\1Akila Ramani-26July2013\1 AKILA\RENDERINGS\MEETING TABLES\infinity 8pax meeting tables.jpg">
          <a:extLst>
            <a:ext uri="{FF2B5EF4-FFF2-40B4-BE49-F238E27FC236}">
              <a16:creationId xmlns:a16="http://schemas.microsoft.com/office/drawing/2014/main" id="{03655277-B196-4045-ABA1-E16A4BA7D5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14" name="Picture 12" descr="C:\1Akila Ramani-26July2013\1 AKILA\RENDERINGS\MEETING TABLES\infinity 8pax meeting tables.jpg">
          <a:extLst>
            <a:ext uri="{FF2B5EF4-FFF2-40B4-BE49-F238E27FC236}">
              <a16:creationId xmlns:a16="http://schemas.microsoft.com/office/drawing/2014/main" id="{BAEB2089-2DC5-4A4B-9EF0-73DB4BF001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5" name="Picture 12" descr="C:\1Akila Ramani-26July2013\1 AKILA\RENDERINGS\MEETING TABLES\infinity 8pax meeting tables.jpg">
          <a:extLst>
            <a:ext uri="{FF2B5EF4-FFF2-40B4-BE49-F238E27FC236}">
              <a16:creationId xmlns:a16="http://schemas.microsoft.com/office/drawing/2014/main" id="{74AC8C49-7A3B-4AA9-B4B9-72B985567D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6" name="Picture 9" descr="C:\1Akila Ramani-26July2013\1 AKILA\RENDERINGS\MEETING TABLES\infinity 8pax meeting tables.jpg">
          <a:extLst>
            <a:ext uri="{FF2B5EF4-FFF2-40B4-BE49-F238E27FC236}">
              <a16:creationId xmlns:a16="http://schemas.microsoft.com/office/drawing/2014/main" id="{6BE7A02F-17BE-45E8-931E-BCE684C8E4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17" name="Picture 16" descr="C:\1Akila Ramani-26July2013\1 AKILA\RENDERINGS\MEETING TABLES\Planes discussion table - 1.png">
          <a:extLst>
            <a:ext uri="{FF2B5EF4-FFF2-40B4-BE49-F238E27FC236}">
              <a16:creationId xmlns:a16="http://schemas.microsoft.com/office/drawing/2014/main" id="{27BE7F8B-0176-4352-B7EA-D44ED88A55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8" name="Picture 12" descr="C:\1Akila Ramani-26July2013\1 AKILA\RENDERINGS\MEETING TABLES\infinity 8pax meeting tables.jpg">
          <a:extLst>
            <a:ext uri="{FF2B5EF4-FFF2-40B4-BE49-F238E27FC236}">
              <a16:creationId xmlns:a16="http://schemas.microsoft.com/office/drawing/2014/main" id="{2A43D6D8-D19B-41B4-A0DE-09725957EE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19" name="Picture 12" descr="C:\1Akila Ramani-26July2013\1 AKILA\RENDERINGS\MEETING TABLES\infinity 8pax meeting tables.jpg">
          <a:extLst>
            <a:ext uri="{FF2B5EF4-FFF2-40B4-BE49-F238E27FC236}">
              <a16:creationId xmlns:a16="http://schemas.microsoft.com/office/drawing/2014/main" id="{818ADAD3-B608-4E49-A9D5-E6E73ADFCD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0" name="Picture 12" descr="C:\1Akila Ramani-26July2013\1 AKILA\RENDERINGS\MEETING TABLES\infinity 8pax meeting tables.jpg">
          <a:extLst>
            <a:ext uri="{FF2B5EF4-FFF2-40B4-BE49-F238E27FC236}">
              <a16:creationId xmlns:a16="http://schemas.microsoft.com/office/drawing/2014/main" id="{A98072B5-343F-4859-843A-F02FDA5E05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21" name="Picture 9" descr="C:\1Akila Ramani-26July2013\1 AKILA\RENDERINGS\MEETING TABLES\infinity 8pax meeting tables.jpg">
          <a:extLst>
            <a:ext uri="{FF2B5EF4-FFF2-40B4-BE49-F238E27FC236}">
              <a16:creationId xmlns:a16="http://schemas.microsoft.com/office/drawing/2014/main" id="{6AB73E6A-0340-44B0-BD4B-5F958B8A70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2" name="Picture 16" descr="C:\1Akila Ramani-26July2013\1 AKILA\RENDERINGS\MEETING TABLES\Planes discussion table - 1.png">
          <a:extLst>
            <a:ext uri="{FF2B5EF4-FFF2-40B4-BE49-F238E27FC236}">
              <a16:creationId xmlns:a16="http://schemas.microsoft.com/office/drawing/2014/main" id="{66252362-C92A-406C-AD4F-F405392227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3" name="Picture 12" descr="C:\1Akila Ramani-26July2013\1 AKILA\RENDERINGS\MEETING TABLES\infinity 8pax meeting tables.jpg">
          <a:extLst>
            <a:ext uri="{FF2B5EF4-FFF2-40B4-BE49-F238E27FC236}">
              <a16:creationId xmlns:a16="http://schemas.microsoft.com/office/drawing/2014/main" id="{A22986EA-C971-4E0F-B9CA-96B3540AB4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24" name="Picture 12" descr="C:\1Akila Ramani-26July2013\1 AKILA\RENDERINGS\MEETING TABLES\infinity 8pax meeting tables.jpg">
          <a:extLst>
            <a:ext uri="{FF2B5EF4-FFF2-40B4-BE49-F238E27FC236}">
              <a16:creationId xmlns:a16="http://schemas.microsoft.com/office/drawing/2014/main" id="{5095B1D4-2505-4F25-8A20-1D838417BB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5" name="Picture 12" descr="C:\1Akila Ramani-26July2013\1 AKILA\RENDERINGS\MEETING TABLES\infinity 8pax meeting tables.jpg">
          <a:extLst>
            <a:ext uri="{FF2B5EF4-FFF2-40B4-BE49-F238E27FC236}">
              <a16:creationId xmlns:a16="http://schemas.microsoft.com/office/drawing/2014/main" id="{ED16801D-38CD-43D8-8D7F-A822790E85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26" name="Picture 9" descr="C:\1Akila Ramani-26July2013\1 AKILA\RENDERINGS\MEETING TABLES\infinity 8pax meeting tables.jpg">
          <a:extLst>
            <a:ext uri="{FF2B5EF4-FFF2-40B4-BE49-F238E27FC236}">
              <a16:creationId xmlns:a16="http://schemas.microsoft.com/office/drawing/2014/main" id="{55FDCADC-96B1-467B-BAD0-F4D7B2A5BC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7" name="Picture 16" descr="C:\1Akila Ramani-26July2013\1 AKILA\RENDERINGS\MEETING TABLES\Planes discussion table - 1.png">
          <a:extLst>
            <a:ext uri="{FF2B5EF4-FFF2-40B4-BE49-F238E27FC236}">
              <a16:creationId xmlns:a16="http://schemas.microsoft.com/office/drawing/2014/main" id="{595EDABE-6617-4471-B70A-42F52EE6AF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28" name="Picture 12" descr="C:\1Akila Ramani-26July2013\1 AKILA\RENDERINGS\MEETING TABLES\infinity 8pax meeting tables.jpg">
          <a:extLst>
            <a:ext uri="{FF2B5EF4-FFF2-40B4-BE49-F238E27FC236}">
              <a16:creationId xmlns:a16="http://schemas.microsoft.com/office/drawing/2014/main" id="{7A469373-8F30-44A9-B64F-B95914C3E4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29" name="Picture 12" descr="C:\1Akila Ramani-26July2013\1 AKILA\RENDERINGS\MEETING TABLES\infinity 8pax meeting tables.jpg">
          <a:extLst>
            <a:ext uri="{FF2B5EF4-FFF2-40B4-BE49-F238E27FC236}">
              <a16:creationId xmlns:a16="http://schemas.microsoft.com/office/drawing/2014/main" id="{C5391E06-8492-4C19-AB60-D52444416E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0" name="Picture 12" descr="C:\1Akila Ramani-26July2013\1 AKILA\RENDERINGS\MEETING TABLES\infinity 8pax meeting tables.jpg">
          <a:extLst>
            <a:ext uri="{FF2B5EF4-FFF2-40B4-BE49-F238E27FC236}">
              <a16:creationId xmlns:a16="http://schemas.microsoft.com/office/drawing/2014/main" id="{0986AACB-524B-44A0-812F-8AD5BDE629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31" name="Picture 9" descr="C:\1Akila Ramani-26July2013\1 AKILA\RENDERINGS\MEETING TABLES\infinity 8pax meeting tables.jpg">
          <a:extLst>
            <a:ext uri="{FF2B5EF4-FFF2-40B4-BE49-F238E27FC236}">
              <a16:creationId xmlns:a16="http://schemas.microsoft.com/office/drawing/2014/main" id="{0E744E48-C2FA-4687-A8ED-D8ED8E7E54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32" name="Picture 16" descr="C:\1Akila Ramani-26July2013\1 AKILA\RENDERINGS\MEETING TABLES\Planes discussion table - 1.png">
          <a:extLst>
            <a:ext uri="{FF2B5EF4-FFF2-40B4-BE49-F238E27FC236}">
              <a16:creationId xmlns:a16="http://schemas.microsoft.com/office/drawing/2014/main" id="{B5079F0A-B0EB-49F4-9FB0-8F81F17685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3" name="Picture 12" descr="C:\1Akila Ramani-26July2013\1 AKILA\RENDERINGS\MEETING TABLES\infinity 8pax meeting tables.jpg">
          <a:extLst>
            <a:ext uri="{FF2B5EF4-FFF2-40B4-BE49-F238E27FC236}">
              <a16:creationId xmlns:a16="http://schemas.microsoft.com/office/drawing/2014/main" id="{4ACDD4E4-B6E8-46E3-B4DF-BB77E42E81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34" name="Picture 12" descr="C:\1Akila Ramani-26July2013\1 AKILA\RENDERINGS\MEETING TABLES\infinity 8pax meeting tables.jpg">
          <a:extLst>
            <a:ext uri="{FF2B5EF4-FFF2-40B4-BE49-F238E27FC236}">
              <a16:creationId xmlns:a16="http://schemas.microsoft.com/office/drawing/2014/main" id="{ABEAFFB2-AB94-4864-8115-94D296AA40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5" name="Picture 12" descr="C:\1Akila Ramani-26July2013\1 AKILA\RENDERINGS\MEETING TABLES\infinity 8pax meeting tables.jpg">
          <a:extLst>
            <a:ext uri="{FF2B5EF4-FFF2-40B4-BE49-F238E27FC236}">
              <a16:creationId xmlns:a16="http://schemas.microsoft.com/office/drawing/2014/main" id="{9CFC3A36-EE5A-454B-BE44-9BAFC1CF5B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36" name="Picture 9" descr="C:\1Akila Ramani-26July2013\1 AKILA\RENDERINGS\MEETING TABLES\infinity 8pax meeting tables.jpg">
          <a:extLst>
            <a:ext uri="{FF2B5EF4-FFF2-40B4-BE49-F238E27FC236}">
              <a16:creationId xmlns:a16="http://schemas.microsoft.com/office/drawing/2014/main" id="{4E36DFE3-54C1-4858-ADC0-CB0B666427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37" name="Picture 16" descr="C:\1Akila Ramani-26July2013\1 AKILA\RENDERINGS\MEETING TABLES\Planes discussion table - 1.png">
          <a:extLst>
            <a:ext uri="{FF2B5EF4-FFF2-40B4-BE49-F238E27FC236}">
              <a16:creationId xmlns:a16="http://schemas.microsoft.com/office/drawing/2014/main" id="{82074340-44FC-44F6-8CC4-1AE0ADB08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8" name="Picture 12" descr="C:\1Akila Ramani-26July2013\1 AKILA\RENDERINGS\MEETING TABLES\infinity 8pax meeting tables.jpg">
          <a:extLst>
            <a:ext uri="{FF2B5EF4-FFF2-40B4-BE49-F238E27FC236}">
              <a16:creationId xmlns:a16="http://schemas.microsoft.com/office/drawing/2014/main" id="{04E5F2BF-484A-4136-A1F0-E3A218F77B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39" name="Picture 12" descr="C:\1Akila Ramani-26July2013\1 AKILA\RENDERINGS\MEETING TABLES\infinity 8pax meeting tables.jpg">
          <a:extLst>
            <a:ext uri="{FF2B5EF4-FFF2-40B4-BE49-F238E27FC236}">
              <a16:creationId xmlns:a16="http://schemas.microsoft.com/office/drawing/2014/main" id="{CC21C36C-B33B-4801-9260-8227641A87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0" name="Picture 12" descr="C:\1Akila Ramani-26July2013\1 AKILA\RENDERINGS\MEETING TABLES\infinity 8pax meeting tables.jpg">
          <a:extLst>
            <a:ext uri="{FF2B5EF4-FFF2-40B4-BE49-F238E27FC236}">
              <a16:creationId xmlns:a16="http://schemas.microsoft.com/office/drawing/2014/main" id="{C299B15A-BB86-4CB9-A737-AF5BB5BAAB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41" name="Picture 9" descr="C:\1Akila Ramani-26July2013\1 AKILA\RENDERINGS\MEETING TABLES\infinity 8pax meeting tables.jpg">
          <a:extLst>
            <a:ext uri="{FF2B5EF4-FFF2-40B4-BE49-F238E27FC236}">
              <a16:creationId xmlns:a16="http://schemas.microsoft.com/office/drawing/2014/main" id="{07BC164B-52E4-4D08-9D40-C205194705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42" name="Picture 16" descr="C:\1Akila Ramani-26July2013\1 AKILA\RENDERINGS\MEETING TABLES\Planes discussion table - 1.png">
          <a:extLst>
            <a:ext uri="{FF2B5EF4-FFF2-40B4-BE49-F238E27FC236}">
              <a16:creationId xmlns:a16="http://schemas.microsoft.com/office/drawing/2014/main" id="{6D5BCB77-401D-4210-8C08-820C6895F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3" name="Picture 12" descr="C:\1Akila Ramani-26July2013\1 AKILA\RENDERINGS\MEETING TABLES\infinity 8pax meeting tables.jpg">
          <a:extLst>
            <a:ext uri="{FF2B5EF4-FFF2-40B4-BE49-F238E27FC236}">
              <a16:creationId xmlns:a16="http://schemas.microsoft.com/office/drawing/2014/main" id="{B602B493-821E-413C-91D5-CE97597F1C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4" name="Picture 12" descr="C:\1Akila Ramani-26July2013\1 AKILA\RENDERINGS\MEETING TABLES\infinity 8pax meeting tables.jpg">
          <a:extLst>
            <a:ext uri="{FF2B5EF4-FFF2-40B4-BE49-F238E27FC236}">
              <a16:creationId xmlns:a16="http://schemas.microsoft.com/office/drawing/2014/main" id="{3DC5573B-3A00-407C-B30E-578AF242AD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5" name="Picture 12" descr="C:\1Akila Ramani-26July2013\1 AKILA\RENDERINGS\MEETING TABLES\infinity 8pax meeting tables.jpg">
          <a:extLst>
            <a:ext uri="{FF2B5EF4-FFF2-40B4-BE49-F238E27FC236}">
              <a16:creationId xmlns:a16="http://schemas.microsoft.com/office/drawing/2014/main" id="{42A3BA1A-A78E-49DA-9C2C-67A0360D74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46" name="Picture 9" descr="C:\1Akila Ramani-26July2013\1 AKILA\RENDERINGS\MEETING TABLES\infinity 8pax meeting tables.jpg">
          <a:extLst>
            <a:ext uri="{FF2B5EF4-FFF2-40B4-BE49-F238E27FC236}">
              <a16:creationId xmlns:a16="http://schemas.microsoft.com/office/drawing/2014/main" id="{2A6ABD52-6E04-45E2-8487-00B212ADA7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47" name="Picture 16" descr="C:\1Akila Ramani-26July2013\1 AKILA\RENDERINGS\MEETING TABLES\Planes discussion table - 1.png">
          <a:extLst>
            <a:ext uri="{FF2B5EF4-FFF2-40B4-BE49-F238E27FC236}">
              <a16:creationId xmlns:a16="http://schemas.microsoft.com/office/drawing/2014/main" id="{37DACAE6-70E8-450D-8E21-000A1FE299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48" name="Picture 12" descr="C:\1Akila Ramani-26July2013\1 AKILA\RENDERINGS\MEETING TABLES\infinity 8pax meeting tables.jpg">
          <a:extLst>
            <a:ext uri="{FF2B5EF4-FFF2-40B4-BE49-F238E27FC236}">
              <a16:creationId xmlns:a16="http://schemas.microsoft.com/office/drawing/2014/main" id="{CC7C444E-DD09-404C-B9E2-98B5BB9267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9" name="Picture 12" descr="C:\1Akila Ramani-26July2013\1 AKILA\RENDERINGS\MEETING TABLES\infinity 8pax meeting tables.jpg">
          <a:extLst>
            <a:ext uri="{FF2B5EF4-FFF2-40B4-BE49-F238E27FC236}">
              <a16:creationId xmlns:a16="http://schemas.microsoft.com/office/drawing/2014/main" id="{6765832A-5400-4951-829B-5FBF22BA22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0" name="Picture 12" descr="C:\1Akila Ramani-26July2013\1 AKILA\RENDERINGS\MEETING TABLES\infinity 8pax meeting tables.jpg">
          <a:extLst>
            <a:ext uri="{FF2B5EF4-FFF2-40B4-BE49-F238E27FC236}">
              <a16:creationId xmlns:a16="http://schemas.microsoft.com/office/drawing/2014/main" id="{B380893A-D280-4A64-B8FF-882DAF5C56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51" name="Picture 9" descr="C:\1Akila Ramani-26July2013\1 AKILA\RENDERINGS\MEETING TABLES\infinity 8pax meeting tables.jpg">
          <a:extLst>
            <a:ext uri="{FF2B5EF4-FFF2-40B4-BE49-F238E27FC236}">
              <a16:creationId xmlns:a16="http://schemas.microsoft.com/office/drawing/2014/main" id="{14FB9159-6679-4F3F-801A-385439AB1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52" name="Picture 16" descr="C:\1Akila Ramani-26July2013\1 AKILA\RENDERINGS\MEETING TABLES\Planes discussion table - 1.png">
          <a:extLst>
            <a:ext uri="{FF2B5EF4-FFF2-40B4-BE49-F238E27FC236}">
              <a16:creationId xmlns:a16="http://schemas.microsoft.com/office/drawing/2014/main" id="{40203E43-12B8-4B69-ABBB-D701CC59F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3" name="Picture 12" descr="C:\1Akila Ramani-26July2013\1 AKILA\RENDERINGS\MEETING TABLES\infinity 8pax meeting tables.jpg">
          <a:extLst>
            <a:ext uri="{FF2B5EF4-FFF2-40B4-BE49-F238E27FC236}">
              <a16:creationId xmlns:a16="http://schemas.microsoft.com/office/drawing/2014/main" id="{6060219B-22FF-406A-B43B-7BCDB7E3B1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54" name="Picture 12" descr="C:\1Akila Ramani-26July2013\1 AKILA\RENDERINGS\MEETING TABLES\infinity 8pax meeting tables.jpg">
          <a:extLst>
            <a:ext uri="{FF2B5EF4-FFF2-40B4-BE49-F238E27FC236}">
              <a16:creationId xmlns:a16="http://schemas.microsoft.com/office/drawing/2014/main" id="{A968369D-1E86-414D-AC03-D1D411008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5" name="Picture 12" descr="C:\1Akila Ramani-26July2013\1 AKILA\RENDERINGS\MEETING TABLES\infinity 8pax meeting tables.jpg">
          <a:extLst>
            <a:ext uri="{FF2B5EF4-FFF2-40B4-BE49-F238E27FC236}">
              <a16:creationId xmlns:a16="http://schemas.microsoft.com/office/drawing/2014/main" id="{4FCCCB49-B777-4BE5-A2DF-16AE3BD12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56" name="Picture 9" descr="C:\1Akila Ramani-26July2013\1 AKILA\RENDERINGS\MEETING TABLES\infinity 8pax meeting tables.jpg">
          <a:extLst>
            <a:ext uri="{FF2B5EF4-FFF2-40B4-BE49-F238E27FC236}">
              <a16:creationId xmlns:a16="http://schemas.microsoft.com/office/drawing/2014/main" id="{6C77C763-2245-4F4E-832B-CD638B3E90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57" name="Picture 16" descr="C:\1Akila Ramani-26July2013\1 AKILA\RENDERINGS\MEETING TABLES\Planes discussion table - 1.png">
          <a:extLst>
            <a:ext uri="{FF2B5EF4-FFF2-40B4-BE49-F238E27FC236}">
              <a16:creationId xmlns:a16="http://schemas.microsoft.com/office/drawing/2014/main" id="{97B4C82C-9398-4387-A7B5-191F5234D8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8" name="Picture 12" descr="C:\1Akila Ramani-26July2013\1 AKILA\RENDERINGS\MEETING TABLES\infinity 8pax meeting tables.jpg">
          <a:extLst>
            <a:ext uri="{FF2B5EF4-FFF2-40B4-BE49-F238E27FC236}">
              <a16:creationId xmlns:a16="http://schemas.microsoft.com/office/drawing/2014/main" id="{0E83E9A3-B314-457A-AF7F-0C22962195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59" name="Picture 12" descr="C:\1Akila Ramani-26July2013\1 AKILA\RENDERINGS\MEETING TABLES\infinity 8pax meeting tables.jpg">
          <a:extLst>
            <a:ext uri="{FF2B5EF4-FFF2-40B4-BE49-F238E27FC236}">
              <a16:creationId xmlns:a16="http://schemas.microsoft.com/office/drawing/2014/main" id="{8E888086-3A91-4DC3-9751-8EA9F426EB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0" name="Picture 12" descr="C:\1Akila Ramani-26July2013\1 AKILA\RENDERINGS\MEETING TABLES\infinity 8pax meeting tables.jpg">
          <a:extLst>
            <a:ext uri="{FF2B5EF4-FFF2-40B4-BE49-F238E27FC236}">
              <a16:creationId xmlns:a16="http://schemas.microsoft.com/office/drawing/2014/main" id="{86EDFADD-C7D4-44EF-B3CC-1DB5B903A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1" name="Picture 9" descr="C:\1Akila Ramani-26July2013\1 AKILA\RENDERINGS\MEETING TABLES\infinity 8pax meeting tables.jpg">
          <a:extLst>
            <a:ext uri="{FF2B5EF4-FFF2-40B4-BE49-F238E27FC236}">
              <a16:creationId xmlns:a16="http://schemas.microsoft.com/office/drawing/2014/main" id="{8D649581-C595-4862-8C74-04519B2139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62" name="Picture 16" descr="C:\1Akila Ramani-26July2013\1 AKILA\RENDERINGS\MEETING TABLES\Planes discussion table - 1.png">
          <a:extLst>
            <a:ext uri="{FF2B5EF4-FFF2-40B4-BE49-F238E27FC236}">
              <a16:creationId xmlns:a16="http://schemas.microsoft.com/office/drawing/2014/main" id="{0BC68786-2A30-4D06-9083-4E6FF4143E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3" name="Picture 12" descr="C:\1Akila Ramani-26July2013\1 AKILA\RENDERINGS\MEETING TABLES\infinity 8pax meeting tables.jpg">
          <a:extLst>
            <a:ext uri="{FF2B5EF4-FFF2-40B4-BE49-F238E27FC236}">
              <a16:creationId xmlns:a16="http://schemas.microsoft.com/office/drawing/2014/main" id="{B6ED483F-0F46-4A29-B78C-679686B614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64" name="Picture 12" descr="C:\1Akila Ramani-26July2013\1 AKILA\RENDERINGS\MEETING TABLES\infinity 8pax meeting tables.jpg">
          <a:extLst>
            <a:ext uri="{FF2B5EF4-FFF2-40B4-BE49-F238E27FC236}">
              <a16:creationId xmlns:a16="http://schemas.microsoft.com/office/drawing/2014/main" id="{B0A23A78-DBCC-4334-9A0E-1425B019C0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5" name="Picture 12" descr="C:\1Akila Ramani-26July2013\1 AKILA\RENDERINGS\MEETING TABLES\infinity 8pax meeting tables.jpg">
          <a:extLst>
            <a:ext uri="{FF2B5EF4-FFF2-40B4-BE49-F238E27FC236}">
              <a16:creationId xmlns:a16="http://schemas.microsoft.com/office/drawing/2014/main" id="{C2290B1E-6427-4FE9-AFC1-4304C643E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6" name="Picture 9" descr="C:\1Akila Ramani-26July2013\1 AKILA\RENDERINGS\MEETING TABLES\infinity 8pax meeting tables.jpg">
          <a:extLst>
            <a:ext uri="{FF2B5EF4-FFF2-40B4-BE49-F238E27FC236}">
              <a16:creationId xmlns:a16="http://schemas.microsoft.com/office/drawing/2014/main" id="{64544890-5B60-435E-8293-F39519FC90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67" name="Picture 16" descr="C:\1Akila Ramani-26July2013\1 AKILA\RENDERINGS\MEETING TABLES\Planes discussion table - 1.png">
          <a:extLst>
            <a:ext uri="{FF2B5EF4-FFF2-40B4-BE49-F238E27FC236}">
              <a16:creationId xmlns:a16="http://schemas.microsoft.com/office/drawing/2014/main" id="{F56BBA59-202B-4B9E-839E-B3E1C39618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68" name="Picture 12" descr="C:\1Akila Ramani-26July2013\1 AKILA\RENDERINGS\MEETING TABLES\infinity 8pax meeting tables.jpg">
          <a:extLst>
            <a:ext uri="{FF2B5EF4-FFF2-40B4-BE49-F238E27FC236}">
              <a16:creationId xmlns:a16="http://schemas.microsoft.com/office/drawing/2014/main" id="{00860D2A-F016-4274-967E-4B37F07733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69" name="Picture 12" descr="C:\1Akila Ramani-26July2013\1 AKILA\RENDERINGS\MEETING TABLES\infinity 8pax meeting tables.jpg">
          <a:extLst>
            <a:ext uri="{FF2B5EF4-FFF2-40B4-BE49-F238E27FC236}">
              <a16:creationId xmlns:a16="http://schemas.microsoft.com/office/drawing/2014/main" id="{6FA2F550-A11C-4714-B240-73AE751CDE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0" name="Picture 12" descr="C:\1Akila Ramani-26July2013\1 AKILA\RENDERINGS\MEETING TABLES\infinity 8pax meeting tables.jpg">
          <a:extLst>
            <a:ext uri="{FF2B5EF4-FFF2-40B4-BE49-F238E27FC236}">
              <a16:creationId xmlns:a16="http://schemas.microsoft.com/office/drawing/2014/main" id="{EB19DC0C-CCAB-4663-B649-7AF12856B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71" name="Picture 9" descr="C:\1Akila Ramani-26July2013\1 AKILA\RENDERINGS\MEETING TABLES\infinity 8pax meeting tables.jpg">
          <a:extLst>
            <a:ext uri="{FF2B5EF4-FFF2-40B4-BE49-F238E27FC236}">
              <a16:creationId xmlns:a16="http://schemas.microsoft.com/office/drawing/2014/main" id="{718B7F59-B520-4E49-BC72-B2EB07987F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2" name="Picture 16" descr="C:\1Akila Ramani-26July2013\1 AKILA\RENDERINGS\MEETING TABLES\Planes discussion table - 1.png">
          <a:extLst>
            <a:ext uri="{FF2B5EF4-FFF2-40B4-BE49-F238E27FC236}">
              <a16:creationId xmlns:a16="http://schemas.microsoft.com/office/drawing/2014/main" id="{7B6E24D8-C2A2-4427-8961-2A8CF84C8E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3" name="Picture 12" descr="C:\1Akila Ramani-26July2013\1 AKILA\RENDERINGS\MEETING TABLES\infinity 8pax meeting tables.jpg">
          <a:extLst>
            <a:ext uri="{FF2B5EF4-FFF2-40B4-BE49-F238E27FC236}">
              <a16:creationId xmlns:a16="http://schemas.microsoft.com/office/drawing/2014/main" id="{9BDC584C-FBDD-4E9C-81F3-ABFD2EE99D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74" name="Picture 12" descr="C:\1Akila Ramani-26July2013\1 AKILA\RENDERINGS\MEETING TABLES\infinity 8pax meeting tables.jpg">
          <a:extLst>
            <a:ext uri="{FF2B5EF4-FFF2-40B4-BE49-F238E27FC236}">
              <a16:creationId xmlns:a16="http://schemas.microsoft.com/office/drawing/2014/main" id="{4B4A74A4-55DB-4225-A08C-BB43CA0DBE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5" name="Picture 12" descr="C:\1Akila Ramani-26July2013\1 AKILA\RENDERINGS\MEETING TABLES\infinity 8pax meeting tables.jpg">
          <a:extLst>
            <a:ext uri="{FF2B5EF4-FFF2-40B4-BE49-F238E27FC236}">
              <a16:creationId xmlns:a16="http://schemas.microsoft.com/office/drawing/2014/main" id="{496A39C9-8D08-468A-9CA4-02279A6617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76" name="Picture 9" descr="C:\1Akila Ramani-26July2013\1 AKILA\RENDERINGS\MEETING TABLES\infinity 8pax meeting tables.jpg">
          <a:extLst>
            <a:ext uri="{FF2B5EF4-FFF2-40B4-BE49-F238E27FC236}">
              <a16:creationId xmlns:a16="http://schemas.microsoft.com/office/drawing/2014/main" id="{63DBF6D0-F23F-43A4-A7F7-E061A99384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7" name="Picture 16" descr="C:\1Akila Ramani-26July2013\1 AKILA\RENDERINGS\MEETING TABLES\Planes discussion table - 1.png">
          <a:extLst>
            <a:ext uri="{FF2B5EF4-FFF2-40B4-BE49-F238E27FC236}">
              <a16:creationId xmlns:a16="http://schemas.microsoft.com/office/drawing/2014/main" id="{69F07619-D891-4C61-90CE-5124D8DB6C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78" name="Picture 12" descr="C:\1Akila Ramani-26July2013\1 AKILA\RENDERINGS\MEETING TABLES\infinity 8pax meeting tables.jpg">
          <a:extLst>
            <a:ext uri="{FF2B5EF4-FFF2-40B4-BE49-F238E27FC236}">
              <a16:creationId xmlns:a16="http://schemas.microsoft.com/office/drawing/2014/main" id="{9BE23821-237D-4F1D-A315-83338A65BF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79" name="Picture 12" descr="C:\1Akila Ramani-26July2013\1 AKILA\RENDERINGS\MEETING TABLES\infinity 8pax meeting tables.jpg">
          <a:extLst>
            <a:ext uri="{FF2B5EF4-FFF2-40B4-BE49-F238E27FC236}">
              <a16:creationId xmlns:a16="http://schemas.microsoft.com/office/drawing/2014/main" id="{1D74535A-3B8B-455B-BE3D-CF87F038AA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0" name="Picture 12" descr="C:\1Akila Ramani-26July2013\1 AKILA\RENDERINGS\MEETING TABLES\infinity 8pax meeting tables.jpg">
          <a:extLst>
            <a:ext uri="{FF2B5EF4-FFF2-40B4-BE49-F238E27FC236}">
              <a16:creationId xmlns:a16="http://schemas.microsoft.com/office/drawing/2014/main" id="{B8F91789-52F1-4650-9035-5ADCE1E59D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81" name="Picture 9" descr="C:\1Akila Ramani-26July2013\1 AKILA\RENDERINGS\MEETING TABLES\infinity 8pax meeting tables.jpg">
          <a:extLst>
            <a:ext uri="{FF2B5EF4-FFF2-40B4-BE49-F238E27FC236}">
              <a16:creationId xmlns:a16="http://schemas.microsoft.com/office/drawing/2014/main" id="{982AC313-6900-4934-8503-D4DCE7DE3D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82" name="Picture 16" descr="C:\1Akila Ramani-26July2013\1 AKILA\RENDERINGS\MEETING TABLES\Planes discussion table - 1.png">
          <a:extLst>
            <a:ext uri="{FF2B5EF4-FFF2-40B4-BE49-F238E27FC236}">
              <a16:creationId xmlns:a16="http://schemas.microsoft.com/office/drawing/2014/main" id="{3322086A-9187-45D8-935C-63EFD89225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3" name="Picture 12" descr="C:\1Akila Ramani-26July2013\1 AKILA\RENDERINGS\MEETING TABLES\infinity 8pax meeting tables.jpg">
          <a:extLst>
            <a:ext uri="{FF2B5EF4-FFF2-40B4-BE49-F238E27FC236}">
              <a16:creationId xmlns:a16="http://schemas.microsoft.com/office/drawing/2014/main" id="{C471A78C-75BF-448D-BE1F-70331FF75B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84" name="Picture 12" descr="C:\1Akila Ramani-26July2013\1 AKILA\RENDERINGS\MEETING TABLES\infinity 8pax meeting tables.jpg">
          <a:extLst>
            <a:ext uri="{FF2B5EF4-FFF2-40B4-BE49-F238E27FC236}">
              <a16:creationId xmlns:a16="http://schemas.microsoft.com/office/drawing/2014/main" id="{02F70DDD-D94F-48D9-87FF-4DB772BF25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5" name="Picture 12" descr="C:\1Akila Ramani-26July2013\1 AKILA\RENDERINGS\MEETING TABLES\infinity 8pax meeting tables.jpg">
          <a:extLst>
            <a:ext uri="{FF2B5EF4-FFF2-40B4-BE49-F238E27FC236}">
              <a16:creationId xmlns:a16="http://schemas.microsoft.com/office/drawing/2014/main" id="{5C851CE0-9573-4ED4-87E5-28582DA0A9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86" name="Picture 9" descr="C:\1Akila Ramani-26July2013\1 AKILA\RENDERINGS\MEETING TABLES\infinity 8pax meeting tables.jpg">
          <a:extLst>
            <a:ext uri="{FF2B5EF4-FFF2-40B4-BE49-F238E27FC236}">
              <a16:creationId xmlns:a16="http://schemas.microsoft.com/office/drawing/2014/main" id="{88DAB8A6-0C71-4BB4-89D8-0A6A49C376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87" name="Picture 16" descr="C:\1Akila Ramani-26July2013\1 AKILA\RENDERINGS\MEETING TABLES\Planes discussion table - 1.png">
          <a:extLst>
            <a:ext uri="{FF2B5EF4-FFF2-40B4-BE49-F238E27FC236}">
              <a16:creationId xmlns:a16="http://schemas.microsoft.com/office/drawing/2014/main" id="{01105A5B-33A5-4076-AE65-04B3541379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8" name="Picture 12" descr="C:\1Akila Ramani-26July2013\1 AKILA\RENDERINGS\MEETING TABLES\infinity 8pax meeting tables.jpg">
          <a:extLst>
            <a:ext uri="{FF2B5EF4-FFF2-40B4-BE49-F238E27FC236}">
              <a16:creationId xmlns:a16="http://schemas.microsoft.com/office/drawing/2014/main" id="{440D267A-E727-4095-8F70-A6BD0C4767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89" name="Picture 12" descr="C:\1Akila Ramani-26July2013\1 AKILA\RENDERINGS\MEETING TABLES\infinity 8pax meeting tables.jpg">
          <a:extLst>
            <a:ext uri="{FF2B5EF4-FFF2-40B4-BE49-F238E27FC236}">
              <a16:creationId xmlns:a16="http://schemas.microsoft.com/office/drawing/2014/main" id="{6E907003-D46A-440A-AC16-EB8F66E49F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0" name="Picture 12" descr="C:\1Akila Ramani-26July2013\1 AKILA\RENDERINGS\MEETING TABLES\infinity 8pax meeting tables.jpg">
          <a:extLst>
            <a:ext uri="{FF2B5EF4-FFF2-40B4-BE49-F238E27FC236}">
              <a16:creationId xmlns:a16="http://schemas.microsoft.com/office/drawing/2014/main" id="{54F3BA0C-8337-405B-B606-45E5AD184B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91" name="Picture 9" descr="C:\1Akila Ramani-26July2013\1 AKILA\RENDERINGS\MEETING TABLES\infinity 8pax meeting tables.jpg">
          <a:extLst>
            <a:ext uri="{FF2B5EF4-FFF2-40B4-BE49-F238E27FC236}">
              <a16:creationId xmlns:a16="http://schemas.microsoft.com/office/drawing/2014/main" id="{F38A2B84-B790-4ED6-B210-0C434D8D08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92" name="Picture 16" descr="C:\1Akila Ramani-26July2013\1 AKILA\RENDERINGS\MEETING TABLES\Planes discussion table - 1.png">
          <a:extLst>
            <a:ext uri="{FF2B5EF4-FFF2-40B4-BE49-F238E27FC236}">
              <a16:creationId xmlns:a16="http://schemas.microsoft.com/office/drawing/2014/main" id="{3C9703DC-E844-426F-A2AA-3728FB9B7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3" name="Picture 12" descr="C:\1Akila Ramani-26July2013\1 AKILA\RENDERINGS\MEETING TABLES\infinity 8pax meeting tables.jpg">
          <a:extLst>
            <a:ext uri="{FF2B5EF4-FFF2-40B4-BE49-F238E27FC236}">
              <a16:creationId xmlns:a16="http://schemas.microsoft.com/office/drawing/2014/main" id="{0D125A1F-EEAB-4B00-A2D0-0454681E19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4" name="Picture 12" descr="C:\1Akila Ramani-26July2013\1 AKILA\RENDERINGS\MEETING TABLES\infinity 8pax meeting tables.jpg">
          <a:extLst>
            <a:ext uri="{FF2B5EF4-FFF2-40B4-BE49-F238E27FC236}">
              <a16:creationId xmlns:a16="http://schemas.microsoft.com/office/drawing/2014/main" id="{0C104222-7059-4538-B110-F7EAEB661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5" name="Picture 12" descr="C:\1Akila Ramani-26July2013\1 AKILA\RENDERINGS\MEETING TABLES\infinity 8pax meeting tables.jpg">
          <a:extLst>
            <a:ext uri="{FF2B5EF4-FFF2-40B4-BE49-F238E27FC236}">
              <a16:creationId xmlns:a16="http://schemas.microsoft.com/office/drawing/2014/main" id="{060D5191-63E6-4959-BD02-3CCC6495D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96" name="Picture 9" descr="C:\1Akila Ramani-26July2013\1 AKILA\RENDERINGS\MEETING TABLES\infinity 8pax meeting tables.jpg">
          <a:extLst>
            <a:ext uri="{FF2B5EF4-FFF2-40B4-BE49-F238E27FC236}">
              <a16:creationId xmlns:a16="http://schemas.microsoft.com/office/drawing/2014/main" id="{CEB57364-CC60-4844-A198-4C10A726DB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97" name="Picture 16" descr="C:\1Akila Ramani-26July2013\1 AKILA\RENDERINGS\MEETING TABLES\Planes discussion table - 1.png">
          <a:extLst>
            <a:ext uri="{FF2B5EF4-FFF2-40B4-BE49-F238E27FC236}">
              <a16:creationId xmlns:a16="http://schemas.microsoft.com/office/drawing/2014/main" id="{F9AC4C64-9859-4434-9EE0-F1A491FA62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98" name="Picture 12" descr="C:\1Akila Ramani-26July2013\1 AKILA\RENDERINGS\MEETING TABLES\infinity 8pax meeting tables.jpg">
          <a:extLst>
            <a:ext uri="{FF2B5EF4-FFF2-40B4-BE49-F238E27FC236}">
              <a16:creationId xmlns:a16="http://schemas.microsoft.com/office/drawing/2014/main" id="{61E84C97-4F9B-412D-B047-5F334ED4AA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9" name="Picture 12" descr="C:\1Akila Ramani-26July2013\1 AKILA\RENDERINGS\MEETING TABLES\infinity 8pax meeting tables.jpg">
          <a:extLst>
            <a:ext uri="{FF2B5EF4-FFF2-40B4-BE49-F238E27FC236}">
              <a16:creationId xmlns:a16="http://schemas.microsoft.com/office/drawing/2014/main" id="{A4B1575B-6501-4730-950E-C9DD89ACA4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0" name="Picture 12" descr="C:\1Akila Ramani-26July2013\1 AKILA\RENDERINGS\MEETING TABLES\infinity 8pax meeting tables.jpg">
          <a:extLst>
            <a:ext uri="{FF2B5EF4-FFF2-40B4-BE49-F238E27FC236}">
              <a16:creationId xmlns:a16="http://schemas.microsoft.com/office/drawing/2014/main" id="{A9610549-B4FD-432F-939E-4682D45D5B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01" name="Picture 9" descr="C:\1Akila Ramani-26July2013\1 AKILA\RENDERINGS\MEETING TABLES\infinity 8pax meeting tables.jpg">
          <a:extLst>
            <a:ext uri="{FF2B5EF4-FFF2-40B4-BE49-F238E27FC236}">
              <a16:creationId xmlns:a16="http://schemas.microsoft.com/office/drawing/2014/main" id="{70FF5B1D-5DFA-49EC-9C9D-785D7585FD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02" name="Picture 16" descr="C:\1Akila Ramani-26July2013\1 AKILA\RENDERINGS\MEETING TABLES\Planes discussion table - 1.png">
          <a:extLst>
            <a:ext uri="{FF2B5EF4-FFF2-40B4-BE49-F238E27FC236}">
              <a16:creationId xmlns:a16="http://schemas.microsoft.com/office/drawing/2014/main" id="{34777DF8-3129-40F6-84F8-AB2E03715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3" name="Picture 12" descr="C:\1Akila Ramani-26July2013\1 AKILA\RENDERINGS\MEETING TABLES\infinity 8pax meeting tables.jpg">
          <a:extLst>
            <a:ext uri="{FF2B5EF4-FFF2-40B4-BE49-F238E27FC236}">
              <a16:creationId xmlns:a16="http://schemas.microsoft.com/office/drawing/2014/main" id="{F79D6FA7-133B-4D05-BBF5-161AA10873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04" name="Picture 12" descr="C:\1Akila Ramani-26July2013\1 AKILA\RENDERINGS\MEETING TABLES\infinity 8pax meeting tables.jpg">
          <a:extLst>
            <a:ext uri="{FF2B5EF4-FFF2-40B4-BE49-F238E27FC236}">
              <a16:creationId xmlns:a16="http://schemas.microsoft.com/office/drawing/2014/main" id="{6513D33B-650C-45BA-912F-3720C6137F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5" name="Picture 12" descr="C:\1Akila Ramani-26July2013\1 AKILA\RENDERINGS\MEETING TABLES\infinity 8pax meeting tables.jpg">
          <a:extLst>
            <a:ext uri="{FF2B5EF4-FFF2-40B4-BE49-F238E27FC236}">
              <a16:creationId xmlns:a16="http://schemas.microsoft.com/office/drawing/2014/main" id="{387A7154-4BFA-4409-BC5B-18618BEDB3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06" name="Picture 9" descr="C:\1Akila Ramani-26July2013\1 AKILA\RENDERINGS\MEETING TABLES\infinity 8pax meeting tables.jpg">
          <a:extLst>
            <a:ext uri="{FF2B5EF4-FFF2-40B4-BE49-F238E27FC236}">
              <a16:creationId xmlns:a16="http://schemas.microsoft.com/office/drawing/2014/main" id="{C91A510C-59FB-46A1-A584-1C146E281E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07" name="Picture 16" descr="C:\1Akila Ramani-26July2013\1 AKILA\RENDERINGS\MEETING TABLES\Planes discussion table - 1.png">
          <a:extLst>
            <a:ext uri="{FF2B5EF4-FFF2-40B4-BE49-F238E27FC236}">
              <a16:creationId xmlns:a16="http://schemas.microsoft.com/office/drawing/2014/main" id="{2826681D-FB19-44BA-83BC-289BE4AB9D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8" name="Picture 12" descr="C:\1Akila Ramani-26July2013\1 AKILA\RENDERINGS\MEETING TABLES\infinity 8pax meeting tables.jpg">
          <a:extLst>
            <a:ext uri="{FF2B5EF4-FFF2-40B4-BE49-F238E27FC236}">
              <a16:creationId xmlns:a16="http://schemas.microsoft.com/office/drawing/2014/main" id="{63A6A7A5-34AB-4B27-B421-5FF4802F5F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09" name="Picture 12" descr="C:\1Akila Ramani-26July2013\1 AKILA\RENDERINGS\MEETING TABLES\infinity 8pax meeting tables.jpg">
          <a:extLst>
            <a:ext uri="{FF2B5EF4-FFF2-40B4-BE49-F238E27FC236}">
              <a16:creationId xmlns:a16="http://schemas.microsoft.com/office/drawing/2014/main" id="{0A4805B2-4D37-4C97-AB77-61B43CC31D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0" name="Picture 12" descr="C:\1Akila Ramani-26July2013\1 AKILA\RENDERINGS\MEETING TABLES\infinity 8pax meeting tables.jpg">
          <a:extLst>
            <a:ext uri="{FF2B5EF4-FFF2-40B4-BE49-F238E27FC236}">
              <a16:creationId xmlns:a16="http://schemas.microsoft.com/office/drawing/2014/main" id="{A90AAFB3-24E7-48D6-9B70-806668FBB7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1" name="Picture 9" descr="C:\1Akila Ramani-26July2013\1 AKILA\RENDERINGS\MEETING TABLES\infinity 8pax meeting tables.jpg">
          <a:extLst>
            <a:ext uri="{FF2B5EF4-FFF2-40B4-BE49-F238E27FC236}">
              <a16:creationId xmlns:a16="http://schemas.microsoft.com/office/drawing/2014/main" id="{284D4983-93BF-4ED3-AD8B-3EAA73BBB2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12" name="Picture 16" descr="C:\1Akila Ramani-26July2013\1 AKILA\RENDERINGS\MEETING TABLES\Planes discussion table - 1.png">
          <a:extLst>
            <a:ext uri="{FF2B5EF4-FFF2-40B4-BE49-F238E27FC236}">
              <a16:creationId xmlns:a16="http://schemas.microsoft.com/office/drawing/2014/main" id="{DC91CF60-A775-4B1B-A9DF-649F51AC75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3" name="Picture 12" descr="C:\1Akila Ramani-26July2013\1 AKILA\RENDERINGS\MEETING TABLES\infinity 8pax meeting tables.jpg">
          <a:extLst>
            <a:ext uri="{FF2B5EF4-FFF2-40B4-BE49-F238E27FC236}">
              <a16:creationId xmlns:a16="http://schemas.microsoft.com/office/drawing/2014/main" id="{E933AA79-58D9-4AAC-92CD-483BBA8BBD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14" name="Picture 12" descr="C:\1Akila Ramani-26July2013\1 AKILA\RENDERINGS\MEETING TABLES\infinity 8pax meeting tables.jpg">
          <a:extLst>
            <a:ext uri="{FF2B5EF4-FFF2-40B4-BE49-F238E27FC236}">
              <a16:creationId xmlns:a16="http://schemas.microsoft.com/office/drawing/2014/main" id="{6E86A925-12D7-4B0C-BCEE-8034EDB3DB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5" name="Picture 12" descr="C:\1Akila Ramani-26July2013\1 AKILA\RENDERINGS\MEETING TABLES\infinity 8pax meeting tables.jpg">
          <a:extLst>
            <a:ext uri="{FF2B5EF4-FFF2-40B4-BE49-F238E27FC236}">
              <a16:creationId xmlns:a16="http://schemas.microsoft.com/office/drawing/2014/main" id="{4B7388BC-49FB-4430-BABD-3267DFB54D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6" name="Picture 9" descr="C:\1Akila Ramani-26July2013\1 AKILA\RENDERINGS\MEETING TABLES\infinity 8pax meeting tables.jpg">
          <a:extLst>
            <a:ext uri="{FF2B5EF4-FFF2-40B4-BE49-F238E27FC236}">
              <a16:creationId xmlns:a16="http://schemas.microsoft.com/office/drawing/2014/main" id="{F5BC269D-0149-4788-91A8-824FCB390A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17" name="Picture 16" descr="C:\1Akila Ramani-26July2013\1 AKILA\RENDERINGS\MEETING TABLES\Planes discussion table - 1.png">
          <a:extLst>
            <a:ext uri="{FF2B5EF4-FFF2-40B4-BE49-F238E27FC236}">
              <a16:creationId xmlns:a16="http://schemas.microsoft.com/office/drawing/2014/main" id="{F12DDE49-ECA2-4B91-8052-7ADBF077D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18" name="Picture 12" descr="C:\1Akila Ramani-26July2013\1 AKILA\RENDERINGS\MEETING TABLES\infinity 8pax meeting tables.jpg">
          <a:extLst>
            <a:ext uri="{FF2B5EF4-FFF2-40B4-BE49-F238E27FC236}">
              <a16:creationId xmlns:a16="http://schemas.microsoft.com/office/drawing/2014/main" id="{0DE992BF-537A-4A82-907E-8AAC196D9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19" name="Picture 12" descr="C:\1Akila Ramani-26July2013\1 AKILA\RENDERINGS\MEETING TABLES\infinity 8pax meeting tables.jpg">
          <a:extLst>
            <a:ext uri="{FF2B5EF4-FFF2-40B4-BE49-F238E27FC236}">
              <a16:creationId xmlns:a16="http://schemas.microsoft.com/office/drawing/2014/main" id="{B36F3DDA-13A2-4ECD-BAC2-E60D6779DE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0" name="Picture 12" descr="C:\1Akila Ramani-26July2013\1 AKILA\RENDERINGS\MEETING TABLES\infinity 8pax meeting tables.jpg">
          <a:extLst>
            <a:ext uri="{FF2B5EF4-FFF2-40B4-BE49-F238E27FC236}">
              <a16:creationId xmlns:a16="http://schemas.microsoft.com/office/drawing/2014/main" id="{D34B9E58-8021-4689-A2A3-38B4E2E9EB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21" name="Picture 9" descr="C:\1Akila Ramani-26July2013\1 AKILA\RENDERINGS\MEETING TABLES\infinity 8pax meeting tables.jpg">
          <a:extLst>
            <a:ext uri="{FF2B5EF4-FFF2-40B4-BE49-F238E27FC236}">
              <a16:creationId xmlns:a16="http://schemas.microsoft.com/office/drawing/2014/main" id="{C36994BE-7C58-44CB-A1AC-2CB047AEBB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2" name="Picture 16" descr="C:\1Akila Ramani-26July2013\1 AKILA\RENDERINGS\MEETING TABLES\Planes discussion table - 1.png">
          <a:extLst>
            <a:ext uri="{FF2B5EF4-FFF2-40B4-BE49-F238E27FC236}">
              <a16:creationId xmlns:a16="http://schemas.microsoft.com/office/drawing/2014/main" id="{4A14A586-1CBA-4766-B1F1-292DB392CE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3" name="Picture 12" descr="C:\1Akila Ramani-26July2013\1 AKILA\RENDERINGS\MEETING TABLES\infinity 8pax meeting tables.jpg">
          <a:extLst>
            <a:ext uri="{FF2B5EF4-FFF2-40B4-BE49-F238E27FC236}">
              <a16:creationId xmlns:a16="http://schemas.microsoft.com/office/drawing/2014/main" id="{457CC069-F0E2-4A01-9FDA-564F5B5372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24" name="Picture 12" descr="C:\1Akila Ramani-26July2013\1 AKILA\RENDERINGS\MEETING TABLES\infinity 8pax meeting tables.jpg">
          <a:extLst>
            <a:ext uri="{FF2B5EF4-FFF2-40B4-BE49-F238E27FC236}">
              <a16:creationId xmlns:a16="http://schemas.microsoft.com/office/drawing/2014/main" id="{2E48529D-FE15-4237-B9A0-DC65B01BCA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5" name="Picture 12" descr="C:\1Akila Ramani-26July2013\1 AKILA\RENDERINGS\MEETING TABLES\infinity 8pax meeting tables.jpg">
          <a:extLst>
            <a:ext uri="{FF2B5EF4-FFF2-40B4-BE49-F238E27FC236}">
              <a16:creationId xmlns:a16="http://schemas.microsoft.com/office/drawing/2014/main" id="{61899214-4723-4F47-967D-CFA7A37801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26" name="Picture 9" descr="C:\1Akila Ramani-26July2013\1 AKILA\RENDERINGS\MEETING TABLES\infinity 8pax meeting tables.jpg">
          <a:extLst>
            <a:ext uri="{FF2B5EF4-FFF2-40B4-BE49-F238E27FC236}">
              <a16:creationId xmlns:a16="http://schemas.microsoft.com/office/drawing/2014/main" id="{10076096-2F27-4967-8FC0-D7258203EB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7" name="Picture 16" descr="C:\1Akila Ramani-26July2013\1 AKILA\RENDERINGS\MEETING TABLES\Planes discussion table - 1.png">
          <a:extLst>
            <a:ext uri="{FF2B5EF4-FFF2-40B4-BE49-F238E27FC236}">
              <a16:creationId xmlns:a16="http://schemas.microsoft.com/office/drawing/2014/main" id="{20045AA3-6077-43A0-8076-52849968B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28" name="Picture 12" descr="C:\1Akila Ramani-26July2013\1 AKILA\RENDERINGS\MEETING TABLES\infinity 8pax meeting tables.jpg">
          <a:extLst>
            <a:ext uri="{FF2B5EF4-FFF2-40B4-BE49-F238E27FC236}">
              <a16:creationId xmlns:a16="http://schemas.microsoft.com/office/drawing/2014/main" id="{B83779F5-35BB-4272-9789-5609CF4586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29" name="Picture 12" descr="C:\1Akila Ramani-26July2013\1 AKILA\RENDERINGS\MEETING TABLES\infinity 8pax meeting tables.jpg">
          <a:extLst>
            <a:ext uri="{FF2B5EF4-FFF2-40B4-BE49-F238E27FC236}">
              <a16:creationId xmlns:a16="http://schemas.microsoft.com/office/drawing/2014/main" id="{3B0DA934-7929-497B-8A44-CC79BADFE7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0" name="Picture 12" descr="C:\1Akila Ramani-26July2013\1 AKILA\RENDERINGS\MEETING TABLES\infinity 8pax meeting tables.jpg">
          <a:extLst>
            <a:ext uri="{FF2B5EF4-FFF2-40B4-BE49-F238E27FC236}">
              <a16:creationId xmlns:a16="http://schemas.microsoft.com/office/drawing/2014/main" id="{202E40C7-7A4B-4044-8DA7-67AA16681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31" name="Picture 9" descr="C:\1Akila Ramani-26July2013\1 AKILA\RENDERINGS\MEETING TABLES\infinity 8pax meeting tables.jpg">
          <a:extLst>
            <a:ext uri="{FF2B5EF4-FFF2-40B4-BE49-F238E27FC236}">
              <a16:creationId xmlns:a16="http://schemas.microsoft.com/office/drawing/2014/main" id="{6EF5F4FD-B352-46F8-9BFD-708FDE954D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32" name="Picture 16" descr="C:\1Akila Ramani-26July2013\1 AKILA\RENDERINGS\MEETING TABLES\Planes discussion table - 1.png">
          <a:extLst>
            <a:ext uri="{FF2B5EF4-FFF2-40B4-BE49-F238E27FC236}">
              <a16:creationId xmlns:a16="http://schemas.microsoft.com/office/drawing/2014/main" id="{2C06F44A-4876-482B-9E69-C74377993D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3" name="Picture 12" descr="C:\1Akila Ramani-26July2013\1 AKILA\RENDERINGS\MEETING TABLES\infinity 8pax meeting tables.jpg">
          <a:extLst>
            <a:ext uri="{FF2B5EF4-FFF2-40B4-BE49-F238E27FC236}">
              <a16:creationId xmlns:a16="http://schemas.microsoft.com/office/drawing/2014/main" id="{369BA9DA-4BE1-4EEF-A323-8A8BB70208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34" name="Picture 12" descr="C:\1Akila Ramani-26July2013\1 AKILA\RENDERINGS\MEETING TABLES\infinity 8pax meeting tables.jpg">
          <a:extLst>
            <a:ext uri="{FF2B5EF4-FFF2-40B4-BE49-F238E27FC236}">
              <a16:creationId xmlns:a16="http://schemas.microsoft.com/office/drawing/2014/main" id="{C06DF080-48CE-40F9-8716-A45B1EC05E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5" name="Picture 12" descr="C:\1Akila Ramani-26July2013\1 AKILA\RENDERINGS\MEETING TABLES\infinity 8pax meeting tables.jpg">
          <a:extLst>
            <a:ext uri="{FF2B5EF4-FFF2-40B4-BE49-F238E27FC236}">
              <a16:creationId xmlns:a16="http://schemas.microsoft.com/office/drawing/2014/main" id="{A112BC83-F8CB-4EF4-864B-C473C3BBC4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36" name="Picture 9" descr="C:\1Akila Ramani-26July2013\1 AKILA\RENDERINGS\MEETING TABLES\infinity 8pax meeting tables.jpg">
          <a:extLst>
            <a:ext uri="{FF2B5EF4-FFF2-40B4-BE49-F238E27FC236}">
              <a16:creationId xmlns:a16="http://schemas.microsoft.com/office/drawing/2014/main" id="{2B62969A-9393-4EE6-AE5A-96E5918361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37" name="Picture 16" descr="C:\1Akila Ramani-26July2013\1 AKILA\RENDERINGS\MEETING TABLES\Planes discussion table - 1.png">
          <a:extLst>
            <a:ext uri="{FF2B5EF4-FFF2-40B4-BE49-F238E27FC236}">
              <a16:creationId xmlns:a16="http://schemas.microsoft.com/office/drawing/2014/main" id="{0DD182C8-C017-44CA-A190-780BF0208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8" name="Picture 12" descr="C:\1Akila Ramani-26July2013\1 AKILA\RENDERINGS\MEETING TABLES\infinity 8pax meeting tables.jpg">
          <a:extLst>
            <a:ext uri="{FF2B5EF4-FFF2-40B4-BE49-F238E27FC236}">
              <a16:creationId xmlns:a16="http://schemas.microsoft.com/office/drawing/2014/main" id="{2050FC3D-3889-4C1C-9AF2-EF1A2E440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39" name="Picture 12" descr="C:\1Akila Ramani-26July2013\1 AKILA\RENDERINGS\MEETING TABLES\infinity 8pax meeting tables.jpg">
          <a:extLst>
            <a:ext uri="{FF2B5EF4-FFF2-40B4-BE49-F238E27FC236}">
              <a16:creationId xmlns:a16="http://schemas.microsoft.com/office/drawing/2014/main" id="{FE694738-AAE1-43DE-9F2E-32416217C5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0" name="Picture 12" descr="C:\1Akila Ramani-26July2013\1 AKILA\RENDERINGS\MEETING TABLES\infinity 8pax meeting tables.jpg">
          <a:extLst>
            <a:ext uri="{FF2B5EF4-FFF2-40B4-BE49-F238E27FC236}">
              <a16:creationId xmlns:a16="http://schemas.microsoft.com/office/drawing/2014/main" id="{FD383341-F9A6-4986-B5A2-21860AD822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41" name="Picture 9" descr="C:\1Akila Ramani-26July2013\1 AKILA\RENDERINGS\MEETING TABLES\infinity 8pax meeting tables.jpg">
          <a:extLst>
            <a:ext uri="{FF2B5EF4-FFF2-40B4-BE49-F238E27FC236}">
              <a16:creationId xmlns:a16="http://schemas.microsoft.com/office/drawing/2014/main" id="{17174A2D-040D-4B26-BD78-660381FFE9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42" name="Picture 16" descr="C:\1Akila Ramani-26July2013\1 AKILA\RENDERINGS\MEETING TABLES\Planes discussion table - 1.png">
          <a:extLst>
            <a:ext uri="{FF2B5EF4-FFF2-40B4-BE49-F238E27FC236}">
              <a16:creationId xmlns:a16="http://schemas.microsoft.com/office/drawing/2014/main" id="{9874AE60-C32E-4943-88C0-DA76053DF9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3" name="Picture 12" descr="C:\1Akila Ramani-26July2013\1 AKILA\RENDERINGS\MEETING TABLES\infinity 8pax meeting tables.jpg">
          <a:extLst>
            <a:ext uri="{FF2B5EF4-FFF2-40B4-BE49-F238E27FC236}">
              <a16:creationId xmlns:a16="http://schemas.microsoft.com/office/drawing/2014/main" id="{1E2F860F-88BA-4D20-9DE6-BE30FAD054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4" name="Picture 12" descr="C:\1Akila Ramani-26July2013\1 AKILA\RENDERINGS\MEETING TABLES\infinity 8pax meeting tables.jpg">
          <a:extLst>
            <a:ext uri="{FF2B5EF4-FFF2-40B4-BE49-F238E27FC236}">
              <a16:creationId xmlns:a16="http://schemas.microsoft.com/office/drawing/2014/main" id="{A47793D0-15A8-43B8-9814-B149F79D92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5" name="Picture 12" descr="C:\1Akila Ramani-26July2013\1 AKILA\RENDERINGS\MEETING TABLES\infinity 8pax meeting tables.jpg">
          <a:extLst>
            <a:ext uri="{FF2B5EF4-FFF2-40B4-BE49-F238E27FC236}">
              <a16:creationId xmlns:a16="http://schemas.microsoft.com/office/drawing/2014/main" id="{9DA8F368-3C8F-4C6D-ADC4-D371E413D1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46" name="Picture 9" descr="C:\1Akila Ramani-26July2013\1 AKILA\RENDERINGS\MEETING TABLES\infinity 8pax meeting tables.jpg">
          <a:extLst>
            <a:ext uri="{FF2B5EF4-FFF2-40B4-BE49-F238E27FC236}">
              <a16:creationId xmlns:a16="http://schemas.microsoft.com/office/drawing/2014/main" id="{6D32972C-8167-40F8-B7A6-2FE4698AC7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47" name="Picture 16" descr="C:\1Akila Ramani-26July2013\1 AKILA\RENDERINGS\MEETING TABLES\Planes discussion table - 1.png">
          <a:extLst>
            <a:ext uri="{FF2B5EF4-FFF2-40B4-BE49-F238E27FC236}">
              <a16:creationId xmlns:a16="http://schemas.microsoft.com/office/drawing/2014/main" id="{D2735FA9-7AED-4638-94F0-B1B1F2A1A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48" name="Picture 12" descr="C:\1Akila Ramani-26July2013\1 AKILA\RENDERINGS\MEETING TABLES\infinity 8pax meeting tables.jpg">
          <a:extLst>
            <a:ext uri="{FF2B5EF4-FFF2-40B4-BE49-F238E27FC236}">
              <a16:creationId xmlns:a16="http://schemas.microsoft.com/office/drawing/2014/main" id="{EF114695-4801-40C7-B3F6-1FDB50FE6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9" name="Picture 12" descr="C:\1Akila Ramani-26July2013\1 AKILA\RENDERINGS\MEETING TABLES\infinity 8pax meeting tables.jpg">
          <a:extLst>
            <a:ext uri="{FF2B5EF4-FFF2-40B4-BE49-F238E27FC236}">
              <a16:creationId xmlns:a16="http://schemas.microsoft.com/office/drawing/2014/main" id="{F7291FF8-5D85-469E-A6EA-AEECEE62CF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0" name="Picture 12" descr="C:\1Akila Ramani-26July2013\1 AKILA\RENDERINGS\MEETING TABLES\infinity 8pax meeting tables.jpg">
          <a:extLst>
            <a:ext uri="{FF2B5EF4-FFF2-40B4-BE49-F238E27FC236}">
              <a16:creationId xmlns:a16="http://schemas.microsoft.com/office/drawing/2014/main" id="{7A392DC0-30BD-43F6-AAF2-AA81C85315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51" name="Picture 9" descr="C:\1Akila Ramani-26July2013\1 AKILA\RENDERINGS\MEETING TABLES\infinity 8pax meeting tables.jpg">
          <a:extLst>
            <a:ext uri="{FF2B5EF4-FFF2-40B4-BE49-F238E27FC236}">
              <a16:creationId xmlns:a16="http://schemas.microsoft.com/office/drawing/2014/main" id="{9977B18E-07B3-4E13-A66A-A1EB56C08A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52" name="Picture 16" descr="C:\1Akila Ramani-26July2013\1 AKILA\RENDERINGS\MEETING TABLES\Planes discussion table - 1.png">
          <a:extLst>
            <a:ext uri="{FF2B5EF4-FFF2-40B4-BE49-F238E27FC236}">
              <a16:creationId xmlns:a16="http://schemas.microsoft.com/office/drawing/2014/main" id="{F9B8A66B-3EF4-4535-A1EF-087821DED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3" name="Picture 12" descr="C:\1Akila Ramani-26July2013\1 AKILA\RENDERINGS\MEETING TABLES\infinity 8pax meeting tables.jpg">
          <a:extLst>
            <a:ext uri="{FF2B5EF4-FFF2-40B4-BE49-F238E27FC236}">
              <a16:creationId xmlns:a16="http://schemas.microsoft.com/office/drawing/2014/main" id="{1D9BAAA2-B59D-47EA-A6D4-22E2B2BDA3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54" name="Picture 12" descr="C:\1Akila Ramani-26July2013\1 AKILA\RENDERINGS\MEETING TABLES\infinity 8pax meeting tables.jpg">
          <a:extLst>
            <a:ext uri="{FF2B5EF4-FFF2-40B4-BE49-F238E27FC236}">
              <a16:creationId xmlns:a16="http://schemas.microsoft.com/office/drawing/2014/main" id="{D9B9DDA0-0FB7-4071-9265-7847C009FB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5" name="Picture 12" descr="C:\1Akila Ramani-26July2013\1 AKILA\RENDERINGS\MEETING TABLES\infinity 8pax meeting tables.jpg">
          <a:extLst>
            <a:ext uri="{FF2B5EF4-FFF2-40B4-BE49-F238E27FC236}">
              <a16:creationId xmlns:a16="http://schemas.microsoft.com/office/drawing/2014/main" id="{CB4C03A9-FB42-4108-A5ED-BCD47569F5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56" name="Picture 9" descr="C:\1Akila Ramani-26July2013\1 AKILA\RENDERINGS\MEETING TABLES\infinity 8pax meeting tables.jpg">
          <a:extLst>
            <a:ext uri="{FF2B5EF4-FFF2-40B4-BE49-F238E27FC236}">
              <a16:creationId xmlns:a16="http://schemas.microsoft.com/office/drawing/2014/main" id="{4992552D-C643-42FE-B395-03C43E02BD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57" name="Picture 16" descr="C:\1Akila Ramani-26July2013\1 AKILA\RENDERINGS\MEETING TABLES\Planes discussion table - 1.png">
          <a:extLst>
            <a:ext uri="{FF2B5EF4-FFF2-40B4-BE49-F238E27FC236}">
              <a16:creationId xmlns:a16="http://schemas.microsoft.com/office/drawing/2014/main" id="{E94C0590-BD0E-4CE8-9300-BA2B1A28FF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8" name="Picture 12" descr="C:\1Akila Ramani-26July2013\1 AKILA\RENDERINGS\MEETING TABLES\infinity 8pax meeting tables.jpg">
          <a:extLst>
            <a:ext uri="{FF2B5EF4-FFF2-40B4-BE49-F238E27FC236}">
              <a16:creationId xmlns:a16="http://schemas.microsoft.com/office/drawing/2014/main" id="{DCFA81EB-DB6F-4254-AE6F-F4D2B80E17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59" name="Picture 12" descr="C:\1Akila Ramani-26July2013\1 AKILA\RENDERINGS\MEETING TABLES\infinity 8pax meeting tables.jpg">
          <a:extLst>
            <a:ext uri="{FF2B5EF4-FFF2-40B4-BE49-F238E27FC236}">
              <a16:creationId xmlns:a16="http://schemas.microsoft.com/office/drawing/2014/main" id="{A68B1C19-60CB-4AE1-8EF1-53DA9F7437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0" name="Picture 12" descr="C:\1Akila Ramani-26July2013\1 AKILA\RENDERINGS\MEETING TABLES\infinity 8pax meeting tables.jpg">
          <a:extLst>
            <a:ext uri="{FF2B5EF4-FFF2-40B4-BE49-F238E27FC236}">
              <a16:creationId xmlns:a16="http://schemas.microsoft.com/office/drawing/2014/main" id="{8D86C24A-7F36-4677-9B37-C9B95FE3CB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1" name="Picture 9" descr="C:\1Akila Ramani-26July2013\1 AKILA\RENDERINGS\MEETING TABLES\infinity 8pax meeting tables.jpg">
          <a:extLst>
            <a:ext uri="{FF2B5EF4-FFF2-40B4-BE49-F238E27FC236}">
              <a16:creationId xmlns:a16="http://schemas.microsoft.com/office/drawing/2014/main" id="{3DE394B1-F0CB-48A5-92A6-0F33755933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62" name="Picture 16" descr="C:\1Akila Ramani-26July2013\1 AKILA\RENDERINGS\MEETING TABLES\Planes discussion table - 1.png">
          <a:extLst>
            <a:ext uri="{FF2B5EF4-FFF2-40B4-BE49-F238E27FC236}">
              <a16:creationId xmlns:a16="http://schemas.microsoft.com/office/drawing/2014/main" id="{A52D4D65-8BE7-4AA6-9A35-7AB2FD83B9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3" name="Picture 12" descr="C:\1Akila Ramani-26July2013\1 AKILA\RENDERINGS\MEETING TABLES\infinity 8pax meeting tables.jpg">
          <a:extLst>
            <a:ext uri="{FF2B5EF4-FFF2-40B4-BE49-F238E27FC236}">
              <a16:creationId xmlns:a16="http://schemas.microsoft.com/office/drawing/2014/main" id="{8BDBDD64-454B-4DDE-BC3A-22A1E3A90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64" name="Picture 12" descr="C:\1Akila Ramani-26July2013\1 AKILA\RENDERINGS\MEETING TABLES\infinity 8pax meeting tables.jpg">
          <a:extLst>
            <a:ext uri="{FF2B5EF4-FFF2-40B4-BE49-F238E27FC236}">
              <a16:creationId xmlns:a16="http://schemas.microsoft.com/office/drawing/2014/main" id="{AE2CBDBB-940C-4CFB-BBC7-05F65CDD1F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5" name="Picture 12" descr="C:\1Akila Ramani-26July2013\1 AKILA\RENDERINGS\MEETING TABLES\infinity 8pax meeting tables.jpg">
          <a:extLst>
            <a:ext uri="{FF2B5EF4-FFF2-40B4-BE49-F238E27FC236}">
              <a16:creationId xmlns:a16="http://schemas.microsoft.com/office/drawing/2014/main" id="{D770C259-B667-4869-A154-B75976C60B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6" name="Picture 9" descr="C:\1Akila Ramani-26July2013\1 AKILA\RENDERINGS\MEETING TABLES\infinity 8pax meeting tables.jpg">
          <a:extLst>
            <a:ext uri="{FF2B5EF4-FFF2-40B4-BE49-F238E27FC236}">
              <a16:creationId xmlns:a16="http://schemas.microsoft.com/office/drawing/2014/main" id="{D9FD3049-1BEA-4E79-A231-609508028E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67" name="Picture 16" descr="C:\1Akila Ramani-26July2013\1 AKILA\RENDERINGS\MEETING TABLES\Planes discussion table - 1.png">
          <a:extLst>
            <a:ext uri="{FF2B5EF4-FFF2-40B4-BE49-F238E27FC236}">
              <a16:creationId xmlns:a16="http://schemas.microsoft.com/office/drawing/2014/main" id="{D4507EDC-1E1F-4586-A1D6-C07D095B7B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68" name="Picture 12" descr="C:\1Akila Ramani-26July2013\1 AKILA\RENDERINGS\MEETING TABLES\infinity 8pax meeting tables.jpg">
          <a:extLst>
            <a:ext uri="{FF2B5EF4-FFF2-40B4-BE49-F238E27FC236}">
              <a16:creationId xmlns:a16="http://schemas.microsoft.com/office/drawing/2014/main" id="{50D48081-5C2E-480F-9E01-5EC568815A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69" name="Picture 12" descr="C:\1Akila Ramani-26July2013\1 AKILA\RENDERINGS\MEETING TABLES\infinity 8pax meeting tables.jpg">
          <a:extLst>
            <a:ext uri="{FF2B5EF4-FFF2-40B4-BE49-F238E27FC236}">
              <a16:creationId xmlns:a16="http://schemas.microsoft.com/office/drawing/2014/main" id="{6081CBC1-4329-42FB-8A5F-824179B28F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0" name="Picture 12" descr="C:\1Akila Ramani-26July2013\1 AKILA\RENDERINGS\MEETING TABLES\infinity 8pax meeting tables.jpg">
          <a:extLst>
            <a:ext uri="{FF2B5EF4-FFF2-40B4-BE49-F238E27FC236}">
              <a16:creationId xmlns:a16="http://schemas.microsoft.com/office/drawing/2014/main" id="{3C7208B0-140A-4570-BF9B-FFE484C429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71" name="Picture 9" descr="C:\1Akila Ramani-26July2013\1 AKILA\RENDERINGS\MEETING TABLES\infinity 8pax meeting tables.jpg">
          <a:extLst>
            <a:ext uri="{FF2B5EF4-FFF2-40B4-BE49-F238E27FC236}">
              <a16:creationId xmlns:a16="http://schemas.microsoft.com/office/drawing/2014/main" id="{8F48A902-B97C-404E-B189-1CA68F3526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2" name="Picture 16" descr="C:\1Akila Ramani-26July2013\1 AKILA\RENDERINGS\MEETING TABLES\Planes discussion table - 1.png">
          <a:extLst>
            <a:ext uri="{FF2B5EF4-FFF2-40B4-BE49-F238E27FC236}">
              <a16:creationId xmlns:a16="http://schemas.microsoft.com/office/drawing/2014/main" id="{71319E5F-04F9-4750-B2CD-DEC36F557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3" name="Picture 12" descr="C:\1Akila Ramani-26July2013\1 AKILA\RENDERINGS\MEETING TABLES\infinity 8pax meeting tables.jpg">
          <a:extLst>
            <a:ext uri="{FF2B5EF4-FFF2-40B4-BE49-F238E27FC236}">
              <a16:creationId xmlns:a16="http://schemas.microsoft.com/office/drawing/2014/main" id="{DD9F6B65-BE66-4535-A89C-F6D4DDF302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74" name="Picture 12" descr="C:\1Akila Ramani-26July2013\1 AKILA\RENDERINGS\MEETING TABLES\infinity 8pax meeting tables.jpg">
          <a:extLst>
            <a:ext uri="{FF2B5EF4-FFF2-40B4-BE49-F238E27FC236}">
              <a16:creationId xmlns:a16="http://schemas.microsoft.com/office/drawing/2014/main" id="{52F52274-B6E2-4BB4-87E3-45140D6D19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5" name="Picture 12" descr="C:\1Akila Ramani-26July2013\1 AKILA\RENDERINGS\MEETING TABLES\infinity 8pax meeting tables.jpg">
          <a:extLst>
            <a:ext uri="{FF2B5EF4-FFF2-40B4-BE49-F238E27FC236}">
              <a16:creationId xmlns:a16="http://schemas.microsoft.com/office/drawing/2014/main" id="{94C5F4FC-9AB9-4604-9CB6-58C49955AB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76" name="Picture 9" descr="C:\1Akila Ramani-26July2013\1 AKILA\RENDERINGS\MEETING TABLES\infinity 8pax meeting tables.jpg">
          <a:extLst>
            <a:ext uri="{FF2B5EF4-FFF2-40B4-BE49-F238E27FC236}">
              <a16:creationId xmlns:a16="http://schemas.microsoft.com/office/drawing/2014/main" id="{C904D680-A56D-493C-A3BB-4F3812FAC4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7" name="Picture 16" descr="C:\1Akila Ramani-26July2013\1 AKILA\RENDERINGS\MEETING TABLES\Planes discussion table - 1.png">
          <a:extLst>
            <a:ext uri="{FF2B5EF4-FFF2-40B4-BE49-F238E27FC236}">
              <a16:creationId xmlns:a16="http://schemas.microsoft.com/office/drawing/2014/main" id="{FB0DAD64-1129-42B5-8241-05C39A9FF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78" name="Picture 12" descr="C:\1Akila Ramani-26July2013\1 AKILA\RENDERINGS\MEETING TABLES\infinity 8pax meeting tables.jpg">
          <a:extLst>
            <a:ext uri="{FF2B5EF4-FFF2-40B4-BE49-F238E27FC236}">
              <a16:creationId xmlns:a16="http://schemas.microsoft.com/office/drawing/2014/main" id="{7296BDA4-ACF0-45CA-B20B-BEDBB37F6B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79" name="Picture 12" descr="C:\1Akila Ramani-26July2013\1 AKILA\RENDERINGS\MEETING TABLES\infinity 8pax meeting tables.jpg">
          <a:extLst>
            <a:ext uri="{FF2B5EF4-FFF2-40B4-BE49-F238E27FC236}">
              <a16:creationId xmlns:a16="http://schemas.microsoft.com/office/drawing/2014/main" id="{E1AE52A4-FC1F-4909-805E-91571EFF27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0" name="Picture 12" descr="C:\1Akila Ramani-26July2013\1 AKILA\RENDERINGS\MEETING TABLES\infinity 8pax meeting tables.jpg">
          <a:extLst>
            <a:ext uri="{FF2B5EF4-FFF2-40B4-BE49-F238E27FC236}">
              <a16:creationId xmlns:a16="http://schemas.microsoft.com/office/drawing/2014/main" id="{F63463F2-E4A5-463D-90A3-D233A6FF35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81" name="Picture 9" descr="C:\1Akila Ramani-26July2013\1 AKILA\RENDERINGS\MEETING TABLES\infinity 8pax meeting tables.jpg">
          <a:extLst>
            <a:ext uri="{FF2B5EF4-FFF2-40B4-BE49-F238E27FC236}">
              <a16:creationId xmlns:a16="http://schemas.microsoft.com/office/drawing/2014/main" id="{7DB45246-179D-46D4-94CA-6DCCF60F33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82" name="Picture 16" descr="C:\1Akila Ramani-26July2013\1 AKILA\RENDERINGS\MEETING TABLES\Planes discussion table - 1.png">
          <a:extLst>
            <a:ext uri="{FF2B5EF4-FFF2-40B4-BE49-F238E27FC236}">
              <a16:creationId xmlns:a16="http://schemas.microsoft.com/office/drawing/2014/main" id="{775AC62F-918B-41B9-84CD-20D9C2267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3" name="Picture 12" descr="C:\1Akila Ramani-26July2013\1 AKILA\RENDERINGS\MEETING TABLES\infinity 8pax meeting tables.jpg">
          <a:extLst>
            <a:ext uri="{FF2B5EF4-FFF2-40B4-BE49-F238E27FC236}">
              <a16:creationId xmlns:a16="http://schemas.microsoft.com/office/drawing/2014/main" id="{50BE3EA2-A6E5-4412-B03F-07C91852D3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84" name="Picture 12" descr="C:\1Akila Ramani-26July2013\1 AKILA\RENDERINGS\MEETING TABLES\infinity 8pax meeting tables.jpg">
          <a:extLst>
            <a:ext uri="{FF2B5EF4-FFF2-40B4-BE49-F238E27FC236}">
              <a16:creationId xmlns:a16="http://schemas.microsoft.com/office/drawing/2014/main" id="{E5BFF169-10CC-42A9-B145-53D59329D8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5" name="Picture 12" descr="C:\1Akila Ramani-26July2013\1 AKILA\RENDERINGS\MEETING TABLES\infinity 8pax meeting tables.jpg">
          <a:extLst>
            <a:ext uri="{FF2B5EF4-FFF2-40B4-BE49-F238E27FC236}">
              <a16:creationId xmlns:a16="http://schemas.microsoft.com/office/drawing/2014/main" id="{01C5B594-9ACF-4A4D-98FD-8D68707821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86" name="Picture 9" descr="C:\1Akila Ramani-26July2013\1 AKILA\RENDERINGS\MEETING TABLES\infinity 8pax meeting tables.jpg">
          <a:extLst>
            <a:ext uri="{FF2B5EF4-FFF2-40B4-BE49-F238E27FC236}">
              <a16:creationId xmlns:a16="http://schemas.microsoft.com/office/drawing/2014/main" id="{2238D959-43E7-4542-BC22-FB2D2D66A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87" name="Picture 16" descr="C:\1Akila Ramani-26July2013\1 AKILA\RENDERINGS\MEETING TABLES\Planes discussion table - 1.png">
          <a:extLst>
            <a:ext uri="{FF2B5EF4-FFF2-40B4-BE49-F238E27FC236}">
              <a16:creationId xmlns:a16="http://schemas.microsoft.com/office/drawing/2014/main" id="{6D8D8BE2-6508-4E74-BF47-55F81B4A6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5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8" name="Picture 12" descr="C:\1Akila Ramani-26July2013\1 AKILA\RENDERINGS\MEETING TABLES\infinity 8pax meeting tables.jpg">
          <a:extLst>
            <a:ext uri="{FF2B5EF4-FFF2-40B4-BE49-F238E27FC236}">
              <a16:creationId xmlns:a16="http://schemas.microsoft.com/office/drawing/2014/main" id="{996DCE42-3296-4675-856D-723480E596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89" name="Picture 12" descr="C:\1Akila Ramani-26July2013\1 AKILA\RENDERINGS\MEETING TABLES\infinity 8pax meeting tables.jpg">
          <a:extLst>
            <a:ext uri="{FF2B5EF4-FFF2-40B4-BE49-F238E27FC236}">
              <a16:creationId xmlns:a16="http://schemas.microsoft.com/office/drawing/2014/main" id="{A9911398-6B53-444F-984E-979D5BB00E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90" name="Picture 12" descr="C:\1Akila Ramani-26July2013\1 AKILA\RENDERINGS\MEETING TABLES\infinity 8pax meeting tables.jpg">
          <a:extLst>
            <a:ext uri="{FF2B5EF4-FFF2-40B4-BE49-F238E27FC236}">
              <a16:creationId xmlns:a16="http://schemas.microsoft.com/office/drawing/2014/main" id="{9C65C122-FA97-44F6-BC05-5B5ADF28F7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91" name="Picture 9" descr="C:\1Akila Ramani-26July2013\1 AKILA\RENDERINGS\MEETING TABLES\infinity 8pax meeting tables.jpg">
          <a:extLst>
            <a:ext uri="{FF2B5EF4-FFF2-40B4-BE49-F238E27FC236}">
              <a16:creationId xmlns:a16="http://schemas.microsoft.com/office/drawing/2014/main" id="{8A72F75A-FDEF-4A07-AEDD-9D4556C35A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5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2D7E1D26-0649-48FE-8303-E6A963036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CA448B34-894A-43A7-B38A-5056496581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0583E6B2-1768-4173-9B55-544C672899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B63AA4DA-3AAC-4C26-A82D-EA630848D4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CDF5482A-4574-423E-AC59-5A05D0244D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 name="Picture 16" descr="C:\1Akila Ramani-26July2013\1 AKILA\RENDERINGS\MEETING TABLES\Planes discussion table - 1.png">
          <a:extLst>
            <a:ext uri="{FF2B5EF4-FFF2-40B4-BE49-F238E27FC236}">
              <a16:creationId xmlns:a16="http://schemas.microsoft.com/office/drawing/2014/main" id="{A1074B64-B91F-4D4F-AA70-5B1D1D240D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 name="Picture 12" descr="C:\1Akila Ramani-26July2013\1 AKILA\RENDERINGS\MEETING TABLES\infinity 8pax meeting tables.jpg">
          <a:extLst>
            <a:ext uri="{FF2B5EF4-FFF2-40B4-BE49-F238E27FC236}">
              <a16:creationId xmlns:a16="http://schemas.microsoft.com/office/drawing/2014/main" id="{78E7C45D-05C6-4470-9E50-77489D85EF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 name="Picture 12" descr="C:\1Akila Ramani-26July2013\1 AKILA\RENDERINGS\MEETING TABLES\infinity 8pax meeting tables.jpg">
          <a:extLst>
            <a:ext uri="{FF2B5EF4-FFF2-40B4-BE49-F238E27FC236}">
              <a16:creationId xmlns:a16="http://schemas.microsoft.com/office/drawing/2014/main" id="{846B7A3F-B09F-4606-AD4B-43246928DD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 name="Picture 12" descr="C:\1Akila Ramani-26July2013\1 AKILA\RENDERINGS\MEETING TABLES\infinity 8pax meeting tables.jpg">
          <a:extLst>
            <a:ext uri="{FF2B5EF4-FFF2-40B4-BE49-F238E27FC236}">
              <a16:creationId xmlns:a16="http://schemas.microsoft.com/office/drawing/2014/main" id="{69C17352-47E7-4ECF-80B2-88205FAA26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BF09435B-D222-4EE1-BC7E-8D2FF56E72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 name="Picture 16" descr="C:\1Akila Ramani-26July2013\1 AKILA\RENDERINGS\MEETING TABLES\Planes discussion table - 1.png">
          <a:extLst>
            <a:ext uri="{FF2B5EF4-FFF2-40B4-BE49-F238E27FC236}">
              <a16:creationId xmlns:a16="http://schemas.microsoft.com/office/drawing/2014/main" id="{081E4515-EF31-4C77-B354-681A78C4F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 name="Picture 12" descr="C:\1Akila Ramani-26July2013\1 AKILA\RENDERINGS\MEETING TABLES\infinity 8pax meeting tables.jpg">
          <a:extLst>
            <a:ext uri="{FF2B5EF4-FFF2-40B4-BE49-F238E27FC236}">
              <a16:creationId xmlns:a16="http://schemas.microsoft.com/office/drawing/2014/main" id="{F3425695-7E8A-46FD-AA46-DBCAA618EB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 name="Picture 12" descr="C:\1Akila Ramani-26July2013\1 AKILA\RENDERINGS\MEETING TABLES\infinity 8pax meeting tables.jpg">
          <a:extLst>
            <a:ext uri="{FF2B5EF4-FFF2-40B4-BE49-F238E27FC236}">
              <a16:creationId xmlns:a16="http://schemas.microsoft.com/office/drawing/2014/main" id="{049EE2F7-0EED-49AC-8A36-925488C81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 name="Picture 12" descr="C:\1Akila Ramani-26July2013\1 AKILA\RENDERINGS\MEETING TABLES\infinity 8pax meeting tables.jpg">
          <a:extLst>
            <a:ext uri="{FF2B5EF4-FFF2-40B4-BE49-F238E27FC236}">
              <a16:creationId xmlns:a16="http://schemas.microsoft.com/office/drawing/2014/main" id="{C1D20F88-FE90-48C1-A264-6BF4C104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166AB546-7D37-44FB-9ACB-F1565B84C4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 name="Picture 16" descr="C:\1Akila Ramani-26July2013\1 AKILA\RENDERINGS\MEETING TABLES\Planes discussion table - 1.png">
          <a:extLst>
            <a:ext uri="{FF2B5EF4-FFF2-40B4-BE49-F238E27FC236}">
              <a16:creationId xmlns:a16="http://schemas.microsoft.com/office/drawing/2014/main" id="{21AE73F5-D25B-49DF-A7AE-700A2B6A1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 name="Picture 12" descr="C:\1Akila Ramani-26July2013\1 AKILA\RENDERINGS\MEETING TABLES\infinity 8pax meeting tables.jpg">
          <a:extLst>
            <a:ext uri="{FF2B5EF4-FFF2-40B4-BE49-F238E27FC236}">
              <a16:creationId xmlns:a16="http://schemas.microsoft.com/office/drawing/2014/main" id="{BAA6C81E-7BE4-497A-93AA-5C5A45229A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 name="Picture 12" descr="C:\1Akila Ramani-26July2013\1 AKILA\RENDERINGS\MEETING TABLES\infinity 8pax meeting tables.jpg">
          <a:extLst>
            <a:ext uri="{FF2B5EF4-FFF2-40B4-BE49-F238E27FC236}">
              <a16:creationId xmlns:a16="http://schemas.microsoft.com/office/drawing/2014/main" id="{C672B53D-2D2A-49CC-94B3-F055E4B762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 name="Picture 12" descr="C:\1Akila Ramani-26July2013\1 AKILA\RENDERINGS\MEETING TABLES\infinity 8pax meeting tables.jpg">
          <a:extLst>
            <a:ext uri="{FF2B5EF4-FFF2-40B4-BE49-F238E27FC236}">
              <a16:creationId xmlns:a16="http://schemas.microsoft.com/office/drawing/2014/main" id="{966ADDBC-B46C-4EB8-A735-4E74648994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47041FCC-18D3-4508-BF48-D0880CFD89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 name="Picture 16" descr="C:\1Akila Ramani-26July2013\1 AKILA\RENDERINGS\MEETING TABLES\Planes discussion table - 1.png">
          <a:extLst>
            <a:ext uri="{FF2B5EF4-FFF2-40B4-BE49-F238E27FC236}">
              <a16:creationId xmlns:a16="http://schemas.microsoft.com/office/drawing/2014/main" id="{3887C6DC-3046-45DB-9EC3-D701945A9F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BC2205D1-86EC-497A-9290-5660A70154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1439DE45-7708-47EB-A8F6-DF2C30CDAD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 name="Picture 12" descr="C:\1Akila Ramani-26July2013\1 AKILA\RENDERINGS\MEETING TABLES\infinity 8pax meeting tables.jpg">
          <a:extLst>
            <a:ext uri="{FF2B5EF4-FFF2-40B4-BE49-F238E27FC236}">
              <a16:creationId xmlns:a16="http://schemas.microsoft.com/office/drawing/2014/main" id="{AE7A6664-7CD2-4813-957E-161031FAC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2B6B3F98-DF3E-4794-97DA-DEF481A9A1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 name="Picture 16" descr="C:\1Akila Ramani-26July2013\1 AKILA\RENDERINGS\MEETING TABLES\Planes discussion table - 1.png">
          <a:extLst>
            <a:ext uri="{FF2B5EF4-FFF2-40B4-BE49-F238E27FC236}">
              <a16:creationId xmlns:a16="http://schemas.microsoft.com/office/drawing/2014/main" id="{4969990A-A9BC-43A0-835B-EF72AABA8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 name="Picture 12" descr="C:\1Akila Ramani-26July2013\1 AKILA\RENDERINGS\MEETING TABLES\infinity 8pax meeting tables.jpg">
          <a:extLst>
            <a:ext uri="{FF2B5EF4-FFF2-40B4-BE49-F238E27FC236}">
              <a16:creationId xmlns:a16="http://schemas.microsoft.com/office/drawing/2014/main" id="{A08F4715-6133-42CA-B39F-95E9390B93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 name="Picture 12" descr="C:\1Akila Ramani-26July2013\1 AKILA\RENDERINGS\MEETING TABLES\infinity 8pax meeting tables.jpg">
          <a:extLst>
            <a:ext uri="{FF2B5EF4-FFF2-40B4-BE49-F238E27FC236}">
              <a16:creationId xmlns:a16="http://schemas.microsoft.com/office/drawing/2014/main" id="{61A9DDC4-6B0A-4F28-976B-B7D63D1066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 name="Picture 12" descr="C:\1Akila Ramani-26July2013\1 AKILA\RENDERINGS\MEETING TABLES\infinity 8pax meeting tables.jpg">
          <a:extLst>
            <a:ext uri="{FF2B5EF4-FFF2-40B4-BE49-F238E27FC236}">
              <a16:creationId xmlns:a16="http://schemas.microsoft.com/office/drawing/2014/main" id="{9F29B773-7C28-4A9C-BBC7-16267E620C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C3C5D3B2-EECA-42CF-9AA7-27A498F1D9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 name="Picture 16" descr="C:\1Akila Ramani-26July2013\1 AKILA\RENDERINGS\MEETING TABLES\Planes discussion table - 1.png">
          <a:extLst>
            <a:ext uri="{FF2B5EF4-FFF2-40B4-BE49-F238E27FC236}">
              <a16:creationId xmlns:a16="http://schemas.microsoft.com/office/drawing/2014/main" id="{35AE7F6E-7BB7-4638-92B2-52B5170B67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 name="Picture 12" descr="C:\1Akila Ramani-26July2013\1 AKILA\RENDERINGS\MEETING TABLES\infinity 8pax meeting tables.jpg">
          <a:extLst>
            <a:ext uri="{FF2B5EF4-FFF2-40B4-BE49-F238E27FC236}">
              <a16:creationId xmlns:a16="http://schemas.microsoft.com/office/drawing/2014/main" id="{8C5D3A29-B52B-467D-8DAB-072E7129EB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 name="Picture 12" descr="C:\1Akila Ramani-26July2013\1 AKILA\RENDERINGS\MEETING TABLES\infinity 8pax meeting tables.jpg">
          <a:extLst>
            <a:ext uri="{FF2B5EF4-FFF2-40B4-BE49-F238E27FC236}">
              <a16:creationId xmlns:a16="http://schemas.microsoft.com/office/drawing/2014/main" id="{6094C8B4-974B-4A05-A966-0266225E52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 name="Picture 12" descr="C:\1Akila Ramani-26July2013\1 AKILA\RENDERINGS\MEETING TABLES\infinity 8pax meeting tables.jpg">
          <a:extLst>
            <a:ext uri="{FF2B5EF4-FFF2-40B4-BE49-F238E27FC236}">
              <a16:creationId xmlns:a16="http://schemas.microsoft.com/office/drawing/2014/main" id="{24947593-B8A2-4E69-A821-5A7F3D206E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D022A895-3474-4060-9774-D0D7FFBE24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 name="Picture 16" descr="C:\1Akila Ramani-26July2013\1 AKILA\RENDERINGS\MEETING TABLES\Planes discussion table - 1.png">
          <a:extLst>
            <a:ext uri="{FF2B5EF4-FFF2-40B4-BE49-F238E27FC236}">
              <a16:creationId xmlns:a16="http://schemas.microsoft.com/office/drawing/2014/main" id="{4D82975D-7093-4A3F-AE6A-E3B14D032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 name="Picture 12" descr="C:\1Akila Ramani-26July2013\1 AKILA\RENDERINGS\MEETING TABLES\infinity 8pax meeting tables.jpg">
          <a:extLst>
            <a:ext uri="{FF2B5EF4-FFF2-40B4-BE49-F238E27FC236}">
              <a16:creationId xmlns:a16="http://schemas.microsoft.com/office/drawing/2014/main" id="{19B30508-C97A-47C7-8FD4-C5CC0DB28C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 name="Picture 12" descr="C:\1Akila Ramani-26July2013\1 AKILA\RENDERINGS\MEETING TABLES\infinity 8pax meeting tables.jpg">
          <a:extLst>
            <a:ext uri="{FF2B5EF4-FFF2-40B4-BE49-F238E27FC236}">
              <a16:creationId xmlns:a16="http://schemas.microsoft.com/office/drawing/2014/main" id="{866491D4-D9B1-4F78-9D7D-4892C1E18B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 name="Picture 12" descr="C:\1Akila Ramani-26July2013\1 AKILA\RENDERINGS\MEETING TABLES\infinity 8pax meeting tables.jpg">
          <a:extLst>
            <a:ext uri="{FF2B5EF4-FFF2-40B4-BE49-F238E27FC236}">
              <a16:creationId xmlns:a16="http://schemas.microsoft.com/office/drawing/2014/main" id="{5F8F47AF-61A2-4A2B-A3A8-2003383EC0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575AE21F-4AD4-4CD6-9D06-4AB0CCFBDB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 name="Picture 16" descr="C:\1Akila Ramani-26July2013\1 AKILA\RENDERINGS\MEETING TABLES\Planes discussion table - 1.png">
          <a:extLst>
            <a:ext uri="{FF2B5EF4-FFF2-40B4-BE49-F238E27FC236}">
              <a16:creationId xmlns:a16="http://schemas.microsoft.com/office/drawing/2014/main" id="{A611619A-7021-44AD-A707-A90FEA3192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 name="Picture 12" descr="C:\1Akila Ramani-26July2013\1 AKILA\RENDERINGS\MEETING TABLES\infinity 8pax meeting tables.jpg">
          <a:extLst>
            <a:ext uri="{FF2B5EF4-FFF2-40B4-BE49-F238E27FC236}">
              <a16:creationId xmlns:a16="http://schemas.microsoft.com/office/drawing/2014/main" id="{7BC19AE3-5B13-40E1-8CD5-B19022A0CE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 name="Picture 12" descr="C:\1Akila Ramani-26July2013\1 AKILA\RENDERINGS\MEETING TABLES\infinity 8pax meeting tables.jpg">
          <a:extLst>
            <a:ext uri="{FF2B5EF4-FFF2-40B4-BE49-F238E27FC236}">
              <a16:creationId xmlns:a16="http://schemas.microsoft.com/office/drawing/2014/main" id="{90DB7456-6B68-4250-96C2-D019BB637A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 name="Picture 12" descr="C:\1Akila Ramani-26July2013\1 AKILA\RENDERINGS\MEETING TABLES\infinity 8pax meeting tables.jpg">
          <a:extLst>
            <a:ext uri="{FF2B5EF4-FFF2-40B4-BE49-F238E27FC236}">
              <a16:creationId xmlns:a16="http://schemas.microsoft.com/office/drawing/2014/main" id="{4D68475F-0386-4648-9A98-1FF35E6770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88F5A6AC-222F-4A17-A114-625385C89B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 name="Picture 16" descr="C:\1Akila Ramani-26July2013\1 AKILA\RENDERINGS\MEETING TABLES\Planes discussion table - 1.png">
          <a:extLst>
            <a:ext uri="{FF2B5EF4-FFF2-40B4-BE49-F238E27FC236}">
              <a16:creationId xmlns:a16="http://schemas.microsoft.com/office/drawing/2014/main" id="{B9062D28-DC70-49BB-87ED-7091729E2D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 name="Picture 12" descr="C:\1Akila Ramani-26July2013\1 AKILA\RENDERINGS\MEETING TABLES\infinity 8pax meeting tables.jpg">
          <a:extLst>
            <a:ext uri="{FF2B5EF4-FFF2-40B4-BE49-F238E27FC236}">
              <a16:creationId xmlns:a16="http://schemas.microsoft.com/office/drawing/2014/main" id="{B6412630-94ED-4C40-B2BD-6F093CCE8A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 name="Picture 12" descr="C:\1Akila Ramani-26July2013\1 AKILA\RENDERINGS\MEETING TABLES\infinity 8pax meeting tables.jpg">
          <a:extLst>
            <a:ext uri="{FF2B5EF4-FFF2-40B4-BE49-F238E27FC236}">
              <a16:creationId xmlns:a16="http://schemas.microsoft.com/office/drawing/2014/main" id="{78E04EF2-5804-411D-9EAE-B5B9B275E7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 name="Picture 12" descr="C:\1Akila Ramani-26July2013\1 AKILA\RENDERINGS\MEETING TABLES\infinity 8pax meeting tables.jpg">
          <a:extLst>
            <a:ext uri="{FF2B5EF4-FFF2-40B4-BE49-F238E27FC236}">
              <a16:creationId xmlns:a16="http://schemas.microsoft.com/office/drawing/2014/main" id="{A24934E8-714C-47F5-8BA4-D68FDFC013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8A2C55F6-BCE9-4A3A-89E2-6C874AA820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 name="Picture 16" descr="C:\1Akila Ramani-26July2013\1 AKILA\RENDERINGS\MEETING TABLES\Planes discussion table - 1.png">
          <a:extLst>
            <a:ext uri="{FF2B5EF4-FFF2-40B4-BE49-F238E27FC236}">
              <a16:creationId xmlns:a16="http://schemas.microsoft.com/office/drawing/2014/main" id="{2BC98DD9-75CC-4747-84D3-EB23A3B343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 name="Picture 12" descr="C:\1Akila Ramani-26July2013\1 AKILA\RENDERINGS\MEETING TABLES\infinity 8pax meeting tables.jpg">
          <a:extLst>
            <a:ext uri="{FF2B5EF4-FFF2-40B4-BE49-F238E27FC236}">
              <a16:creationId xmlns:a16="http://schemas.microsoft.com/office/drawing/2014/main" id="{3C469355-3EEB-4868-86E7-537B848539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 name="Picture 12" descr="C:\1Akila Ramani-26July2013\1 AKILA\RENDERINGS\MEETING TABLES\infinity 8pax meeting tables.jpg">
          <a:extLst>
            <a:ext uri="{FF2B5EF4-FFF2-40B4-BE49-F238E27FC236}">
              <a16:creationId xmlns:a16="http://schemas.microsoft.com/office/drawing/2014/main" id="{E959BFB9-ED79-4559-AFC0-4410F6465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 name="Picture 12" descr="C:\1Akila Ramani-26July2013\1 AKILA\RENDERINGS\MEETING TABLES\infinity 8pax meeting tables.jpg">
          <a:extLst>
            <a:ext uri="{FF2B5EF4-FFF2-40B4-BE49-F238E27FC236}">
              <a16:creationId xmlns:a16="http://schemas.microsoft.com/office/drawing/2014/main" id="{21736872-66E5-4DAA-8660-5244D8FDE4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1FBFFD51-C5FC-42B0-90DC-76F1F2E6B8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5467112E-D777-4263-9F80-04D1ED708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 name="Picture 12" descr="C:\1Akila Ramani-26July2013\1 AKILA\RENDERINGS\MEETING TABLES\infinity 8pax meeting tables.jpg">
          <a:extLst>
            <a:ext uri="{FF2B5EF4-FFF2-40B4-BE49-F238E27FC236}">
              <a16:creationId xmlns:a16="http://schemas.microsoft.com/office/drawing/2014/main" id="{BA07E362-17D0-4893-BEF3-D6C6AD24EB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 name="Picture 12" descr="C:\1Akila Ramani-26July2013\1 AKILA\RENDERINGS\MEETING TABLES\infinity 8pax meeting tables.jpg">
          <a:extLst>
            <a:ext uri="{FF2B5EF4-FFF2-40B4-BE49-F238E27FC236}">
              <a16:creationId xmlns:a16="http://schemas.microsoft.com/office/drawing/2014/main" id="{4B78C2D7-61BD-4555-AC6B-24B36DE723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 name="Picture 12" descr="C:\1Akila Ramani-26July2013\1 AKILA\RENDERINGS\MEETING TABLES\infinity 8pax meeting tables.jpg">
          <a:extLst>
            <a:ext uri="{FF2B5EF4-FFF2-40B4-BE49-F238E27FC236}">
              <a16:creationId xmlns:a16="http://schemas.microsoft.com/office/drawing/2014/main" id="{F10049BD-9E4C-4157-ADC5-FBAFDF6167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 name="Picture 9" descr="C:\1Akila Ramani-26July2013\1 AKILA\RENDERINGS\MEETING TABLES\infinity 8pax meeting tables.jpg">
          <a:extLst>
            <a:ext uri="{FF2B5EF4-FFF2-40B4-BE49-F238E27FC236}">
              <a16:creationId xmlns:a16="http://schemas.microsoft.com/office/drawing/2014/main" id="{68B45B2D-C3FD-4CCC-B33E-65A4CCEA4C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 name="Picture 16" descr="C:\1Akila Ramani-26July2013\1 AKILA\RENDERINGS\MEETING TABLES\Planes discussion table - 1.png">
          <a:extLst>
            <a:ext uri="{FF2B5EF4-FFF2-40B4-BE49-F238E27FC236}">
              <a16:creationId xmlns:a16="http://schemas.microsoft.com/office/drawing/2014/main" id="{BB0D01EB-7C60-46B4-9CF1-E5315918AA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 name="Picture 12" descr="C:\1Akila Ramani-26July2013\1 AKILA\RENDERINGS\MEETING TABLES\infinity 8pax meeting tables.jpg">
          <a:extLst>
            <a:ext uri="{FF2B5EF4-FFF2-40B4-BE49-F238E27FC236}">
              <a16:creationId xmlns:a16="http://schemas.microsoft.com/office/drawing/2014/main" id="{70355768-4BC5-4DB6-868D-AE573F7CF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 name="Picture 12" descr="C:\1Akila Ramani-26July2013\1 AKILA\RENDERINGS\MEETING TABLES\infinity 8pax meeting tables.jpg">
          <a:extLst>
            <a:ext uri="{FF2B5EF4-FFF2-40B4-BE49-F238E27FC236}">
              <a16:creationId xmlns:a16="http://schemas.microsoft.com/office/drawing/2014/main" id="{20B1B2D1-4D6E-4E18-A6E6-157406DFA1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4DB545B2-7470-4EF9-B24A-F254A004B1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 name="Picture 9" descr="C:\1Akila Ramani-26July2013\1 AKILA\RENDERINGS\MEETING TABLES\infinity 8pax meeting tables.jpg">
          <a:extLst>
            <a:ext uri="{FF2B5EF4-FFF2-40B4-BE49-F238E27FC236}">
              <a16:creationId xmlns:a16="http://schemas.microsoft.com/office/drawing/2014/main" id="{3B39BDC4-350B-4C8E-8570-B2DA5DDDFD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7" name="Picture 16" descr="C:\1Akila Ramani-26July2013\1 AKILA\RENDERINGS\MEETING TABLES\Planes discussion table - 1.png">
          <a:extLst>
            <a:ext uri="{FF2B5EF4-FFF2-40B4-BE49-F238E27FC236}">
              <a16:creationId xmlns:a16="http://schemas.microsoft.com/office/drawing/2014/main" id="{CB79A864-3BE7-4E3E-A052-3733970ED1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8" name="Picture 12" descr="C:\1Akila Ramani-26July2013\1 AKILA\RENDERINGS\MEETING TABLES\infinity 8pax meeting tables.jpg">
          <a:extLst>
            <a:ext uri="{FF2B5EF4-FFF2-40B4-BE49-F238E27FC236}">
              <a16:creationId xmlns:a16="http://schemas.microsoft.com/office/drawing/2014/main" id="{175F7F0A-0479-4F86-AA1E-E226271FB0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9" name="Picture 12" descr="C:\1Akila Ramani-26July2013\1 AKILA\RENDERINGS\MEETING TABLES\infinity 8pax meeting tables.jpg">
          <a:extLst>
            <a:ext uri="{FF2B5EF4-FFF2-40B4-BE49-F238E27FC236}">
              <a16:creationId xmlns:a16="http://schemas.microsoft.com/office/drawing/2014/main" id="{586A95E8-9F48-4862-AD5D-99052C32B7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0" name="Picture 12" descr="C:\1Akila Ramani-26July2013\1 AKILA\RENDERINGS\MEETING TABLES\infinity 8pax meeting tables.jpg">
          <a:extLst>
            <a:ext uri="{FF2B5EF4-FFF2-40B4-BE49-F238E27FC236}">
              <a16:creationId xmlns:a16="http://schemas.microsoft.com/office/drawing/2014/main" id="{F505483C-4297-4044-A041-C8D84195DE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1" name="Picture 9" descr="C:\1Akila Ramani-26July2013\1 AKILA\RENDERINGS\MEETING TABLES\infinity 8pax meeting tables.jpg">
          <a:extLst>
            <a:ext uri="{FF2B5EF4-FFF2-40B4-BE49-F238E27FC236}">
              <a16:creationId xmlns:a16="http://schemas.microsoft.com/office/drawing/2014/main" id="{BD1890EA-AB92-4C80-BDDB-4CD8C59D37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2" name="Picture 16" descr="C:\1Akila Ramani-26July2013\1 AKILA\RENDERINGS\MEETING TABLES\Planes discussion table - 1.png">
          <a:extLst>
            <a:ext uri="{FF2B5EF4-FFF2-40B4-BE49-F238E27FC236}">
              <a16:creationId xmlns:a16="http://schemas.microsoft.com/office/drawing/2014/main" id="{1516444C-BD16-4C52-9FDE-8A54A95B19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3" name="Picture 12" descr="C:\1Akila Ramani-26July2013\1 AKILA\RENDERINGS\MEETING TABLES\infinity 8pax meeting tables.jpg">
          <a:extLst>
            <a:ext uri="{FF2B5EF4-FFF2-40B4-BE49-F238E27FC236}">
              <a16:creationId xmlns:a16="http://schemas.microsoft.com/office/drawing/2014/main" id="{600AF0E9-7646-4975-B9BA-55F6918CD8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4" name="Picture 12" descr="C:\1Akila Ramani-26July2013\1 AKILA\RENDERINGS\MEETING TABLES\infinity 8pax meeting tables.jpg">
          <a:extLst>
            <a:ext uri="{FF2B5EF4-FFF2-40B4-BE49-F238E27FC236}">
              <a16:creationId xmlns:a16="http://schemas.microsoft.com/office/drawing/2014/main" id="{AAFE221A-C4C8-4C36-A5F4-18F2F68ABB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5" name="Picture 12" descr="C:\1Akila Ramani-26July2013\1 AKILA\RENDERINGS\MEETING TABLES\infinity 8pax meeting tables.jpg">
          <a:extLst>
            <a:ext uri="{FF2B5EF4-FFF2-40B4-BE49-F238E27FC236}">
              <a16:creationId xmlns:a16="http://schemas.microsoft.com/office/drawing/2014/main" id="{89A334A9-86B5-4D2C-81A8-B83429F157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6" name="Picture 9" descr="C:\1Akila Ramani-26July2013\1 AKILA\RENDERINGS\MEETING TABLES\infinity 8pax meeting tables.jpg">
          <a:extLst>
            <a:ext uri="{FF2B5EF4-FFF2-40B4-BE49-F238E27FC236}">
              <a16:creationId xmlns:a16="http://schemas.microsoft.com/office/drawing/2014/main" id="{5A349B7C-7D5E-4132-BB3B-0232151796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7" name="Picture 16" descr="C:\1Akila Ramani-26July2013\1 AKILA\RENDERINGS\MEETING TABLES\Planes discussion table - 1.png">
          <a:extLst>
            <a:ext uri="{FF2B5EF4-FFF2-40B4-BE49-F238E27FC236}">
              <a16:creationId xmlns:a16="http://schemas.microsoft.com/office/drawing/2014/main" id="{1A377B61-F2A8-4EF9-B6D7-101BFB874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8" name="Picture 12" descr="C:\1Akila Ramani-26July2013\1 AKILA\RENDERINGS\MEETING TABLES\infinity 8pax meeting tables.jpg">
          <a:extLst>
            <a:ext uri="{FF2B5EF4-FFF2-40B4-BE49-F238E27FC236}">
              <a16:creationId xmlns:a16="http://schemas.microsoft.com/office/drawing/2014/main" id="{90A096C5-A85F-481F-B97C-C962A42B36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9" name="Picture 12" descr="C:\1Akila Ramani-26July2013\1 AKILA\RENDERINGS\MEETING TABLES\infinity 8pax meeting tables.jpg">
          <a:extLst>
            <a:ext uri="{FF2B5EF4-FFF2-40B4-BE49-F238E27FC236}">
              <a16:creationId xmlns:a16="http://schemas.microsoft.com/office/drawing/2014/main" id="{8B66BD41-CF62-4E31-9579-585E100DEE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0" name="Picture 12" descr="C:\1Akila Ramani-26July2013\1 AKILA\RENDERINGS\MEETING TABLES\infinity 8pax meeting tables.jpg">
          <a:extLst>
            <a:ext uri="{FF2B5EF4-FFF2-40B4-BE49-F238E27FC236}">
              <a16:creationId xmlns:a16="http://schemas.microsoft.com/office/drawing/2014/main" id="{3A93102E-E9FA-41AA-8E2B-D5295F841E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1" name="Picture 9" descr="C:\1Akila Ramani-26July2013\1 AKILA\RENDERINGS\MEETING TABLES\infinity 8pax meeting tables.jpg">
          <a:extLst>
            <a:ext uri="{FF2B5EF4-FFF2-40B4-BE49-F238E27FC236}">
              <a16:creationId xmlns:a16="http://schemas.microsoft.com/office/drawing/2014/main" id="{21BAF067-0794-49BE-9F2C-07028F3434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2" name="Picture 16" descr="C:\1Akila Ramani-26July2013\1 AKILA\RENDERINGS\MEETING TABLES\Planes discussion table - 1.png">
          <a:extLst>
            <a:ext uri="{FF2B5EF4-FFF2-40B4-BE49-F238E27FC236}">
              <a16:creationId xmlns:a16="http://schemas.microsoft.com/office/drawing/2014/main" id="{EF478EB1-B5CF-411A-879B-4F89FA029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3" name="Picture 12" descr="C:\1Akila Ramani-26July2013\1 AKILA\RENDERINGS\MEETING TABLES\infinity 8pax meeting tables.jpg">
          <a:extLst>
            <a:ext uri="{FF2B5EF4-FFF2-40B4-BE49-F238E27FC236}">
              <a16:creationId xmlns:a16="http://schemas.microsoft.com/office/drawing/2014/main" id="{F8EC597C-C34D-4659-9EAE-17BD4E3E50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4" name="Picture 12" descr="C:\1Akila Ramani-26July2013\1 AKILA\RENDERINGS\MEETING TABLES\infinity 8pax meeting tables.jpg">
          <a:extLst>
            <a:ext uri="{FF2B5EF4-FFF2-40B4-BE49-F238E27FC236}">
              <a16:creationId xmlns:a16="http://schemas.microsoft.com/office/drawing/2014/main" id="{474E8CBC-A1A1-43C8-B173-44E2B9ACA4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5" name="Picture 12" descr="C:\1Akila Ramani-26July2013\1 AKILA\RENDERINGS\MEETING TABLES\infinity 8pax meeting tables.jpg">
          <a:extLst>
            <a:ext uri="{FF2B5EF4-FFF2-40B4-BE49-F238E27FC236}">
              <a16:creationId xmlns:a16="http://schemas.microsoft.com/office/drawing/2014/main" id="{F8734885-91A7-41ED-90BC-7F312B8B34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6" name="Picture 9" descr="C:\1Akila Ramani-26July2013\1 AKILA\RENDERINGS\MEETING TABLES\infinity 8pax meeting tables.jpg">
          <a:extLst>
            <a:ext uri="{FF2B5EF4-FFF2-40B4-BE49-F238E27FC236}">
              <a16:creationId xmlns:a16="http://schemas.microsoft.com/office/drawing/2014/main" id="{D5D53FDA-173F-402E-B062-02D6959DAE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7" name="Picture 16" descr="C:\1Akila Ramani-26July2013\1 AKILA\RENDERINGS\MEETING TABLES\Planes discussion table - 1.png">
          <a:extLst>
            <a:ext uri="{FF2B5EF4-FFF2-40B4-BE49-F238E27FC236}">
              <a16:creationId xmlns:a16="http://schemas.microsoft.com/office/drawing/2014/main" id="{9C73D0C9-0D53-46CB-AA74-7B03BBA6A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8" name="Picture 12" descr="C:\1Akila Ramani-26July2013\1 AKILA\RENDERINGS\MEETING TABLES\infinity 8pax meeting tables.jpg">
          <a:extLst>
            <a:ext uri="{FF2B5EF4-FFF2-40B4-BE49-F238E27FC236}">
              <a16:creationId xmlns:a16="http://schemas.microsoft.com/office/drawing/2014/main" id="{C32258B4-6CFA-41B7-919E-EDA55AC11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9" name="Picture 12" descr="C:\1Akila Ramani-26July2013\1 AKILA\RENDERINGS\MEETING TABLES\infinity 8pax meeting tables.jpg">
          <a:extLst>
            <a:ext uri="{FF2B5EF4-FFF2-40B4-BE49-F238E27FC236}">
              <a16:creationId xmlns:a16="http://schemas.microsoft.com/office/drawing/2014/main" id="{B0D5ABE9-7100-465A-9CCC-43263047C5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0" name="Picture 12" descr="C:\1Akila Ramani-26July2013\1 AKILA\RENDERINGS\MEETING TABLES\infinity 8pax meeting tables.jpg">
          <a:extLst>
            <a:ext uri="{FF2B5EF4-FFF2-40B4-BE49-F238E27FC236}">
              <a16:creationId xmlns:a16="http://schemas.microsoft.com/office/drawing/2014/main" id="{4134E5A9-B35A-4A03-A634-706F5BFD7F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1" name="Picture 9" descr="C:\1Akila Ramani-26July2013\1 AKILA\RENDERINGS\MEETING TABLES\infinity 8pax meeting tables.jpg">
          <a:extLst>
            <a:ext uri="{FF2B5EF4-FFF2-40B4-BE49-F238E27FC236}">
              <a16:creationId xmlns:a16="http://schemas.microsoft.com/office/drawing/2014/main" id="{14E0FE7D-3C0D-4895-B960-22CB76246A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2" name="Picture 16" descr="C:\1Akila Ramani-26July2013\1 AKILA\RENDERINGS\MEETING TABLES\Planes discussion table - 1.png">
          <a:extLst>
            <a:ext uri="{FF2B5EF4-FFF2-40B4-BE49-F238E27FC236}">
              <a16:creationId xmlns:a16="http://schemas.microsoft.com/office/drawing/2014/main" id="{47901316-26B4-480A-A971-51DB11B382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3" name="Picture 12" descr="C:\1Akila Ramani-26July2013\1 AKILA\RENDERINGS\MEETING TABLES\infinity 8pax meeting tables.jpg">
          <a:extLst>
            <a:ext uri="{FF2B5EF4-FFF2-40B4-BE49-F238E27FC236}">
              <a16:creationId xmlns:a16="http://schemas.microsoft.com/office/drawing/2014/main" id="{545847A7-ED90-465D-BAD4-0AC720176A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4" name="Picture 12" descr="C:\1Akila Ramani-26July2013\1 AKILA\RENDERINGS\MEETING TABLES\infinity 8pax meeting tables.jpg">
          <a:extLst>
            <a:ext uri="{FF2B5EF4-FFF2-40B4-BE49-F238E27FC236}">
              <a16:creationId xmlns:a16="http://schemas.microsoft.com/office/drawing/2014/main" id="{EDF9FC49-3F4F-4D47-A2E0-03EB2C2B11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5" name="Picture 12" descr="C:\1Akila Ramani-26July2013\1 AKILA\RENDERINGS\MEETING TABLES\infinity 8pax meeting tables.jpg">
          <a:extLst>
            <a:ext uri="{FF2B5EF4-FFF2-40B4-BE49-F238E27FC236}">
              <a16:creationId xmlns:a16="http://schemas.microsoft.com/office/drawing/2014/main" id="{EF03FAFD-C632-4D4F-B448-52983DD4F7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944B6A4B-92AB-4812-9BC2-A52A014CFA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E1CF5AEA-7AF9-4DE2-A684-2B426238CA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8" name="Picture 12" descr="C:\1Akila Ramani-26July2013\1 AKILA\RENDERINGS\MEETING TABLES\infinity 8pax meeting tables.jpg">
          <a:extLst>
            <a:ext uri="{FF2B5EF4-FFF2-40B4-BE49-F238E27FC236}">
              <a16:creationId xmlns:a16="http://schemas.microsoft.com/office/drawing/2014/main" id="{1145789D-DBDC-450F-A5A3-62E77E7EA7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9" name="Picture 12" descr="C:\1Akila Ramani-26July2013\1 AKILA\RENDERINGS\MEETING TABLES\infinity 8pax meeting tables.jpg">
          <a:extLst>
            <a:ext uri="{FF2B5EF4-FFF2-40B4-BE49-F238E27FC236}">
              <a16:creationId xmlns:a16="http://schemas.microsoft.com/office/drawing/2014/main" id="{FE707906-8CCD-4950-B780-BA9B647F16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0" name="Picture 12" descr="C:\1Akila Ramani-26July2013\1 AKILA\RENDERINGS\MEETING TABLES\infinity 8pax meeting tables.jpg">
          <a:extLst>
            <a:ext uri="{FF2B5EF4-FFF2-40B4-BE49-F238E27FC236}">
              <a16:creationId xmlns:a16="http://schemas.microsoft.com/office/drawing/2014/main" id="{9506812D-EB6E-4915-8C41-DFEE14536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1" name="Picture 9" descr="C:\1Akila Ramani-26July2013\1 AKILA\RENDERINGS\MEETING TABLES\infinity 8pax meeting tables.jpg">
          <a:extLst>
            <a:ext uri="{FF2B5EF4-FFF2-40B4-BE49-F238E27FC236}">
              <a16:creationId xmlns:a16="http://schemas.microsoft.com/office/drawing/2014/main" id="{8DA4E5D0-2BAD-450F-BA0F-CF97C739D7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2" name="Picture 16" descr="C:\1Akila Ramani-26July2013\1 AKILA\RENDERINGS\MEETING TABLES\Planes discussion table - 1.png">
          <a:extLst>
            <a:ext uri="{FF2B5EF4-FFF2-40B4-BE49-F238E27FC236}">
              <a16:creationId xmlns:a16="http://schemas.microsoft.com/office/drawing/2014/main" id="{E6BB4F8E-B8CD-4928-9759-AFFA0DEC1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3" name="Picture 12" descr="C:\1Akila Ramani-26July2013\1 AKILA\RENDERINGS\MEETING TABLES\infinity 8pax meeting tables.jpg">
          <a:extLst>
            <a:ext uri="{FF2B5EF4-FFF2-40B4-BE49-F238E27FC236}">
              <a16:creationId xmlns:a16="http://schemas.microsoft.com/office/drawing/2014/main" id="{26C4A9F9-282E-4328-A65B-D4E3120744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4" name="Picture 12" descr="C:\1Akila Ramani-26July2013\1 AKILA\RENDERINGS\MEETING TABLES\infinity 8pax meeting tables.jpg">
          <a:extLst>
            <a:ext uri="{FF2B5EF4-FFF2-40B4-BE49-F238E27FC236}">
              <a16:creationId xmlns:a16="http://schemas.microsoft.com/office/drawing/2014/main" id="{06B04CF3-CA5E-4B27-9DF2-C8A2DA1CEF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D6F20A9A-27D1-4676-ABBE-680B1F5C9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6" name="Picture 9" descr="C:\1Akila Ramani-26July2013\1 AKILA\RENDERINGS\MEETING TABLES\infinity 8pax meeting tables.jpg">
          <a:extLst>
            <a:ext uri="{FF2B5EF4-FFF2-40B4-BE49-F238E27FC236}">
              <a16:creationId xmlns:a16="http://schemas.microsoft.com/office/drawing/2014/main" id="{AC903776-BA0F-49BA-9B31-EB37F2A490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7" name="Picture 16" descr="C:\1Akila Ramani-26July2013\1 AKILA\RENDERINGS\MEETING TABLES\Planes discussion table - 1.png">
          <a:extLst>
            <a:ext uri="{FF2B5EF4-FFF2-40B4-BE49-F238E27FC236}">
              <a16:creationId xmlns:a16="http://schemas.microsoft.com/office/drawing/2014/main" id="{1C31E0A4-59DF-4ECA-9703-165967A0F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8" name="Picture 12" descr="C:\1Akila Ramani-26July2013\1 AKILA\RENDERINGS\MEETING TABLES\infinity 8pax meeting tables.jpg">
          <a:extLst>
            <a:ext uri="{FF2B5EF4-FFF2-40B4-BE49-F238E27FC236}">
              <a16:creationId xmlns:a16="http://schemas.microsoft.com/office/drawing/2014/main" id="{003FC404-E180-4EB1-AD5F-1359EE34D1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9" name="Picture 12" descr="C:\1Akila Ramani-26July2013\1 AKILA\RENDERINGS\MEETING TABLES\infinity 8pax meeting tables.jpg">
          <a:extLst>
            <a:ext uri="{FF2B5EF4-FFF2-40B4-BE49-F238E27FC236}">
              <a16:creationId xmlns:a16="http://schemas.microsoft.com/office/drawing/2014/main" id="{CB9CAB94-58F7-491A-B3DF-9D9D14A1B6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0" name="Picture 12" descr="C:\1Akila Ramani-26July2013\1 AKILA\RENDERINGS\MEETING TABLES\infinity 8pax meeting tables.jpg">
          <a:extLst>
            <a:ext uri="{FF2B5EF4-FFF2-40B4-BE49-F238E27FC236}">
              <a16:creationId xmlns:a16="http://schemas.microsoft.com/office/drawing/2014/main" id="{14D19305-3B52-488F-8805-93588441A4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1" name="Picture 9" descr="C:\1Akila Ramani-26July2013\1 AKILA\RENDERINGS\MEETING TABLES\infinity 8pax meeting tables.jpg">
          <a:extLst>
            <a:ext uri="{FF2B5EF4-FFF2-40B4-BE49-F238E27FC236}">
              <a16:creationId xmlns:a16="http://schemas.microsoft.com/office/drawing/2014/main" id="{02551E74-35F7-418D-ABA6-FC7ECEEE55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2" name="Picture 16" descr="C:\1Akila Ramani-26July2013\1 AKILA\RENDERINGS\MEETING TABLES\Planes discussion table - 1.png">
          <a:extLst>
            <a:ext uri="{FF2B5EF4-FFF2-40B4-BE49-F238E27FC236}">
              <a16:creationId xmlns:a16="http://schemas.microsoft.com/office/drawing/2014/main" id="{8E9460BB-877D-4490-9638-FC615EE4B3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3" name="Picture 12" descr="C:\1Akila Ramani-26July2013\1 AKILA\RENDERINGS\MEETING TABLES\infinity 8pax meeting tables.jpg">
          <a:extLst>
            <a:ext uri="{FF2B5EF4-FFF2-40B4-BE49-F238E27FC236}">
              <a16:creationId xmlns:a16="http://schemas.microsoft.com/office/drawing/2014/main" id="{7339B86D-594D-454D-86B5-25D59CAB95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4" name="Picture 12" descr="C:\1Akila Ramani-26July2013\1 AKILA\RENDERINGS\MEETING TABLES\infinity 8pax meeting tables.jpg">
          <a:extLst>
            <a:ext uri="{FF2B5EF4-FFF2-40B4-BE49-F238E27FC236}">
              <a16:creationId xmlns:a16="http://schemas.microsoft.com/office/drawing/2014/main" id="{BF13C688-0730-4D67-A700-EEBB6680FF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5" name="Picture 12" descr="C:\1Akila Ramani-26July2013\1 AKILA\RENDERINGS\MEETING TABLES\infinity 8pax meeting tables.jpg">
          <a:extLst>
            <a:ext uri="{FF2B5EF4-FFF2-40B4-BE49-F238E27FC236}">
              <a16:creationId xmlns:a16="http://schemas.microsoft.com/office/drawing/2014/main" id="{EF27F8B5-429A-4800-A485-A74935798C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6" name="Picture 9" descr="C:\1Akila Ramani-26July2013\1 AKILA\RENDERINGS\MEETING TABLES\infinity 8pax meeting tables.jpg">
          <a:extLst>
            <a:ext uri="{FF2B5EF4-FFF2-40B4-BE49-F238E27FC236}">
              <a16:creationId xmlns:a16="http://schemas.microsoft.com/office/drawing/2014/main" id="{FC59AC57-CCF9-4C72-959F-537E60C58D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7" name="Picture 16" descr="C:\1Akila Ramani-26July2013\1 AKILA\RENDERINGS\MEETING TABLES\Planes discussion table - 1.png">
          <a:extLst>
            <a:ext uri="{FF2B5EF4-FFF2-40B4-BE49-F238E27FC236}">
              <a16:creationId xmlns:a16="http://schemas.microsoft.com/office/drawing/2014/main" id="{5F37107E-B64E-4DEC-A32C-F50FE2AA68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8" name="Picture 12" descr="C:\1Akila Ramani-26July2013\1 AKILA\RENDERINGS\MEETING TABLES\infinity 8pax meeting tables.jpg">
          <a:extLst>
            <a:ext uri="{FF2B5EF4-FFF2-40B4-BE49-F238E27FC236}">
              <a16:creationId xmlns:a16="http://schemas.microsoft.com/office/drawing/2014/main" id="{B68322DE-0E24-495E-B865-18EF30DA70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9" name="Picture 12" descr="C:\1Akila Ramani-26July2013\1 AKILA\RENDERINGS\MEETING TABLES\infinity 8pax meeting tables.jpg">
          <a:extLst>
            <a:ext uri="{FF2B5EF4-FFF2-40B4-BE49-F238E27FC236}">
              <a16:creationId xmlns:a16="http://schemas.microsoft.com/office/drawing/2014/main" id="{642BB6EF-1185-45CD-893F-831C302982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0" name="Picture 12" descr="C:\1Akila Ramani-26July2013\1 AKILA\RENDERINGS\MEETING TABLES\infinity 8pax meeting tables.jpg">
          <a:extLst>
            <a:ext uri="{FF2B5EF4-FFF2-40B4-BE49-F238E27FC236}">
              <a16:creationId xmlns:a16="http://schemas.microsoft.com/office/drawing/2014/main" id="{8E36533B-F340-4A9E-8554-C78E3E1EF6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1" name="Picture 9" descr="C:\1Akila Ramani-26July2013\1 AKILA\RENDERINGS\MEETING TABLES\infinity 8pax meeting tables.jpg">
          <a:extLst>
            <a:ext uri="{FF2B5EF4-FFF2-40B4-BE49-F238E27FC236}">
              <a16:creationId xmlns:a16="http://schemas.microsoft.com/office/drawing/2014/main" id="{89CF567B-A914-4F97-A442-368AB25951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2" name="Picture 16" descr="C:\1Akila Ramani-26July2013\1 AKILA\RENDERINGS\MEETING TABLES\Planes discussion table - 1.png">
          <a:extLst>
            <a:ext uri="{FF2B5EF4-FFF2-40B4-BE49-F238E27FC236}">
              <a16:creationId xmlns:a16="http://schemas.microsoft.com/office/drawing/2014/main" id="{9EB6FB30-5170-41B7-99EE-EA9615E59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3" name="Picture 12" descr="C:\1Akila Ramani-26July2013\1 AKILA\RENDERINGS\MEETING TABLES\infinity 8pax meeting tables.jpg">
          <a:extLst>
            <a:ext uri="{FF2B5EF4-FFF2-40B4-BE49-F238E27FC236}">
              <a16:creationId xmlns:a16="http://schemas.microsoft.com/office/drawing/2014/main" id="{40D852ED-18A4-46EF-8C7F-2B21C6A7BD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4" name="Picture 12" descr="C:\1Akila Ramani-26July2013\1 AKILA\RENDERINGS\MEETING TABLES\infinity 8pax meeting tables.jpg">
          <a:extLst>
            <a:ext uri="{FF2B5EF4-FFF2-40B4-BE49-F238E27FC236}">
              <a16:creationId xmlns:a16="http://schemas.microsoft.com/office/drawing/2014/main" id="{20578A30-DF1D-4BA9-96CC-A4CE7D18A7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5" name="Picture 12" descr="C:\1Akila Ramani-26July2013\1 AKILA\RENDERINGS\MEETING TABLES\infinity 8pax meeting tables.jpg">
          <a:extLst>
            <a:ext uri="{FF2B5EF4-FFF2-40B4-BE49-F238E27FC236}">
              <a16:creationId xmlns:a16="http://schemas.microsoft.com/office/drawing/2014/main" id="{2350DB01-FE13-4C3A-A137-72761CAE4C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6" name="Picture 9" descr="C:\1Akila Ramani-26July2013\1 AKILA\RENDERINGS\MEETING TABLES\infinity 8pax meeting tables.jpg">
          <a:extLst>
            <a:ext uri="{FF2B5EF4-FFF2-40B4-BE49-F238E27FC236}">
              <a16:creationId xmlns:a16="http://schemas.microsoft.com/office/drawing/2014/main" id="{02B181C0-E912-484F-9763-C7F43F5436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7" name="Picture 16" descr="C:\1Akila Ramani-26July2013\1 AKILA\RENDERINGS\MEETING TABLES\Planes discussion table - 1.png">
          <a:extLst>
            <a:ext uri="{FF2B5EF4-FFF2-40B4-BE49-F238E27FC236}">
              <a16:creationId xmlns:a16="http://schemas.microsoft.com/office/drawing/2014/main" id="{77E4C627-816A-43AC-B591-EAEF7C1FF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8" name="Picture 12" descr="C:\1Akila Ramani-26July2013\1 AKILA\RENDERINGS\MEETING TABLES\infinity 8pax meeting tables.jpg">
          <a:extLst>
            <a:ext uri="{FF2B5EF4-FFF2-40B4-BE49-F238E27FC236}">
              <a16:creationId xmlns:a16="http://schemas.microsoft.com/office/drawing/2014/main" id="{DBF11062-07F3-4A7F-8217-014BAE1BF5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9" name="Picture 12" descr="C:\1Akila Ramani-26July2013\1 AKILA\RENDERINGS\MEETING TABLES\infinity 8pax meeting tables.jpg">
          <a:extLst>
            <a:ext uri="{FF2B5EF4-FFF2-40B4-BE49-F238E27FC236}">
              <a16:creationId xmlns:a16="http://schemas.microsoft.com/office/drawing/2014/main" id="{48B9F049-C659-4AFE-B22E-DA740ECD5A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0" name="Picture 12" descr="C:\1Akila Ramani-26July2013\1 AKILA\RENDERINGS\MEETING TABLES\infinity 8pax meeting tables.jpg">
          <a:extLst>
            <a:ext uri="{FF2B5EF4-FFF2-40B4-BE49-F238E27FC236}">
              <a16:creationId xmlns:a16="http://schemas.microsoft.com/office/drawing/2014/main" id="{145F622F-A99C-4375-971D-9AF505C0B4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1" name="Picture 9" descr="C:\1Akila Ramani-26July2013\1 AKILA\RENDERINGS\MEETING TABLES\infinity 8pax meeting tables.jpg">
          <a:extLst>
            <a:ext uri="{FF2B5EF4-FFF2-40B4-BE49-F238E27FC236}">
              <a16:creationId xmlns:a16="http://schemas.microsoft.com/office/drawing/2014/main" id="{6C0BB563-5822-4731-8ED8-21F092AA3B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2" name="Picture 16" descr="C:\1Akila Ramani-26July2013\1 AKILA\RENDERINGS\MEETING TABLES\Planes discussion table - 1.png">
          <a:extLst>
            <a:ext uri="{FF2B5EF4-FFF2-40B4-BE49-F238E27FC236}">
              <a16:creationId xmlns:a16="http://schemas.microsoft.com/office/drawing/2014/main" id="{4929313C-C16A-42C7-B053-F1CD426E67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3" name="Picture 12" descr="C:\1Akila Ramani-26July2013\1 AKILA\RENDERINGS\MEETING TABLES\infinity 8pax meeting tables.jpg">
          <a:extLst>
            <a:ext uri="{FF2B5EF4-FFF2-40B4-BE49-F238E27FC236}">
              <a16:creationId xmlns:a16="http://schemas.microsoft.com/office/drawing/2014/main" id="{3A70494D-58F8-42C6-A2B1-5D965798F2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4" name="Picture 12" descr="C:\1Akila Ramani-26July2013\1 AKILA\RENDERINGS\MEETING TABLES\infinity 8pax meeting tables.jpg">
          <a:extLst>
            <a:ext uri="{FF2B5EF4-FFF2-40B4-BE49-F238E27FC236}">
              <a16:creationId xmlns:a16="http://schemas.microsoft.com/office/drawing/2014/main" id="{35EBE4DE-BB2D-4D02-8E8C-099175A003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5" name="Picture 12" descr="C:\1Akila Ramani-26July2013\1 AKILA\RENDERINGS\MEETING TABLES\infinity 8pax meeting tables.jpg">
          <a:extLst>
            <a:ext uri="{FF2B5EF4-FFF2-40B4-BE49-F238E27FC236}">
              <a16:creationId xmlns:a16="http://schemas.microsoft.com/office/drawing/2014/main" id="{E227C638-E1BB-4814-BABD-022ACCB822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6D562EB9-FEE9-4CD3-93A1-0D5E820B04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B6DD481F-BCBB-40C1-B809-C5186D6AD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8" name="Picture 12" descr="C:\1Akila Ramani-26July2013\1 AKILA\RENDERINGS\MEETING TABLES\infinity 8pax meeting tables.jpg">
          <a:extLst>
            <a:ext uri="{FF2B5EF4-FFF2-40B4-BE49-F238E27FC236}">
              <a16:creationId xmlns:a16="http://schemas.microsoft.com/office/drawing/2014/main" id="{DD86EBFC-2690-4A25-8FA6-EDCC7C1D2F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9" name="Picture 12" descr="C:\1Akila Ramani-26July2013\1 AKILA\RENDERINGS\MEETING TABLES\infinity 8pax meeting tables.jpg">
          <a:extLst>
            <a:ext uri="{FF2B5EF4-FFF2-40B4-BE49-F238E27FC236}">
              <a16:creationId xmlns:a16="http://schemas.microsoft.com/office/drawing/2014/main" id="{14BA3DF7-95B8-4601-872F-252859BB73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0" name="Picture 12" descr="C:\1Akila Ramani-26July2013\1 AKILA\RENDERINGS\MEETING TABLES\infinity 8pax meeting tables.jpg">
          <a:extLst>
            <a:ext uri="{FF2B5EF4-FFF2-40B4-BE49-F238E27FC236}">
              <a16:creationId xmlns:a16="http://schemas.microsoft.com/office/drawing/2014/main" id="{33E66058-D06B-47AE-8B7B-CF8AFFFF5F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1" name="Picture 9" descr="C:\1Akila Ramani-26July2013\1 AKILA\RENDERINGS\MEETING TABLES\infinity 8pax meeting tables.jpg">
          <a:extLst>
            <a:ext uri="{FF2B5EF4-FFF2-40B4-BE49-F238E27FC236}">
              <a16:creationId xmlns:a16="http://schemas.microsoft.com/office/drawing/2014/main" id="{587125F7-53EB-4062-A515-7D692804A9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2" name="Picture 16" descr="C:\1Akila Ramani-26July2013\1 AKILA\RENDERINGS\MEETING TABLES\Planes discussion table - 1.png">
          <a:extLst>
            <a:ext uri="{FF2B5EF4-FFF2-40B4-BE49-F238E27FC236}">
              <a16:creationId xmlns:a16="http://schemas.microsoft.com/office/drawing/2014/main" id="{71285D2F-0A56-43D7-92E9-705DAD37F0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3" name="Picture 12" descr="C:\1Akila Ramani-26July2013\1 AKILA\RENDERINGS\MEETING TABLES\infinity 8pax meeting tables.jpg">
          <a:extLst>
            <a:ext uri="{FF2B5EF4-FFF2-40B4-BE49-F238E27FC236}">
              <a16:creationId xmlns:a16="http://schemas.microsoft.com/office/drawing/2014/main" id="{0EEE71D0-357A-438B-85EF-F5270AB456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4" name="Picture 12" descr="C:\1Akila Ramani-26July2013\1 AKILA\RENDERINGS\MEETING TABLES\infinity 8pax meeting tables.jpg">
          <a:extLst>
            <a:ext uri="{FF2B5EF4-FFF2-40B4-BE49-F238E27FC236}">
              <a16:creationId xmlns:a16="http://schemas.microsoft.com/office/drawing/2014/main" id="{11F4EE2C-FC38-41BB-987C-930FE8D8A5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A1A96186-EDFF-4FEA-9EDE-6FA1B5E0CB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2539467B-F3D7-4ACD-A3AB-3D1F080C4C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7" name="Picture 16" descr="C:\1Akila Ramani-26July2013\1 AKILA\RENDERINGS\MEETING TABLES\Planes discussion table - 1.png">
          <a:extLst>
            <a:ext uri="{FF2B5EF4-FFF2-40B4-BE49-F238E27FC236}">
              <a16:creationId xmlns:a16="http://schemas.microsoft.com/office/drawing/2014/main" id="{4F23454B-38C9-42DE-BF4A-8A3AE4DD83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8" name="Picture 12" descr="C:\1Akila Ramani-26July2013\1 AKILA\RENDERINGS\MEETING TABLES\infinity 8pax meeting tables.jpg">
          <a:extLst>
            <a:ext uri="{FF2B5EF4-FFF2-40B4-BE49-F238E27FC236}">
              <a16:creationId xmlns:a16="http://schemas.microsoft.com/office/drawing/2014/main" id="{D36895EE-EBB1-49A4-BA29-27C3E4D65D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9" name="Picture 12" descr="C:\1Akila Ramani-26July2013\1 AKILA\RENDERINGS\MEETING TABLES\infinity 8pax meeting tables.jpg">
          <a:extLst>
            <a:ext uri="{FF2B5EF4-FFF2-40B4-BE49-F238E27FC236}">
              <a16:creationId xmlns:a16="http://schemas.microsoft.com/office/drawing/2014/main" id="{774C1D8D-D57F-4A19-AF10-A7575645A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0" name="Picture 12" descr="C:\1Akila Ramani-26July2013\1 AKILA\RENDERINGS\MEETING TABLES\infinity 8pax meeting tables.jpg">
          <a:extLst>
            <a:ext uri="{FF2B5EF4-FFF2-40B4-BE49-F238E27FC236}">
              <a16:creationId xmlns:a16="http://schemas.microsoft.com/office/drawing/2014/main" id="{A1DCCCF0-044B-4D8A-9D0B-8CA5F287AB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1" name="Picture 9" descr="C:\1Akila Ramani-26July2013\1 AKILA\RENDERINGS\MEETING TABLES\infinity 8pax meeting tables.jpg">
          <a:extLst>
            <a:ext uri="{FF2B5EF4-FFF2-40B4-BE49-F238E27FC236}">
              <a16:creationId xmlns:a16="http://schemas.microsoft.com/office/drawing/2014/main" id="{237A5380-CE6C-4CD5-8DB0-558F993A3C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2" name="Picture 16" descr="C:\1Akila Ramani-26July2013\1 AKILA\RENDERINGS\MEETING TABLES\Planes discussion table - 1.png">
          <a:extLst>
            <a:ext uri="{FF2B5EF4-FFF2-40B4-BE49-F238E27FC236}">
              <a16:creationId xmlns:a16="http://schemas.microsoft.com/office/drawing/2014/main" id="{18E588E3-FB10-4E9F-821A-47220D1153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3" name="Picture 12" descr="C:\1Akila Ramani-26July2013\1 AKILA\RENDERINGS\MEETING TABLES\infinity 8pax meeting tables.jpg">
          <a:extLst>
            <a:ext uri="{FF2B5EF4-FFF2-40B4-BE49-F238E27FC236}">
              <a16:creationId xmlns:a16="http://schemas.microsoft.com/office/drawing/2014/main" id="{37ADCDB3-4FB1-4401-BB56-62719D76A4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4" name="Picture 12" descr="C:\1Akila Ramani-26July2013\1 AKILA\RENDERINGS\MEETING TABLES\infinity 8pax meeting tables.jpg">
          <a:extLst>
            <a:ext uri="{FF2B5EF4-FFF2-40B4-BE49-F238E27FC236}">
              <a16:creationId xmlns:a16="http://schemas.microsoft.com/office/drawing/2014/main" id="{CC7AE0A8-9FCE-4232-B063-AEE35B2F3B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5" name="Picture 12" descr="C:\1Akila Ramani-26July2013\1 AKILA\RENDERINGS\MEETING TABLES\infinity 8pax meeting tables.jpg">
          <a:extLst>
            <a:ext uri="{FF2B5EF4-FFF2-40B4-BE49-F238E27FC236}">
              <a16:creationId xmlns:a16="http://schemas.microsoft.com/office/drawing/2014/main" id="{2C93C312-BFD7-4759-8209-2171104EE1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6" name="Picture 9" descr="C:\1Akila Ramani-26July2013\1 AKILA\RENDERINGS\MEETING TABLES\infinity 8pax meeting tables.jpg">
          <a:extLst>
            <a:ext uri="{FF2B5EF4-FFF2-40B4-BE49-F238E27FC236}">
              <a16:creationId xmlns:a16="http://schemas.microsoft.com/office/drawing/2014/main" id="{8049E488-AD0D-4228-A092-129653B0A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7" name="Picture 16" descr="C:\1Akila Ramani-26July2013\1 AKILA\RENDERINGS\MEETING TABLES\Planes discussion table - 1.png">
          <a:extLst>
            <a:ext uri="{FF2B5EF4-FFF2-40B4-BE49-F238E27FC236}">
              <a16:creationId xmlns:a16="http://schemas.microsoft.com/office/drawing/2014/main" id="{54217A9C-DE3A-4EE8-8ACE-A47A7D3F1B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8" name="Picture 12" descr="C:\1Akila Ramani-26July2013\1 AKILA\RENDERINGS\MEETING TABLES\infinity 8pax meeting tables.jpg">
          <a:extLst>
            <a:ext uri="{FF2B5EF4-FFF2-40B4-BE49-F238E27FC236}">
              <a16:creationId xmlns:a16="http://schemas.microsoft.com/office/drawing/2014/main" id="{D56346CC-BAAB-49C7-9094-9B535FB9EC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9" name="Picture 12" descr="C:\1Akila Ramani-26July2013\1 AKILA\RENDERINGS\MEETING TABLES\infinity 8pax meeting tables.jpg">
          <a:extLst>
            <a:ext uri="{FF2B5EF4-FFF2-40B4-BE49-F238E27FC236}">
              <a16:creationId xmlns:a16="http://schemas.microsoft.com/office/drawing/2014/main" id="{48674F2F-9F0A-4B4D-AC03-CD875C221E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0" name="Picture 12" descr="C:\1Akila Ramani-26July2013\1 AKILA\RENDERINGS\MEETING TABLES\infinity 8pax meeting tables.jpg">
          <a:extLst>
            <a:ext uri="{FF2B5EF4-FFF2-40B4-BE49-F238E27FC236}">
              <a16:creationId xmlns:a16="http://schemas.microsoft.com/office/drawing/2014/main" id="{EFDFB923-CD28-4D25-AE55-2853AEA21E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1" name="Picture 9" descr="C:\1Akila Ramani-26July2013\1 AKILA\RENDERINGS\MEETING TABLES\infinity 8pax meeting tables.jpg">
          <a:extLst>
            <a:ext uri="{FF2B5EF4-FFF2-40B4-BE49-F238E27FC236}">
              <a16:creationId xmlns:a16="http://schemas.microsoft.com/office/drawing/2014/main" id="{57E2E7E3-3994-42CD-BD0A-C30B58A94F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2" name="Picture 16" descr="C:\1Akila Ramani-26July2013\1 AKILA\RENDERINGS\MEETING TABLES\Planes discussion table - 1.png">
          <a:extLst>
            <a:ext uri="{FF2B5EF4-FFF2-40B4-BE49-F238E27FC236}">
              <a16:creationId xmlns:a16="http://schemas.microsoft.com/office/drawing/2014/main" id="{C5CFD46B-9532-46B0-85C8-0416D863F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3" name="Picture 12" descr="C:\1Akila Ramani-26July2013\1 AKILA\RENDERINGS\MEETING TABLES\infinity 8pax meeting tables.jpg">
          <a:extLst>
            <a:ext uri="{FF2B5EF4-FFF2-40B4-BE49-F238E27FC236}">
              <a16:creationId xmlns:a16="http://schemas.microsoft.com/office/drawing/2014/main" id="{B605BC5B-D187-4984-8083-B41BAFF8FC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4" name="Picture 12" descr="C:\1Akila Ramani-26July2013\1 AKILA\RENDERINGS\MEETING TABLES\infinity 8pax meeting tables.jpg">
          <a:extLst>
            <a:ext uri="{FF2B5EF4-FFF2-40B4-BE49-F238E27FC236}">
              <a16:creationId xmlns:a16="http://schemas.microsoft.com/office/drawing/2014/main" id="{9DA1A30A-CD3F-44F3-8C47-7A4CADFF49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5" name="Picture 12" descr="C:\1Akila Ramani-26July2013\1 AKILA\RENDERINGS\MEETING TABLES\infinity 8pax meeting tables.jpg">
          <a:extLst>
            <a:ext uri="{FF2B5EF4-FFF2-40B4-BE49-F238E27FC236}">
              <a16:creationId xmlns:a16="http://schemas.microsoft.com/office/drawing/2014/main" id="{BF358606-47B4-4919-B276-22EB872A01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6" name="Picture 9" descr="C:\1Akila Ramani-26July2013\1 AKILA\RENDERINGS\MEETING TABLES\infinity 8pax meeting tables.jpg">
          <a:extLst>
            <a:ext uri="{FF2B5EF4-FFF2-40B4-BE49-F238E27FC236}">
              <a16:creationId xmlns:a16="http://schemas.microsoft.com/office/drawing/2014/main" id="{F76010BA-EB90-4995-BF19-D02719CF68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7" name="Picture 16" descr="C:\1Akila Ramani-26July2013\1 AKILA\RENDERINGS\MEETING TABLES\Planes discussion table - 1.png">
          <a:extLst>
            <a:ext uri="{FF2B5EF4-FFF2-40B4-BE49-F238E27FC236}">
              <a16:creationId xmlns:a16="http://schemas.microsoft.com/office/drawing/2014/main" id="{CA149C8B-2C89-480E-812F-7EC08DD59A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8" name="Picture 12" descr="C:\1Akila Ramani-26July2013\1 AKILA\RENDERINGS\MEETING TABLES\infinity 8pax meeting tables.jpg">
          <a:extLst>
            <a:ext uri="{FF2B5EF4-FFF2-40B4-BE49-F238E27FC236}">
              <a16:creationId xmlns:a16="http://schemas.microsoft.com/office/drawing/2014/main" id="{87C83DE7-A48E-4CAA-8E04-BBEABA6759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9" name="Picture 12" descr="C:\1Akila Ramani-26July2013\1 AKILA\RENDERINGS\MEETING TABLES\infinity 8pax meeting tables.jpg">
          <a:extLst>
            <a:ext uri="{FF2B5EF4-FFF2-40B4-BE49-F238E27FC236}">
              <a16:creationId xmlns:a16="http://schemas.microsoft.com/office/drawing/2014/main" id="{033BA945-E2A8-49A3-A374-C52FD49E59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0" name="Picture 12" descr="C:\1Akila Ramani-26July2013\1 AKILA\RENDERINGS\MEETING TABLES\infinity 8pax meeting tables.jpg">
          <a:extLst>
            <a:ext uri="{FF2B5EF4-FFF2-40B4-BE49-F238E27FC236}">
              <a16:creationId xmlns:a16="http://schemas.microsoft.com/office/drawing/2014/main" id="{45606F16-BF43-4608-A254-83BE6E7874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1" name="Picture 9" descr="C:\1Akila Ramani-26July2013\1 AKILA\RENDERINGS\MEETING TABLES\infinity 8pax meeting tables.jpg">
          <a:extLst>
            <a:ext uri="{FF2B5EF4-FFF2-40B4-BE49-F238E27FC236}">
              <a16:creationId xmlns:a16="http://schemas.microsoft.com/office/drawing/2014/main" id="{17A67C7F-1369-45F5-9A1B-BEE03549E8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2" name="Picture 16" descr="C:\1Akila Ramani-26July2013\1 AKILA\RENDERINGS\MEETING TABLES\Planes discussion table - 1.png">
          <a:extLst>
            <a:ext uri="{FF2B5EF4-FFF2-40B4-BE49-F238E27FC236}">
              <a16:creationId xmlns:a16="http://schemas.microsoft.com/office/drawing/2014/main" id="{D4C03AF8-CC47-490D-BD3A-2712B9EE6B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3" name="Picture 12" descr="C:\1Akila Ramani-26July2013\1 AKILA\RENDERINGS\MEETING TABLES\infinity 8pax meeting tables.jpg">
          <a:extLst>
            <a:ext uri="{FF2B5EF4-FFF2-40B4-BE49-F238E27FC236}">
              <a16:creationId xmlns:a16="http://schemas.microsoft.com/office/drawing/2014/main" id="{B8A9BC8F-A292-460B-B57B-D139C91674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4" name="Picture 12" descr="C:\1Akila Ramani-26July2013\1 AKILA\RENDERINGS\MEETING TABLES\infinity 8pax meeting tables.jpg">
          <a:extLst>
            <a:ext uri="{FF2B5EF4-FFF2-40B4-BE49-F238E27FC236}">
              <a16:creationId xmlns:a16="http://schemas.microsoft.com/office/drawing/2014/main" id="{69725975-F1F8-438F-A5A5-AF7ADF6744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5" name="Picture 12" descr="C:\1Akila Ramani-26July2013\1 AKILA\RENDERINGS\MEETING TABLES\infinity 8pax meeting tables.jpg">
          <a:extLst>
            <a:ext uri="{FF2B5EF4-FFF2-40B4-BE49-F238E27FC236}">
              <a16:creationId xmlns:a16="http://schemas.microsoft.com/office/drawing/2014/main" id="{9A45E694-4C4D-49A3-A837-F5F5B96EBD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6" name="Picture 9" descr="C:\1Akila Ramani-26July2013\1 AKILA\RENDERINGS\MEETING TABLES\infinity 8pax meeting tables.jpg">
          <a:extLst>
            <a:ext uri="{FF2B5EF4-FFF2-40B4-BE49-F238E27FC236}">
              <a16:creationId xmlns:a16="http://schemas.microsoft.com/office/drawing/2014/main" id="{24458CFB-FDE8-48FE-97E6-954D6028A0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7" name="Picture 16" descr="C:\1Akila Ramani-26July2013\1 AKILA\RENDERINGS\MEETING TABLES\Planes discussion table - 1.png">
          <a:extLst>
            <a:ext uri="{FF2B5EF4-FFF2-40B4-BE49-F238E27FC236}">
              <a16:creationId xmlns:a16="http://schemas.microsoft.com/office/drawing/2014/main" id="{E3FE4F2B-94A6-4CA6-BAF1-7AEB90897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8" name="Picture 12" descr="C:\1Akila Ramani-26July2013\1 AKILA\RENDERINGS\MEETING TABLES\infinity 8pax meeting tables.jpg">
          <a:extLst>
            <a:ext uri="{FF2B5EF4-FFF2-40B4-BE49-F238E27FC236}">
              <a16:creationId xmlns:a16="http://schemas.microsoft.com/office/drawing/2014/main" id="{E7F10262-4F77-43D7-9284-93EA130D52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9" name="Picture 12" descr="C:\1Akila Ramani-26July2013\1 AKILA\RENDERINGS\MEETING TABLES\infinity 8pax meeting tables.jpg">
          <a:extLst>
            <a:ext uri="{FF2B5EF4-FFF2-40B4-BE49-F238E27FC236}">
              <a16:creationId xmlns:a16="http://schemas.microsoft.com/office/drawing/2014/main" id="{19E5C9F5-9387-4BCB-892F-B236A98A2D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0" name="Picture 12" descr="C:\1Akila Ramani-26July2013\1 AKILA\RENDERINGS\MEETING TABLES\infinity 8pax meeting tables.jpg">
          <a:extLst>
            <a:ext uri="{FF2B5EF4-FFF2-40B4-BE49-F238E27FC236}">
              <a16:creationId xmlns:a16="http://schemas.microsoft.com/office/drawing/2014/main" id="{8EC57723-352B-4A13-9154-BA76FE4BCD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1" name="Picture 9" descr="C:\1Akila Ramani-26July2013\1 AKILA\RENDERINGS\MEETING TABLES\infinity 8pax meeting tables.jpg">
          <a:extLst>
            <a:ext uri="{FF2B5EF4-FFF2-40B4-BE49-F238E27FC236}">
              <a16:creationId xmlns:a16="http://schemas.microsoft.com/office/drawing/2014/main" id="{A6725DA9-C121-4A87-905E-FC63839B4D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2" name="Picture 16" descr="C:\1Akila Ramani-26July2013\1 AKILA\RENDERINGS\MEETING TABLES\Planes discussion table - 1.png">
          <a:extLst>
            <a:ext uri="{FF2B5EF4-FFF2-40B4-BE49-F238E27FC236}">
              <a16:creationId xmlns:a16="http://schemas.microsoft.com/office/drawing/2014/main" id="{4AD68550-4E6B-4A40-8EE0-8C44717B84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3" name="Picture 12" descr="C:\1Akila Ramani-26July2013\1 AKILA\RENDERINGS\MEETING TABLES\infinity 8pax meeting tables.jpg">
          <a:extLst>
            <a:ext uri="{FF2B5EF4-FFF2-40B4-BE49-F238E27FC236}">
              <a16:creationId xmlns:a16="http://schemas.microsoft.com/office/drawing/2014/main" id="{23843476-5C52-4680-8E45-0C05414932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4" name="Picture 12" descr="C:\1Akila Ramani-26July2013\1 AKILA\RENDERINGS\MEETING TABLES\infinity 8pax meeting tables.jpg">
          <a:extLst>
            <a:ext uri="{FF2B5EF4-FFF2-40B4-BE49-F238E27FC236}">
              <a16:creationId xmlns:a16="http://schemas.microsoft.com/office/drawing/2014/main" id="{266564FC-3882-4FCF-881A-E0FFA2E207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5" name="Picture 12" descr="C:\1Akila Ramani-26July2013\1 AKILA\RENDERINGS\MEETING TABLES\infinity 8pax meeting tables.jpg">
          <a:extLst>
            <a:ext uri="{FF2B5EF4-FFF2-40B4-BE49-F238E27FC236}">
              <a16:creationId xmlns:a16="http://schemas.microsoft.com/office/drawing/2014/main" id="{4594063E-A1B2-416D-A3E0-89AC0E632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6" name="Picture 9" descr="C:\1Akila Ramani-26July2013\1 AKILA\RENDERINGS\MEETING TABLES\infinity 8pax meeting tables.jpg">
          <a:extLst>
            <a:ext uri="{FF2B5EF4-FFF2-40B4-BE49-F238E27FC236}">
              <a16:creationId xmlns:a16="http://schemas.microsoft.com/office/drawing/2014/main" id="{A1180142-5FF0-41FF-B62A-FFC59707F5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7" name="Picture 16" descr="C:\1Akila Ramani-26July2013\1 AKILA\RENDERINGS\MEETING TABLES\Planes discussion table - 1.png">
          <a:extLst>
            <a:ext uri="{FF2B5EF4-FFF2-40B4-BE49-F238E27FC236}">
              <a16:creationId xmlns:a16="http://schemas.microsoft.com/office/drawing/2014/main" id="{8C1BD9E9-3AD4-4DE0-8C96-91E2C3B54D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8" name="Picture 12" descr="C:\1Akila Ramani-26July2013\1 AKILA\RENDERINGS\MEETING TABLES\infinity 8pax meeting tables.jpg">
          <a:extLst>
            <a:ext uri="{FF2B5EF4-FFF2-40B4-BE49-F238E27FC236}">
              <a16:creationId xmlns:a16="http://schemas.microsoft.com/office/drawing/2014/main" id="{422302B5-9B2C-4D99-985A-6C2C0D5B7B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9" name="Picture 12" descr="C:\1Akila Ramani-26July2013\1 AKILA\RENDERINGS\MEETING TABLES\infinity 8pax meeting tables.jpg">
          <a:extLst>
            <a:ext uri="{FF2B5EF4-FFF2-40B4-BE49-F238E27FC236}">
              <a16:creationId xmlns:a16="http://schemas.microsoft.com/office/drawing/2014/main" id="{0288E9D9-0D31-42FA-9DDE-6E8B26C60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0" name="Picture 12" descr="C:\1Akila Ramani-26July2013\1 AKILA\RENDERINGS\MEETING TABLES\infinity 8pax meeting tables.jpg">
          <a:extLst>
            <a:ext uri="{FF2B5EF4-FFF2-40B4-BE49-F238E27FC236}">
              <a16:creationId xmlns:a16="http://schemas.microsoft.com/office/drawing/2014/main" id="{96D58DFD-4CB6-494B-B432-8CC2A5B7E0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1" name="Picture 9" descr="C:\1Akila Ramani-26July2013\1 AKILA\RENDERINGS\MEETING TABLES\infinity 8pax meeting tables.jpg">
          <a:extLst>
            <a:ext uri="{FF2B5EF4-FFF2-40B4-BE49-F238E27FC236}">
              <a16:creationId xmlns:a16="http://schemas.microsoft.com/office/drawing/2014/main" id="{F22D3C4B-9BAD-4DD6-A884-B94A0D5B33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2" name="Picture 16" descr="C:\1Akila Ramani-26July2013\1 AKILA\RENDERINGS\MEETING TABLES\Planes discussion table - 1.png">
          <a:extLst>
            <a:ext uri="{FF2B5EF4-FFF2-40B4-BE49-F238E27FC236}">
              <a16:creationId xmlns:a16="http://schemas.microsoft.com/office/drawing/2014/main" id="{7763DFE2-7876-4BAF-B99E-FA09CCC77C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3" name="Picture 12" descr="C:\1Akila Ramani-26July2013\1 AKILA\RENDERINGS\MEETING TABLES\infinity 8pax meeting tables.jpg">
          <a:extLst>
            <a:ext uri="{FF2B5EF4-FFF2-40B4-BE49-F238E27FC236}">
              <a16:creationId xmlns:a16="http://schemas.microsoft.com/office/drawing/2014/main" id="{F51AE033-EE49-4F65-8BA1-7A91392E9A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4" name="Picture 12" descr="C:\1Akila Ramani-26July2013\1 AKILA\RENDERINGS\MEETING TABLES\infinity 8pax meeting tables.jpg">
          <a:extLst>
            <a:ext uri="{FF2B5EF4-FFF2-40B4-BE49-F238E27FC236}">
              <a16:creationId xmlns:a16="http://schemas.microsoft.com/office/drawing/2014/main" id="{4D8966F0-ED77-4755-9990-33E53FF333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5" name="Picture 12" descr="C:\1Akila Ramani-26July2013\1 AKILA\RENDERINGS\MEETING TABLES\infinity 8pax meeting tables.jpg">
          <a:extLst>
            <a:ext uri="{FF2B5EF4-FFF2-40B4-BE49-F238E27FC236}">
              <a16:creationId xmlns:a16="http://schemas.microsoft.com/office/drawing/2014/main" id="{0A99EE6A-2B56-4724-8074-F3FBD55606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6" name="Picture 9" descr="C:\1Akila Ramani-26July2013\1 AKILA\RENDERINGS\MEETING TABLES\infinity 8pax meeting tables.jpg">
          <a:extLst>
            <a:ext uri="{FF2B5EF4-FFF2-40B4-BE49-F238E27FC236}">
              <a16:creationId xmlns:a16="http://schemas.microsoft.com/office/drawing/2014/main" id="{12294681-558D-4C60-ADA1-3C117F0FAD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7" name="Picture 16" descr="C:\1Akila Ramani-26July2013\1 AKILA\RENDERINGS\MEETING TABLES\Planes discussion table - 1.png">
          <a:extLst>
            <a:ext uri="{FF2B5EF4-FFF2-40B4-BE49-F238E27FC236}">
              <a16:creationId xmlns:a16="http://schemas.microsoft.com/office/drawing/2014/main" id="{8FDD9D36-1A2A-4501-A357-CEF03D7EEE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8" name="Picture 12" descr="C:\1Akila Ramani-26July2013\1 AKILA\RENDERINGS\MEETING TABLES\infinity 8pax meeting tables.jpg">
          <a:extLst>
            <a:ext uri="{FF2B5EF4-FFF2-40B4-BE49-F238E27FC236}">
              <a16:creationId xmlns:a16="http://schemas.microsoft.com/office/drawing/2014/main" id="{1B0D7E2F-B8F8-4A2C-87AA-FCDCA31112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9" name="Picture 12" descr="C:\1Akila Ramani-26July2013\1 AKILA\RENDERINGS\MEETING TABLES\infinity 8pax meeting tables.jpg">
          <a:extLst>
            <a:ext uri="{FF2B5EF4-FFF2-40B4-BE49-F238E27FC236}">
              <a16:creationId xmlns:a16="http://schemas.microsoft.com/office/drawing/2014/main" id="{FF6725CF-A77B-4EBC-890B-E60D7C0F61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0" name="Picture 12" descr="C:\1Akila Ramani-26July2013\1 AKILA\RENDERINGS\MEETING TABLES\infinity 8pax meeting tables.jpg">
          <a:extLst>
            <a:ext uri="{FF2B5EF4-FFF2-40B4-BE49-F238E27FC236}">
              <a16:creationId xmlns:a16="http://schemas.microsoft.com/office/drawing/2014/main" id="{58668DB5-89FC-4126-A5D3-396C843CE8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1" name="Picture 9" descr="C:\1Akila Ramani-26July2013\1 AKILA\RENDERINGS\MEETING TABLES\infinity 8pax meeting tables.jpg">
          <a:extLst>
            <a:ext uri="{FF2B5EF4-FFF2-40B4-BE49-F238E27FC236}">
              <a16:creationId xmlns:a16="http://schemas.microsoft.com/office/drawing/2014/main" id="{4A4E29B6-9AA9-4A9D-A3DE-278F58BA1C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2" name="Picture 16" descr="C:\1Akila Ramani-26July2013\1 AKILA\RENDERINGS\MEETING TABLES\Planes discussion table - 1.png">
          <a:extLst>
            <a:ext uri="{FF2B5EF4-FFF2-40B4-BE49-F238E27FC236}">
              <a16:creationId xmlns:a16="http://schemas.microsoft.com/office/drawing/2014/main" id="{B94C4D0E-3D58-4500-A729-C2B7343605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3" name="Picture 12" descr="C:\1Akila Ramani-26July2013\1 AKILA\RENDERINGS\MEETING TABLES\infinity 8pax meeting tables.jpg">
          <a:extLst>
            <a:ext uri="{FF2B5EF4-FFF2-40B4-BE49-F238E27FC236}">
              <a16:creationId xmlns:a16="http://schemas.microsoft.com/office/drawing/2014/main" id="{CBB17D10-357C-4105-B49B-5614F3A50A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4" name="Picture 12" descr="C:\1Akila Ramani-26July2013\1 AKILA\RENDERINGS\MEETING TABLES\infinity 8pax meeting tables.jpg">
          <a:extLst>
            <a:ext uri="{FF2B5EF4-FFF2-40B4-BE49-F238E27FC236}">
              <a16:creationId xmlns:a16="http://schemas.microsoft.com/office/drawing/2014/main" id="{15EDF08F-8D2F-467C-A103-469B4C3FA3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5" name="Picture 12" descr="C:\1Akila Ramani-26July2013\1 AKILA\RENDERINGS\MEETING TABLES\infinity 8pax meeting tables.jpg">
          <a:extLst>
            <a:ext uri="{FF2B5EF4-FFF2-40B4-BE49-F238E27FC236}">
              <a16:creationId xmlns:a16="http://schemas.microsoft.com/office/drawing/2014/main" id="{7FFB52C1-FDEE-4518-B5AE-BEF404F117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6" name="Picture 9" descr="C:\1Akila Ramani-26July2013\1 AKILA\RENDERINGS\MEETING TABLES\infinity 8pax meeting tables.jpg">
          <a:extLst>
            <a:ext uri="{FF2B5EF4-FFF2-40B4-BE49-F238E27FC236}">
              <a16:creationId xmlns:a16="http://schemas.microsoft.com/office/drawing/2014/main" id="{E97D9CC5-E479-46CC-9A45-B62FDCF646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7" name="Picture 16" descr="C:\1Akila Ramani-26July2013\1 AKILA\RENDERINGS\MEETING TABLES\Planes discussion table - 1.png">
          <a:extLst>
            <a:ext uri="{FF2B5EF4-FFF2-40B4-BE49-F238E27FC236}">
              <a16:creationId xmlns:a16="http://schemas.microsoft.com/office/drawing/2014/main" id="{BB9622C8-83B9-4B37-B07D-E74594CC2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8" name="Picture 12" descr="C:\1Akila Ramani-26July2013\1 AKILA\RENDERINGS\MEETING TABLES\infinity 8pax meeting tables.jpg">
          <a:extLst>
            <a:ext uri="{FF2B5EF4-FFF2-40B4-BE49-F238E27FC236}">
              <a16:creationId xmlns:a16="http://schemas.microsoft.com/office/drawing/2014/main" id="{BF1F921E-4175-4841-9A35-9F6441BC60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9" name="Picture 12" descr="C:\1Akila Ramani-26July2013\1 AKILA\RENDERINGS\MEETING TABLES\infinity 8pax meeting tables.jpg">
          <a:extLst>
            <a:ext uri="{FF2B5EF4-FFF2-40B4-BE49-F238E27FC236}">
              <a16:creationId xmlns:a16="http://schemas.microsoft.com/office/drawing/2014/main" id="{15B32701-C413-42D8-8FB5-22BF523450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0" name="Picture 12" descr="C:\1Akila Ramani-26July2013\1 AKILA\RENDERINGS\MEETING TABLES\infinity 8pax meeting tables.jpg">
          <a:extLst>
            <a:ext uri="{FF2B5EF4-FFF2-40B4-BE49-F238E27FC236}">
              <a16:creationId xmlns:a16="http://schemas.microsoft.com/office/drawing/2014/main" id="{F2C8909E-ACFC-429D-A4EF-DA8B363762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1" name="Picture 9" descr="C:\1Akila Ramani-26July2013\1 AKILA\RENDERINGS\MEETING TABLES\infinity 8pax meeting tables.jpg">
          <a:extLst>
            <a:ext uri="{FF2B5EF4-FFF2-40B4-BE49-F238E27FC236}">
              <a16:creationId xmlns:a16="http://schemas.microsoft.com/office/drawing/2014/main" id="{C152E7C5-F71C-418D-A4DE-348995DA9E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1DA916C5-1AC7-4455-9C1E-8E1E31EE8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F0D5C3A2-00E3-49F8-9D00-03A036EE96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CE825538-9310-47A6-9263-E6F749B66F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36B7140C-F2DF-4E8A-8A03-8D19F004C2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78DE116F-43A9-49BA-A9C3-54256A8036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 name="Picture 16" descr="C:\1Akila Ramani-26July2013\1 AKILA\RENDERINGS\MEETING TABLES\Planes discussion table - 1.png">
          <a:extLst>
            <a:ext uri="{FF2B5EF4-FFF2-40B4-BE49-F238E27FC236}">
              <a16:creationId xmlns:a16="http://schemas.microsoft.com/office/drawing/2014/main" id="{DB3B3012-B77B-4DCD-B322-B96428B347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 name="Picture 12" descr="C:\1Akila Ramani-26July2013\1 AKILA\RENDERINGS\MEETING TABLES\infinity 8pax meeting tables.jpg">
          <a:extLst>
            <a:ext uri="{FF2B5EF4-FFF2-40B4-BE49-F238E27FC236}">
              <a16:creationId xmlns:a16="http://schemas.microsoft.com/office/drawing/2014/main" id="{F96CB949-BDB7-4677-AE3E-EBC59DA24D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 name="Picture 12" descr="C:\1Akila Ramani-26July2013\1 AKILA\RENDERINGS\MEETING TABLES\infinity 8pax meeting tables.jpg">
          <a:extLst>
            <a:ext uri="{FF2B5EF4-FFF2-40B4-BE49-F238E27FC236}">
              <a16:creationId xmlns:a16="http://schemas.microsoft.com/office/drawing/2014/main" id="{2EDCDCC1-436E-4AD1-9D40-6A667B0329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 name="Picture 12" descr="C:\1Akila Ramani-26July2013\1 AKILA\RENDERINGS\MEETING TABLES\infinity 8pax meeting tables.jpg">
          <a:extLst>
            <a:ext uri="{FF2B5EF4-FFF2-40B4-BE49-F238E27FC236}">
              <a16:creationId xmlns:a16="http://schemas.microsoft.com/office/drawing/2014/main" id="{85941365-5E39-4631-9919-F9FF085E4C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E9AB53E7-976A-471B-A111-FA5B068764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 name="Picture 16" descr="C:\1Akila Ramani-26July2013\1 AKILA\RENDERINGS\MEETING TABLES\Planes discussion table - 1.png">
          <a:extLst>
            <a:ext uri="{FF2B5EF4-FFF2-40B4-BE49-F238E27FC236}">
              <a16:creationId xmlns:a16="http://schemas.microsoft.com/office/drawing/2014/main" id="{B9841F16-E599-4369-A17C-CF2D17993A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 name="Picture 12" descr="C:\1Akila Ramani-26July2013\1 AKILA\RENDERINGS\MEETING TABLES\infinity 8pax meeting tables.jpg">
          <a:extLst>
            <a:ext uri="{FF2B5EF4-FFF2-40B4-BE49-F238E27FC236}">
              <a16:creationId xmlns:a16="http://schemas.microsoft.com/office/drawing/2014/main" id="{9DA03FFA-B7CF-4076-868D-9186CF073D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 name="Picture 12" descr="C:\1Akila Ramani-26July2013\1 AKILA\RENDERINGS\MEETING TABLES\infinity 8pax meeting tables.jpg">
          <a:extLst>
            <a:ext uri="{FF2B5EF4-FFF2-40B4-BE49-F238E27FC236}">
              <a16:creationId xmlns:a16="http://schemas.microsoft.com/office/drawing/2014/main" id="{4CC42DE4-2107-49B2-B20A-93E327F842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 name="Picture 12" descr="C:\1Akila Ramani-26July2013\1 AKILA\RENDERINGS\MEETING TABLES\infinity 8pax meeting tables.jpg">
          <a:extLst>
            <a:ext uri="{FF2B5EF4-FFF2-40B4-BE49-F238E27FC236}">
              <a16:creationId xmlns:a16="http://schemas.microsoft.com/office/drawing/2014/main" id="{ED112A50-DF26-4D11-AD00-3F76DB203A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C70F36F6-8CFA-4727-B247-36D46D00A2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 name="Picture 16" descr="C:\1Akila Ramani-26July2013\1 AKILA\RENDERINGS\MEETING TABLES\Planes discussion table - 1.png">
          <a:extLst>
            <a:ext uri="{FF2B5EF4-FFF2-40B4-BE49-F238E27FC236}">
              <a16:creationId xmlns:a16="http://schemas.microsoft.com/office/drawing/2014/main" id="{DCAB182F-7271-4AAB-B44F-7E8675CA11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 name="Picture 12" descr="C:\1Akila Ramani-26July2013\1 AKILA\RENDERINGS\MEETING TABLES\infinity 8pax meeting tables.jpg">
          <a:extLst>
            <a:ext uri="{FF2B5EF4-FFF2-40B4-BE49-F238E27FC236}">
              <a16:creationId xmlns:a16="http://schemas.microsoft.com/office/drawing/2014/main" id="{F09F96E0-49D2-4000-A50F-CC636B1DFC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 name="Picture 12" descr="C:\1Akila Ramani-26July2013\1 AKILA\RENDERINGS\MEETING TABLES\infinity 8pax meeting tables.jpg">
          <a:extLst>
            <a:ext uri="{FF2B5EF4-FFF2-40B4-BE49-F238E27FC236}">
              <a16:creationId xmlns:a16="http://schemas.microsoft.com/office/drawing/2014/main" id="{F92D9899-A8EA-41DF-9ACF-9887CE0E3F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 name="Picture 12" descr="C:\1Akila Ramani-26July2013\1 AKILA\RENDERINGS\MEETING TABLES\infinity 8pax meeting tables.jpg">
          <a:extLst>
            <a:ext uri="{FF2B5EF4-FFF2-40B4-BE49-F238E27FC236}">
              <a16:creationId xmlns:a16="http://schemas.microsoft.com/office/drawing/2014/main" id="{EADC073B-482A-4436-BE54-B5628F9218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C9BA7E95-9D87-4572-A48B-1239C6B276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 name="Picture 16" descr="C:\1Akila Ramani-26July2013\1 AKILA\RENDERINGS\MEETING TABLES\Planes discussion table - 1.png">
          <a:extLst>
            <a:ext uri="{FF2B5EF4-FFF2-40B4-BE49-F238E27FC236}">
              <a16:creationId xmlns:a16="http://schemas.microsoft.com/office/drawing/2014/main" id="{4E64C0DD-7742-47D7-A509-142819183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23E3038D-FCAB-4C49-B961-CE07B92B92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CDF9DC84-97DF-4012-B14F-4FD4D92153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 name="Picture 12" descr="C:\1Akila Ramani-26July2013\1 AKILA\RENDERINGS\MEETING TABLES\infinity 8pax meeting tables.jpg">
          <a:extLst>
            <a:ext uri="{FF2B5EF4-FFF2-40B4-BE49-F238E27FC236}">
              <a16:creationId xmlns:a16="http://schemas.microsoft.com/office/drawing/2014/main" id="{1EEBF452-3DAF-4B3A-8415-1E305B3894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2D11C8EF-C049-4B14-8ED0-7FBCA28B89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 name="Picture 16" descr="C:\1Akila Ramani-26July2013\1 AKILA\RENDERINGS\MEETING TABLES\Planes discussion table - 1.png">
          <a:extLst>
            <a:ext uri="{FF2B5EF4-FFF2-40B4-BE49-F238E27FC236}">
              <a16:creationId xmlns:a16="http://schemas.microsoft.com/office/drawing/2014/main" id="{7250C392-ED46-485D-9833-9827580D6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 name="Picture 12" descr="C:\1Akila Ramani-26July2013\1 AKILA\RENDERINGS\MEETING TABLES\infinity 8pax meeting tables.jpg">
          <a:extLst>
            <a:ext uri="{FF2B5EF4-FFF2-40B4-BE49-F238E27FC236}">
              <a16:creationId xmlns:a16="http://schemas.microsoft.com/office/drawing/2014/main" id="{75D2BB2A-DFDF-4C2F-AE25-6610FFED3B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 name="Picture 12" descr="C:\1Akila Ramani-26July2013\1 AKILA\RENDERINGS\MEETING TABLES\infinity 8pax meeting tables.jpg">
          <a:extLst>
            <a:ext uri="{FF2B5EF4-FFF2-40B4-BE49-F238E27FC236}">
              <a16:creationId xmlns:a16="http://schemas.microsoft.com/office/drawing/2014/main" id="{BD3C2D2D-47A6-4C56-AB3F-AFC7577659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 name="Picture 12" descr="C:\1Akila Ramani-26July2013\1 AKILA\RENDERINGS\MEETING TABLES\infinity 8pax meeting tables.jpg">
          <a:extLst>
            <a:ext uri="{FF2B5EF4-FFF2-40B4-BE49-F238E27FC236}">
              <a16:creationId xmlns:a16="http://schemas.microsoft.com/office/drawing/2014/main" id="{EC8AA724-EDBA-486A-BE7B-BF3A123129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3D0A3D76-E97D-4FD4-B53F-93B8889626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 name="Picture 16" descr="C:\1Akila Ramani-26July2013\1 AKILA\RENDERINGS\MEETING TABLES\Planes discussion table - 1.png">
          <a:extLst>
            <a:ext uri="{FF2B5EF4-FFF2-40B4-BE49-F238E27FC236}">
              <a16:creationId xmlns:a16="http://schemas.microsoft.com/office/drawing/2014/main" id="{EF96F8E6-58BE-467A-94D8-43D6DD4209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 name="Picture 12" descr="C:\1Akila Ramani-26July2013\1 AKILA\RENDERINGS\MEETING TABLES\infinity 8pax meeting tables.jpg">
          <a:extLst>
            <a:ext uri="{FF2B5EF4-FFF2-40B4-BE49-F238E27FC236}">
              <a16:creationId xmlns:a16="http://schemas.microsoft.com/office/drawing/2014/main" id="{D04D740D-CCF4-432D-8613-AB048DCB80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 name="Picture 12" descr="C:\1Akila Ramani-26July2013\1 AKILA\RENDERINGS\MEETING TABLES\infinity 8pax meeting tables.jpg">
          <a:extLst>
            <a:ext uri="{FF2B5EF4-FFF2-40B4-BE49-F238E27FC236}">
              <a16:creationId xmlns:a16="http://schemas.microsoft.com/office/drawing/2014/main" id="{1FD0B58C-B7CC-474C-9777-CBE3E8B2E0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 name="Picture 12" descr="C:\1Akila Ramani-26July2013\1 AKILA\RENDERINGS\MEETING TABLES\infinity 8pax meeting tables.jpg">
          <a:extLst>
            <a:ext uri="{FF2B5EF4-FFF2-40B4-BE49-F238E27FC236}">
              <a16:creationId xmlns:a16="http://schemas.microsoft.com/office/drawing/2014/main" id="{46E9B55C-B161-4064-9532-715FD114B8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950B2B90-1C8A-47C3-B9D9-BAF0677E9F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 name="Picture 16" descr="C:\1Akila Ramani-26July2013\1 AKILA\RENDERINGS\MEETING TABLES\Planes discussion table - 1.png">
          <a:extLst>
            <a:ext uri="{FF2B5EF4-FFF2-40B4-BE49-F238E27FC236}">
              <a16:creationId xmlns:a16="http://schemas.microsoft.com/office/drawing/2014/main" id="{C1AA9E9E-A546-4E50-B5FA-BC39686262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 name="Picture 12" descr="C:\1Akila Ramani-26July2013\1 AKILA\RENDERINGS\MEETING TABLES\infinity 8pax meeting tables.jpg">
          <a:extLst>
            <a:ext uri="{FF2B5EF4-FFF2-40B4-BE49-F238E27FC236}">
              <a16:creationId xmlns:a16="http://schemas.microsoft.com/office/drawing/2014/main" id="{C23B65CE-C8AA-4115-9EDD-5CC18993CB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 name="Picture 12" descr="C:\1Akila Ramani-26July2013\1 AKILA\RENDERINGS\MEETING TABLES\infinity 8pax meeting tables.jpg">
          <a:extLst>
            <a:ext uri="{FF2B5EF4-FFF2-40B4-BE49-F238E27FC236}">
              <a16:creationId xmlns:a16="http://schemas.microsoft.com/office/drawing/2014/main" id="{3A8580E7-15A7-42AE-BD76-07A9E7579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 name="Picture 12" descr="C:\1Akila Ramani-26July2013\1 AKILA\RENDERINGS\MEETING TABLES\infinity 8pax meeting tables.jpg">
          <a:extLst>
            <a:ext uri="{FF2B5EF4-FFF2-40B4-BE49-F238E27FC236}">
              <a16:creationId xmlns:a16="http://schemas.microsoft.com/office/drawing/2014/main" id="{13AEA9FD-4B18-4F8D-B3A1-909A822C4E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99A28CAC-49BD-483B-B90E-CC33A49BBC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 name="Picture 16" descr="C:\1Akila Ramani-26July2013\1 AKILA\RENDERINGS\MEETING TABLES\Planes discussion table - 1.png">
          <a:extLst>
            <a:ext uri="{FF2B5EF4-FFF2-40B4-BE49-F238E27FC236}">
              <a16:creationId xmlns:a16="http://schemas.microsoft.com/office/drawing/2014/main" id="{46D89512-A2A7-4916-9642-263CB63EDE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 name="Picture 12" descr="C:\1Akila Ramani-26July2013\1 AKILA\RENDERINGS\MEETING TABLES\infinity 8pax meeting tables.jpg">
          <a:extLst>
            <a:ext uri="{FF2B5EF4-FFF2-40B4-BE49-F238E27FC236}">
              <a16:creationId xmlns:a16="http://schemas.microsoft.com/office/drawing/2014/main" id="{FA7667ED-B43D-464E-8719-2680B16A3F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 name="Picture 12" descr="C:\1Akila Ramani-26July2013\1 AKILA\RENDERINGS\MEETING TABLES\infinity 8pax meeting tables.jpg">
          <a:extLst>
            <a:ext uri="{FF2B5EF4-FFF2-40B4-BE49-F238E27FC236}">
              <a16:creationId xmlns:a16="http://schemas.microsoft.com/office/drawing/2014/main" id="{63335C29-B7FC-4069-9C11-CECD2DD18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 name="Picture 12" descr="C:\1Akila Ramani-26July2013\1 AKILA\RENDERINGS\MEETING TABLES\infinity 8pax meeting tables.jpg">
          <a:extLst>
            <a:ext uri="{FF2B5EF4-FFF2-40B4-BE49-F238E27FC236}">
              <a16:creationId xmlns:a16="http://schemas.microsoft.com/office/drawing/2014/main" id="{483D2F40-43C9-479D-B6A2-ED5DE5413E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75FB1AB6-201D-4C3B-BF74-FECA1A7630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 name="Picture 16" descr="C:\1Akila Ramani-26July2013\1 AKILA\RENDERINGS\MEETING TABLES\Planes discussion table - 1.png">
          <a:extLst>
            <a:ext uri="{FF2B5EF4-FFF2-40B4-BE49-F238E27FC236}">
              <a16:creationId xmlns:a16="http://schemas.microsoft.com/office/drawing/2014/main" id="{FDB812EC-6FAD-46EB-A891-66E9A2C8BB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 name="Picture 12" descr="C:\1Akila Ramani-26July2013\1 AKILA\RENDERINGS\MEETING TABLES\infinity 8pax meeting tables.jpg">
          <a:extLst>
            <a:ext uri="{FF2B5EF4-FFF2-40B4-BE49-F238E27FC236}">
              <a16:creationId xmlns:a16="http://schemas.microsoft.com/office/drawing/2014/main" id="{EE375674-9224-4B02-8DB6-1877B8AC98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 name="Picture 12" descr="C:\1Akila Ramani-26July2013\1 AKILA\RENDERINGS\MEETING TABLES\infinity 8pax meeting tables.jpg">
          <a:extLst>
            <a:ext uri="{FF2B5EF4-FFF2-40B4-BE49-F238E27FC236}">
              <a16:creationId xmlns:a16="http://schemas.microsoft.com/office/drawing/2014/main" id="{204C38E0-3E94-4F0D-AA30-8E397642BB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 name="Picture 12" descr="C:\1Akila Ramani-26July2013\1 AKILA\RENDERINGS\MEETING TABLES\infinity 8pax meeting tables.jpg">
          <a:extLst>
            <a:ext uri="{FF2B5EF4-FFF2-40B4-BE49-F238E27FC236}">
              <a16:creationId xmlns:a16="http://schemas.microsoft.com/office/drawing/2014/main" id="{F35F0D8A-22E6-4BC0-A31C-D75D99A032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CDEA5A44-5EA5-4158-9526-C271498018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 name="Picture 16" descr="C:\1Akila Ramani-26July2013\1 AKILA\RENDERINGS\MEETING TABLES\Planes discussion table - 1.png">
          <a:extLst>
            <a:ext uri="{FF2B5EF4-FFF2-40B4-BE49-F238E27FC236}">
              <a16:creationId xmlns:a16="http://schemas.microsoft.com/office/drawing/2014/main" id="{E41C5B1B-B4DB-4AB3-A5FE-CFA7D57142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 name="Picture 12" descr="C:\1Akila Ramani-26July2013\1 AKILA\RENDERINGS\MEETING TABLES\infinity 8pax meeting tables.jpg">
          <a:extLst>
            <a:ext uri="{FF2B5EF4-FFF2-40B4-BE49-F238E27FC236}">
              <a16:creationId xmlns:a16="http://schemas.microsoft.com/office/drawing/2014/main" id="{705AFFA9-2FB3-4CD1-A293-DEAE94A6C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 name="Picture 12" descr="C:\1Akila Ramani-26July2013\1 AKILA\RENDERINGS\MEETING TABLES\infinity 8pax meeting tables.jpg">
          <a:extLst>
            <a:ext uri="{FF2B5EF4-FFF2-40B4-BE49-F238E27FC236}">
              <a16:creationId xmlns:a16="http://schemas.microsoft.com/office/drawing/2014/main" id="{EDDB2228-1043-4301-949F-030FCDDB0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 name="Picture 12" descr="C:\1Akila Ramani-26July2013\1 AKILA\RENDERINGS\MEETING TABLES\infinity 8pax meeting tables.jpg">
          <a:extLst>
            <a:ext uri="{FF2B5EF4-FFF2-40B4-BE49-F238E27FC236}">
              <a16:creationId xmlns:a16="http://schemas.microsoft.com/office/drawing/2014/main" id="{F875064E-D9BC-49CB-9DBC-3EAC7C8978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F12C5EF5-5DF6-4335-87A0-F646D6B025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3FFB2B22-AC35-417E-8D19-C9EA966F12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 name="Picture 12" descr="C:\1Akila Ramani-26July2013\1 AKILA\RENDERINGS\MEETING TABLES\infinity 8pax meeting tables.jpg">
          <a:extLst>
            <a:ext uri="{FF2B5EF4-FFF2-40B4-BE49-F238E27FC236}">
              <a16:creationId xmlns:a16="http://schemas.microsoft.com/office/drawing/2014/main" id="{33D3DEDC-51C9-4ADA-AC8C-389D24830F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 name="Picture 12" descr="C:\1Akila Ramani-26July2013\1 AKILA\RENDERINGS\MEETING TABLES\infinity 8pax meeting tables.jpg">
          <a:extLst>
            <a:ext uri="{FF2B5EF4-FFF2-40B4-BE49-F238E27FC236}">
              <a16:creationId xmlns:a16="http://schemas.microsoft.com/office/drawing/2014/main" id="{278CD83D-C893-4CEE-B2D0-E09EF5DA7D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 name="Picture 12" descr="C:\1Akila Ramani-26July2013\1 AKILA\RENDERINGS\MEETING TABLES\infinity 8pax meeting tables.jpg">
          <a:extLst>
            <a:ext uri="{FF2B5EF4-FFF2-40B4-BE49-F238E27FC236}">
              <a16:creationId xmlns:a16="http://schemas.microsoft.com/office/drawing/2014/main" id="{1A9FECE4-5D8F-4EEF-9639-1C50DF52A9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 name="Picture 9" descr="C:\1Akila Ramani-26July2013\1 AKILA\RENDERINGS\MEETING TABLES\infinity 8pax meeting tables.jpg">
          <a:extLst>
            <a:ext uri="{FF2B5EF4-FFF2-40B4-BE49-F238E27FC236}">
              <a16:creationId xmlns:a16="http://schemas.microsoft.com/office/drawing/2014/main" id="{D179B580-5BEA-4E88-95D1-CC57A1F821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 name="Picture 16" descr="C:\1Akila Ramani-26July2013\1 AKILA\RENDERINGS\MEETING TABLES\Planes discussion table - 1.png">
          <a:extLst>
            <a:ext uri="{FF2B5EF4-FFF2-40B4-BE49-F238E27FC236}">
              <a16:creationId xmlns:a16="http://schemas.microsoft.com/office/drawing/2014/main" id="{4EC8A446-23A4-4B63-88D4-CB8D69EF7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 name="Picture 12" descr="C:\1Akila Ramani-26July2013\1 AKILA\RENDERINGS\MEETING TABLES\infinity 8pax meeting tables.jpg">
          <a:extLst>
            <a:ext uri="{FF2B5EF4-FFF2-40B4-BE49-F238E27FC236}">
              <a16:creationId xmlns:a16="http://schemas.microsoft.com/office/drawing/2014/main" id="{8E65626D-FE46-42E6-ABAB-56B28084AE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 name="Picture 12" descr="C:\1Akila Ramani-26July2013\1 AKILA\RENDERINGS\MEETING TABLES\infinity 8pax meeting tables.jpg">
          <a:extLst>
            <a:ext uri="{FF2B5EF4-FFF2-40B4-BE49-F238E27FC236}">
              <a16:creationId xmlns:a16="http://schemas.microsoft.com/office/drawing/2014/main" id="{A319EB34-BA75-456C-8BA3-5A920BBAC4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F80355C1-FE66-4344-986F-ED29CC50D9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 name="Picture 9" descr="C:\1Akila Ramani-26July2013\1 AKILA\RENDERINGS\MEETING TABLES\infinity 8pax meeting tables.jpg">
          <a:extLst>
            <a:ext uri="{FF2B5EF4-FFF2-40B4-BE49-F238E27FC236}">
              <a16:creationId xmlns:a16="http://schemas.microsoft.com/office/drawing/2014/main" id="{1BE18119-3DB6-460E-936F-972736031D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7" name="Picture 16" descr="C:\1Akila Ramani-26July2013\1 AKILA\RENDERINGS\MEETING TABLES\Planes discussion table - 1.png">
          <a:extLst>
            <a:ext uri="{FF2B5EF4-FFF2-40B4-BE49-F238E27FC236}">
              <a16:creationId xmlns:a16="http://schemas.microsoft.com/office/drawing/2014/main" id="{AFFD3EEE-3562-44BC-B989-15EF4DA33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8" name="Picture 12" descr="C:\1Akila Ramani-26July2013\1 AKILA\RENDERINGS\MEETING TABLES\infinity 8pax meeting tables.jpg">
          <a:extLst>
            <a:ext uri="{FF2B5EF4-FFF2-40B4-BE49-F238E27FC236}">
              <a16:creationId xmlns:a16="http://schemas.microsoft.com/office/drawing/2014/main" id="{54D226E0-A1F8-4A0C-ADEB-669671A962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9" name="Picture 12" descr="C:\1Akila Ramani-26July2013\1 AKILA\RENDERINGS\MEETING TABLES\infinity 8pax meeting tables.jpg">
          <a:extLst>
            <a:ext uri="{FF2B5EF4-FFF2-40B4-BE49-F238E27FC236}">
              <a16:creationId xmlns:a16="http://schemas.microsoft.com/office/drawing/2014/main" id="{61050C2C-C737-4272-A115-2FCA48CFD3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0" name="Picture 12" descr="C:\1Akila Ramani-26July2013\1 AKILA\RENDERINGS\MEETING TABLES\infinity 8pax meeting tables.jpg">
          <a:extLst>
            <a:ext uri="{FF2B5EF4-FFF2-40B4-BE49-F238E27FC236}">
              <a16:creationId xmlns:a16="http://schemas.microsoft.com/office/drawing/2014/main" id="{7682F9DF-B3E4-4B5C-8018-49B7509AD7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1" name="Picture 9" descr="C:\1Akila Ramani-26July2013\1 AKILA\RENDERINGS\MEETING TABLES\infinity 8pax meeting tables.jpg">
          <a:extLst>
            <a:ext uri="{FF2B5EF4-FFF2-40B4-BE49-F238E27FC236}">
              <a16:creationId xmlns:a16="http://schemas.microsoft.com/office/drawing/2014/main" id="{6B42BB92-CDEA-417A-8DB8-DE2A995B43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2" name="Picture 16" descr="C:\1Akila Ramani-26July2013\1 AKILA\RENDERINGS\MEETING TABLES\Planes discussion table - 1.png">
          <a:extLst>
            <a:ext uri="{FF2B5EF4-FFF2-40B4-BE49-F238E27FC236}">
              <a16:creationId xmlns:a16="http://schemas.microsoft.com/office/drawing/2014/main" id="{235A0A7D-3F31-451B-9D98-D824833FA4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3" name="Picture 12" descr="C:\1Akila Ramani-26July2013\1 AKILA\RENDERINGS\MEETING TABLES\infinity 8pax meeting tables.jpg">
          <a:extLst>
            <a:ext uri="{FF2B5EF4-FFF2-40B4-BE49-F238E27FC236}">
              <a16:creationId xmlns:a16="http://schemas.microsoft.com/office/drawing/2014/main" id="{7ED41C61-C8F5-45CE-821C-EA208BC143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4" name="Picture 12" descr="C:\1Akila Ramani-26July2013\1 AKILA\RENDERINGS\MEETING TABLES\infinity 8pax meeting tables.jpg">
          <a:extLst>
            <a:ext uri="{FF2B5EF4-FFF2-40B4-BE49-F238E27FC236}">
              <a16:creationId xmlns:a16="http://schemas.microsoft.com/office/drawing/2014/main" id="{04143903-05E8-4CB6-BC9D-0C2A19F923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5" name="Picture 12" descr="C:\1Akila Ramani-26July2013\1 AKILA\RENDERINGS\MEETING TABLES\infinity 8pax meeting tables.jpg">
          <a:extLst>
            <a:ext uri="{FF2B5EF4-FFF2-40B4-BE49-F238E27FC236}">
              <a16:creationId xmlns:a16="http://schemas.microsoft.com/office/drawing/2014/main" id="{C04A08F5-F33F-4124-9602-B6A4466DE2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6" name="Picture 9" descr="C:\1Akila Ramani-26July2013\1 AKILA\RENDERINGS\MEETING TABLES\infinity 8pax meeting tables.jpg">
          <a:extLst>
            <a:ext uri="{FF2B5EF4-FFF2-40B4-BE49-F238E27FC236}">
              <a16:creationId xmlns:a16="http://schemas.microsoft.com/office/drawing/2014/main" id="{F538C725-97C1-4A1F-8626-9FB38323A8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7" name="Picture 16" descr="C:\1Akila Ramani-26July2013\1 AKILA\RENDERINGS\MEETING TABLES\Planes discussion table - 1.png">
          <a:extLst>
            <a:ext uri="{FF2B5EF4-FFF2-40B4-BE49-F238E27FC236}">
              <a16:creationId xmlns:a16="http://schemas.microsoft.com/office/drawing/2014/main" id="{8CED8D65-D8E9-40FD-9E67-B871D9D0E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8" name="Picture 12" descr="C:\1Akila Ramani-26July2013\1 AKILA\RENDERINGS\MEETING TABLES\infinity 8pax meeting tables.jpg">
          <a:extLst>
            <a:ext uri="{FF2B5EF4-FFF2-40B4-BE49-F238E27FC236}">
              <a16:creationId xmlns:a16="http://schemas.microsoft.com/office/drawing/2014/main" id="{208D2E09-17D7-4780-AD89-A27227C387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9" name="Picture 12" descr="C:\1Akila Ramani-26July2013\1 AKILA\RENDERINGS\MEETING TABLES\infinity 8pax meeting tables.jpg">
          <a:extLst>
            <a:ext uri="{FF2B5EF4-FFF2-40B4-BE49-F238E27FC236}">
              <a16:creationId xmlns:a16="http://schemas.microsoft.com/office/drawing/2014/main" id="{2F7C92AB-7BCA-439C-A303-5671C09F51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0" name="Picture 12" descr="C:\1Akila Ramani-26July2013\1 AKILA\RENDERINGS\MEETING TABLES\infinity 8pax meeting tables.jpg">
          <a:extLst>
            <a:ext uri="{FF2B5EF4-FFF2-40B4-BE49-F238E27FC236}">
              <a16:creationId xmlns:a16="http://schemas.microsoft.com/office/drawing/2014/main" id="{AC028871-CC32-49B8-A460-D38FD9DA1F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1" name="Picture 9" descr="C:\1Akila Ramani-26July2013\1 AKILA\RENDERINGS\MEETING TABLES\infinity 8pax meeting tables.jpg">
          <a:extLst>
            <a:ext uri="{FF2B5EF4-FFF2-40B4-BE49-F238E27FC236}">
              <a16:creationId xmlns:a16="http://schemas.microsoft.com/office/drawing/2014/main" id="{DF4F0830-E337-4131-9D85-4D1DED4F27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2" name="Picture 16" descr="C:\1Akila Ramani-26July2013\1 AKILA\RENDERINGS\MEETING TABLES\Planes discussion table - 1.png">
          <a:extLst>
            <a:ext uri="{FF2B5EF4-FFF2-40B4-BE49-F238E27FC236}">
              <a16:creationId xmlns:a16="http://schemas.microsoft.com/office/drawing/2014/main" id="{0BCD4A90-E760-447C-B1EE-ADC3D0B761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3" name="Picture 12" descr="C:\1Akila Ramani-26July2013\1 AKILA\RENDERINGS\MEETING TABLES\infinity 8pax meeting tables.jpg">
          <a:extLst>
            <a:ext uri="{FF2B5EF4-FFF2-40B4-BE49-F238E27FC236}">
              <a16:creationId xmlns:a16="http://schemas.microsoft.com/office/drawing/2014/main" id="{3105588B-48C4-49DA-9D79-7F18BE3E0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4" name="Picture 12" descr="C:\1Akila Ramani-26July2013\1 AKILA\RENDERINGS\MEETING TABLES\infinity 8pax meeting tables.jpg">
          <a:extLst>
            <a:ext uri="{FF2B5EF4-FFF2-40B4-BE49-F238E27FC236}">
              <a16:creationId xmlns:a16="http://schemas.microsoft.com/office/drawing/2014/main" id="{E07188D3-3954-4155-8B1F-658933E164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5" name="Picture 12" descr="C:\1Akila Ramani-26July2013\1 AKILA\RENDERINGS\MEETING TABLES\infinity 8pax meeting tables.jpg">
          <a:extLst>
            <a:ext uri="{FF2B5EF4-FFF2-40B4-BE49-F238E27FC236}">
              <a16:creationId xmlns:a16="http://schemas.microsoft.com/office/drawing/2014/main" id="{D7E0084E-56DD-4D38-ACA9-31CD636600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6" name="Picture 9" descr="C:\1Akila Ramani-26July2013\1 AKILA\RENDERINGS\MEETING TABLES\infinity 8pax meeting tables.jpg">
          <a:extLst>
            <a:ext uri="{FF2B5EF4-FFF2-40B4-BE49-F238E27FC236}">
              <a16:creationId xmlns:a16="http://schemas.microsoft.com/office/drawing/2014/main" id="{D1D56D4B-B3BC-46D3-B46C-B88A009EA8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7" name="Picture 16" descr="C:\1Akila Ramani-26July2013\1 AKILA\RENDERINGS\MEETING TABLES\Planes discussion table - 1.png">
          <a:extLst>
            <a:ext uri="{FF2B5EF4-FFF2-40B4-BE49-F238E27FC236}">
              <a16:creationId xmlns:a16="http://schemas.microsoft.com/office/drawing/2014/main" id="{486CC94C-65CB-4DEE-B908-26C609B29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8" name="Picture 12" descr="C:\1Akila Ramani-26July2013\1 AKILA\RENDERINGS\MEETING TABLES\infinity 8pax meeting tables.jpg">
          <a:extLst>
            <a:ext uri="{FF2B5EF4-FFF2-40B4-BE49-F238E27FC236}">
              <a16:creationId xmlns:a16="http://schemas.microsoft.com/office/drawing/2014/main" id="{57F3960D-38ED-47D7-B784-724C12D62C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9" name="Picture 12" descr="C:\1Akila Ramani-26July2013\1 AKILA\RENDERINGS\MEETING TABLES\infinity 8pax meeting tables.jpg">
          <a:extLst>
            <a:ext uri="{FF2B5EF4-FFF2-40B4-BE49-F238E27FC236}">
              <a16:creationId xmlns:a16="http://schemas.microsoft.com/office/drawing/2014/main" id="{2251C7CC-01DB-42E9-A746-C1E6DF548E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0" name="Picture 12" descr="C:\1Akila Ramani-26July2013\1 AKILA\RENDERINGS\MEETING TABLES\infinity 8pax meeting tables.jpg">
          <a:extLst>
            <a:ext uri="{FF2B5EF4-FFF2-40B4-BE49-F238E27FC236}">
              <a16:creationId xmlns:a16="http://schemas.microsoft.com/office/drawing/2014/main" id="{35561200-513B-4AE5-B7B5-FDB1B21908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1" name="Picture 9" descr="C:\1Akila Ramani-26July2013\1 AKILA\RENDERINGS\MEETING TABLES\infinity 8pax meeting tables.jpg">
          <a:extLst>
            <a:ext uri="{FF2B5EF4-FFF2-40B4-BE49-F238E27FC236}">
              <a16:creationId xmlns:a16="http://schemas.microsoft.com/office/drawing/2014/main" id="{6BB88C4E-736F-4719-859B-F8C9865EC8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2" name="Picture 16" descr="C:\1Akila Ramani-26July2013\1 AKILA\RENDERINGS\MEETING TABLES\Planes discussion table - 1.png">
          <a:extLst>
            <a:ext uri="{FF2B5EF4-FFF2-40B4-BE49-F238E27FC236}">
              <a16:creationId xmlns:a16="http://schemas.microsoft.com/office/drawing/2014/main" id="{FF6AAFCC-D10C-4A77-BE16-C2E117D8E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3" name="Picture 12" descr="C:\1Akila Ramani-26July2013\1 AKILA\RENDERINGS\MEETING TABLES\infinity 8pax meeting tables.jpg">
          <a:extLst>
            <a:ext uri="{FF2B5EF4-FFF2-40B4-BE49-F238E27FC236}">
              <a16:creationId xmlns:a16="http://schemas.microsoft.com/office/drawing/2014/main" id="{30E80636-C07F-452D-83BD-1917E18A8D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4" name="Picture 12" descr="C:\1Akila Ramani-26July2013\1 AKILA\RENDERINGS\MEETING TABLES\infinity 8pax meeting tables.jpg">
          <a:extLst>
            <a:ext uri="{FF2B5EF4-FFF2-40B4-BE49-F238E27FC236}">
              <a16:creationId xmlns:a16="http://schemas.microsoft.com/office/drawing/2014/main" id="{577CE20C-BC32-4413-97F0-54D328BF84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5" name="Picture 12" descr="C:\1Akila Ramani-26July2013\1 AKILA\RENDERINGS\MEETING TABLES\infinity 8pax meeting tables.jpg">
          <a:extLst>
            <a:ext uri="{FF2B5EF4-FFF2-40B4-BE49-F238E27FC236}">
              <a16:creationId xmlns:a16="http://schemas.microsoft.com/office/drawing/2014/main" id="{340FA5F9-9A91-445E-A1E9-FB7299788E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3630F356-BF58-4003-9A70-B55FB7B41B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6237B90F-3B35-4F4D-8DCF-E52CA0431B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8" name="Picture 12" descr="C:\1Akila Ramani-26July2013\1 AKILA\RENDERINGS\MEETING TABLES\infinity 8pax meeting tables.jpg">
          <a:extLst>
            <a:ext uri="{FF2B5EF4-FFF2-40B4-BE49-F238E27FC236}">
              <a16:creationId xmlns:a16="http://schemas.microsoft.com/office/drawing/2014/main" id="{FADA2C0C-06CD-493D-9D84-14C1885840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9" name="Picture 12" descr="C:\1Akila Ramani-26July2013\1 AKILA\RENDERINGS\MEETING TABLES\infinity 8pax meeting tables.jpg">
          <a:extLst>
            <a:ext uri="{FF2B5EF4-FFF2-40B4-BE49-F238E27FC236}">
              <a16:creationId xmlns:a16="http://schemas.microsoft.com/office/drawing/2014/main" id="{FF551875-660F-4E68-8C0F-60A7E82B6C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0" name="Picture 12" descr="C:\1Akila Ramani-26July2013\1 AKILA\RENDERINGS\MEETING TABLES\infinity 8pax meeting tables.jpg">
          <a:extLst>
            <a:ext uri="{FF2B5EF4-FFF2-40B4-BE49-F238E27FC236}">
              <a16:creationId xmlns:a16="http://schemas.microsoft.com/office/drawing/2014/main" id="{750AEBD8-8788-4B66-B865-9DE304ECE9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1" name="Picture 9" descr="C:\1Akila Ramani-26July2013\1 AKILA\RENDERINGS\MEETING TABLES\infinity 8pax meeting tables.jpg">
          <a:extLst>
            <a:ext uri="{FF2B5EF4-FFF2-40B4-BE49-F238E27FC236}">
              <a16:creationId xmlns:a16="http://schemas.microsoft.com/office/drawing/2014/main" id="{43D7A0E9-986D-482F-9746-F521E7B6C5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2" name="Picture 16" descr="C:\1Akila Ramani-26July2013\1 AKILA\RENDERINGS\MEETING TABLES\Planes discussion table - 1.png">
          <a:extLst>
            <a:ext uri="{FF2B5EF4-FFF2-40B4-BE49-F238E27FC236}">
              <a16:creationId xmlns:a16="http://schemas.microsoft.com/office/drawing/2014/main" id="{401187C5-C734-4EA5-B529-71321F1466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3" name="Picture 12" descr="C:\1Akila Ramani-26July2013\1 AKILA\RENDERINGS\MEETING TABLES\infinity 8pax meeting tables.jpg">
          <a:extLst>
            <a:ext uri="{FF2B5EF4-FFF2-40B4-BE49-F238E27FC236}">
              <a16:creationId xmlns:a16="http://schemas.microsoft.com/office/drawing/2014/main" id="{A33214C3-E34F-4AE3-98DA-E9D2D20119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4" name="Picture 12" descr="C:\1Akila Ramani-26July2013\1 AKILA\RENDERINGS\MEETING TABLES\infinity 8pax meeting tables.jpg">
          <a:extLst>
            <a:ext uri="{FF2B5EF4-FFF2-40B4-BE49-F238E27FC236}">
              <a16:creationId xmlns:a16="http://schemas.microsoft.com/office/drawing/2014/main" id="{8F4A2168-676E-4D9B-9492-0DF21F83B4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4E1CA701-178B-4E47-B325-A94C3D55F6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6" name="Picture 9" descr="C:\1Akila Ramani-26July2013\1 AKILA\RENDERINGS\MEETING TABLES\infinity 8pax meeting tables.jpg">
          <a:extLst>
            <a:ext uri="{FF2B5EF4-FFF2-40B4-BE49-F238E27FC236}">
              <a16:creationId xmlns:a16="http://schemas.microsoft.com/office/drawing/2014/main" id="{1A09DE2F-24F1-4E85-BC4B-787B63007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7" name="Picture 16" descr="C:\1Akila Ramani-26July2013\1 AKILA\RENDERINGS\MEETING TABLES\Planes discussion table - 1.png">
          <a:extLst>
            <a:ext uri="{FF2B5EF4-FFF2-40B4-BE49-F238E27FC236}">
              <a16:creationId xmlns:a16="http://schemas.microsoft.com/office/drawing/2014/main" id="{49395D54-9442-4D6C-BAD1-DCDF290BA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8" name="Picture 12" descr="C:\1Akila Ramani-26July2013\1 AKILA\RENDERINGS\MEETING TABLES\infinity 8pax meeting tables.jpg">
          <a:extLst>
            <a:ext uri="{FF2B5EF4-FFF2-40B4-BE49-F238E27FC236}">
              <a16:creationId xmlns:a16="http://schemas.microsoft.com/office/drawing/2014/main" id="{CF8A5E4A-CD77-4759-913E-802DE162D6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9" name="Picture 12" descr="C:\1Akila Ramani-26July2013\1 AKILA\RENDERINGS\MEETING TABLES\infinity 8pax meeting tables.jpg">
          <a:extLst>
            <a:ext uri="{FF2B5EF4-FFF2-40B4-BE49-F238E27FC236}">
              <a16:creationId xmlns:a16="http://schemas.microsoft.com/office/drawing/2014/main" id="{0C451168-88DF-45E6-9A25-725268D745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0" name="Picture 12" descr="C:\1Akila Ramani-26July2013\1 AKILA\RENDERINGS\MEETING TABLES\infinity 8pax meeting tables.jpg">
          <a:extLst>
            <a:ext uri="{FF2B5EF4-FFF2-40B4-BE49-F238E27FC236}">
              <a16:creationId xmlns:a16="http://schemas.microsoft.com/office/drawing/2014/main" id="{132C6BB1-BCAA-4A87-9559-B17A80E16D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1" name="Picture 9" descr="C:\1Akila Ramani-26July2013\1 AKILA\RENDERINGS\MEETING TABLES\infinity 8pax meeting tables.jpg">
          <a:extLst>
            <a:ext uri="{FF2B5EF4-FFF2-40B4-BE49-F238E27FC236}">
              <a16:creationId xmlns:a16="http://schemas.microsoft.com/office/drawing/2014/main" id="{60BAF497-496B-430A-9419-1B9C3BAD61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2" name="Picture 16" descr="C:\1Akila Ramani-26July2013\1 AKILA\RENDERINGS\MEETING TABLES\Planes discussion table - 1.png">
          <a:extLst>
            <a:ext uri="{FF2B5EF4-FFF2-40B4-BE49-F238E27FC236}">
              <a16:creationId xmlns:a16="http://schemas.microsoft.com/office/drawing/2014/main" id="{D467166B-0FF4-49F3-873A-6EB2B5B96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3" name="Picture 12" descr="C:\1Akila Ramani-26July2013\1 AKILA\RENDERINGS\MEETING TABLES\infinity 8pax meeting tables.jpg">
          <a:extLst>
            <a:ext uri="{FF2B5EF4-FFF2-40B4-BE49-F238E27FC236}">
              <a16:creationId xmlns:a16="http://schemas.microsoft.com/office/drawing/2014/main" id="{B0CBA53B-CF0C-4357-B553-00AC38602D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4" name="Picture 12" descr="C:\1Akila Ramani-26July2013\1 AKILA\RENDERINGS\MEETING TABLES\infinity 8pax meeting tables.jpg">
          <a:extLst>
            <a:ext uri="{FF2B5EF4-FFF2-40B4-BE49-F238E27FC236}">
              <a16:creationId xmlns:a16="http://schemas.microsoft.com/office/drawing/2014/main" id="{48249072-9268-443E-B1AE-9C3607620D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5" name="Picture 12" descr="C:\1Akila Ramani-26July2013\1 AKILA\RENDERINGS\MEETING TABLES\infinity 8pax meeting tables.jpg">
          <a:extLst>
            <a:ext uri="{FF2B5EF4-FFF2-40B4-BE49-F238E27FC236}">
              <a16:creationId xmlns:a16="http://schemas.microsoft.com/office/drawing/2014/main" id="{AA7DDB12-C8C4-4A24-94BE-2C4FE6A743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6" name="Picture 9" descr="C:\1Akila Ramani-26July2013\1 AKILA\RENDERINGS\MEETING TABLES\infinity 8pax meeting tables.jpg">
          <a:extLst>
            <a:ext uri="{FF2B5EF4-FFF2-40B4-BE49-F238E27FC236}">
              <a16:creationId xmlns:a16="http://schemas.microsoft.com/office/drawing/2014/main" id="{678C7A04-EC8D-443F-BBB4-858E116FAD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7" name="Picture 16" descr="C:\1Akila Ramani-26July2013\1 AKILA\RENDERINGS\MEETING TABLES\Planes discussion table - 1.png">
          <a:extLst>
            <a:ext uri="{FF2B5EF4-FFF2-40B4-BE49-F238E27FC236}">
              <a16:creationId xmlns:a16="http://schemas.microsoft.com/office/drawing/2014/main" id="{284CD042-1A4E-4971-9A41-70A5C29670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8" name="Picture 12" descr="C:\1Akila Ramani-26July2013\1 AKILA\RENDERINGS\MEETING TABLES\infinity 8pax meeting tables.jpg">
          <a:extLst>
            <a:ext uri="{FF2B5EF4-FFF2-40B4-BE49-F238E27FC236}">
              <a16:creationId xmlns:a16="http://schemas.microsoft.com/office/drawing/2014/main" id="{B739A2BD-A502-4BEF-B363-5EF0C3B420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9" name="Picture 12" descr="C:\1Akila Ramani-26July2013\1 AKILA\RENDERINGS\MEETING TABLES\infinity 8pax meeting tables.jpg">
          <a:extLst>
            <a:ext uri="{FF2B5EF4-FFF2-40B4-BE49-F238E27FC236}">
              <a16:creationId xmlns:a16="http://schemas.microsoft.com/office/drawing/2014/main" id="{580CEAF4-4BE2-4E6C-AAEB-B23E5B13AA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0" name="Picture 12" descr="C:\1Akila Ramani-26July2013\1 AKILA\RENDERINGS\MEETING TABLES\infinity 8pax meeting tables.jpg">
          <a:extLst>
            <a:ext uri="{FF2B5EF4-FFF2-40B4-BE49-F238E27FC236}">
              <a16:creationId xmlns:a16="http://schemas.microsoft.com/office/drawing/2014/main" id="{651ADE82-E9F5-4B46-A7A0-6F0FCF1B0E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1" name="Picture 9" descr="C:\1Akila Ramani-26July2013\1 AKILA\RENDERINGS\MEETING TABLES\infinity 8pax meeting tables.jpg">
          <a:extLst>
            <a:ext uri="{FF2B5EF4-FFF2-40B4-BE49-F238E27FC236}">
              <a16:creationId xmlns:a16="http://schemas.microsoft.com/office/drawing/2014/main" id="{5E914DD0-730C-418B-8ADC-F3639AFEB5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2" name="Picture 16" descr="C:\1Akila Ramani-26July2013\1 AKILA\RENDERINGS\MEETING TABLES\Planes discussion table - 1.png">
          <a:extLst>
            <a:ext uri="{FF2B5EF4-FFF2-40B4-BE49-F238E27FC236}">
              <a16:creationId xmlns:a16="http://schemas.microsoft.com/office/drawing/2014/main" id="{933C56BF-CAA4-4072-B7F6-B080A22D7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3" name="Picture 12" descr="C:\1Akila Ramani-26July2013\1 AKILA\RENDERINGS\MEETING TABLES\infinity 8pax meeting tables.jpg">
          <a:extLst>
            <a:ext uri="{FF2B5EF4-FFF2-40B4-BE49-F238E27FC236}">
              <a16:creationId xmlns:a16="http://schemas.microsoft.com/office/drawing/2014/main" id="{1E8799E3-0DB8-4912-8062-4FCEA91A3B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4" name="Picture 12" descr="C:\1Akila Ramani-26July2013\1 AKILA\RENDERINGS\MEETING TABLES\infinity 8pax meeting tables.jpg">
          <a:extLst>
            <a:ext uri="{FF2B5EF4-FFF2-40B4-BE49-F238E27FC236}">
              <a16:creationId xmlns:a16="http://schemas.microsoft.com/office/drawing/2014/main" id="{1BC63931-1134-477E-B3AB-D0C37AC808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5" name="Picture 12" descr="C:\1Akila Ramani-26July2013\1 AKILA\RENDERINGS\MEETING TABLES\infinity 8pax meeting tables.jpg">
          <a:extLst>
            <a:ext uri="{FF2B5EF4-FFF2-40B4-BE49-F238E27FC236}">
              <a16:creationId xmlns:a16="http://schemas.microsoft.com/office/drawing/2014/main" id="{6300D8FC-B451-48B9-B9F8-6EC583283B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6" name="Picture 9" descr="C:\1Akila Ramani-26July2013\1 AKILA\RENDERINGS\MEETING TABLES\infinity 8pax meeting tables.jpg">
          <a:extLst>
            <a:ext uri="{FF2B5EF4-FFF2-40B4-BE49-F238E27FC236}">
              <a16:creationId xmlns:a16="http://schemas.microsoft.com/office/drawing/2014/main" id="{29092F77-34F9-4F58-8722-A901D40B62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7" name="Picture 16" descr="C:\1Akila Ramani-26July2013\1 AKILA\RENDERINGS\MEETING TABLES\Planes discussion table - 1.png">
          <a:extLst>
            <a:ext uri="{FF2B5EF4-FFF2-40B4-BE49-F238E27FC236}">
              <a16:creationId xmlns:a16="http://schemas.microsoft.com/office/drawing/2014/main" id="{8EDEB7CD-EF0C-48A0-8C1E-A28A8EB1E8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8" name="Picture 12" descr="C:\1Akila Ramani-26July2013\1 AKILA\RENDERINGS\MEETING TABLES\infinity 8pax meeting tables.jpg">
          <a:extLst>
            <a:ext uri="{FF2B5EF4-FFF2-40B4-BE49-F238E27FC236}">
              <a16:creationId xmlns:a16="http://schemas.microsoft.com/office/drawing/2014/main" id="{87AB2397-9314-41A2-B933-FDA085267B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9" name="Picture 12" descr="C:\1Akila Ramani-26July2013\1 AKILA\RENDERINGS\MEETING TABLES\infinity 8pax meeting tables.jpg">
          <a:extLst>
            <a:ext uri="{FF2B5EF4-FFF2-40B4-BE49-F238E27FC236}">
              <a16:creationId xmlns:a16="http://schemas.microsoft.com/office/drawing/2014/main" id="{BBD2C603-C173-4CCD-A73A-7275E8C931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0" name="Picture 12" descr="C:\1Akila Ramani-26July2013\1 AKILA\RENDERINGS\MEETING TABLES\infinity 8pax meeting tables.jpg">
          <a:extLst>
            <a:ext uri="{FF2B5EF4-FFF2-40B4-BE49-F238E27FC236}">
              <a16:creationId xmlns:a16="http://schemas.microsoft.com/office/drawing/2014/main" id="{74F77071-137B-4324-9074-146CDD3E9A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1" name="Picture 9" descr="C:\1Akila Ramani-26July2013\1 AKILA\RENDERINGS\MEETING TABLES\infinity 8pax meeting tables.jpg">
          <a:extLst>
            <a:ext uri="{FF2B5EF4-FFF2-40B4-BE49-F238E27FC236}">
              <a16:creationId xmlns:a16="http://schemas.microsoft.com/office/drawing/2014/main" id="{197D1BC8-4F57-494D-AE81-0A23C33BAD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2" name="Picture 16" descr="C:\1Akila Ramani-26July2013\1 AKILA\RENDERINGS\MEETING TABLES\Planes discussion table - 1.png">
          <a:extLst>
            <a:ext uri="{FF2B5EF4-FFF2-40B4-BE49-F238E27FC236}">
              <a16:creationId xmlns:a16="http://schemas.microsoft.com/office/drawing/2014/main" id="{D18DA420-110F-4C47-815E-728804DF0E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3" name="Picture 12" descr="C:\1Akila Ramani-26July2013\1 AKILA\RENDERINGS\MEETING TABLES\infinity 8pax meeting tables.jpg">
          <a:extLst>
            <a:ext uri="{FF2B5EF4-FFF2-40B4-BE49-F238E27FC236}">
              <a16:creationId xmlns:a16="http://schemas.microsoft.com/office/drawing/2014/main" id="{15900C96-F2B8-47D4-85AE-02069E38BB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4" name="Picture 12" descr="C:\1Akila Ramani-26July2013\1 AKILA\RENDERINGS\MEETING TABLES\infinity 8pax meeting tables.jpg">
          <a:extLst>
            <a:ext uri="{FF2B5EF4-FFF2-40B4-BE49-F238E27FC236}">
              <a16:creationId xmlns:a16="http://schemas.microsoft.com/office/drawing/2014/main" id="{6B9B5A18-3762-4983-A3F7-9CBA221D1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5" name="Picture 12" descr="C:\1Akila Ramani-26July2013\1 AKILA\RENDERINGS\MEETING TABLES\infinity 8pax meeting tables.jpg">
          <a:extLst>
            <a:ext uri="{FF2B5EF4-FFF2-40B4-BE49-F238E27FC236}">
              <a16:creationId xmlns:a16="http://schemas.microsoft.com/office/drawing/2014/main" id="{EDE1C81A-6A62-41E1-AF1F-E33F9214B5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94670B64-46D2-4D17-8A02-611997501C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08AA8C5C-B11C-4C1E-82B5-3B9E09CC7B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8" name="Picture 12" descr="C:\1Akila Ramani-26July2013\1 AKILA\RENDERINGS\MEETING TABLES\infinity 8pax meeting tables.jpg">
          <a:extLst>
            <a:ext uri="{FF2B5EF4-FFF2-40B4-BE49-F238E27FC236}">
              <a16:creationId xmlns:a16="http://schemas.microsoft.com/office/drawing/2014/main" id="{4450A27E-4490-4E3F-B9E6-4DC49128CF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9" name="Picture 12" descr="C:\1Akila Ramani-26July2013\1 AKILA\RENDERINGS\MEETING TABLES\infinity 8pax meeting tables.jpg">
          <a:extLst>
            <a:ext uri="{FF2B5EF4-FFF2-40B4-BE49-F238E27FC236}">
              <a16:creationId xmlns:a16="http://schemas.microsoft.com/office/drawing/2014/main" id="{028FA5FE-5984-4F34-9546-79500476D5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0" name="Picture 12" descr="C:\1Akila Ramani-26July2013\1 AKILA\RENDERINGS\MEETING TABLES\infinity 8pax meeting tables.jpg">
          <a:extLst>
            <a:ext uri="{FF2B5EF4-FFF2-40B4-BE49-F238E27FC236}">
              <a16:creationId xmlns:a16="http://schemas.microsoft.com/office/drawing/2014/main" id="{59123466-DC10-481E-8863-6DF0F5EB6B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1" name="Picture 9" descr="C:\1Akila Ramani-26July2013\1 AKILA\RENDERINGS\MEETING TABLES\infinity 8pax meeting tables.jpg">
          <a:extLst>
            <a:ext uri="{FF2B5EF4-FFF2-40B4-BE49-F238E27FC236}">
              <a16:creationId xmlns:a16="http://schemas.microsoft.com/office/drawing/2014/main" id="{694C369B-17BE-474A-B917-E011C33857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2" name="Picture 16" descr="C:\1Akila Ramani-26July2013\1 AKILA\RENDERINGS\MEETING TABLES\Planes discussion table - 1.png">
          <a:extLst>
            <a:ext uri="{FF2B5EF4-FFF2-40B4-BE49-F238E27FC236}">
              <a16:creationId xmlns:a16="http://schemas.microsoft.com/office/drawing/2014/main" id="{65899469-A0ED-407F-A39C-5827CAA48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3" name="Picture 12" descr="C:\1Akila Ramani-26July2013\1 AKILA\RENDERINGS\MEETING TABLES\infinity 8pax meeting tables.jpg">
          <a:extLst>
            <a:ext uri="{FF2B5EF4-FFF2-40B4-BE49-F238E27FC236}">
              <a16:creationId xmlns:a16="http://schemas.microsoft.com/office/drawing/2014/main" id="{8844A919-E0A8-4B13-88A8-E8F0CD27FC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4" name="Picture 12" descr="C:\1Akila Ramani-26July2013\1 AKILA\RENDERINGS\MEETING TABLES\infinity 8pax meeting tables.jpg">
          <a:extLst>
            <a:ext uri="{FF2B5EF4-FFF2-40B4-BE49-F238E27FC236}">
              <a16:creationId xmlns:a16="http://schemas.microsoft.com/office/drawing/2014/main" id="{6C9688C3-14E9-4A58-9743-29EFD9019D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92E17739-41FE-4691-A2C8-2B596A17AB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B8504338-5020-44BF-96E4-D4B1BA6104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7" name="Picture 16" descr="C:\1Akila Ramani-26July2013\1 AKILA\RENDERINGS\MEETING TABLES\Planes discussion table - 1.png">
          <a:extLst>
            <a:ext uri="{FF2B5EF4-FFF2-40B4-BE49-F238E27FC236}">
              <a16:creationId xmlns:a16="http://schemas.microsoft.com/office/drawing/2014/main" id="{E40DACF0-77EF-4B87-9E57-C179443F04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8" name="Picture 12" descr="C:\1Akila Ramani-26July2013\1 AKILA\RENDERINGS\MEETING TABLES\infinity 8pax meeting tables.jpg">
          <a:extLst>
            <a:ext uri="{FF2B5EF4-FFF2-40B4-BE49-F238E27FC236}">
              <a16:creationId xmlns:a16="http://schemas.microsoft.com/office/drawing/2014/main" id="{109318C0-0B8D-4678-8E56-2C50B82A2A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9" name="Picture 12" descr="C:\1Akila Ramani-26July2013\1 AKILA\RENDERINGS\MEETING TABLES\infinity 8pax meeting tables.jpg">
          <a:extLst>
            <a:ext uri="{FF2B5EF4-FFF2-40B4-BE49-F238E27FC236}">
              <a16:creationId xmlns:a16="http://schemas.microsoft.com/office/drawing/2014/main" id="{87097ED6-0CD4-4633-B6ED-1B4D33ADF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0" name="Picture 12" descr="C:\1Akila Ramani-26July2013\1 AKILA\RENDERINGS\MEETING TABLES\infinity 8pax meeting tables.jpg">
          <a:extLst>
            <a:ext uri="{FF2B5EF4-FFF2-40B4-BE49-F238E27FC236}">
              <a16:creationId xmlns:a16="http://schemas.microsoft.com/office/drawing/2014/main" id="{CB03D849-0EA1-4494-ABF4-3464BFCA30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1" name="Picture 9" descr="C:\1Akila Ramani-26July2013\1 AKILA\RENDERINGS\MEETING TABLES\infinity 8pax meeting tables.jpg">
          <a:extLst>
            <a:ext uri="{FF2B5EF4-FFF2-40B4-BE49-F238E27FC236}">
              <a16:creationId xmlns:a16="http://schemas.microsoft.com/office/drawing/2014/main" id="{F6FA1CD0-11AC-4DF4-B510-F29C70F8D6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2" name="Picture 16" descr="C:\1Akila Ramani-26July2013\1 AKILA\RENDERINGS\MEETING TABLES\Planes discussion table - 1.png">
          <a:extLst>
            <a:ext uri="{FF2B5EF4-FFF2-40B4-BE49-F238E27FC236}">
              <a16:creationId xmlns:a16="http://schemas.microsoft.com/office/drawing/2014/main" id="{E4610D06-E464-4AA8-B12D-A0FCCD0D81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3" name="Picture 12" descr="C:\1Akila Ramani-26July2013\1 AKILA\RENDERINGS\MEETING TABLES\infinity 8pax meeting tables.jpg">
          <a:extLst>
            <a:ext uri="{FF2B5EF4-FFF2-40B4-BE49-F238E27FC236}">
              <a16:creationId xmlns:a16="http://schemas.microsoft.com/office/drawing/2014/main" id="{F187251A-E06B-48F4-B7E2-7DF6318A22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4" name="Picture 12" descr="C:\1Akila Ramani-26July2013\1 AKILA\RENDERINGS\MEETING TABLES\infinity 8pax meeting tables.jpg">
          <a:extLst>
            <a:ext uri="{FF2B5EF4-FFF2-40B4-BE49-F238E27FC236}">
              <a16:creationId xmlns:a16="http://schemas.microsoft.com/office/drawing/2014/main" id="{8FCBA99D-3028-4433-9DE8-24D8768BB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5" name="Picture 12" descr="C:\1Akila Ramani-26July2013\1 AKILA\RENDERINGS\MEETING TABLES\infinity 8pax meeting tables.jpg">
          <a:extLst>
            <a:ext uri="{FF2B5EF4-FFF2-40B4-BE49-F238E27FC236}">
              <a16:creationId xmlns:a16="http://schemas.microsoft.com/office/drawing/2014/main" id="{7B8C65C2-6EFF-42BC-9639-4662867753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6" name="Picture 9" descr="C:\1Akila Ramani-26July2013\1 AKILA\RENDERINGS\MEETING TABLES\infinity 8pax meeting tables.jpg">
          <a:extLst>
            <a:ext uri="{FF2B5EF4-FFF2-40B4-BE49-F238E27FC236}">
              <a16:creationId xmlns:a16="http://schemas.microsoft.com/office/drawing/2014/main" id="{6EB7E2F2-F30F-46F7-8E82-33412113EC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7" name="Picture 16" descr="C:\1Akila Ramani-26July2013\1 AKILA\RENDERINGS\MEETING TABLES\Planes discussion table - 1.png">
          <a:extLst>
            <a:ext uri="{FF2B5EF4-FFF2-40B4-BE49-F238E27FC236}">
              <a16:creationId xmlns:a16="http://schemas.microsoft.com/office/drawing/2014/main" id="{BAC3DEE0-7DF6-47D2-BD79-3BE51BAEE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8" name="Picture 12" descr="C:\1Akila Ramani-26July2013\1 AKILA\RENDERINGS\MEETING TABLES\infinity 8pax meeting tables.jpg">
          <a:extLst>
            <a:ext uri="{FF2B5EF4-FFF2-40B4-BE49-F238E27FC236}">
              <a16:creationId xmlns:a16="http://schemas.microsoft.com/office/drawing/2014/main" id="{98ABE753-13D6-40CB-AB74-3DA190AA4B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9" name="Picture 12" descr="C:\1Akila Ramani-26July2013\1 AKILA\RENDERINGS\MEETING TABLES\infinity 8pax meeting tables.jpg">
          <a:extLst>
            <a:ext uri="{FF2B5EF4-FFF2-40B4-BE49-F238E27FC236}">
              <a16:creationId xmlns:a16="http://schemas.microsoft.com/office/drawing/2014/main" id="{DFA8E594-2688-4FBF-A262-BD93676A69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0" name="Picture 12" descr="C:\1Akila Ramani-26July2013\1 AKILA\RENDERINGS\MEETING TABLES\infinity 8pax meeting tables.jpg">
          <a:extLst>
            <a:ext uri="{FF2B5EF4-FFF2-40B4-BE49-F238E27FC236}">
              <a16:creationId xmlns:a16="http://schemas.microsoft.com/office/drawing/2014/main" id="{84DDE547-C5F5-442A-A0E2-085997107D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1" name="Picture 9" descr="C:\1Akila Ramani-26July2013\1 AKILA\RENDERINGS\MEETING TABLES\infinity 8pax meeting tables.jpg">
          <a:extLst>
            <a:ext uri="{FF2B5EF4-FFF2-40B4-BE49-F238E27FC236}">
              <a16:creationId xmlns:a16="http://schemas.microsoft.com/office/drawing/2014/main" id="{E2C4F055-FF23-4780-96C0-AC870909A2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2" name="Picture 16" descr="C:\1Akila Ramani-26July2013\1 AKILA\RENDERINGS\MEETING TABLES\Planes discussion table - 1.png">
          <a:extLst>
            <a:ext uri="{FF2B5EF4-FFF2-40B4-BE49-F238E27FC236}">
              <a16:creationId xmlns:a16="http://schemas.microsoft.com/office/drawing/2014/main" id="{ED1AFA45-4982-4395-A763-2418803146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3" name="Picture 12" descr="C:\1Akila Ramani-26July2013\1 AKILA\RENDERINGS\MEETING TABLES\infinity 8pax meeting tables.jpg">
          <a:extLst>
            <a:ext uri="{FF2B5EF4-FFF2-40B4-BE49-F238E27FC236}">
              <a16:creationId xmlns:a16="http://schemas.microsoft.com/office/drawing/2014/main" id="{5ABB4580-9645-4D84-A4F0-279D5EB0F9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4" name="Picture 12" descr="C:\1Akila Ramani-26July2013\1 AKILA\RENDERINGS\MEETING TABLES\infinity 8pax meeting tables.jpg">
          <a:extLst>
            <a:ext uri="{FF2B5EF4-FFF2-40B4-BE49-F238E27FC236}">
              <a16:creationId xmlns:a16="http://schemas.microsoft.com/office/drawing/2014/main" id="{925FDDCF-56CB-4F1A-A38E-93AD0E299F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5" name="Picture 12" descr="C:\1Akila Ramani-26July2013\1 AKILA\RENDERINGS\MEETING TABLES\infinity 8pax meeting tables.jpg">
          <a:extLst>
            <a:ext uri="{FF2B5EF4-FFF2-40B4-BE49-F238E27FC236}">
              <a16:creationId xmlns:a16="http://schemas.microsoft.com/office/drawing/2014/main" id="{7F97522B-B3A3-4AB1-B969-F4B118954E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6" name="Picture 9" descr="C:\1Akila Ramani-26July2013\1 AKILA\RENDERINGS\MEETING TABLES\infinity 8pax meeting tables.jpg">
          <a:extLst>
            <a:ext uri="{FF2B5EF4-FFF2-40B4-BE49-F238E27FC236}">
              <a16:creationId xmlns:a16="http://schemas.microsoft.com/office/drawing/2014/main" id="{CA454344-332F-481D-859C-C9619AFBB4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67" name="Picture 16" descr="C:\1Akila Ramani-26July2013\1 AKILA\RENDERINGS\MEETING TABLES\Planes discussion table - 1.png">
          <a:extLst>
            <a:ext uri="{FF2B5EF4-FFF2-40B4-BE49-F238E27FC236}">
              <a16:creationId xmlns:a16="http://schemas.microsoft.com/office/drawing/2014/main" id="{EB6415F1-866E-4569-BCC6-C2B2E02B19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8" name="Picture 12" descr="C:\1Akila Ramani-26July2013\1 AKILA\RENDERINGS\MEETING TABLES\infinity 8pax meeting tables.jpg">
          <a:extLst>
            <a:ext uri="{FF2B5EF4-FFF2-40B4-BE49-F238E27FC236}">
              <a16:creationId xmlns:a16="http://schemas.microsoft.com/office/drawing/2014/main" id="{9C8C28E0-306C-4143-8F3C-B3048CBA65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69" name="Picture 12" descr="C:\1Akila Ramani-26July2013\1 AKILA\RENDERINGS\MEETING TABLES\infinity 8pax meeting tables.jpg">
          <a:extLst>
            <a:ext uri="{FF2B5EF4-FFF2-40B4-BE49-F238E27FC236}">
              <a16:creationId xmlns:a16="http://schemas.microsoft.com/office/drawing/2014/main" id="{ED9236A1-AFE5-4FF4-A866-FC35DCE5ED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0" name="Picture 12" descr="C:\1Akila Ramani-26July2013\1 AKILA\RENDERINGS\MEETING TABLES\infinity 8pax meeting tables.jpg">
          <a:extLst>
            <a:ext uri="{FF2B5EF4-FFF2-40B4-BE49-F238E27FC236}">
              <a16:creationId xmlns:a16="http://schemas.microsoft.com/office/drawing/2014/main" id="{ACDA2724-ECE8-445D-8219-A188248FF5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1" name="Picture 9" descr="C:\1Akila Ramani-26July2013\1 AKILA\RENDERINGS\MEETING TABLES\infinity 8pax meeting tables.jpg">
          <a:extLst>
            <a:ext uri="{FF2B5EF4-FFF2-40B4-BE49-F238E27FC236}">
              <a16:creationId xmlns:a16="http://schemas.microsoft.com/office/drawing/2014/main" id="{EA5BCABA-9762-490A-AF8A-200E59227E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2" name="Picture 16" descr="C:\1Akila Ramani-26July2013\1 AKILA\RENDERINGS\MEETING TABLES\Planes discussion table - 1.png">
          <a:extLst>
            <a:ext uri="{FF2B5EF4-FFF2-40B4-BE49-F238E27FC236}">
              <a16:creationId xmlns:a16="http://schemas.microsoft.com/office/drawing/2014/main" id="{BBC0010A-4E66-4307-B466-C6C527DD87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3" name="Picture 12" descr="C:\1Akila Ramani-26July2013\1 AKILA\RENDERINGS\MEETING TABLES\infinity 8pax meeting tables.jpg">
          <a:extLst>
            <a:ext uri="{FF2B5EF4-FFF2-40B4-BE49-F238E27FC236}">
              <a16:creationId xmlns:a16="http://schemas.microsoft.com/office/drawing/2014/main" id="{D224E1B6-2F74-498D-A204-8AF36B4DDC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4" name="Picture 12" descr="C:\1Akila Ramani-26July2013\1 AKILA\RENDERINGS\MEETING TABLES\infinity 8pax meeting tables.jpg">
          <a:extLst>
            <a:ext uri="{FF2B5EF4-FFF2-40B4-BE49-F238E27FC236}">
              <a16:creationId xmlns:a16="http://schemas.microsoft.com/office/drawing/2014/main" id="{7F81B378-5A67-4103-A5E8-193E2C0B68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5" name="Picture 12" descr="C:\1Akila Ramani-26July2013\1 AKILA\RENDERINGS\MEETING TABLES\infinity 8pax meeting tables.jpg">
          <a:extLst>
            <a:ext uri="{FF2B5EF4-FFF2-40B4-BE49-F238E27FC236}">
              <a16:creationId xmlns:a16="http://schemas.microsoft.com/office/drawing/2014/main" id="{F7BCE3DA-3024-44B4-848E-38E37B82D6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76" name="Picture 9" descr="C:\1Akila Ramani-26July2013\1 AKILA\RENDERINGS\MEETING TABLES\infinity 8pax meeting tables.jpg">
          <a:extLst>
            <a:ext uri="{FF2B5EF4-FFF2-40B4-BE49-F238E27FC236}">
              <a16:creationId xmlns:a16="http://schemas.microsoft.com/office/drawing/2014/main" id="{51B72895-B97B-4B07-A8D2-781844E24B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7" name="Picture 16" descr="C:\1Akila Ramani-26July2013\1 AKILA\RENDERINGS\MEETING TABLES\Planes discussion table - 1.png">
          <a:extLst>
            <a:ext uri="{FF2B5EF4-FFF2-40B4-BE49-F238E27FC236}">
              <a16:creationId xmlns:a16="http://schemas.microsoft.com/office/drawing/2014/main" id="{091C15CA-4728-4BB4-8D63-BA30C5CB5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78" name="Picture 12" descr="C:\1Akila Ramani-26July2013\1 AKILA\RENDERINGS\MEETING TABLES\infinity 8pax meeting tables.jpg">
          <a:extLst>
            <a:ext uri="{FF2B5EF4-FFF2-40B4-BE49-F238E27FC236}">
              <a16:creationId xmlns:a16="http://schemas.microsoft.com/office/drawing/2014/main" id="{278D2F60-2FC3-41D4-9E32-392ADC86CF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79" name="Picture 12" descr="C:\1Akila Ramani-26July2013\1 AKILA\RENDERINGS\MEETING TABLES\infinity 8pax meeting tables.jpg">
          <a:extLst>
            <a:ext uri="{FF2B5EF4-FFF2-40B4-BE49-F238E27FC236}">
              <a16:creationId xmlns:a16="http://schemas.microsoft.com/office/drawing/2014/main" id="{1C01D678-6C7A-4A07-98FE-BC49429F28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0" name="Picture 12" descr="C:\1Akila Ramani-26July2013\1 AKILA\RENDERINGS\MEETING TABLES\infinity 8pax meeting tables.jpg">
          <a:extLst>
            <a:ext uri="{FF2B5EF4-FFF2-40B4-BE49-F238E27FC236}">
              <a16:creationId xmlns:a16="http://schemas.microsoft.com/office/drawing/2014/main" id="{B494DA20-7A16-4B99-A7D2-05E2F3B62F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1" name="Picture 9" descr="C:\1Akila Ramani-26July2013\1 AKILA\RENDERINGS\MEETING TABLES\infinity 8pax meeting tables.jpg">
          <a:extLst>
            <a:ext uri="{FF2B5EF4-FFF2-40B4-BE49-F238E27FC236}">
              <a16:creationId xmlns:a16="http://schemas.microsoft.com/office/drawing/2014/main" id="{87C9011C-CF7D-4FAA-875C-CFCE954482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2" name="Picture 16" descr="C:\1Akila Ramani-26July2013\1 AKILA\RENDERINGS\MEETING TABLES\Planes discussion table - 1.png">
          <a:extLst>
            <a:ext uri="{FF2B5EF4-FFF2-40B4-BE49-F238E27FC236}">
              <a16:creationId xmlns:a16="http://schemas.microsoft.com/office/drawing/2014/main" id="{2341D3C2-F93E-489E-83E3-271082250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3" name="Picture 12" descr="C:\1Akila Ramani-26July2013\1 AKILA\RENDERINGS\MEETING TABLES\infinity 8pax meeting tables.jpg">
          <a:extLst>
            <a:ext uri="{FF2B5EF4-FFF2-40B4-BE49-F238E27FC236}">
              <a16:creationId xmlns:a16="http://schemas.microsoft.com/office/drawing/2014/main" id="{B402E4AB-EC39-454D-A832-E52F739F03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4" name="Picture 12" descr="C:\1Akila Ramani-26July2013\1 AKILA\RENDERINGS\MEETING TABLES\infinity 8pax meeting tables.jpg">
          <a:extLst>
            <a:ext uri="{FF2B5EF4-FFF2-40B4-BE49-F238E27FC236}">
              <a16:creationId xmlns:a16="http://schemas.microsoft.com/office/drawing/2014/main" id="{B450D678-958A-43E4-85B7-CBCA4C1626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5" name="Picture 12" descr="C:\1Akila Ramani-26July2013\1 AKILA\RENDERINGS\MEETING TABLES\infinity 8pax meeting tables.jpg">
          <a:extLst>
            <a:ext uri="{FF2B5EF4-FFF2-40B4-BE49-F238E27FC236}">
              <a16:creationId xmlns:a16="http://schemas.microsoft.com/office/drawing/2014/main" id="{FED81E0C-3590-4872-975F-89B3435F17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86" name="Picture 9" descr="C:\1Akila Ramani-26July2013\1 AKILA\RENDERINGS\MEETING TABLES\infinity 8pax meeting tables.jpg">
          <a:extLst>
            <a:ext uri="{FF2B5EF4-FFF2-40B4-BE49-F238E27FC236}">
              <a16:creationId xmlns:a16="http://schemas.microsoft.com/office/drawing/2014/main" id="{7DE4AF26-0B17-449B-8C82-CF04560A1A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87" name="Picture 16" descr="C:\1Akila Ramani-26July2013\1 AKILA\RENDERINGS\MEETING TABLES\Planes discussion table - 1.png">
          <a:extLst>
            <a:ext uri="{FF2B5EF4-FFF2-40B4-BE49-F238E27FC236}">
              <a16:creationId xmlns:a16="http://schemas.microsoft.com/office/drawing/2014/main" id="{8842DA7D-0EEE-449A-87C0-48D3FA20C5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8" name="Picture 12" descr="C:\1Akila Ramani-26July2013\1 AKILA\RENDERINGS\MEETING TABLES\infinity 8pax meeting tables.jpg">
          <a:extLst>
            <a:ext uri="{FF2B5EF4-FFF2-40B4-BE49-F238E27FC236}">
              <a16:creationId xmlns:a16="http://schemas.microsoft.com/office/drawing/2014/main" id="{AAD021E1-49D9-42DB-A547-738E316B20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89" name="Picture 12" descr="C:\1Akila Ramani-26July2013\1 AKILA\RENDERINGS\MEETING TABLES\infinity 8pax meeting tables.jpg">
          <a:extLst>
            <a:ext uri="{FF2B5EF4-FFF2-40B4-BE49-F238E27FC236}">
              <a16:creationId xmlns:a16="http://schemas.microsoft.com/office/drawing/2014/main" id="{EA110064-AC5F-4D88-BECB-C93A74EB79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0" name="Picture 12" descr="C:\1Akila Ramani-26July2013\1 AKILA\RENDERINGS\MEETING TABLES\infinity 8pax meeting tables.jpg">
          <a:extLst>
            <a:ext uri="{FF2B5EF4-FFF2-40B4-BE49-F238E27FC236}">
              <a16:creationId xmlns:a16="http://schemas.microsoft.com/office/drawing/2014/main" id="{5A7D84A6-DDB0-4DAD-BEF0-C15AD0054B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1" name="Picture 9" descr="C:\1Akila Ramani-26July2013\1 AKILA\RENDERINGS\MEETING TABLES\infinity 8pax meeting tables.jpg">
          <a:extLst>
            <a:ext uri="{FF2B5EF4-FFF2-40B4-BE49-F238E27FC236}">
              <a16:creationId xmlns:a16="http://schemas.microsoft.com/office/drawing/2014/main" id="{4F6AE1F8-1416-4269-8184-3CDB34DEE1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2" name="Picture 16" descr="C:\1Akila Ramani-26July2013\1 AKILA\RENDERINGS\MEETING TABLES\Planes discussion table - 1.png">
          <a:extLst>
            <a:ext uri="{FF2B5EF4-FFF2-40B4-BE49-F238E27FC236}">
              <a16:creationId xmlns:a16="http://schemas.microsoft.com/office/drawing/2014/main" id="{10E5E472-7345-4D60-BE49-DF9CC5E70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3" name="Picture 12" descr="C:\1Akila Ramani-26July2013\1 AKILA\RENDERINGS\MEETING TABLES\infinity 8pax meeting tables.jpg">
          <a:extLst>
            <a:ext uri="{FF2B5EF4-FFF2-40B4-BE49-F238E27FC236}">
              <a16:creationId xmlns:a16="http://schemas.microsoft.com/office/drawing/2014/main" id="{F126E53E-B632-4A1A-A53E-0281B86324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4" name="Picture 12" descr="C:\1Akila Ramani-26July2013\1 AKILA\RENDERINGS\MEETING TABLES\infinity 8pax meeting tables.jpg">
          <a:extLst>
            <a:ext uri="{FF2B5EF4-FFF2-40B4-BE49-F238E27FC236}">
              <a16:creationId xmlns:a16="http://schemas.microsoft.com/office/drawing/2014/main" id="{BFC28D08-4CDA-48BB-A0B8-0491AEB7F4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5" name="Picture 12" descr="C:\1Akila Ramani-26July2013\1 AKILA\RENDERINGS\MEETING TABLES\infinity 8pax meeting tables.jpg">
          <a:extLst>
            <a:ext uri="{FF2B5EF4-FFF2-40B4-BE49-F238E27FC236}">
              <a16:creationId xmlns:a16="http://schemas.microsoft.com/office/drawing/2014/main" id="{823319EA-19E3-4A52-8A2A-570CD18EA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96" name="Picture 9" descr="C:\1Akila Ramani-26July2013\1 AKILA\RENDERINGS\MEETING TABLES\infinity 8pax meeting tables.jpg">
          <a:extLst>
            <a:ext uri="{FF2B5EF4-FFF2-40B4-BE49-F238E27FC236}">
              <a16:creationId xmlns:a16="http://schemas.microsoft.com/office/drawing/2014/main" id="{0B51A1AF-0641-4A3B-9D14-BFA3C24E61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97" name="Picture 16" descr="C:\1Akila Ramani-26July2013\1 AKILA\RENDERINGS\MEETING TABLES\Planes discussion table - 1.png">
          <a:extLst>
            <a:ext uri="{FF2B5EF4-FFF2-40B4-BE49-F238E27FC236}">
              <a16:creationId xmlns:a16="http://schemas.microsoft.com/office/drawing/2014/main" id="{FCA1F009-6361-4741-8BBD-8E77E99BF3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98" name="Picture 12" descr="C:\1Akila Ramani-26July2013\1 AKILA\RENDERINGS\MEETING TABLES\infinity 8pax meeting tables.jpg">
          <a:extLst>
            <a:ext uri="{FF2B5EF4-FFF2-40B4-BE49-F238E27FC236}">
              <a16:creationId xmlns:a16="http://schemas.microsoft.com/office/drawing/2014/main" id="{E17ADFE7-AC83-4610-945F-3A960F958A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9" name="Picture 12" descr="C:\1Akila Ramani-26July2013\1 AKILA\RENDERINGS\MEETING TABLES\infinity 8pax meeting tables.jpg">
          <a:extLst>
            <a:ext uri="{FF2B5EF4-FFF2-40B4-BE49-F238E27FC236}">
              <a16:creationId xmlns:a16="http://schemas.microsoft.com/office/drawing/2014/main" id="{450F8933-7370-4158-AFF0-3DBDBD19D3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0" name="Picture 12" descr="C:\1Akila Ramani-26July2013\1 AKILA\RENDERINGS\MEETING TABLES\infinity 8pax meeting tables.jpg">
          <a:extLst>
            <a:ext uri="{FF2B5EF4-FFF2-40B4-BE49-F238E27FC236}">
              <a16:creationId xmlns:a16="http://schemas.microsoft.com/office/drawing/2014/main" id="{9FE32409-65E6-4EE0-823D-17C05D21A6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1" name="Picture 9" descr="C:\1Akila Ramani-26July2013\1 AKILA\RENDERINGS\MEETING TABLES\infinity 8pax meeting tables.jpg">
          <a:extLst>
            <a:ext uri="{FF2B5EF4-FFF2-40B4-BE49-F238E27FC236}">
              <a16:creationId xmlns:a16="http://schemas.microsoft.com/office/drawing/2014/main" id="{90644054-DF37-4CF8-85AF-47B5D4D38C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2" name="Picture 16" descr="C:\1Akila Ramani-26July2013\1 AKILA\RENDERINGS\MEETING TABLES\Planes discussion table - 1.png">
          <a:extLst>
            <a:ext uri="{FF2B5EF4-FFF2-40B4-BE49-F238E27FC236}">
              <a16:creationId xmlns:a16="http://schemas.microsoft.com/office/drawing/2014/main" id="{128ADEA2-4600-43ED-AB62-89D785E552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3" name="Picture 12" descr="C:\1Akila Ramani-26July2013\1 AKILA\RENDERINGS\MEETING TABLES\infinity 8pax meeting tables.jpg">
          <a:extLst>
            <a:ext uri="{FF2B5EF4-FFF2-40B4-BE49-F238E27FC236}">
              <a16:creationId xmlns:a16="http://schemas.microsoft.com/office/drawing/2014/main" id="{515A936F-C45D-4871-9E13-F1D68FC016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4" name="Picture 12" descr="C:\1Akila Ramani-26July2013\1 AKILA\RENDERINGS\MEETING TABLES\infinity 8pax meeting tables.jpg">
          <a:extLst>
            <a:ext uri="{FF2B5EF4-FFF2-40B4-BE49-F238E27FC236}">
              <a16:creationId xmlns:a16="http://schemas.microsoft.com/office/drawing/2014/main" id="{7E9BBA4F-1428-4199-A7CB-163E5C7E6C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5" name="Picture 12" descr="C:\1Akila Ramani-26July2013\1 AKILA\RENDERINGS\MEETING TABLES\infinity 8pax meeting tables.jpg">
          <a:extLst>
            <a:ext uri="{FF2B5EF4-FFF2-40B4-BE49-F238E27FC236}">
              <a16:creationId xmlns:a16="http://schemas.microsoft.com/office/drawing/2014/main" id="{0A108A17-C777-4034-8FBA-E096345F99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06" name="Picture 9" descr="C:\1Akila Ramani-26July2013\1 AKILA\RENDERINGS\MEETING TABLES\infinity 8pax meeting tables.jpg">
          <a:extLst>
            <a:ext uri="{FF2B5EF4-FFF2-40B4-BE49-F238E27FC236}">
              <a16:creationId xmlns:a16="http://schemas.microsoft.com/office/drawing/2014/main" id="{3B5AE65B-A321-41E0-96A3-82A467D2C4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07" name="Picture 16" descr="C:\1Akila Ramani-26July2013\1 AKILA\RENDERINGS\MEETING TABLES\Planes discussion table - 1.png">
          <a:extLst>
            <a:ext uri="{FF2B5EF4-FFF2-40B4-BE49-F238E27FC236}">
              <a16:creationId xmlns:a16="http://schemas.microsoft.com/office/drawing/2014/main" id="{4A280F11-D880-4D09-AB9E-61E25F497D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8" name="Picture 12" descr="C:\1Akila Ramani-26July2013\1 AKILA\RENDERINGS\MEETING TABLES\infinity 8pax meeting tables.jpg">
          <a:extLst>
            <a:ext uri="{FF2B5EF4-FFF2-40B4-BE49-F238E27FC236}">
              <a16:creationId xmlns:a16="http://schemas.microsoft.com/office/drawing/2014/main" id="{E5B41700-F94D-40C2-9183-338AAA027B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09" name="Picture 12" descr="C:\1Akila Ramani-26July2013\1 AKILA\RENDERINGS\MEETING TABLES\infinity 8pax meeting tables.jpg">
          <a:extLst>
            <a:ext uri="{FF2B5EF4-FFF2-40B4-BE49-F238E27FC236}">
              <a16:creationId xmlns:a16="http://schemas.microsoft.com/office/drawing/2014/main" id="{CC4FCEDD-BD2A-4606-9A94-E73092132A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10" name="Picture 12" descr="C:\1Akila Ramani-26July2013\1 AKILA\RENDERINGS\MEETING TABLES\infinity 8pax meeting tables.jpg">
          <a:extLst>
            <a:ext uri="{FF2B5EF4-FFF2-40B4-BE49-F238E27FC236}">
              <a16:creationId xmlns:a16="http://schemas.microsoft.com/office/drawing/2014/main" id="{37644EA0-AF28-4B47-AB0B-35BDCF78D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1" name="Picture 9" descr="C:\1Akila Ramani-26July2013\1 AKILA\RENDERINGS\MEETING TABLES\infinity 8pax meeting tables.jpg">
          <a:extLst>
            <a:ext uri="{FF2B5EF4-FFF2-40B4-BE49-F238E27FC236}">
              <a16:creationId xmlns:a16="http://schemas.microsoft.com/office/drawing/2014/main" id="{862955D4-1500-4F14-AAAB-6D0D660DE8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70B77923-B35C-4CD2-BCB4-602183F2E6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372BFB91-0BDA-433D-AB38-5832B57B37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335EAA17-51FE-4586-87C5-E439D5A9E6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AAA1C82E-4A34-478C-8693-19F111843C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0EC5BEDA-3667-45DB-90A8-73F5B9281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 name="Picture 16" descr="C:\1Akila Ramani-26July2013\1 AKILA\RENDERINGS\MEETING TABLES\Planes discussion table - 1.png">
          <a:extLst>
            <a:ext uri="{FF2B5EF4-FFF2-40B4-BE49-F238E27FC236}">
              <a16:creationId xmlns:a16="http://schemas.microsoft.com/office/drawing/2014/main" id="{438C8F3D-2D4F-4B70-9D22-D2924B55FA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 name="Picture 12" descr="C:\1Akila Ramani-26July2013\1 AKILA\RENDERINGS\MEETING TABLES\infinity 8pax meeting tables.jpg">
          <a:extLst>
            <a:ext uri="{FF2B5EF4-FFF2-40B4-BE49-F238E27FC236}">
              <a16:creationId xmlns:a16="http://schemas.microsoft.com/office/drawing/2014/main" id="{D520B371-2DDB-4353-BFFC-C11284D98E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 name="Picture 12" descr="C:\1Akila Ramani-26July2013\1 AKILA\RENDERINGS\MEETING TABLES\infinity 8pax meeting tables.jpg">
          <a:extLst>
            <a:ext uri="{FF2B5EF4-FFF2-40B4-BE49-F238E27FC236}">
              <a16:creationId xmlns:a16="http://schemas.microsoft.com/office/drawing/2014/main" id="{CCF31AF6-1F8A-43F4-A01D-A8372A17B7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 name="Picture 12" descr="C:\1Akila Ramani-26July2013\1 AKILA\RENDERINGS\MEETING TABLES\infinity 8pax meeting tables.jpg">
          <a:extLst>
            <a:ext uri="{FF2B5EF4-FFF2-40B4-BE49-F238E27FC236}">
              <a16:creationId xmlns:a16="http://schemas.microsoft.com/office/drawing/2014/main" id="{1C630819-B16E-4B1A-AC06-F39E4A75D1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C5B56C15-9D62-402A-98FA-8CB413B959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 name="Picture 16" descr="C:\1Akila Ramani-26July2013\1 AKILA\RENDERINGS\MEETING TABLES\Planes discussion table - 1.png">
          <a:extLst>
            <a:ext uri="{FF2B5EF4-FFF2-40B4-BE49-F238E27FC236}">
              <a16:creationId xmlns:a16="http://schemas.microsoft.com/office/drawing/2014/main" id="{0DC782EC-C01E-4BBD-B35A-3DBFAA5FA1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 name="Picture 12" descr="C:\1Akila Ramani-26July2013\1 AKILA\RENDERINGS\MEETING TABLES\infinity 8pax meeting tables.jpg">
          <a:extLst>
            <a:ext uri="{FF2B5EF4-FFF2-40B4-BE49-F238E27FC236}">
              <a16:creationId xmlns:a16="http://schemas.microsoft.com/office/drawing/2014/main" id="{42AB8802-A7D6-4EC7-ACD0-6694915B6D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 name="Picture 12" descr="C:\1Akila Ramani-26July2013\1 AKILA\RENDERINGS\MEETING TABLES\infinity 8pax meeting tables.jpg">
          <a:extLst>
            <a:ext uri="{FF2B5EF4-FFF2-40B4-BE49-F238E27FC236}">
              <a16:creationId xmlns:a16="http://schemas.microsoft.com/office/drawing/2014/main" id="{6A8EC3A8-D662-47F8-8F96-FD27D7534D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 name="Picture 12" descr="C:\1Akila Ramani-26July2013\1 AKILA\RENDERINGS\MEETING TABLES\infinity 8pax meeting tables.jpg">
          <a:extLst>
            <a:ext uri="{FF2B5EF4-FFF2-40B4-BE49-F238E27FC236}">
              <a16:creationId xmlns:a16="http://schemas.microsoft.com/office/drawing/2014/main" id="{D9E1E0AC-7558-4297-A037-03D9F19937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482EE53E-B766-448F-B365-48CFD097E9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 name="Picture 16" descr="C:\1Akila Ramani-26July2013\1 AKILA\RENDERINGS\MEETING TABLES\Planes discussion table - 1.png">
          <a:extLst>
            <a:ext uri="{FF2B5EF4-FFF2-40B4-BE49-F238E27FC236}">
              <a16:creationId xmlns:a16="http://schemas.microsoft.com/office/drawing/2014/main" id="{C692AA07-1066-461E-B90C-81435E1CA1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 name="Picture 12" descr="C:\1Akila Ramani-26July2013\1 AKILA\RENDERINGS\MEETING TABLES\infinity 8pax meeting tables.jpg">
          <a:extLst>
            <a:ext uri="{FF2B5EF4-FFF2-40B4-BE49-F238E27FC236}">
              <a16:creationId xmlns:a16="http://schemas.microsoft.com/office/drawing/2014/main" id="{9E111D42-38C1-4490-A8F9-5C3397607B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 name="Picture 12" descr="C:\1Akila Ramani-26July2013\1 AKILA\RENDERINGS\MEETING TABLES\infinity 8pax meeting tables.jpg">
          <a:extLst>
            <a:ext uri="{FF2B5EF4-FFF2-40B4-BE49-F238E27FC236}">
              <a16:creationId xmlns:a16="http://schemas.microsoft.com/office/drawing/2014/main" id="{6D42FA6A-DF6B-4C15-95C9-E007A8CC22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 name="Picture 12" descr="C:\1Akila Ramani-26July2013\1 AKILA\RENDERINGS\MEETING TABLES\infinity 8pax meeting tables.jpg">
          <a:extLst>
            <a:ext uri="{FF2B5EF4-FFF2-40B4-BE49-F238E27FC236}">
              <a16:creationId xmlns:a16="http://schemas.microsoft.com/office/drawing/2014/main" id="{903FA0DE-74FC-48ED-BEE1-417C0DDEC3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C9A53ECC-E0CD-43E2-890E-0BFF167C22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 name="Picture 16" descr="C:\1Akila Ramani-26July2013\1 AKILA\RENDERINGS\MEETING TABLES\Planes discussion table - 1.png">
          <a:extLst>
            <a:ext uri="{FF2B5EF4-FFF2-40B4-BE49-F238E27FC236}">
              <a16:creationId xmlns:a16="http://schemas.microsoft.com/office/drawing/2014/main" id="{7926AF9C-8E69-44CF-9EC5-0979E58096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1D19F966-3A2B-45BA-80B9-A9991F0EC2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EC83157A-3C7D-413C-B1E6-E3A179DA90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 name="Picture 12" descr="C:\1Akila Ramani-26July2013\1 AKILA\RENDERINGS\MEETING TABLES\infinity 8pax meeting tables.jpg">
          <a:extLst>
            <a:ext uri="{FF2B5EF4-FFF2-40B4-BE49-F238E27FC236}">
              <a16:creationId xmlns:a16="http://schemas.microsoft.com/office/drawing/2014/main" id="{7CC2A226-651B-4FE0-9221-D43E1D7BC4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73FC9C8B-ECDB-4889-84E0-6532D9F879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 name="Picture 16" descr="C:\1Akila Ramani-26July2013\1 AKILA\RENDERINGS\MEETING TABLES\Planes discussion table - 1.png">
          <a:extLst>
            <a:ext uri="{FF2B5EF4-FFF2-40B4-BE49-F238E27FC236}">
              <a16:creationId xmlns:a16="http://schemas.microsoft.com/office/drawing/2014/main" id="{E8AF971B-43A2-40A5-A69F-7217B5A94B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 name="Picture 12" descr="C:\1Akila Ramani-26July2013\1 AKILA\RENDERINGS\MEETING TABLES\infinity 8pax meeting tables.jpg">
          <a:extLst>
            <a:ext uri="{FF2B5EF4-FFF2-40B4-BE49-F238E27FC236}">
              <a16:creationId xmlns:a16="http://schemas.microsoft.com/office/drawing/2014/main" id="{83CAE638-80C9-40E2-9ED7-C0995A51BE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 name="Picture 12" descr="C:\1Akila Ramani-26July2013\1 AKILA\RENDERINGS\MEETING TABLES\infinity 8pax meeting tables.jpg">
          <a:extLst>
            <a:ext uri="{FF2B5EF4-FFF2-40B4-BE49-F238E27FC236}">
              <a16:creationId xmlns:a16="http://schemas.microsoft.com/office/drawing/2014/main" id="{EB93737B-0C12-4127-9D1B-3D97619BA0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 name="Picture 12" descr="C:\1Akila Ramani-26July2013\1 AKILA\RENDERINGS\MEETING TABLES\infinity 8pax meeting tables.jpg">
          <a:extLst>
            <a:ext uri="{FF2B5EF4-FFF2-40B4-BE49-F238E27FC236}">
              <a16:creationId xmlns:a16="http://schemas.microsoft.com/office/drawing/2014/main" id="{D83AEB0A-A9AA-495F-9E76-EEA34BA2D2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142EE5B6-2877-4193-8BE5-9E25FA9C6A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 name="Picture 16" descr="C:\1Akila Ramani-26July2013\1 AKILA\RENDERINGS\MEETING TABLES\Planes discussion table - 1.png">
          <a:extLst>
            <a:ext uri="{FF2B5EF4-FFF2-40B4-BE49-F238E27FC236}">
              <a16:creationId xmlns:a16="http://schemas.microsoft.com/office/drawing/2014/main" id="{65B9A5D5-A82B-48C5-B7C1-EAEAB0E207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 name="Picture 12" descr="C:\1Akila Ramani-26July2013\1 AKILA\RENDERINGS\MEETING TABLES\infinity 8pax meeting tables.jpg">
          <a:extLst>
            <a:ext uri="{FF2B5EF4-FFF2-40B4-BE49-F238E27FC236}">
              <a16:creationId xmlns:a16="http://schemas.microsoft.com/office/drawing/2014/main" id="{F1779592-C186-4F94-A2C6-0E06C3F706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 name="Picture 12" descr="C:\1Akila Ramani-26July2013\1 AKILA\RENDERINGS\MEETING TABLES\infinity 8pax meeting tables.jpg">
          <a:extLst>
            <a:ext uri="{FF2B5EF4-FFF2-40B4-BE49-F238E27FC236}">
              <a16:creationId xmlns:a16="http://schemas.microsoft.com/office/drawing/2014/main" id="{D77F8B08-5610-4B22-B3CB-620CFBFF8B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 name="Picture 12" descr="C:\1Akila Ramani-26July2013\1 AKILA\RENDERINGS\MEETING TABLES\infinity 8pax meeting tables.jpg">
          <a:extLst>
            <a:ext uri="{FF2B5EF4-FFF2-40B4-BE49-F238E27FC236}">
              <a16:creationId xmlns:a16="http://schemas.microsoft.com/office/drawing/2014/main" id="{1279A8F7-430A-4CEB-9064-933C2EAA1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11F10F3D-5C32-4DAF-8BB5-0510C6F726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 name="Picture 16" descr="C:\1Akila Ramani-26July2013\1 AKILA\RENDERINGS\MEETING TABLES\Planes discussion table - 1.png">
          <a:extLst>
            <a:ext uri="{FF2B5EF4-FFF2-40B4-BE49-F238E27FC236}">
              <a16:creationId xmlns:a16="http://schemas.microsoft.com/office/drawing/2014/main" id="{270A4284-E844-471F-A523-7F8AEA3B41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 name="Picture 12" descr="C:\1Akila Ramani-26July2013\1 AKILA\RENDERINGS\MEETING TABLES\infinity 8pax meeting tables.jpg">
          <a:extLst>
            <a:ext uri="{FF2B5EF4-FFF2-40B4-BE49-F238E27FC236}">
              <a16:creationId xmlns:a16="http://schemas.microsoft.com/office/drawing/2014/main" id="{4EC18886-4819-41AC-BE97-781401DE6C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 name="Picture 12" descr="C:\1Akila Ramani-26July2013\1 AKILA\RENDERINGS\MEETING TABLES\infinity 8pax meeting tables.jpg">
          <a:extLst>
            <a:ext uri="{FF2B5EF4-FFF2-40B4-BE49-F238E27FC236}">
              <a16:creationId xmlns:a16="http://schemas.microsoft.com/office/drawing/2014/main" id="{69BE1609-FDAB-4DD8-A703-B77BF60CC6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 name="Picture 12" descr="C:\1Akila Ramani-26July2013\1 AKILA\RENDERINGS\MEETING TABLES\infinity 8pax meeting tables.jpg">
          <a:extLst>
            <a:ext uri="{FF2B5EF4-FFF2-40B4-BE49-F238E27FC236}">
              <a16:creationId xmlns:a16="http://schemas.microsoft.com/office/drawing/2014/main" id="{4C82F9D7-5B21-43FF-9722-A58E970ED9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D843E2DC-D7B6-4338-91CC-F1194581CB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 name="Picture 16" descr="C:\1Akila Ramani-26July2013\1 AKILA\RENDERINGS\MEETING TABLES\Planes discussion table - 1.png">
          <a:extLst>
            <a:ext uri="{FF2B5EF4-FFF2-40B4-BE49-F238E27FC236}">
              <a16:creationId xmlns:a16="http://schemas.microsoft.com/office/drawing/2014/main" id="{BFB8D181-9632-4D8A-9AD9-1B90FBB00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 name="Picture 12" descr="C:\1Akila Ramani-26July2013\1 AKILA\RENDERINGS\MEETING TABLES\infinity 8pax meeting tables.jpg">
          <a:extLst>
            <a:ext uri="{FF2B5EF4-FFF2-40B4-BE49-F238E27FC236}">
              <a16:creationId xmlns:a16="http://schemas.microsoft.com/office/drawing/2014/main" id="{9E24502A-8370-4933-B310-1698BAE7D5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 name="Picture 12" descr="C:\1Akila Ramani-26July2013\1 AKILA\RENDERINGS\MEETING TABLES\infinity 8pax meeting tables.jpg">
          <a:extLst>
            <a:ext uri="{FF2B5EF4-FFF2-40B4-BE49-F238E27FC236}">
              <a16:creationId xmlns:a16="http://schemas.microsoft.com/office/drawing/2014/main" id="{79E3B6DB-B2A9-4D12-9033-F9867E5414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 name="Picture 12" descr="C:\1Akila Ramani-26July2013\1 AKILA\RENDERINGS\MEETING TABLES\infinity 8pax meeting tables.jpg">
          <a:extLst>
            <a:ext uri="{FF2B5EF4-FFF2-40B4-BE49-F238E27FC236}">
              <a16:creationId xmlns:a16="http://schemas.microsoft.com/office/drawing/2014/main" id="{2D02C180-5DA0-4DE5-9D90-C2AA1A17B4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8E398DB5-4714-4C82-87A5-85A063738D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 name="Picture 16" descr="C:\1Akila Ramani-26July2013\1 AKILA\RENDERINGS\MEETING TABLES\Planes discussion table - 1.png">
          <a:extLst>
            <a:ext uri="{FF2B5EF4-FFF2-40B4-BE49-F238E27FC236}">
              <a16:creationId xmlns:a16="http://schemas.microsoft.com/office/drawing/2014/main" id="{5B6657D0-30C0-4EC3-8E78-221AF9DD9F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 name="Picture 12" descr="C:\1Akila Ramani-26July2013\1 AKILA\RENDERINGS\MEETING TABLES\infinity 8pax meeting tables.jpg">
          <a:extLst>
            <a:ext uri="{FF2B5EF4-FFF2-40B4-BE49-F238E27FC236}">
              <a16:creationId xmlns:a16="http://schemas.microsoft.com/office/drawing/2014/main" id="{36E5D5B2-9645-406C-B1F7-40F558959E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 name="Picture 12" descr="C:\1Akila Ramani-26July2013\1 AKILA\RENDERINGS\MEETING TABLES\infinity 8pax meeting tables.jpg">
          <a:extLst>
            <a:ext uri="{FF2B5EF4-FFF2-40B4-BE49-F238E27FC236}">
              <a16:creationId xmlns:a16="http://schemas.microsoft.com/office/drawing/2014/main" id="{315A7458-B7F7-4AA4-B9B9-44FDA62914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 name="Picture 12" descr="C:\1Akila Ramani-26July2013\1 AKILA\RENDERINGS\MEETING TABLES\infinity 8pax meeting tables.jpg">
          <a:extLst>
            <a:ext uri="{FF2B5EF4-FFF2-40B4-BE49-F238E27FC236}">
              <a16:creationId xmlns:a16="http://schemas.microsoft.com/office/drawing/2014/main" id="{EA9AFED7-7640-45D5-AD49-AA9BE52EF2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6248BABF-564F-4A57-BA4D-09428C7D10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 name="Picture 16" descr="C:\1Akila Ramani-26July2013\1 AKILA\RENDERINGS\MEETING TABLES\Planes discussion table - 1.png">
          <a:extLst>
            <a:ext uri="{FF2B5EF4-FFF2-40B4-BE49-F238E27FC236}">
              <a16:creationId xmlns:a16="http://schemas.microsoft.com/office/drawing/2014/main" id="{5E676D5A-6DF0-4F00-9A27-AF75491B0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 name="Picture 12" descr="C:\1Akila Ramani-26July2013\1 AKILA\RENDERINGS\MEETING TABLES\infinity 8pax meeting tables.jpg">
          <a:extLst>
            <a:ext uri="{FF2B5EF4-FFF2-40B4-BE49-F238E27FC236}">
              <a16:creationId xmlns:a16="http://schemas.microsoft.com/office/drawing/2014/main" id="{C6CEB7B9-8185-4C39-896D-BA74786E7F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 name="Picture 12" descr="C:\1Akila Ramani-26July2013\1 AKILA\RENDERINGS\MEETING TABLES\infinity 8pax meeting tables.jpg">
          <a:extLst>
            <a:ext uri="{FF2B5EF4-FFF2-40B4-BE49-F238E27FC236}">
              <a16:creationId xmlns:a16="http://schemas.microsoft.com/office/drawing/2014/main" id="{AB2A3225-DC48-48F2-874A-5A96782583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 name="Picture 12" descr="C:\1Akila Ramani-26July2013\1 AKILA\RENDERINGS\MEETING TABLES\infinity 8pax meeting tables.jpg">
          <a:extLst>
            <a:ext uri="{FF2B5EF4-FFF2-40B4-BE49-F238E27FC236}">
              <a16:creationId xmlns:a16="http://schemas.microsoft.com/office/drawing/2014/main" id="{85CF7389-63C7-4CBF-A66C-944C6B2783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92BF8E59-6963-4EFD-94E2-A757BD3497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FA474A15-5B4F-48D3-98CC-532B3552AB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 name="Picture 12" descr="C:\1Akila Ramani-26July2013\1 AKILA\RENDERINGS\MEETING TABLES\infinity 8pax meeting tables.jpg">
          <a:extLst>
            <a:ext uri="{FF2B5EF4-FFF2-40B4-BE49-F238E27FC236}">
              <a16:creationId xmlns:a16="http://schemas.microsoft.com/office/drawing/2014/main" id="{1A5830FF-6B92-43A5-ABCD-BD2FCAFE2D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 name="Picture 12" descr="C:\1Akila Ramani-26July2013\1 AKILA\RENDERINGS\MEETING TABLES\infinity 8pax meeting tables.jpg">
          <a:extLst>
            <a:ext uri="{FF2B5EF4-FFF2-40B4-BE49-F238E27FC236}">
              <a16:creationId xmlns:a16="http://schemas.microsoft.com/office/drawing/2014/main" id="{ECFA7C9A-7B51-4E85-B6E9-0C83B696EC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 name="Picture 12" descr="C:\1Akila Ramani-26July2013\1 AKILA\RENDERINGS\MEETING TABLES\infinity 8pax meeting tables.jpg">
          <a:extLst>
            <a:ext uri="{FF2B5EF4-FFF2-40B4-BE49-F238E27FC236}">
              <a16:creationId xmlns:a16="http://schemas.microsoft.com/office/drawing/2014/main" id="{927BB7CE-199A-46D6-84CA-D78D8C7351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 name="Picture 9" descr="C:\1Akila Ramani-26July2013\1 AKILA\RENDERINGS\MEETING TABLES\infinity 8pax meeting tables.jpg">
          <a:extLst>
            <a:ext uri="{FF2B5EF4-FFF2-40B4-BE49-F238E27FC236}">
              <a16:creationId xmlns:a16="http://schemas.microsoft.com/office/drawing/2014/main" id="{7869D6F1-9CB8-49C8-9F86-D7B85B7CDF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 name="Picture 16" descr="C:\1Akila Ramani-26July2013\1 AKILA\RENDERINGS\MEETING TABLES\Planes discussion table - 1.png">
          <a:extLst>
            <a:ext uri="{FF2B5EF4-FFF2-40B4-BE49-F238E27FC236}">
              <a16:creationId xmlns:a16="http://schemas.microsoft.com/office/drawing/2014/main" id="{E7E0C4C8-EB1F-4493-811D-10DFF15B4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 name="Picture 12" descr="C:\1Akila Ramani-26July2013\1 AKILA\RENDERINGS\MEETING TABLES\infinity 8pax meeting tables.jpg">
          <a:extLst>
            <a:ext uri="{FF2B5EF4-FFF2-40B4-BE49-F238E27FC236}">
              <a16:creationId xmlns:a16="http://schemas.microsoft.com/office/drawing/2014/main" id="{AD9EA320-DEF6-43B6-BE28-06183156C6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 name="Picture 12" descr="C:\1Akila Ramani-26July2013\1 AKILA\RENDERINGS\MEETING TABLES\infinity 8pax meeting tables.jpg">
          <a:extLst>
            <a:ext uri="{FF2B5EF4-FFF2-40B4-BE49-F238E27FC236}">
              <a16:creationId xmlns:a16="http://schemas.microsoft.com/office/drawing/2014/main" id="{909C5DE6-74D1-4AC4-AE31-97E72887C4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A909666B-8791-49A4-9640-3C3F665D3C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 name="Picture 9" descr="C:\1Akila Ramani-26July2013\1 AKILA\RENDERINGS\MEETING TABLES\infinity 8pax meeting tables.jpg">
          <a:extLst>
            <a:ext uri="{FF2B5EF4-FFF2-40B4-BE49-F238E27FC236}">
              <a16:creationId xmlns:a16="http://schemas.microsoft.com/office/drawing/2014/main" id="{886D4EF8-98E2-4118-A9DA-768543D667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7" name="Picture 16" descr="C:\1Akila Ramani-26July2013\1 AKILA\RENDERINGS\MEETING TABLES\Planes discussion table - 1.png">
          <a:extLst>
            <a:ext uri="{FF2B5EF4-FFF2-40B4-BE49-F238E27FC236}">
              <a16:creationId xmlns:a16="http://schemas.microsoft.com/office/drawing/2014/main" id="{7704F1EE-AB63-4A5B-8B97-AAD5194480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8" name="Picture 12" descr="C:\1Akila Ramani-26July2013\1 AKILA\RENDERINGS\MEETING TABLES\infinity 8pax meeting tables.jpg">
          <a:extLst>
            <a:ext uri="{FF2B5EF4-FFF2-40B4-BE49-F238E27FC236}">
              <a16:creationId xmlns:a16="http://schemas.microsoft.com/office/drawing/2014/main" id="{7DF5632D-4DCE-4BDE-BDD2-15AA1E692F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9" name="Picture 12" descr="C:\1Akila Ramani-26July2013\1 AKILA\RENDERINGS\MEETING TABLES\infinity 8pax meeting tables.jpg">
          <a:extLst>
            <a:ext uri="{FF2B5EF4-FFF2-40B4-BE49-F238E27FC236}">
              <a16:creationId xmlns:a16="http://schemas.microsoft.com/office/drawing/2014/main" id="{E23AC01B-076C-40FA-B402-BD2AB195BA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0" name="Picture 12" descr="C:\1Akila Ramani-26July2013\1 AKILA\RENDERINGS\MEETING TABLES\infinity 8pax meeting tables.jpg">
          <a:extLst>
            <a:ext uri="{FF2B5EF4-FFF2-40B4-BE49-F238E27FC236}">
              <a16:creationId xmlns:a16="http://schemas.microsoft.com/office/drawing/2014/main" id="{AED3A19B-0C2E-423A-A2CC-7AC42FAF75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1" name="Picture 9" descr="C:\1Akila Ramani-26July2013\1 AKILA\RENDERINGS\MEETING TABLES\infinity 8pax meeting tables.jpg">
          <a:extLst>
            <a:ext uri="{FF2B5EF4-FFF2-40B4-BE49-F238E27FC236}">
              <a16:creationId xmlns:a16="http://schemas.microsoft.com/office/drawing/2014/main" id="{DE04E2E7-F680-4B27-BE78-02A6198040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2" name="Picture 16" descr="C:\1Akila Ramani-26July2013\1 AKILA\RENDERINGS\MEETING TABLES\Planes discussion table - 1.png">
          <a:extLst>
            <a:ext uri="{FF2B5EF4-FFF2-40B4-BE49-F238E27FC236}">
              <a16:creationId xmlns:a16="http://schemas.microsoft.com/office/drawing/2014/main" id="{119566A2-425E-4821-ADB1-5037CBF15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3" name="Picture 12" descr="C:\1Akila Ramani-26July2013\1 AKILA\RENDERINGS\MEETING TABLES\infinity 8pax meeting tables.jpg">
          <a:extLst>
            <a:ext uri="{FF2B5EF4-FFF2-40B4-BE49-F238E27FC236}">
              <a16:creationId xmlns:a16="http://schemas.microsoft.com/office/drawing/2014/main" id="{33B79920-4B21-48BF-8F30-9803DA4F22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4" name="Picture 12" descr="C:\1Akila Ramani-26July2013\1 AKILA\RENDERINGS\MEETING TABLES\infinity 8pax meeting tables.jpg">
          <a:extLst>
            <a:ext uri="{FF2B5EF4-FFF2-40B4-BE49-F238E27FC236}">
              <a16:creationId xmlns:a16="http://schemas.microsoft.com/office/drawing/2014/main" id="{FE7C300A-AE5F-46B1-ACF8-F3EBA998B3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5" name="Picture 12" descr="C:\1Akila Ramani-26July2013\1 AKILA\RENDERINGS\MEETING TABLES\infinity 8pax meeting tables.jpg">
          <a:extLst>
            <a:ext uri="{FF2B5EF4-FFF2-40B4-BE49-F238E27FC236}">
              <a16:creationId xmlns:a16="http://schemas.microsoft.com/office/drawing/2014/main" id="{EA51FE8F-F5C6-416B-96A1-088A7C0EEC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6" name="Picture 9" descr="C:\1Akila Ramani-26July2013\1 AKILA\RENDERINGS\MEETING TABLES\infinity 8pax meeting tables.jpg">
          <a:extLst>
            <a:ext uri="{FF2B5EF4-FFF2-40B4-BE49-F238E27FC236}">
              <a16:creationId xmlns:a16="http://schemas.microsoft.com/office/drawing/2014/main" id="{C95878AC-1382-4C45-A8A3-F71EB97961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7" name="Picture 16" descr="C:\1Akila Ramani-26July2013\1 AKILA\RENDERINGS\MEETING TABLES\Planes discussion table - 1.png">
          <a:extLst>
            <a:ext uri="{FF2B5EF4-FFF2-40B4-BE49-F238E27FC236}">
              <a16:creationId xmlns:a16="http://schemas.microsoft.com/office/drawing/2014/main" id="{9F7C3B74-EFB6-4FDE-81BD-30E4F26CE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8" name="Picture 12" descr="C:\1Akila Ramani-26July2013\1 AKILA\RENDERINGS\MEETING TABLES\infinity 8pax meeting tables.jpg">
          <a:extLst>
            <a:ext uri="{FF2B5EF4-FFF2-40B4-BE49-F238E27FC236}">
              <a16:creationId xmlns:a16="http://schemas.microsoft.com/office/drawing/2014/main" id="{EEDECB4B-BB91-4C4B-8187-20A2D50506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9" name="Picture 12" descr="C:\1Akila Ramani-26July2013\1 AKILA\RENDERINGS\MEETING TABLES\infinity 8pax meeting tables.jpg">
          <a:extLst>
            <a:ext uri="{FF2B5EF4-FFF2-40B4-BE49-F238E27FC236}">
              <a16:creationId xmlns:a16="http://schemas.microsoft.com/office/drawing/2014/main" id="{1937E63B-25F5-4872-BAB7-8E5E37153C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0" name="Picture 12" descr="C:\1Akila Ramani-26July2013\1 AKILA\RENDERINGS\MEETING TABLES\infinity 8pax meeting tables.jpg">
          <a:extLst>
            <a:ext uri="{FF2B5EF4-FFF2-40B4-BE49-F238E27FC236}">
              <a16:creationId xmlns:a16="http://schemas.microsoft.com/office/drawing/2014/main" id="{274E4753-3079-48DA-ABAA-D7BC8CF7E3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1" name="Picture 9" descr="C:\1Akila Ramani-26July2013\1 AKILA\RENDERINGS\MEETING TABLES\infinity 8pax meeting tables.jpg">
          <a:extLst>
            <a:ext uri="{FF2B5EF4-FFF2-40B4-BE49-F238E27FC236}">
              <a16:creationId xmlns:a16="http://schemas.microsoft.com/office/drawing/2014/main" id="{7ECFFB93-8AC6-4D97-BC18-82EB980632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2" name="Picture 16" descr="C:\1Akila Ramani-26July2013\1 AKILA\RENDERINGS\MEETING TABLES\Planes discussion table - 1.png">
          <a:extLst>
            <a:ext uri="{FF2B5EF4-FFF2-40B4-BE49-F238E27FC236}">
              <a16:creationId xmlns:a16="http://schemas.microsoft.com/office/drawing/2014/main" id="{E7BBC6F4-F8B5-41C7-8211-F0F4BFFBB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3" name="Picture 12" descr="C:\1Akila Ramani-26July2013\1 AKILA\RENDERINGS\MEETING TABLES\infinity 8pax meeting tables.jpg">
          <a:extLst>
            <a:ext uri="{FF2B5EF4-FFF2-40B4-BE49-F238E27FC236}">
              <a16:creationId xmlns:a16="http://schemas.microsoft.com/office/drawing/2014/main" id="{351AD997-19C2-4E99-B55A-58AC3BA809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4" name="Picture 12" descr="C:\1Akila Ramani-26July2013\1 AKILA\RENDERINGS\MEETING TABLES\infinity 8pax meeting tables.jpg">
          <a:extLst>
            <a:ext uri="{FF2B5EF4-FFF2-40B4-BE49-F238E27FC236}">
              <a16:creationId xmlns:a16="http://schemas.microsoft.com/office/drawing/2014/main" id="{A73ABBEA-D950-47F8-A9F0-56E9D92BB3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5" name="Picture 12" descr="C:\1Akila Ramani-26July2013\1 AKILA\RENDERINGS\MEETING TABLES\infinity 8pax meeting tables.jpg">
          <a:extLst>
            <a:ext uri="{FF2B5EF4-FFF2-40B4-BE49-F238E27FC236}">
              <a16:creationId xmlns:a16="http://schemas.microsoft.com/office/drawing/2014/main" id="{F87442A4-58B7-4EC3-9F1C-C64E095528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6" name="Picture 9" descr="C:\1Akila Ramani-26July2013\1 AKILA\RENDERINGS\MEETING TABLES\infinity 8pax meeting tables.jpg">
          <a:extLst>
            <a:ext uri="{FF2B5EF4-FFF2-40B4-BE49-F238E27FC236}">
              <a16:creationId xmlns:a16="http://schemas.microsoft.com/office/drawing/2014/main" id="{D7506252-3B17-441E-8BE7-2EA2D9128E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7" name="Picture 16" descr="C:\1Akila Ramani-26July2013\1 AKILA\RENDERINGS\MEETING TABLES\Planes discussion table - 1.png">
          <a:extLst>
            <a:ext uri="{FF2B5EF4-FFF2-40B4-BE49-F238E27FC236}">
              <a16:creationId xmlns:a16="http://schemas.microsoft.com/office/drawing/2014/main" id="{6A9886CA-EF66-4C66-88FB-0C58D30DCA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8" name="Picture 12" descr="C:\1Akila Ramani-26July2013\1 AKILA\RENDERINGS\MEETING TABLES\infinity 8pax meeting tables.jpg">
          <a:extLst>
            <a:ext uri="{FF2B5EF4-FFF2-40B4-BE49-F238E27FC236}">
              <a16:creationId xmlns:a16="http://schemas.microsoft.com/office/drawing/2014/main" id="{D9572C24-A363-4E3D-A892-7AE432E086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9" name="Picture 12" descr="C:\1Akila Ramani-26July2013\1 AKILA\RENDERINGS\MEETING TABLES\infinity 8pax meeting tables.jpg">
          <a:extLst>
            <a:ext uri="{FF2B5EF4-FFF2-40B4-BE49-F238E27FC236}">
              <a16:creationId xmlns:a16="http://schemas.microsoft.com/office/drawing/2014/main" id="{0AB370EB-1A7F-443E-8F96-D1C2E3853A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0" name="Picture 12" descr="C:\1Akila Ramani-26July2013\1 AKILA\RENDERINGS\MEETING TABLES\infinity 8pax meeting tables.jpg">
          <a:extLst>
            <a:ext uri="{FF2B5EF4-FFF2-40B4-BE49-F238E27FC236}">
              <a16:creationId xmlns:a16="http://schemas.microsoft.com/office/drawing/2014/main" id="{23D7B859-E8BA-4FF9-A1C2-9F0E81FB6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1" name="Picture 9" descr="C:\1Akila Ramani-26July2013\1 AKILA\RENDERINGS\MEETING TABLES\infinity 8pax meeting tables.jpg">
          <a:extLst>
            <a:ext uri="{FF2B5EF4-FFF2-40B4-BE49-F238E27FC236}">
              <a16:creationId xmlns:a16="http://schemas.microsoft.com/office/drawing/2014/main" id="{BF1B5111-7707-4BCA-8B1A-132A0259D8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2" name="Picture 16" descr="C:\1Akila Ramani-26July2013\1 AKILA\RENDERINGS\MEETING TABLES\Planes discussion table - 1.png">
          <a:extLst>
            <a:ext uri="{FF2B5EF4-FFF2-40B4-BE49-F238E27FC236}">
              <a16:creationId xmlns:a16="http://schemas.microsoft.com/office/drawing/2014/main" id="{851BCE2A-F6C4-4076-B454-EA0728989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3" name="Picture 12" descr="C:\1Akila Ramani-26July2013\1 AKILA\RENDERINGS\MEETING TABLES\infinity 8pax meeting tables.jpg">
          <a:extLst>
            <a:ext uri="{FF2B5EF4-FFF2-40B4-BE49-F238E27FC236}">
              <a16:creationId xmlns:a16="http://schemas.microsoft.com/office/drawing/2014/main" id="{4AD0818F-EA85-4617-9952-F3626D9ED2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4" name="Picture 12" descr="C:\1Akila Ramani-26July2013\1 AKILA\RENDERINGS\MEETING TABLES\infinity 8pax meeting tables.jpg">
          <a:extLst>
            <a:ext uri="{FF2B5EF4-FFF2-40B4-BE49-F238E27FC236}">
              <a16:creationId xmlns:a16="http://schemas.microsoft.com/office/drawing/2014/main" id="{62817440-553E-4A00-80F9-99D45FE8D4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5" name="Picture 12" descr="C:\1Akila Ramani-26July2013\1 AKILA\RENDERINGS\MEETING TABLES\infinity 8pax meeting tables.jpg">
          <a:extLst>
            <a:ext uri="{FF2B5EF4-FFF2-40B4-BE49-F238E27FC236}">
              <a16:creationId xmlns:a16="http://schemas.microsoft.com/office/drawing/2014/main" id="{E41331EF-8C0A-4F44-BB31-AB3D037904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9F5552AC-BF6C-4883-8570-2B666E3F18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3DF3B204-E463-42AF-A070-42EB3A6C3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8" name="Picture 12" descr="C:\1Akila Ramani-26July2013\1 AKILA\RENDERINGS\MEETING TABLES\infinity 8pax meeting tables.jpg">
          <a:extLst>
            <a:ext uri="{FF2B5EF4-FFF2-40B4-BE49-F238E27FC236}">
              <a16:creationId xmlns:a16="http://schemas.microsoft.com/office/drawing/2014/main" id="{9ED2EFCF-556E-450D-83B7-CB45883730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9" name="Picture 12" descr="C:\1Akila Ramani-26July2013\1 AKILA\RENDERINGS\MEETING TABLES\infinity 8pax meeting tables.jpg">
          <a:extLst>
            <a:ext uri="{FF2B5EF4-FFF2-40B4-BE49-F238E27FC236}">
              <a16:creationId xmlns:a16="http://schemas.microsoft.com/office/drawing/2014/main" id="{2E13855B-2279-4900-B778-175C0E0685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0" name="Picture 12" descr="C:\1Akila Ramani-26July2013\1 AKILA\RENDERINGS\MEETING TABLES\infinity 8pax meeting tables.jpg">
          <a:extLst>
            <a:ext uri="{FF2B5EF4-FFF2-40B4-BE49-F238E27FC236}">
              <a16:creationId xmlns:a16="http://schemas.microsoft.com/office/drawing/2014/main" id="{44C37C91-5E11-46CF-A51F-B33EB9BBA1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1" name="Picture 9" descr="C:\1Akila Ramani-26July2013\1 AKILA\RENDERINGS\MEETING TABLES\infinity 8pax meeting tables.jpg">
          <a:extLst>
            <a:ext uri="{FF2B5EF4-FFF2-40B4-BE49-F238E27FC236}">
              <a16:creationId xmlns:a16="http://schemas.microsoft.com/office/drawing/2014/main" id="{1B57B59A-1AFF-455C-97BF-9C9E1E73F3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2" name="Picture 16" descr="C:\1Akila Ramani-26July2013\1 AKILA\RENDERINGS\MEETING TABLES\Planes discussion table - 1.png">
          <a:extLst>
            <a:ext uri="{FF2B5EF4-FFF2-40B4-BE49-F238E27FC236}">
              <a16:creationId xmlns:a16="http://schemas.microsoft.com/office/drawing/2014/main" id="{367E2C06-7439-4BBE-AAFF-9AC33E1D3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3" name="Picture 12" descr="C:\1Akila Ramani-26July2013\1 AKILA\RENDERINGS\MEETING TABLES\infinity 8pax meeting tables.jpg">
          <a:extLst>
            <a:ext uri="{FF2B5EF4-FFF2-40B4-BE49-F238E27FC236}">
              <a16:creationId xmlns:a16="http://schemas.microsoft.com/office/drawing/2014/main" id="{9669C34C-CF7D-459B-B7AA-97286A4BDD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4" name="Picture 12" descr="C:\1Akila Ramani-26July2013\1 AKILA\RENDERINGS\MEETING TABLES\infinity 8pax meeting tables.jpg">
          <a:extLst>
            <a:ext uri="{FF2B5EF4-FFF2-40B4-BE49-F238E27FC236}">
              <a16:creationId xmlns:a16="http://schemas.microsoft.com/office/drawing/2014/main" id="{7FA83689-1F4E-48A8-A3C7-7198411F52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4F48595E-8503-4C9C-AA85-ECA5BC1E50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6" name="Picture 9" descr="C:\1Akila Ramani-26July2013\1 AKILA\RENDERINGS\MEETING TABLES\infinity 8pax meeting tables.jpg">
          <a:extLst>
            <a:ext uri="{FF2B5EF4-FFF2-40B4-BE49-F238E27FC236}">
              <a16:creationId xmlns:a16="http://schemas.microsoft.com/office/drawing/2014/main" id="{B77C7156-10A4-42FF-9106-8571A56697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7" name="Picture 16" descr="C:\1Akila Ramani-26July2013\1 AKILA\RENDERINGS\MEETING TABLES\Planes discussion table - 1.png">
          <a:extLst>
            <a:ext uri="{FF2B5EF4-FFF2-40B4-BE49-F238E27FC236}">
              <a16:creationId xmlns:a16="http://schemas.microsoft.com/office/drawing/2014/main" id="{E5169511-EFD7-43E3-B49A-A34BCE3D19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8" name="Picture 12" descr="C:\1Akila Ramani-26July2013\1 AKILA\RENDERINGS\MEETING TABLES\infinity 8pax meeting tables.jpg">
          <a:extLst>
            <a:ext uri="{FF2B5EF4-FFF2-40B4-BE49-F238E27FC236}">
              <a16:creationId xmlns:a16="http://schemas.microsoft.com/office/drawing/2014/main" id="{1C27CA26-3F9D-424F-89EA-798BD062EC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9" name="Picture 12" descr="C:\1Akila Ramani-26July2013\1 AKILA\RENDERINGS\MEETING TABLES\infinity 8pax meeting tables.jpg">
          <a:extLst>
            <a:ext uri="{FF2B5EF4-FFF2-40B4-BE49-F238E27FC236}">
              <a16:creationId xmlns:a16="http://schemas.microsoft.com/office/drawing/2014/main" id="{B51E1D7C-57FA-45B6-BAC8-93C04C9EB3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0" name="Picture 12" descr="C:\1Akila Ramani-26July2013\1 AKILA\RENDERINGS\MEETING TABLES\infinity 8pax meeting tables.jpg">
          <a:extLst>
            <a:ext uri="{FF2B5EF4-FFF2-40B4-BE49-F238E27FC236}">
              <a16:creationId xmlns:a16="http://schemas.microsoft.com/office/drawing/2014/main" id="{47616A5D-6256-49EC-8E0B-D03D61CC5A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1" name="Picture 9" descr="C:\1Akila Ramani-26July2013\1 AKILA\RENDERINGS\MEETING TABLES\infinity 8pax meeting tables.jpg">
          <a:extLst>
            <a:ext uri="{FF2B5EF4-FFF2-40B4-BE49-F238E27FC236}">
              <a16:creationId xmlns:a16="http://schemas.microsoft.com/office/drawing/2014/main" id="{F45CB3D6-4875-4F64-8BF1-0A33B34A6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2" name="Picture 16" descr="C:\1Akila Ramani-26July2013\1 AKILA\RENDERINGS\MEETING TABLES\Planes discussion table - 1.png">
          <a:extLst>
            <a:ext uri="{FF2B5EF4-FFF2-40B4-BE49-F238E27FC236}">
              <a16:creationId xmlns:a16="http://schemas.microsoft.com/office/drawing/2014/main" id="{295C7790-6921-4D51-9D2B-FAC1D87A0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3" name="Picture 12" descr="C:\1Akila Ramani-26July2013\1 AKILA\RENDERINGS\MEETING TABLES\infinity 8pax meeting tables.jpg">
          <a:extLst>
            <a:ext uri="{FF2B5EF4-FFF2-40B4-BE49-F238E27FC236}">
              <a16:creationId xmlns:a16="http://schemas.microsoft.com/office/drawing/2014/main" id="{6E5E55BA-13C2-4FAE-B1B9-DE3636ACDE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4" name="Picture 12" descr="C:\1Akila Ramani-26July2013\1 AKILA\RENDERINGS\MEETING TABLES\infinity 8pax meeting tables.jpg">
          <a:extLst>
            <a:ext uri="{FF2B5EF4-FFF2-40B4-BE49-F238E27FC236}">
              <a16:creationId xmlns:a16="http://schemas.microsoft.com/office/drawing/2014/main" id="{5A6D2537-B53D-49D2-BA0F-A2EC4B3891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5" name="Picture 12" descr="C:\1Akila Ramani-26July2013\1 AKILA\RENDERINGS\MEETING TABLES\infinity 8pax meeting tables.jpg">
          <a:extLst>
            <a:ext uri="{FF2B5EF4-FFF2-40B4-BE49-F238E27FC236}">
              <a16:creationId xmlns:a16="http://schemas.microsoft.com/office/drawing/2014/main" id="{F8DFB0F5-6193-403C-85FC-1DBC25E68B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6" name="Picture 9" descr="C:\1Akila Ramani-26July2013\1 AKILA\RENDERINGS\MEETING TABLES\infinity 8pax meeting tables.jpg">
          <a:extLst>
            <a:ext uri="{FF2B5EF4-FFF2-40B4-BE49-F238E27FC236}">
              <a16:creationId xmlns:a16="http://schemas.microsoft.com/office/drawing/2014/main" id="{1819B6C3-AB80-4378-A37D-6158D4C5DE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7" name="Picture 16" descr="C:\1Akila Ramani-26July2013\1 AKILA\RENDERINGS\MEETING TABLES\Planes discussion table - 1.png">
          <a:extLst>
            <a:ext uri="{FF2B5EF4-FFF2-40B4-BE49-F238E27FC236}">
              <a16:creationId xmlns:a16="http://schemas.microsoft.com/office/drawing/2014/main" id="{966C4104-FD5D-4E8D-8A15-28FD847155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8" name="Picture 12" descr="C:\1Akila Ramani-26July2013\1 AKILA\RENDERINGS\MEETING TABLES\infinity 8pax meeting tables.jpg">
          <a:extLst>
            <a:ext uri="{FF2B5EF4-FFF2-40B4-BE49-F238E27FC236}">
              <a16:creationId xmlns:a16="http://schemas.microsoft.com/office/drawing/2014/main" id="{A7C3E6F0-B006-4E4E-8783-5A1881A9CF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9" name="Picture 12" descr="C:\1Akila Ramani-26July2013\1 AKILA\RENDERINGS\MEETING TABLES\infinity 8pax meeting tables.jpg">
          <a:extLst>
            <a:ext uri="{FF2B5EF4-FFF2-40B4-BE49-F238E27FC236}">
              <a16:creationId xmlns:a16="http://schemas.microsoft.com/office/drawing/2014/main" id="{FBA5B1C2-7054-4AFF-B46D-9469DC5021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0" name="Picture 12" descr="C:\1Akila Ramani-26July2013\1 AKILA\RENDERINGS\MEETING TABLES\infinity 8pax meeting tables.jpg">
          <a:extLst>
            <a:ext uri="{FF2B5EF4-FFF2-40B4-BE49-F238E27FC236}">
              <a16:creationId xmlns:a16="http://schemas.microsoft.com/office/drawing/2014/main" id="{3F1698BC-2541-4BE1-8F14-FF67C3B48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1" name="Picture 9" descr="C:\1Akila Ramani-26July2013\1 AKILA\RENDERINGS\MEETING TABLES\infinity 8pax meeting tables.jpg">
          <a:extLst>
            <a:ext uri="{FF2B5EF4-FFF2-40B4-BE49-F238E27FC236}">
              <a16:creationId xmlns:a16="http://schemas.microsoft.com/office/drawing/2014/main" id="{57B05806-8B04-4115-9FE3-6EC53C3C4F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2" name="Picture 16" descr="C:\1Akila Ramani-26July2013\1 AKILA\RENDERINGS\MEETING TABLES\Planes discussion table - 1.png">
          <a:extLst>
            <a:ext uri="{FF2B5EF4-FFF2-40B4-BE49-F238E27FC236}">
              <a16:creationId xmlns:a16="http://schemas.microsoft.com/office/drawing/2014/main" id="{E9E92C5E-93BD-4B05-9EAE-AEEF0136C0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3" name="Picture 12" descr="C:\1Akila Ramani-26July2013\1 AKILA\RENDERINGS\MEETING TABLES\infinity 8pax meeting tables.jpg">
          <a:extLst>
            <a:ext uri="{FF2B5EF4-FFF2-40B4-BE49-F238E27FC236}">
              <a16:creationId xmlns:a16="http://schemas.microsoft.com/office/drawing/2014/main" id="{B1B69089-7EF5-49E6-B3E6-CB4450A36F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4" name="Picture 12" descr="C:\1Akila Ramani-26July2013\1 AKILA\RENDERINGS\MEETING TABLES\infinity 8pax meeting tables.jpg">
          <a:extLst>
            <a:ext uri="{FF2B5EF4-FFF2-40B4-BE49-F238E27FC236}">
              <a16:creationId xmlns:a16="http://schemas.microsoft.com/office/drawing/2014/main" id="{54520DC8-6B6E-49DD-90DF-A4A98CBC7D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5" name="Picture 12" descr="C:\1Akila Ramani-26July2013\1 AKILA\RENDERINGS\MEETING TABLES\infinity 8pax meeting tables.jpg">
          <a:extLst>
            <a:ext uri="{FF2B5EF4-FFF2-40B4-BE49-F238E27FC236}">
              <a16:creationId xmlns:a16="http://schemas.microsoft.com/office/drawing/2014/main" id="{D3D5046D-4534-40D9-B5B4-784CD1E05C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6" name="Picture 9" descr="C:\1Akila Ramani-26July2013\1 AKILA\RENDERINGS\MEETING TABLES\infinity 8pax meeting tables.jpg">
          <a:extLst>
            <a:ext uri="{FF2B5EF4-FFF2-40B4-BE49-F238E27FC236}">
              <a16:creationId xmlns:a16="http://schemas.microsoft.com/office/drawing/2014/main" id="{4E0326C1-5F42-43E9-8588-63034A4B29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7" name="Picture 16" descr="C:\1Akila Ramani-26July2013\1 AKILA\RENDERINGS\MEETING TABLES\Planes discussion table - 1.png">
          <a:extLst>
            <a:ext uri="{FF2B5EF4-FFF2-40B4-BE49-F238E27FC236}">
              <a16:creationId xmlns:a16="http://schemas.microsoft.com/office/drawing/2014/main" id="{A3B240C5-EE26-4FA0-BB1E-40935BD911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8" name="Picture 12" descr="C:\1Akila Ramani-26July2013\1 AKILA\RENDERINGS\MEETING TABLES\infinity 8pax meeting tables.jpg">
          <a:extLst>
            <a:ext uri="{FF2B5EF4-FFF2-40B4-BE49-F238E27FC236}">
              <a16:creationId xmlns:a16="http://schemas.microsoft.com/office/drawing/2014/main" id="{4C7C3EAE-8118-449A-87B5-C6D2F8DA4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9" name="Picture 12" descr="C:\1Akila Ramani-26July2013\1 AKILA\RENDERINGS\MEETING TABLES\infinity 8pax meeting tables.jpg">
          <a:extLst>
            <a:ext uri="{FF2B5EF4-FFF2-40B4-BE49-F238E27FC236}">
              <a16:creationId xmlns:a16="http://schemas.microsoft.com/office/drawing/2014/main" id="{776516A0-9EE6-47C3-9487-30ECFAF12F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0" name="Picture 12" descr="C:\1Akila Ramani-26July2013\1 AKILA\RENDERINGS\MEETING TABLES\infinity 8pax meeting tables.jpg">
          <a:extLst>
            <a:ext uri="{FF2B5EF4-FFF2-40B4-BE49-F238E27FC236}">
              <a16:creationId xmlns:a16="http://schemas.microsoft.com/office/drawing/2014/main" id="{336B99E9-39B7-4378-9EC0-17C9068C07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1" name="Picture 9" descr="C:\1Akila Ramani-26July2013\1 AKILA\RENDERINGS\MEETING TABLES\infinity 8pax meeting tables.jpg">
          <a:extLst>
            <a:ext uri="{FF2B5EF4-FFF2-40B4-BE49-F238E27FC236}">
              <a16:creationId xmlns:a16="http://schemas.microsoft.com/office/drawing/2014/main" id="{D9039BFD-52FE-4381-9512-1F1F64776F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2" name="Picture 16" descr="C:\1Akila Ramani-26July2013\1 AKILA\RENDERINGS\MEETING TABLES\Planes discussion table - 1.png">
          <a:extLst>
            <a:ext uri="{FF2B5EF4-FFF2-40B4-BE49-F238E27FC236}">
              <a16:creationId xmlns:a16="http://schemas.microsoft.com/office/drawing/2014/main" id="{67AA1950-FF13-4AD6-A288-00E8D7B8CE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3" name="Picture 12" descr="C:\1Akila Ramani-26July2013\1 AKILA\RENDERINGS\MEETING TABLES\infinity 8pax meeting tables.jpg">
          <a:extLst>
            <a:ext uri="{FF2B5EF4-FFF2-40B4-BE49-F238E27FC236}">
              <a16:creationId xmlns:a16="http://schemas.microsoft.com/office/drawing/2014/main" id="{F49C422C-DE43-4A97-98D4-24E816D1DD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4" name="Picture 12" descr="C:\1Akila Ramani-26July2013\1 AKILA\RENDERINGS\MEETING TABLES\infinity 8pax meeting tables.jpg">
          <a:extLst>
            <a:ext uri="{FF2B5EF4-FFF2-40B4-BE49-F238E27FC236}">
              <a16:creationId xmlns:a16="http://schemas.microsoft.com/office/drawing/2014/main" id="{1F706961-989F-4C8F-A94C-2E5F6F8F22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5" name="Picture 12" descr="C:\1Akila Ramani-26July2013\1 AKILA\RENDERINGS\MEETING TABLES\infinity 8pax meeting tables.jpg">
          <a:extLst>
            <a:ext uri="{FF2B5EF4-FFF2-40B4-BE49-F238E27FC236}">
              <a16:creationId xmlns:a16="http://schemas.microsoft.com/office/drawing/2014/main" id="{B579F74D-B9B8-40FB-B6DA-B6056B3A4D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BEEA642B-7BD4-4ED7-9874-0F83130A70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D738B2B8-B44E-4556-8D5A-CDF93F33C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8" name="Picture 12" descr="C:\1Akila Ramani-26July2013\1 AKILA\RENDERINGS\MEETING TABLES\infinity 8pax meeting tables.jpg">
          <a:extLst>
            <a:ext uri="{FF2B5EF4-FFF2-40B4-BE49-F238E27FC236}">
              <a16:creationId xmlns:a16="http://schemas.microsoft.com/office/drawing/2014/main" id="{1C9EE348-8514-4C38-9347-D6858A4A84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9" name="Picture 12" descr="C:\1Akila Ramani-26July2013\1 AKILA\RENDERINGS\MEETING TABLES\infinity 8pax meeting tables.jpg">
          <a:extLst>
            <a:ext uri="{FF2B5EF4-FFF2-40B4-BE49-F238E27FC236}">
              <a16:creationId xmlns:a16="http://schemas.microsoft.com/office/drawing/2014/main" id="{E9DCDD86-C0CB-4732-8449-EB8A3A54F3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0" name="Picture 12" descr="C:\1Akila Ramani-26July2013\1 AKILA\RENDERINGS\MEETING TABLES\infinity 8pax meeting tables.jpg">
          <a:extLst>
            <a:ext uri="{FF2B5EF4-FFF2-40B4-BE49-F238E27FC236}">
              <a16:creationId xmlns:a16="http://schemas.microsoft.com/office/drawing/2014/main" id="{15E5E5E3-5F1E-4060-8A36-F4BE750D65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1" name="Picture 9" descr="C:\1Akila Ramani-26July2013\1 AKILA\RENDERINGS\MEETING TABLES\infinity 8pax meeting tables.jpg">
          <a:extLst>
            <a:ext uri="{FF2B5EF4-FFF2-40B4-BE49-F238E27FC236}">
              <a16:creationId xmlns:a16="http://schemas.microsoft.com/office/drawing/2014/main" id="{48684467-E033-4E9D-913C-82673BF199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2" name="Picture 16" descr="C:\1Akila Ramani-26July2013\1 AKILA\RENDERINGS\MEETING TABLES\Planes discussion table - 1.png">
          <a:extLst>
            <a:ext uri="{FF2B5EF4-FFF2-40B4-BE49-F238E27FC236}">
              <a16:creationId xmlns:a16="http://schemas.microsoft.com/office/drawing/2014/main" id="{80C939CB-2221-42B7-8A42-03777BFC9D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3" name="Picture 12" descr="C:\1Akila Ramani-26July2013\1 AKILA\RENDERINGS\MEETING TABLES\infinity 8pax meeting tables.jpg">
          <a:extLst>
            <a:ext uri="{FF2B5EF4-FFF2-40B4-BE49-F238E27FC236}">
              <a16:creationId xmlns:a16="http://schemas.microsoft.com/office/drawing/2014/main" id="{89A70550-02A2-4103-836B-25291799F7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4" name="Picture 12" descr="C:\1Akila Ramani-26July2013\1 AKILA\RENDERINGS\MEETING TABLES\infinity 8pax meeting tables.jpg">
          <a:extLst>
            <a:ext uri="{FF2B5EF4-FFF2-40B4-BE49-F238E27FC236}">
              <a16:creationId xmlns:a16="http://schemas.microsoft.com/office/drawing/2014/main" id="{0651F591-C91A-4642-967F-F3E077F424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6D5152D4-4021-4F47-BF14-429D653BE9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5A3A40EC-0D67-4632-928E-3038B31756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7" name="Picture 16" descr="C:\1Akila Ramani-26July2013\1 AKILA\RENDERINGS\MEETING TABLES\Planes discussion table - 1.png">
          <a:extLst>
            <a:ext uri="{FF2B5EF4-FFF2-40B4-BE49-F238E27FC236}">
              <a16:creationId xmlns:a16="http://schemas.microsoft.com/office/drawing/2014/main" id="{58C2EA06-8E05-4BE4-ADD5-BF38AA230C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8" name="Picture 12" descr="C:\1Akila Ramani-26July2013\1 AKILA\RENDERINGS\MEETING TABLES\infinity 8pax meeting tables.jpg">
          <a:extLst>
            <a:ext uri="{FF2B5EF4-FFF2-40B4-BE49-F238E27FC236}">
              <a16:creationId xmlns:a16="http://schemas.microsoft.com/office/drawing/2014/main" id="{7D766E3E-8C4F-4E69-B5AE-C9B08F456B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9" name="Picture 12" descr="C:\1Akila Ramani-26July2013\1 AKILA\RENDERINGS\MEETING TABLES\infinity 8pax meeting tables.jpg">
          <a:extLst>
            <a:ext uri="{FF2B5EF4-FFF2-40B4-BE49-F238E27FC236}">
              <a16:creationId xmlns:a16="http://schemas.microsoft.com/office/drawing/2014/main" id="{343B9DD2-91E5-4D98-AB14-A629AD0440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0" name="Picture 12" descr="C:\1Akila Ramani-26July2013\1 AKILA\RENDERINGS\MEETING TABLES\infinity 8pax meeting tables.jpg">
          <a:extLst>
            <a:ext uri="{FF2B5EF4-FFF2-40B4-BE49-F238E27FC236}">
              <a16:creationId xmlns:a16="http://schemas.microsoft.com/office/drawing/2014/main" id="{E1DAE5AD-995F-4CEF-A837-5F4C54FCAD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1" name="Picture 9" descr="C:\1Akila Ramani-26July2013\1 AKILA\RENDERINGS\MEETING TABLES\infinity 8pax meeting tables.jpg">
          <a:extLst>
            <a:ext uri="{FF2B5EF4-FFF2-40B4-BE49-F238E27FC236}">
              <a16:creationId xmlns:a16="http://schemas.microsoft.com/office/drawing/2014/main" id="{AAD37CE1-08F6-409B-8EDF-D4783852D8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2" name="Picture 16" descr="C:\1Akila Ramani-26July2013\1 AKILA\RENDERINGS\MEETING TABLES\Planes discussion table - 1.png">
          <a:extLst>
            <a:ext uri="{FF2B5EF4-FFF2-40B4-BE49-F238E27FC236}">
              <a16:creationId xmlns:a16="http://schemas.microsoft.com/office/drawing/2014/main" id="{A0CB291B-7E3F-4600-A928-95A2ED53A8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3" name="Picture 12" descr="C:\1Akila Ramani-26July2013\1 AKILA\RENDERINGS\MEETING TABLES\infinity 8pax meeting tables.jpg">
          <a:extLst>
            <a:ext uri="{FF2B5EF4-FFF2-40B4-BE49-F238E27FC236}">
              <a16:creationId xmlns:a16="http://schemas.microsoft.com/office/drawing/2014/main" id="{49401462-0EF2-4206-8FD9-36B3C7FE93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4" name="Picture 12" descr="C:\1Akila Ramani-26July2013\1 AKILA\RENDERINGS\MEETING TABLES\infinity 8pax meeting tables.jpg">
          <a:extLst>
            <a:ext uri="{FF2B5EF4-FFF2-40B4-BE49-F238E27FC236}">
              <a16:creationId xmlns:a16="http://schemas.microsoft.com/office/drawing/2014/main" id="{FABF0131-71DD-4055-B934-7A051B5C53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5" name="Picture 12" descr="C:\1Akila Ramani-26July2013\1 AKILA\RENDERINGS\MEETING TABLES\infinity 8pax meeting tables.jpg">
          <a:extLst>
            <a:ext uri="{FF2B5EF4-FFF2-40B4-BE49-F238E27FC236}">
              <a16:creationId xmlns:a16="http://schemas.microsoft.com/office/drawing/2014/main" id="{3CAE1612-E874-442B-B50D-75607D4F51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6" name="Picture 9" descr="C:\1Akila Ramani-26July2013\1 AKILA\RENDERINGS\MEETING TABLES\infinity 8pax meeting tables.jpg">
          <a:extLst>
            <a:ext uri="{FF2B5EF4-FFF2-40B4-BE49-F238E27FC236}">
              <a16:creationId xmlns:a16="http://schemas.microsoft.com/office/drawing/2014/main" id="{1AEDE753-9461-498F-BE75-063D7EC707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7" name="Picture 16" descr="C:\1Akila Ramani-26July2013\1 AKILA\RENDERINGS\MEETING TABLES\Planes discussion table - 1.png">
          <a:extLst>
            <a:ext uri="{FF2B5EF4-FFF2-40B4-BE49-F238E27FC236}">
              <a16:creationId xmlns:a16="http://schemas.microsoft.com/office/drawing/2014/main" id="{4D75241E-BEE8-458F-998B-F8608183F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38700"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8" name="Picture 12" descr="C:\1Akila Ramani-26July2013\1 AKILA\RENDERINGS\MEETING TABLES\infinity 8pax meeting tables.jpg">
          <a:extLst>
            <a:ext uri="{FF2B5EF4-FFF2-40B4-BE49-F238E27FC236}">
              <a16:creationId xmlns:a16="http://schemas.microsoft.com/office/drawing/2014/main" id="{EFA62A7E-0A22-4A53-BEFD-F9BFD1CCC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9" name="Picture 12" descr="C:\1Akila Ramani-26July2013\1 AKILA\RENDERINGS\MEETING TABLES\infinity 8pax meeting tables.jpg">
          <a:extLst>
            <a:ext uri="{FF2B5EF4-FFF2-40B4-BE49-F238E27FC236}">
              <a16:creationId xmlns:a16="http://schemas.microsoft.com/office/drawing/2014/main" id="{90DF71EF-73F4-45A3-934C-BF997AC834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0" name="Picture 12" descr="C:\1Akila Ramani-26July2013\1 AKILA\RENDERINGS\MEETING TABLES\infinity 8pax meeting tables.jpg">
          <a:extLst>
            <a:ext uri="{FF2B5EF4-FFF2-40B4-BE49-F238E27FC236}">
              <a16:creationId xmlns:a16="http://schemas.microsoft.com/office/drawing/2014/main" id="{04979217-A950-48CD-B174-B32485CED7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1" name="Picture 9" descr="C:\1Akila Ramani-26July2013\1 AKILA\RENDERINGS\MEETING TABLES\infinity 8pax meeting tables.jpg">
          <a:extLst>
            <a:ext uri="{FF2B5EF4-FFF2-40B4-BE49-F238E27FC236}">
              <a16:creationId xmlns:a16="http://schemas.microsoft.com/office/drawing/2014/main" id="{164B0D60-EA0C-4C73-8B5E-502D425E33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38700"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0</xdr:colOff>
      <xdr:row>1</xdr:row>
      <xdr:rowOff>7620</xdr:rowOff>
    </xdr:to>
    <xdr:pic>
      <xdr:nvPicPr>
        <xdr:cNvPr id="2" name="Picture 16" descr="C:\1Akila Ramani-26July2013\1 AKILA\RENDERINGS\MEETING TABLES\Planes discussion table - 1.png">
          <a:extLst>
            <a:ext uri="{FF2B5EF4-FFF2-40B4-BE49-F238E27FC236}">
              <a16:creationId xmlns:a16="http://schemas.microsoft.com/office/drawing/2014/main" id="{20C41034-0EEB-432F-9881-BFC3F6DDDA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 name="Picture 12" descr="C:\1Akila Ramani-26July2013\1 AKILA\RENDERINGS\MEETING TABLES\infinity 8pax meeting tables.jpg">
          <a:extLst>
            <a:ext uri="{FF2B5EF4-FFF2-40B4-BE49-F238E27FC236}">
              <a16:creationId xmlns:a16="http://schemas.microsoft.com/office/drawing/2014/main" id="{7AB2FB59-FB3A-41BA-B660-AC653DA1F0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 name="Picture 12" descr="C:\1Akila Ramani-26July2013\1 AKILA\RENDERINGS\MEETING TABLES\infinity 8pax meeting tables.jpg">
          <a:extLst>
            <a:ext uri="{FF2B5EF4-FFF2-40B4-BE49-F238E27FC236}">
              <a16:creationId xmlns:a16="http://schemas.microsoft.com/office/drawing/2014/main" id="{7718C954-405C-468B-BCA9-66B6224E55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 name="Picture 12" descr="C:\1Akila Ramani-26July2013\1 AKILA\RENDERINGS\MEETING TABLES\infinity 8pax meeting tables.jpg">
          <a:extLst>
            <a:ext uri="{FF2B5EF4-FFF2-40B4-BE49-F238E27FC236}">
              <a16:creationId xmlns:a16="http://schemas.microsoft.com/office/drawing/2014/main" id="{CCC36758-6443-4968-927B-44A1BAAA54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 name="Picture 9" descr="C:\1Akila Ramani-26July2013\1 AKILA\RENDERINGS\MEETING TABLES\infinity 8pax meeting tables.jpg">
          <a:extLst>
            <a:ext uri="{FF2B5EF4-FFF2-40B4-BE49-F238E27FC236}">
              <a16:creationId xmlns:a16="http://schemas.microsoft.com/office/drawing/2014/main" id="{8CA5FCB0-A803-48EF-BFC8-5504403F17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 name="Picture 16" descr="C:\1Akila Ramani-26July2013\1 AKILA\RENDERINGS\MEETING TABLES\Planes discussion table - 1.png">
          <a:extLst>
            <a:ext uri="{FF2B5EF4-FFF2-40B4-BE49-F238E27FC236}">
              <a16:creationId xmlns:a16="http://schemas.microsoft.com/office/drawing/2014/main" id="{1123125B-ABEF-4130-A6FC-D9FEA0A42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 name="Picture 12" descr="C:\1Akila Ramani-26July2013\1 AKILA\RENDERINGS\MEETING TABLES\infinity 8pax meeting tables.jpg">
          <a:extLst>
            <a:ext uri="{FF2B5EF4-FFF2-40B4-BE49-F238E27FC236}">
              <a16:creationId xmlns:a16="http://schemas.microsoft.com/office/drawing/2014/main" id="{2EA41124-7042-4B80-B62A-984438FD6F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 name="Picture 12" descr="C:\1Akila Ramani-26July2013\1 AKILA\RENDERINGS\MEETING TABLES\infinity 8pax meeting tables.jpg">
          <a:extLst>
            <a:ext uri="{FF2B5EF4-FFF2-40B4-BE49-F238E27FC236}">
              <a16:creationId xmlns:a16="http://schemas.microsoft.com/office/drawing/2014/main" id="{E97BBB9A-CA5A-4F7F-8D72-62801FDF89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 name="Picture 12" descr="C:\1Akila Ramani-26July2013\1 AKILA\RENDERINGS\MEETING TABLES\infinity 8pax meeting tables.jpg">
          <a:extLst>
            <a:ext uri="{FF2B5EF4-FFF2-40B4-BE49-F238E27FC236}">
              <a16:creationId xmlns:a16="http://schemas.microsoft.com/office/drawing/2014/main" id="{9E183D61-0280-4A6B-BE02-BD21E02285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 name="Picture 9" descr="C:\1Akila Ramani-26July2013\1 AKILA\RENDERINGS\MEETING TABLES\infinity 8pax meeting tables.jpg">
          <a:extLst>
            <a:ext uri="{FF2B5EF4-FFF2-40B4-BE49-F238E27FC236}">
              <a16:creationId xmlns:a16="http://schemas.microsoft.com/office/drawing/2014/main" id="{680275A9-540E-45A1-BADE-EA551874C8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 name="Picture 16" descr="C:\1Akila Ramani-26July2013\1 AKILA\RENDERINGS\MEETING TABLES\Planes discussion table - 1.png">
          <a:extLst>
            <a:ext uri="{FF2B5EF4-FFF2-40B4-BE49-F238E27FC236}">
              <a16:creationId xmlns:a16="http://schemas.microsoft.com/office/drawing/2014/main" id="{72309EF1-9ED8-4639-8A6D-C6737D306F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 name="Picture 12" descr="C:\1Akila Ramani-26July2013\1 AKILA\RENDERINGS\MEETING TABLES\infinity 8pax meeting tables.jpg">
          <a:extLst>
            <a:ext uri="{FF2B5EF4-FFF2-40B4-BE49-F238E27FC236}">
              <a16:creationId xmlns:a16="http://schemas.microsoft.com/office/drawing/2014/main" id="{F6E83463-BC5D-4FD5-9573-8010676A95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 name="Picture 12" descr="C:\1Akila Ramani-26July2013\1 AKILA\RENDERINGS\MEETING TABLES\infinity 8pax meeting tables.jpg">
          <a:extLst>
            <a:ext uri="{FF2B5EF4-FFF2-40B4-BE49-F238E27FC236}">
              <a16:creationId xmlns:a16="http://schemas.microsoft.com/office/drawing/2014/main" id="{24E2428B-4669-43AE-930A-B3ADCE40BA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 name="Picture 12" descr="C:\1Akila Ramani-26July2013\1 AKILA\RENDERINGS\MEETING TABLES\infinity 8pax meeting tables.jpg">
          <a:extLst>
            <a:ext uri="{FF2B5EF4-FFF2-40B4-BE49-F238E27FC236}">
              <a16:creationId xmlns:a16="http://schemas.microsoft.com/office/drawing/2014/main" id="{3783E087-452C-49FF-B2A7-872DF2C350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 name="Picture 9" descr="C:\1Akila Ramani-26July2013\1 AKILA\RENDERINGS\MEETING TABLES\infinity 8pax meeting tables.jpg">
          <a:extLst>
            <a:ext uri="{FF2B5EF4-FFF2-40B4-BE49-F238E27FC236}">
              <a16:creationId xmlns:a16="http://schemas.microsoft.com/office/drawing/2014/main" id="{BA68A63A-7C5F-403C-9AE6-1AE2487BB0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7" name="Picture 16" descr="C:\1Akila Ramani-26July2013\1 AKILA\RENDERINGS\MEETING TABLES\Planes discussion table - 1.png">
          <a:extLst>
            <a:ext uri="{FF2B5EF4-FFF2-40B4-BE49-F238E27FC236}">
              <a16:creationId xmlns:a16="http://schemas.microsoft.com/office/drawing/2014/main" id="{DCAC2877-8246-40C5-B3C5-A56B838099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8" name="Picture 12" descr="C:\1Akila Ramani-26July2013\1 AKILA\RENDERINGS\MEETING TABLES\infinity 8pax meeting tables.jpg">
          <a:extLst>
            <a:ext uri="{FF2B5EF4-FFF2-40B4-BE49-F238E27FC236}">
              <a16:creationId xmlns:a16="http://schemas.microsoft.com/office/drawing/2014/main" id="{DF5E65C3-A937-463F-BE24-67A1C8175A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9" name="Picture 12" descr="C:\1Akila Ramani-26July2013\1 AKILA\RENDERINGS\MEETING TABLES\infinity 8pax meeting tables.jpg">
          <a:extLst>
            <a:ext uri="{FF2B5EF4-FFF2-40B4-BE49-F238E27FC236}">
              <a16:creationId xmlns:a16="http://schemas.microsoft.com/office/drawing/2014/main" id="{DBF07807-E854-4BEE-8210-BEF1506583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0" name="Picture 12" descr="C:\1Akila Ramani-26July2013\1 AKILA\RENDERINGS\MEETING TABLES\infinity 8pax meeting tables.jpg">
          <a:extLst>
            <a:ext uri="{FF2B5EF4-FFF2-40B4-BE49-F238E27FC236}">
              <a16:creationId xmlns:a16="http://schemas.microsoft.com/office/drawing/2014/main" id="{BF26A5EC-9BC2-4C2A-A8FB-CFC3F9107F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1" name="Picture 9" descr="C:\1Akila Ramani-26July2013\1 AKILA\RENDERINGS\MEETING TABLES\infinity 8pax meeting tables.jpg">
          <a:extLst>
            <a:ext uri="{FF2B5EF4-FFF2-40B4-BE49-F238E27FC236}">
              <a16:creationId xmlns:a16="http://schemas.microsoft.com/office/drawing/2014/main" id="{B0CD5514-FEEE-4433-A6F9-F3BA659427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2" name="Picture 16" descr="C:\1Akila Ramani-26July2013\1 AKILA\RENDERINGS\MEETING TABLES\Planes discussion table - 1.png">
          <a:extLst>
            <a:ext uri="{FF2B5EF4-FFF2-40B4-BE49-F238E27FC236}">
              <a16:creationId xmlns:a16="http://schemas.microsoft.com/office/drawing/2014/main" id="{9AEA4FA4-D73B-45E1-B205-5DE6B608D0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3" name="Picture 12" descr="C:\1Akila Ramani-26July2013\1 AKILA\RENDERINGS\MEETING TABLES\infinity 8pax meeting tables.jpg">
          <a:extLst>
            <a:ext uri="{FF2B5EF4-FFF2-40B4-BE49-F238E27FC236}">
              <a16:creationId xmlns:a16="http://schemas.microsoft.com/office/drawing/2014/main" id="{A3F69D68-AB5F-4F2E-A802-5F7B26348C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4" name="Picture 12" descr="C:\1Akila Ramani-26July2013\1 AKILA\RENDERINGS\MEETING TABLES\infinity 8pax meeting tables.jpg">
          <a:extLst>
            <a:ext uri="{FF2B5EF4-FFF2-40B4-BE49-F238E27FC236}">
              <a16:creationId xmlns:a16="http://schemas.microsoft.com/office/drawing/2014/main" id="{92B02911-FC14-4934-BD3B-69E8803FAE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5" name="Picture 12" descr="C:\1Akila Ramani-26July2013\1 AKILA\RENDERINGS\MEETING TABLES\infinity 8pax meeting tables.jpg">
          <a:extLst>
            <a:ext uri="{FF2B5EF4-FFF2-40B4-BE49-F238E27FC236}">
              <a16:creationId xmlns:a16="http://schemas.microsoft.com/office/drawing/2014/main" id="{19853DFA-775B-478D-9D24-3FF11056B4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26" name="Picture 9" descr="C:\1Akila Ramani-26July2013\1 AKILA\RENDERINGS\MEETING TABLES\infinity 8pax meeting tables.jpg">
          <a:extLst>
            <a:ext uri="{FF2B5EF4-FFF2-40B4-BE49-F238E27FC236}">
              <a16:creationId xmlns:a16="http://schemas.microsoft.com/office/drawing/2014/main" id="{B6E5D8A1-B775-4808-9BB0-C6DB2E41CD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27" name="Picture 16" descr="C:\1Akila Ramani-26July2013\1 AKILA\RENDERINGS\MEETING TABLES\Planes discussion table - 1.png">
          <a:extLst>
            <a:ext uri="{FF2B5EF4-FFF2-40B4-BE49-F238E27FC236}">
              <a16:creationId xmlns:a16="http://schemas.microsoft.com/office/drawing/2014/main" id="{A080A1E6-3C98-48A5-B377-66028A2F4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28" name="Picture 12" descr="C:\1Akila Ramani-26July2013\1 AKILA\RENDERINGS\MEETING TABLES\infinity 8pax meeting tables.jpg">
          <a:extLst>
            <a:ext uri="{FF2B5EF4-FFF2-40B4-BE49-F238E27FC236}">
              <a16:creationId xmlns:a16="http://schemas.microsoft.com/office/drawing/2014/main" id="{D4890E76-2888-4F8A-B130-CADC6AA96D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29" name="Picture 12" descr="C:\1Akila Ramani-26July2013\1 AKILA\RENDERINGS\MEETING TABLES\infinity 8pax meeting tables.jpg">
          <a:extLst>
            <a:ext uri="{FF2B5EF4-FFF2-40B4-BE49-F238E27FC236}">
              <a16:creationId xmlns:a16="http://schemas.microsoft.com/office/drawing/2014/main" id="{1229BAD9-E16C-4F5E-B198-572222AA3B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0" name="Picture 12" descr="C:\1Akila Ramani-26July2013\1 AKILA\RENDERINGS\MEETING TABLES\infinity 8pax meeting tables.jpg">
          <a:extLst>
            <a:ext uri="{FF2B5EF4-FFF2-40B4-BE49-F238E27FC236}">
              <a16:creationId xmlns:a16="http://schemas.microsoft.com/office/drawing/2014/main" id="{C3CA0B03-0AB4-47F3-855A-1C97B26F73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1" name="Picture 9" descr="C:\1Akila Ramani-26July2013\1 AKILA\RENDERINGS\MEETING TABLES\infinity 8pax meeting tables.jpg">
          <a:extLst>
            <a:ext uri="{FF2B5EF4-FFF2-40B4-BE49-F238E27FC236}">
              <a16:creationId xmlns:a16="http://schemas.microsoft.com/office/drawing/2014/main" id="{1D0B752C-96CD-4043-B518-56921AF693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2" name="Picture 16" descr="C:\1Akila Ramani-26July2013\1 AKILA\RENDERINGS\MEETING TABLES\Planes discussion table - 1.png">
          <a:extLst>
            <a:ext uri="{FF2B5EF4-FFF2-40B4-BE49-F238E27FC236}">
              <a16:creationId xmlns:a16="http://schemas.microsoft.com/office/drawing/2014/main" id="{98B65718-A2FA-42AD-8870-7430D96E32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3" name="Picture 12" descr="C:\1Akila Ramani-26July2013\1 AKILA\RENDERINGS\MEETING TABLES\infinity 8pax meeting tables.jpg">
          <a:extLst>
            <a:ext uri="{FF2B5EF4-FFF2-40B4-BE49-F238E27FC236}">
              <a16:creationId xmlns:a16="http://schemas.microsoft.com/office/drawing/2014/main" id="{AB07210D-BCD8-4744-B6B4-79CF647A0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4" name="Picture 12" descr="C:\1Akila Ramani-26July2013\1 AKILA\RENDERINGS\MEETING TABLES\infinity 8pax meeting tables.jpg">
          <a:extLst>
            <a:ext uri="{FF2B5EF4-FFF2-40B4-BE49-F238E27FC236}">
              <a16:creationId xmlns:a16="http://schemas.microsoft.com/office/drawing/2014/main" id="{3FF6FEC2-530B-463F-93DB-8909BD9578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5" name="Picture 12" descr="C:\1Akila Ramani-26July2013\1 AKILA\RENDERINGS\MEETING TABLES\infinity 8pax meeting tables.jpg">
          <a:extLst>
            <a:ext uri="{FF2B5EF4-FFF2-40B4-BE49-F238E27FC236}">
              <a16:creationId xmlns:a16="http://schemas.microsoft.com/office/drawing/2014/main" id="{A5272E18-F42F-4E37-BF15-D304574503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36" name="Picture 9" descr="C:\1Akila Ramani-26July2013\1 AKILA\RENDERINGS\MEETING TABLES\infinity 8pax meeting tables.jpg">
          <a:extLst>
            <a:ext uri="{FF2B5EF4-FFF2-40B4-BE49-F238E27FC236}">
              <a16:creationId xmlns:a16="http://schemas.microsoft.com/office/drawing/2014/main" id="{522D314E-2126-4EF4-87DD-B85FA18C8D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37" name="Picture 16" descr="C:\1Akila Ramani-26July2013\1 AKILA\RENDERINGS\MEETING TABLES\Planes discussion table - 1.png">
          <a:extLst>
            <a:ext uri="{FF2B5EF4-FFF2-40B4-BE49-F238E27FC236}">
              <a16:creationId xmlns:a16="http://schemas.microsoft.com/office/drawing/2014/main" id="{C75A8C75-E4F9-46DF-9E62-F5EF45831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38" name="Picture 12" descr="C:\1Akila Ramani-26July2013\1 AKILA\RENDERINGS\MEETING TABLES\infinity 8pax meeting tables.jpg">
          <a:extLst>
            <a:ext uri="{FF2B5EF4-FFF2-40B4-BE49-F238E27FC236}">
              <a16:creationId xmlns:a16="http://schemas.microsoft.com/office/drawing/2014/main" id="{8D54CAA9-5A89-460A-A70A-C582811C7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39" name="Picture 12" descr="C:\1Akila Ramani-26July2013\1 AKILA\RENDERINGS\MEETING TABLES\infinity 8pax meeting tables.jpg">
          <a:extLst>
            <a:ext uri="{FF2B5EF4-FFF2-40B4-BE49-F238E27FC236}">
              <a16:creationId xmlns:a16="http://schemas.microsoft.com/office/drawing/2014/main" id="{B154F187-0A1D-4FF0-B2C1-604E466751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0" name="Picture 12" descr="C:\1Akila Ramani-26July2013\1 AKILA\RENDERINGS\MEETING TABLES\infinity 8pax meeting tables.jpg">
          <a:extLst>
            <a:ext uri="{FF2B5EF4-FFF2-40B4-BE49-F238E27FC236}">
              <a16:creationId xmlns:a16="http://schemas.microsoft.com/office/drawing/2014/main" id="{177814BE-3699-42A2-82A1-79C366EC18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1" name="Picture 9" descr="C:\1Akila Ramani-26July2013\1 AKILA\RENDERINGS\MEETING TABLES\infinity 8pax meeting tables.jpg">
          <a:extLst>
            <a:ext uri="{FF2B5EF4-FFF2-40B4-BE49-F238E27FC236}">
              <a16:creationId xmlns:a16="http://schemas.microsoft.com/office/drawing/2014/main" id="{94CACF73-2A75-46B5-9E5E-C002723D31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2" name="Picture 16" descr="C:\1Akila Ramani-26July2013\1 AKILA\RENDERINGS\MEETING TABLES\Planes discussion table - 1.png">
          <a:extLst>
            <a:ext uri="{FF2B5EF4-FFF2-40B4-BE49-F238E27FC236}">
              <a16:creationId xmlns:a16="http://schemas.microsoft.com/office/drawing/2014/main" id="{A7FCE833-44EF-4F58-B358-E928E7B22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3" name="Picture 12" descr="C:\1Akila Ramani-26July2013\1 AKILA\RENDERINGS\MEETING TABLES\infinity 8pax meeting tables.jpg">
          <a:extLst>
            <a:ext uri="{FF2B5EF4-FFF2-40B4-BE49-F238E27FC236}">
              <a16:creationId xmlns:a16="http://schemas.microsoft.com/office/drawing/2014/main" id="{EAF33B17-F715-497D-87BF-D47A8B7E61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4" name="Picture 12" descr="C:\1Akila Ramani-26July2013\1 AKILA\RENDERINGS\MEETING TABLES\infinity 8pax meeting tables.jpg">
          <a:extLst>
            <a:ext uri="{FF2B5EF4-FFF2-40B4-BE49-F238E27FC236}">
              <a16:creationId xmlns:a16="http://schemas.microsoft.com/office/drawing/2014/main" id="{D345BFB2-FD87-4CDC-B16F-B2EF3DF26C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5" name="Picture 12" descr="C:\1Akila Ramani-26July2013\1 AKILA\RENDERINGS\MEETING TABLES\infinity 8pax meeting tables.jpg">
          <a:extLst>
            <a:ext uri="{FF2B5EF4-FFF2-40B4-BE49-F238E27FC236}">
              <a16:creationId xmlns:a16="http://schemas.microsoft.com/office/drawing/2014/main" id="{49150E61-1FE3-480C-8E34-5AC2482B86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46" name="Picture 9" descr="C:\1Akila Ramani-26July2013\1 AKILA\RENDERINGS\MEETING TABLES\infinity 8pax meeting tables.jpg">
          <a:extLst>
            <a:ext uri="{FF2B5EF4-FFF2-40B4-BE49-F238E27FC236}">
              <a16:creationId xmlns:a16="http://schemas.microsoft.com/office/drawing/2014/main" id="{53A57061-29E3-4AD9-A39C-1CAFCFECFC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47" name="Picture 16" descr="C:\1Akila Ramani-26July2013\1 AKILA\RENDERINGS\MEETING TABLES\Planes discussion table - 1.png">
          <a:extLst>
            <a:ext uri="{FF2B5EF4-FFF2-40B4-BE49-F238E27FC236}">
              <a16:creationId xmlns:a16="http://schemas.microsoft.com/office/drawing/2014/main" id="{DE0E1779-F3A2-469A-A32F-4BE95B905C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48" name="Picture 12" descr="C:\1Akila Ramani-26July2013\1 AKILA\RENDERINGS\MEETING TABLES\infinity 8pax meeting tables.jpg">
          <a:extLst>
            <a:ext uri="{FF2B5EF4-FFF2-40B4-BE49-F238E27FC236}">
              <a16:creationId xmlns:a16="http://schemas.microsoft.com/office/drawing/2014/main" id="{BC586FA9-B294-48B0-85B5-857FE2AB07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49" name="Picture 12" descr="C:\1Akila Ramani-26July2013\1 AKILA\RENDERINGS\MEETING TABLES\infinity 8pax meeting tables.jpg">
          <a:extLst>
            <a:ext uri="{FF2B5EF4-FFF2-40B4-BE49-F238E27FC236}">
              <a16:creationId xmlns:a16="http://schemas.microsoft.com/office/drawing/2014/main" id="{4FE75D46-ACC4-4E27-B11F-70C90FB06B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0" name="Picture 12" descr="C:\1Akila Ramani-26July2013\1 AKILA\RENDERINGS\MEETING TABLES\infinity 8pax meeting tables.jpg">
          <a:extLst>
            <a:ext uri="{FF2B5EF4-FFF2-40B4-BE49-F238E27FC236}">
              <a16:creationId xmlns:a16="http://schemas.microsoft.com/office/drawing/2014/main" id="{1EC2DE08-45E0-4017-AE7E-779727E222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1" name="Picture 9" descr="C:\1Akila Ramani-26July2013\1 AKILA\RENDERINGS\MEETING TABLES\infinity 8pax meeting tables.jpg">
          <a:extLst>
            <a:ext uri="{FF2B5EF4-FFF2-40B4-BE49-F238E27FC236}">
              <a16:creationId xmlns:a16="http://schemas.microsoft.com/office/drawing/2014/main" id="{2E57566F-4E7F-4AB9-A6A5-6F36387B04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2" name="Picture 16" descr="C:\1Akila Ramani-26July2013\1 AKILA\RENDERINGS\MEETING TABLES\Planes discussion table - 1.png">
          <a:extLst>
            <a:ext uri="{FF2B5EF4-FFF2-40B4-BE49-F238E27FC236}">
              <a16:creationId xmlns:a16="http://schemas.microsoft.com/office/drawing/2014/main" id="{30446887-A024-4438-8895-17FAD27B1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3" name="Picture 12" descr="C:\1Akila Ramani-26July2013\1 AKILA\RENDERINGS\MEETING TABLES\infinity 8pax meeting tables.jpg">
          <a:extLst>
            <a:ext uri="{FF2B5EF4-FFF2-40B4-BE49-F238E27FC236}">
              <a16:creationId xmlns:a16="http://schemas.microsoft.com/office/drawing/2014/main" id="{F0E3AF8B-6B03-42FC-BEDB-C41D90A5E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4" name="Picture 12" descr="C:\1Akila Ramani-26July2013\1 AKILA\RENDERINGS\MEETING TABLES\infinity 8pax meeting tables.jpg">
          <a:extLst>
            <a:ext uri="{FF2B5EF4-FFF2-40B4-BE49-F238E27FC236}">
              <a16:creationId xmlns:a16="http://schemas.microsoft.com/office/drawing/2014/main" id="{002629EA-840F-4585-AA22-DE1B3DEBC7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5" name="Picture 12" descr="C:\1Akila Ramani-26July2013\1 AKILA\RENDERINGS\MEETING TABLES\infinity 8pax meeting tables.jpg">
          <a:extLst>
            <a:ext uri="{FF2B5EF4-FFF2-40B4-BE49-F238E27FC236}">
              <a16:creationId xmlns:a16="http://schemas.microsoft.com/office/drawing/2014/main" id="{169A26B0-8FFE-49F4-8DA0-E91EFA0031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56" name="Picture 9" descr="C:\1Akila Ramani-26July2013\1 AKILA\RENDERINGS\MEETING TABLES\infinity 8pax meeting tables.jpg">
          <a:extLst>
            <a:ext uri="{FF2B5EF4-FFF2-40B4-BE49-F238E27FC236}">
              <a16:creationId xmlns:a16="http://schemas.microsoft.com/office/drawing/2014/main" id="{6C2546AB-DEFE-4828-9716-97D1F1E783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57" name="Picture 16" descr="C:\1Akila Ramani-26July2013\1 AKILA\RENDERINGS\MEETING TABLES\Planes discussion table - 1.png">
          <a:extLst>
            <a:ext uri="{FF2B5EF4-FFF2-40B4-BE49-F238E27FC236}">
              <a16:creationId xmlns:a16="http://schemas.microsoft.com/office/drawing/2014/main" id="{AA537E3B-1023-497B-95C7-6E1CA0B003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58" name="Picture 12" descr="C:\1Akila Ramani-26July2013\1 AKILA\RENDERINGS\MEETING TABLES\infinity 8pax meeting tables.jpg">
          <a:extLst>
            <a:ext uri="{FF2B5EF4-FFF2-40B4-BE49-F238E27FC236}">
              <a16:creationId xmlns:a16="http://schemas.microsoft.com/office/drawing/2014/main" id="{8087B310-C9B0-412F-BFEE-D5481E5B93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59" name="Picture 12" descr="C:\1Akila Ramani-26July2013\1 AKILA\RENDERINGS\MEETING TABLES\infinity 8pax meeting tables.jpg">
          <a:extLst>
            <a:ext uri="{FF2B5EF4-FFF2-40B4-BE49-F238E27FC236}">
              <a16:creationId xmlns:a16="http://schemas.microsoft.com/office/drawing/2014/main" id="{4EE182B3-7F9B-4B1F-858C-A9E4B6D156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0" name="Picture 12" descr="C:\1Akila Ramani-26July2013\1 AKILA\RENDERINGS\MEETING TABLES\infinity 8pax meeting tables.jpg">
          <a:extLst>
            <a:ext uri="{FF2B5EF4-FFF2-40B4-BE49-F238E27FC236}">
              <a16:creationId xmlns:a16="http://schemas.microsoft.com/office/drawing/2014/main" id="{9DB46748-0F70-45D2-B285-4844B49AE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1" name="Picture 9" descr="C:\1Akila Ramani-26July2013\1 AKILA\RENDERINGS\MEETING TABLES\infinity 8pax meeting tables.jpg">
          <a:extLst>
            <a:ext uri="{FF2B5EF4-FFF2-40B4-BE49-F238E27FC236}">
              <a16:creationId xmlns:a16="http://schemas.microsoft.com/office/drawing/2014/main" id="{948CF232-9B12-4E45-A5EB-0C7B8FC13E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2" name="Picture 16" descr="C:\1Akila Ramani-26July2013\1 AKILA\RENDERINGS\MEETING TABLES\Planes discussion table - 1.png">
          <a:extLst>
            <a:ext uri="{FF2B5EF4-FFF2-40B4-BE49-F238E27FC236}">
              <a16:creationId xmlns:a16="http://schemas.microsoft.com/office/drawing/2014/main" id="{705B0CDE-CDD4-41F7-A03C-26D6B10C0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3" name="Picture 12" descr="C:\1Akila Ramani-26July2013\1 AKILA\RENDERINGS\MEETING TABLES\infinity 8pax meeting tables.jpg">
          <a:extLst>
            <a:ext uri="{FF2B5EF4-FFF2-40B4-BE49-F238E27FC236}">
              <a16:creationId xmlns:a16="http://schemas.microsoft.com/office/drawing/2014/main" id="{F8C75C87-BBB4-4B3A-B2CA-BCDDFF08B7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4" name="Picture 12" descr="C:\1Akila Ramani-26July2013\1 AKILA\RENDERINGS\MEETING TABLES\infinity 8pax meeting tables.jpg">
          <a:extLst>
            <a:ext uri="{FF2B5EF4-FFF2-40B4-BE49-F238E27FC236}">
              <a16:creationId xmlns:a16="http://schemas.microsoft.com/office/drawing/2014/main" id="{1D6DE5C4-F862-42AC-80D5-6B06E407E7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5" name="Picture 12" descr="C:\1Akila Ramani-26July2013\1 AKILA\RENDERINGS\MEETING TABLES\infinity 8pax meeting tables.jpg">
          <a:extLst>
            <a:ext uri="{FF2B5EF4-FFF2-40B4-BE49-F238E27FC236}">
              <a16:creationId xmlns:a16="http://schemas.microsoft.com/office/drawing/2014/main" id="{9C465C89-F257-4BE8-A9AA-B6A1388E01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66" name="Picture 9" descr="C:\1Akila Ramani-26July2013\1 AKILA\RENDERINGS\MEETING TABLES\infinity 8pax meeting tables.jpg">
          <a:extLst>
            <a:ext uri="{FF2B5EF4-FFF2-40B4-BE49-F238E27FC236}">
              <a16:creationId xmlns:a16="http://schemas.microsoft.com/office/drawing/2014/main" id="{B449CADD-8C10-4F12-9D48-6A9FAF2A3A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67" name="Picture 16" descr="C:\1Akila Ramani-26July2013\1 AKILA\RENDERINGS\MEETING TABLES\Planes discussion table - 1.png">
          <a:extLst>
            <a:ext uri="{FF2B5EF4-FFF2-40B4-BE49-F238E27FC236}">
              <a16:creationId xmlns:a16="http://schemas.microsoft.com/office/drawing/2014/main" id="{CDD764E1-9052-43B9-B72E-876E1C86A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68" name="Picture 12" descr="C:\1Akila Ramani-26July2013\1 AKILA\RENDERINGS\MEETING TABLES\infinity 8pax meeting tables.jpg">
          <a:extLst>
            <a:ext uri="{FF2B5EF4-FFF2-40B4-BE49-F238E27FC236}">
              <a16:creationId xmlns:a16="http://schemas.microsoft.com/office/drawing/2014/main" id="{FAB7D03C-0D64-422F-B024-81ECE84E90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69" name="Picture 12" descr="C:\1Akila Ramani-26July2013\1 AKILA\RENDERINGS\MEETING TABLES\infinity 8pax meeting tables.jpg">
          <a:extLst>
            <a:ext uri="{FF2B5EF4-FFF2-40B4-BE49-F238E27FC236}">
              <a16:creationId xmlns:a16="http://schemas.microsoft.com/office/drawing/2014/main" id="{91028420-5590-4A70-915B-2F2866C661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0" name="Picture 12" descr="C:\1Akila Ramani-26July2013\1 AKILA\RENDERINGS\MEETING TABLES\infinity 8pax meeting tables.jpg">
          <a:extLst>
            <a:ext uri="{FF2B5EF4-FFF2-40B4-BE49-F238E27FC236}">
              <a16:creationId xmlns:a16="http://schemas.microsoft.com/office/drawing/2014/main" id="{B3030CB8-5132-432A-A110-4DDEFD5333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1" name="Picture 9" descr="C:\1Akila Ramani-26July2013\1 AKILA\RENDERINGS\MEETING TABLES\infinity 8pax meeting tables.jpg">
          <a:extLst>
            <a:ext uri="{FF2B5EF4-FFF2-40B4-BE49-F238E27FC236}">
              <a16:creationId xmlns:a16="http://schemas.microsoft.com/office/drawing/2014/main" id="{2E9073B3-1398-4865-827D-839EEA597E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2" name="Picture 16" descr="C:\1Akila Ramani-26July2013\1 AKILA\RENDERINGS\MEETING TABLES\Planes discussion table - 1.png">
          <a:extLst>
            <a:ext uri="{FF2B5EF4-FFF2-40B4-BE49-F238E27FC236}">
              <a16:creationId xmlns:a16="http://schemas.microsoft.com/office/drawing/2014/main" id="{DA04768C-8E8C-44F5-9FF3-C5600B7508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3" name="Picture 12" descr="C:\1Akila Ramani-26July2013\1 AKILA\RENDERINGS\MEETING TABLES\infinity 8pax meeting tables.jpg">
          <a:extLst>
            <a:ext uri="{FF2B5EF4-FFF2-40B4-BE49-F238E27FC236}">
              <a16:creationId xmlns:a16="http://schemas.microsoft.com/office/drawing/2014/main" id="{4C50A927-0F23-4C77-BAC0-1E54E9A9B9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4" name="Picture 12" descr="C:\1Akila Ramani-26July2013\1 AKILA\RENDERINGS\MEETING TABLES\infinity 8pax meeting tables.jpg">
          <a:extLst>
            <a:ext uri="{FF2B5EF4-FFF2-40B4-BE49-F238E27FC236}">
              <a16:creationId xmlns:a16="http://schemas.microsoft.com/office/drawing/2014/main" id="{7A42F076-9A32-4B14-9C50-10F80F9305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5" name="Picture 12" descr="C:\1Akila Ramani-26July2013\1 AKILA\RENDERINGS\MEETING TABLES\infinity 8pax meeting tables.jpg">
          <a:extLst>
            <a:ext uri="{FF2B5EF4-FFF2-40B4-BE49-F238E27FC236}">
              <a16:creationId xmlns:a16="http://schemas.microsoft.com/office/drawing/2014/main" id="{53602B26-9278-4868-B799-6B1B695C1A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76" name="Picture 9" descr="C:\1Akila Ramani-26July2013\1 AKILA\RENDERINGS\MEETING TABLES\infinity 8pax meeting tables.jpg">
          <a:extLst>
            <a:ext uri="{FF2B5EF4-FFF2-40B4-BE49-F238E27FC236}">
              <a16:creationId xmlns:a16="http://schemas.microsoft.com/office/drawing/2014/main" id="{FC0923B1-D866-4C43-BB8E-D69978CAF2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77" name="Picture 16" descr="C:\1Akila Ramani-26July2013\1 AKILA\RENDERINGS\MEETING TABLES\Planes discussion table - 1.png">
          <a:extLst>
            <a:ext uri="{FF2B5EF4-FFF2-40B4-BE49-F238E27FC236}">
              <a16:creationId xmlns:a16="http://schemas.microsoft.com/office/drawing/2014/main" id="{E2FF98C7-3296-4C26-8768-FBDB9BE76E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78" name="Picture 12" descr="C:\1Akila Ramani-26July2013\1 AKILA\RENDERINGS\MEETING TABLES\infinity 8pax meeting tables.jpg">
          <a:extLst>
            <a:ext uri="{FF2B5EF4-FFF2-40B4-BE49-F238E27FC236}">
              <a16:creationId xmlns:a16="http://schemas.microsoft.com/office/drawing/2014/main" id="{A34786F4-A26D-4D85-9C50-B74E8F2D1B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79" name="Picture 12" descr="C:\1Akila Ramani-26July2013\1 AKILA\RENDERINGS\MEETING TABLES\infinity 8pax meeting tables.jpg">
          <a:extLst>
            <a:ext uri="{FF2B5EF4-FFF2-40B4-BE49-F238E27FC236}">
              <a16:creationId xmlns:a16="http://schemas.microsoft.com/office/drawing/2014/main" id="{3B600C4D-8061-4FF5-96DF-33E511AFC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0" name="Picture 12" descr="C:\1Akila Ramani-26July2013\1 AKILA\RENDERINGS\MEETING TABLES\infinity 8pax meeting tables.jpg">
          <a:extLst>
            <a:ext uri="{FF2B5EF4-FFF2-40B4-BE49-F238E27FC236}">
              <a16:creationId xmlns:a16="http://schemas.microsoft.com/office/drawing/2014/main" id="{7CA7F015-9ECE-43E7-86AD-D40441944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1" name="Picture 9" descr="C:\1Akila Ramani-26July2013\1 AKILA\RENDERINGS\MEETING TABLES\infinity 8pax meeting tables.jpg">
          <a:extLst>
            <a:ext uri="{FF2B5EF4-FFF2-40B4-BE49-F238E27FC236}">
              <a16:creationId xmlns:a16="http://schemas.microsoft.com/office/drawing/2014/main" id="{73D699B1-4FC1-40FD-AC84-938759C437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2" name="Picture 16" descr="C:\1Akila Ramani-26July2013\1 AKILA\RENDERINGS\MEETING TABLES\Planes discussion table - 1.png">
          <a:extLst>
            <a:ext uri="{FF2B5EF4-FFF2-40B4-BE49-F238E27FC236}">
              <a16:creationId xmlns:a16="http://schemas.microsoft.com/office/drawing/2014/main" id="{EDD46048-748A-4B16-966F-50E8CAB1A3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3" name="Picture 12" descr="C:\1Akila Ramani-26July2013\1 AKILA\RENDERINGS\MEETING TABLES\infinity 8pax meeting tables.jpg">
          <a:extLst>
            <a:ext uri="{FF2B5EF4-FFF2-40B4-BE49-F238E27FC236}">
              <a16:creationId xmlns:a16="http://schemas.microsoft.com/office/drawing/2014/main" id="{1A466812-44AA-43A5-AD47-CA7699A010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4" name="Picture 12" descr="C:\1Akila Ramani-26July2013\1 AKILA\RENDERINGS\MEETING TABLES\infinity 8pax meeting tables.jpg">
          <a:extLst>
            <a:ext uri="{FF2B5EF4-FFF2-40B4-BE49-F238E27FC236}">
              <a16:creationId xmlns:a16="http://schemas.microsoft.com/office/drawing/2014/main" id="{4DBFD5CF-9EFF-470A-92FB-64D1344CF1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5" name="Picture 12" descr="C:\1Akila Ramani-26July2013\1 AKILA\RENDERINGS\MEETING TABLES\infinity 8pax meeting tables.jpg">
          <a:extLst>
            <a:ext uri="{FF2B5EF4-FFF2-40B4-BE49-F238E27FC236}">
              <a16:creationId xmlns:a16="http://schemas.microsoft.com/office/drawing/2014/main" id="{9053A918-4E40-4954-8122-0C112F33FF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86" name="Picture 9" descr="C:\1Akila Ramani-26July2013\1 AKILA\RENDERINGS\MEETING TABLES\infinity 8pax meeting tables.jpg">
          <a:extLst>
            <a:ext uri="{FF2B5EF4-FFF2-40B4-BE49-F238E27FC236}">
              <a16:creationId xmlns:a16="http://schemas.microsoft.com/office/drawing/2014/main" id="{54DCA0E3-F918-4ED4-AC07-D9336C225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87" name="Picture 16" descr="C:\1Akila Ramani-26July2013\1 AKILA\RENDERINGS\MEETING TABLES\Planes discussion table - 1.png">
          <a:extLst>
            <a:ext uri="{FF2B5EF4-FFF2-40B4-BE49-F238E27FC236}">
              <a16:creationId xmlns:a16="http://schemas.microsoft.com/office/drawing/2014/main" id="{2C9D99F8-9CDF-4356-ABCA-3ABFF14A2E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88" name="Picture 12" descr="C:\1Akila Ramani-26July2013\1 AKILA\RENDERINGS\MEETING TABLES\infinity 8pax meeting tables.jpg">
          <a:extLst>
            <a:ext uri="{FF2B5EF4-FFF2-40B4-BE49-F238E27FC236}">
              <a16:creationId xmlns:a16="http://schemas.microsoft.com/office/drawing/2014/main" id="{0361368E-061E-44CD-B1F7-B6F1C305C3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89" name="Picture 12" descr="C:\1Akila Ramani-26July2013\1 AKILA\RENDERINGS\MEETING TABLES\infinity 8pax meeting tables.jpg">
          <a:extLst>
            <a:ext uri="{FF2B5EF4-FFF2-40B4-BE49-F238E27FC236}">
              <a16:creationId xmlns:a16="http://schemas.microsoft.com/office/drawing/2014/main" id="{41709743-A55A-43FB-8B91-4B7E903289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0" name="Picture 12" descr="C:\1Akila Ramani-26July2013\1 AKILA\RENDERINGS\MEETING TABLES\infinity 8pax meeting tables.jpg">
          <a:extLst>
            <a:ext uri="{FF2B5EF4-FFF2-40B4-BE49-F238E27FC236}">
              <a16:creationId xmlns:a16="http://schemas.microsoft.com/office/drawing/2014/main" id="{1E787A2E-1FFA-4CF5-BB57-BFCD0D28EE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1" name="Picture 9" descr="C:\1Akila Ramani-26July2013\1 AKILA\RENDERINGS\MEETING TABLES\infinity 8pax meeting tables.jpg">
          <a:extLst>
            <a:ext uri="{FF2B5EF4-FFF2-40B4-BE49-F238E27FC236}">
              <a16:creationId xmlns:a16="http://schemas.microsoft.com/office/drawing/2014/main" id="{25EE2757-B003-489F-94AE-C4AD14EBD2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2" name="Picture 16" descr="C:\1Akila Ramani-26July2013\1 AKILA\RENDERINGS\MEETING TABLES\Planes discussion table - 1.png">
          <a:extLst>
            <a:ext uri="{FF2B5EF4-FFF2-40B4-BE49-F238E27FC236}">
              <a16:creationId xmlns:a16="http://schemas.microsoft.com/office/drawing/2014/main" id="{DFDE0537-6203-4492-976B-CAF56A4B5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3" name="Picture 12" descr="C:\1Akila Ramani-26July2013\1 AKILA\RENDERINGS\MEETING TABLES\infinity 8pax meeting tables.jpg">
          <a:extLst>
            <a:ext uri="{FF2B5EF4-FFF2-40B4-BE49-F238E27FC236}">
              <a16:creationId xmlns:a16="http://schemas.microsoft.com/office/drawing/2014/main" id="{61D3B091-2E84-4753-A14A-A8A397EAA6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4" name="Picture 12" descr="C:\1Akila Ramani-26July2013\1 AKILA\RENDERINGS\MEETING TABLES\infinity 8pax meeting tables.jpg">
          <a:extLst>
            <a:ext uri="{FF2B5EF4-FFF2-40B4-BE49-F238E27FC236}">
              <a16:creationId xmlns:a16="http://schemas.microsoft.com/office/drawing/2014/main" id="{8D3B4B40-7A50-47D9-B4F7-89425A3838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5" name="Picture 12" descr="C:\1Akila Ramani-26July2013\1 AKILA\RENDERINGS\MEETING TABLES\infinity 8pax meeting tables.jpg">
          <a:extLst>
            <a:ext uri="{FF2B5EF4-FFF2-40B4-BE49-F238E27FC236}">
              <a16:creationId xmlns:a16="http://schemas.microsoft.com/office/drawing/2014/main" id="{E4279AD9-BF04-4110-A920-89FAD7A00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96" name="Picture 9" descr="C:\1Akila Ramani-26July2013\1 AKILA\RENDERINGS\MEETING TABLES\infinity 8pax meeting tables.jpg">
          <a:extLst>
            <a:ext uri="{FF2B5EF4-FFF2-40B4-BE49-F238E27FC236}">
              <a16:creationId xmlns:a16="http://schemas.microsoft.com/office/drawing/2014/main" id="{AE66E0E5-9D1A-44F1-B847-91973E5FBE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97" name="Picture 16" descr="C:\1Akila Ramani-26July2013\1 AKILA\RENDERINGS\MEETING TABLES\Planes discussion table - 1.png">
          <a:extLst>
            <a:ext uri="{FF2B5EF4-FFF2-40B4-BE49-F238E27FC236}">
              <a16:creationId xmlns:a16="http://schemas.microsoft.com/office/drawing/2014/main" id="{4BE823C1-4BC2-4C0C-91E8-00AF26FA96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98" name="Picture 12" descr="C:\1Akila Ramani-26July2013\1 AKILA\RENDERINGS\MEETING TABLES\infinity 8pax meeting tables.jpg">
          <a:extLst>
            <a:ext uri="{FF2B5EF4-FFF2-40B4-BE49-F238E27FC236}">
              <a16:creationId xmlns:a16="http://schemas.microsoft.com/office/drawing/2014/main" id="{BEE36CF2-4BE4-4789-9B07-B97F5B0BEE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99" name="Picture 12" descr="C:\1Akila Ramani-26July2013\1 AKILA\RENDERINGS\MEETING TABLES\infinity 8pax meeting tables.jpg">
          <a:extLst>
            <a:ext uri="{FF2B5EF4-FFF2-40B4-BE49-F238E27FC236}">
              <a16:creationId xmlns:a16="http://schemas.microsoft.com/office/drawing/2014/main" id="{E5553EDC-2837-41D9-BAFA-9CE84A5EF9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0" name="Picture 12" descr="C:\1Akila Ramani-26July2013\1 AKILA\RENDERINGS\MEETING TABLES\infinity 8pax meeting tables.jpg">
          <a:extLst>
            <a:ext uri="{FF2B5EF4-FFF2-40B4-BE49-F238E27FC236}">
              <a16:creationId xmlns:a16="http://schemas.microsoft.com/office/drawing/2014/main" id="{A051AC43-627D-4CF8-93B2-F87AD5DD86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1" name="Picture 9" descr="C:\1Akila Ramani-26July2013\1 AKILA\RENDERINGS\MEETING TABLES\infinity 8pax meeting tables.jpg">
          <a:extLst>
            <a:ext uri="{FF2B5EF4-FFF2-40B4-BE49-F238E27FC236}">
              <a16:creationId xmlns:a16="http://schemas.microsoft.com/office/drawing/2014/main" id="{BA3F8E4C-8A00-4DAB-8669-6045B8D8B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2" name="Picture 16" descr="C:\1Akila Ramani-26July2013\1 AKILA\RENDERINGS\MEETING TABLES\Planes discussion table - 1.png">
          <a:extLst>
            <a:ext uri="{FF2B5EF4-FFF2-40B4-BE49-F238E27FC236}">
              <a16:creationId xmlns:a16="http://schemas.microsoft.com/office/drawing/2014/main" id="{902BCC32-83D6-4860-9239-18D3C41E72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3" name="Picture 12" descr="C:\1Akila Ramani-26July2013\1 AKILA\RENDERINGS\MEETING TABLES\infinity 8pax meeting tables.jpg">
          <a:extLst>
            <a:ext uri="{FF2B5EF4-FFF2-40B4-BE49-F238E27FC236}">
              <a16:creationId xmlns:a16="http://schemas.microsoft.com/office/drawing/2014/main" id="{1182B0B3-D342-4FA3-8DF1-133B6E8F8E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4" name="Picture 12" descr="C:\1Akila Ramani-26July2013\1 AKILA\RENDERINGS\MEETING TABLES\infinity 8pax meeting tables.jpg">
          <a:extLst>
            <a:ext uri="{FF2B5EF4-FFF2-40B4-BE49-F238E27FC236}">
              <a16:creationId xmlns:a16="http://schemas.microsoft.com/office/drawing/2014/main" id="{46DFF732-24C2-473F-B0B0-12E5B19F1C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5" name="Picture 12" descr="C:\1Akila Ramani-26July2013\1 AKILA\RENDERINGS\MEETING TABLES\infinity 8pax meeting tables.jpg">
          <a:extLst>
            <a:ext uri="{FF2B5EF4-FFF2-40B4-BE49-F238E27FC236}">
              <a16:creationId xmlns:a16="http://schemas.microsoft.com/office/drawing/2014/main" id="{A00A5381-2DA5-42CB-810B-025CFB274B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06" name="Picture 9" descr="C:\1Akila Ramani-26July2013\1 AKILA\RENDERINGS\MEETING TABLES\infinity 8pax meeting tables.jpg">
          <a:extLst>
            <a:ext uri="{FF2B5EF4-FFF2-40B4-BE49-F238E27FC236}">
              <a16:creationId xmlns:a16="http://schemas.microsoft.com/office/drawing/2014/main" id="{C01BF667-4ED3-4A1C-8E5B-BFA3DBB0FA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07" name="Picture 16" descr="C:\1Akila Ramani-26July2013\1 AKILA\RENDERINGS\MEETING TABLES\Planes discussion table - 1.png">
          <a:extLst>
            <a:ext uri="{FF2B5EF4-FFF2-40B4-BE49-F238E27FC236}">
              <a16:creationId xmlns:a16="http://schemas.microsoft.com/office/drawing/2014/main" id="{C4CE928A-3B5A-4C23-A9F8-8B644124C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08" name="Picture 12" descr="C:\1Akila Ramani-26July2013\1 AKILA\RENDERINGS\MEETING TABLES\infinity 8pax meeting tables.jpg">
          <a:extLst>
            <a:ext uri="{FF2B5EF4-FFF2-40B4-BE49-F238E27FC236}">
              <a16:creationId xmlns:a16="http://schemas.microsoft.com/office/drawing/2014/main" id="{01A19F79-7106-45E5-84B0-B160577DC1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09" name="Picture 12" descr="C:\1Akila Ramani-26July2013\1 AKILA\RENDERINGS\MEETING TABLES\infinity 8pax meeting tables.jpg">
          <a:extLst>
            <a:ext uri="{FF2B5EF4-FFF2-40B4-BE49-F238E27FC236}">
              <a16:creationId xmlns:a16="http://schemas.microsoft.com/office/drawing/2014/main" id="{88467F57-8A5C-4683-848E-1CBA0B54FF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0" name="Picture 12" descr="C:\1Akila Ramani-26July2013\1 AKILA\RENDERINGS\MEETING TABLES\infinity 8pax meeting tables.jpg">
          <a:extLst>
            <a:ext uri="{FF2B5EF4-FFF2-40B4-BE49-F238E27FC236}">
              <a16:creationId xmlns:a16="http://schemas.microsoft.com/office/drawing/2014/main" id="{0E2D246E-5BD6-4B9B-8D8D-3D8FC28CF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1" name="Picture 9" descr="C:\1Akila Ramani-26July2013\1 AKILA\RENDERINGS\MEETING TABLES\infinity 8pax meeting tables.jpg">
          <a:extLst>
            <a:ext uri="{FF2B5EF4-FFF2-40B4-BE49-F238E27FC236}">
              <a16:creationId xmlns:a16="http://schemas.microsoft.com/office/drawing/2014/main" id="{21FB34CB-2D55-4E6E-BD91-CC29E831A9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2" name="Picture 16" descr="C:\1Akila Ramani-26July2013\1 AKILA\RENDERINGS\MEETING TABLES\Planes discussion table - 1.png">
          <a:extLst>
            <a:ext uri="{FF2B5EF4-FFF2-40B4-BE49-F238E27FC236}">
              <a16:creationId xmlns:a16="http://schemas.microsoft.com/office/drawing/2014/main" id="{2325DF0C-590C-4185-ABA6-2349C848C9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3" name="Picture 12" descr="C:\1Akila Ramani-26July2013\1 AKILA\RENDERINGS\MEETING TABLES\infinity 8pax meeting tables.jpg">
          <a:extLst>
            <a:ext uri="{FF2B5EF4-FFF2-40B4-BE49-F238E27FC236}">
              <a16:creationId xmlns:a16="http://schemas.microsoft.com/office/drawing/2014/main" id="{15149FBA-5AE7-44FB-BA1E-BE7B689DA9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4" name="Picture 12" descr="C:\1Akila Ramani-26July2013\1 AKILA\RENDERINGS\MEETING TABLES\infinity 8pax meeting tables.jpg">
          <a:extLst>
            <a:ext uri="{FF2B5EF4-FFF2-40B4-BE49-F238E27FC236}">
              <a16:creationId xmlns:a16="http://schemas.microsoft.com/office/drawing/2014/main" id="{A5F12B2E-552A-4BD0-AC8A-1EE8DAAC4A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5" name="Picture 12" descr="C:\1Akila Ramani-26July2013\1 AKILA\RENDERINGS\MEETING TABLES\infinity 8pax meeting tables.jpg">
          <a:extLst>
            <a:ext uri="{FF2B5EF4-FFF2-40B4-BE49-F238E27FC236}">
              <a16:creationId xmlns:a16="http://schemas.microsoft.com/office/drawing/2014/main" id="{E5690D47-2BA4-4EB1-A4AC-CB66DD6074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16" name="Picture 9" descr="C:\1Akila Ramani-26July2013\1 AKILA\RENDERINGS\MEETING TABLES\infinity 8pax meeting tables.jpg">
          <a:extLst>
            <a:ext uri="{FF2B5EF4-FFF2-40B4-BE49-F238E27FC236}">
              <a16:creationId xmlns:a16="http://schemas.microsoft.com/office/drawing/2014/main" id="{0CEC2DE8-24E4-44E5-9ED9-F26BE9E335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17" name="Picture 16" descr="C:\1Akila Ramani-26July2013\1 AKILA\RENDERINGS\MEETING TABLES\Planes discussion table - 1.png">
          <a:extLst>
            <a:ext uri="{FF2B5EF4-FFF2-40B4-BE49-F238E27FC236}">
              <a16:creationId xmlns:a16="http://schemas.microsoft.com/office/drawing/2014/main" id="{B705B2A2-892A-4DBD-A37C-0B3E5DC4A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18" name="Picture 12" descr="C:\1Akila Ramani-26July2013\1 AKILA\RENDERINGS\MEETING TABLES\infinity 8pax meeting tables.jpg">
          <a:extLst>
            <a:ext uri="{FF2B5EF4-FFF2-40B4-BE49-F238E27FC236}">
              <a16:creationId xmlns:a16="http://schemas.microsoft.com/office/drawing/2014/main" id="{0CB03904-E369-4DF6-9675-BDCF8FBEC2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19" name="Picture 12" descr="C:\1Akila Ramani-26July2013\1 AKILA\RENDERINGS\MEETING TABLES\infinity 8pax meeting tables.jpg">
          <a:extLst>
            <a:ext uri="{FF2B5EF4-FFF2-40B4-BE49-F238E27FC236}">
              <a16:creationId xmlns:a16="http://schemas.microsoft.com/office/drawing/2014/main" id="{961CAA34-AC07-4074-82BD-E10DB06DD1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0" name="Picture 12" descr="C:\1Akila Ramani-26July2013\1 AKILA\RENDERINGS\MEETING TABLES\infinity 8pax meeting tables.jpg">
          <a:extLst>
            <a:ext uri="{FF2B5EF4-FFF2-40B4-BE49-F238E27FC236}">
              <a16:creationId xmlns:a16="http://schemas.microsoft.com/office/drawing/2014/main" id="{5CFAE7C0-79FB-415C-9609-6016D896F2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1" name="Picture 9" descr="C:\1Akila Ramani-26July2013\1 AKILA\RENDERINGS\MEETING TABLES\infinity 8pax meeting tables.jpg">
          <a:extLst>
            <a:ext uri="{FF2B5EF4-FFF2-40B4-BE49-F238E27FC236}">
              <a16:creationId xmlns:a16="http://schemas.microsoft.com/office/drawing/2014/main" id="{394EBDD5-39F7-4DA5-A0C8-48BC16D75A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2" name="Picture 16" descr="C:\1Akila Ramani-26July2013\1 AKILA\RENDERINGS\MEETING TABLES\Planes discussion table - 1.png">
          <a:extLst>
            <a:ext uri="{FF2B5EF4-FFF2-40B4-BE49-F238E27FC236}">
              <a16:creationId xmlns:a16="http://schemas.microsoft.com/office/drawing/2014/main" id="{3ED62468-AF4F-4E6F-B6AD-97242DC70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3" name="Picture 12" descr="C:\1Akila Ramani-26July2013\1 AKILA\RENDERINGS\MEETING TABLES\infinity 8pax meeting tables.jpg">
          <a:extLst>
            <a:ext uri="{FF2B5EF4-FFF2-40B4-BE49-F238E27FC236}">
              <a16:creationId xmlns:a16="http://schemas.microsoft.com/office/drawing/2014/main" id="{69AEF29C-EC04-4F57-82E4-A9CBF27845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4" name="Picture 12" descr="C:\1Akila Ramani-26July2013\1 AKILA\RENDERINGS\MEETING TABLES\infinity 8pax meeting tables.jpg">
          <a:extLst>
            <a:ext uri="{FF2B5EF4-FFF2-40B4-BE49-F238E27FC236}">
              <a16:creationId xmlns:a16="http://schemas.microsoft.com/office/drawing/2014/main" id="{7E317B08-B582-4E76-80B6-C3C138AEF8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5" name="Picture 12" descr="C:\1Akila Ramani-26July2013\1 AKILA\RENDERINGS\MEETING TABLES\infinity 8pax meeting tables.jpg">
          <a:extLst>
            <a:ext uri="{FF2B5EF4-FFF2-40B4-BE49-F238E27FC236}">
              <a16:creationId xmlns:a16="http://schemas.microsoft.com/office/drawing/2014/main" id="{D531A6D1-EA31-4EC3-9860-21E2194A8C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26" name="Picture 9" descr="C:\1Akila Ramani-26July2013\1 AKILA\RENDERINGS\MEETING TABLES\infinity 8pax meeting tables.jpg">
          <a:extLst>
            <a:ext uri="{FF2B5EF4-FFF2-40B4-BE49-F238E27FC236}">
              <a16:creationId xmlns:a16="http://schemas.microsoft.com/office/drawing/2014/main" id="{ED605F6F-7ACB-4A2E-B533-D000D37A6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27" name="Picture 16" descr="C:\1Akila Ramani-26July2013\1 AKILA\RENDERINGS\MEETING TABLES\Planes discussion table - 1.png">
          <a:extLst>
            <a:ext uri="{FF2B5EF4-FFF2-40B4-BE49-F238E27FC236}">
              <a16:creationId xmlns:a16="http://schemas.microsoft.com/office/drawing/2014/main" id="{FEFCCC15-F5C6-460D-88C6-377ABF044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4762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28" name="Picture 12" descr="C:\1Akila Ramani-26July2013\1 AKILA\RENDERINGS\MEETING TABLES\infinity 8pax meeting tables.jpg">
          <a:extLst>
            <a:ext uri="{FF2B5EF4-FFF2-40B4-BE49-F238E27FC236}">
              <a16:creationId xmlns:a16="http://schemas.microsoft.com/office/drawing/2014/main" id="{33C1CEDA-D3EF-401F-B0D9-F72545FFE3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29" name="Picture 12" descr="C:\1Akila Ramani-26July2013\1 AKILA\RENDERINGS\MEETING TABLES\infinity 8pax meeting tables.jpg">
          <a:extLst>
            <a:ext uri="{FF2B5EF4-FFF2-40B4-BE49-F238E27FC236}">
              <a16:creationId xmlns:a16="http://schemas.microsoft.com/office/drawing/2014/main" id="{373B6414-A5FB-469B-A90F-6A7F426FB4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0" name="Picture 12" descr="C:\1Akila Ramani-26July2013\1 AKILA\RENDERINGS\MEETING TABLES\infinity 8pax meeting tables.jpg">
          <a:extLst>
            <a:ext uri="{FF2B5EF4-FFF2-40B4-BE49-F238E27FC236}">
              <a16:creationId xmlns:a16="http://schemas.microsoft.com/office/drawing/2014/main" id="{E258CE6D-CCE4-473D-99C5-E105B3E7EE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1" name="Picture 9" descr="C:\1Akila Ramani-26July2013\1 AKILA\RENDERINGS\MEETING TABLES\infinity 8pax meeting tables.jpg">
          <a:extLst>
            <a:ext uri="{FF2B5EF4-FFF2-40B4-BE49-F238E27FC236}">
              <a16:creationId xmlns:a16="http://schemas.microsoft.com/office/drawing/2014/main" id="{E69285EC-165E-4E53-9A82-38F8E2A516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47625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2" name="Picture 16" descr="C:\1Akila Ramani-26July2013\1 AKILA\RENDERINGS\MEETING TABLES\Planes discussion table - 1.png">
          <a:extLst>
            <a:ext uri="{FF2B5EF4-FFF2-40B4-BE49-F238E27FC236}">
              <a16:creationId xmlns:a16="http://schemas.microsoft.com/office/drawing/2014/main" id="{05D4520B-6F4A-4B2F-B613-631564F6BE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3" name="Picture 12" descr="C:\1Akila Ramani-26July2013\1 AKILA\RENDERINGS\MEETING TABLES\infinity 8pax meeting tables.jpg">
          <a:extLst>
            <a:ext uri="{FF2B5EF4-FFF2-40B4-BE49-F238E27FC236}">
              <a16:creationId xmlns:a16="http://schemas.microsoft.com/office/drawing/2014/main" id="{B71413C0-71CC-4730-9CC9-A146E03D19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4" name="Picture 12" descr="C:\1Akila Ramani-26July2013\1 AKILA\RENDERINGS\MEETING TABLES\infinity 8pax meeting tables.jpg">
          <a:extLst>
            <a:ext uri="{FF2B5EF4-FFF2-40B4-BE49-F238E27FC236}">
              <a16:creationId xmlns:a16="http://schemas.microsoft.com/office/drawing/2014/main" id="{956CD3F3-5C34-47E9-8FA8-301BB3802B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5" name="Picture 12" descr="C:\1Akila Ramani-26July2013\1 AKILA\RENDERINGS\MEETING TABLES\infinity 8pax meeting tables.jpg">
          <a:extLst>
            <a:ext uri="{FF2B5EF4-FFF2-40B4-BE49-F238E27FC236}">
              <a16:creationId xmlns:a16="http://schemas.microsoft.com/office/drawing/2014/main" id="{43B31965-184E-43E3-A610-DE5C2D800F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36" name="Picture 9" descr="C:\1Akila Ramani-26July2013\1 AKILA\RENDERINGS\MEETING TABLES\infinity 8pax meeting tables.jpg">
          <a:extLst>
            <a:ext uri="{FF2B5EF4-FFF2-40B4-BE49-F238E27FC236}">
              <a16:creationId xmlns:a16="http://schemas.microsoft.com/office/drawing/2014/main" id="{3BA23DC8-D8D8-4542-9876-45935F3CC1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37" name="Picture 16" descr="C:\1Akila Ramani-26July2013\1 AKILA\RENDERINGS\MEETING TABLES\Planes discussion table - 1.png">
          <a:extLst>
            <a:ext uri="{FF2B5EF4-FFF2-40B4-BE49-F238E27FC236}">
              <a16:creationId xmlns:a16="http://schemas.microsoft.com/office/drawing/2014/main" id="{920E8775-1EE6-4388-90D8-334F12D16B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38" name="Picture 12" descr="C:\1Akila Ramani-26July2013\1 AKILA\RENDERINGS\MEETING TABLES\infinity 8pax meeting tables.jpg">
          <a:extLst>
            <a:ext uri="{FF2B5EF4-FFF2-40B4-BE49-F238E27FC236}">
              <a16:creationId xmlns:a16="http://schemas.microsoft.com/office/drawing/2014/main" id="{3525BC5B-7A3A-44F4-9CE7-216AA8CABC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39" name="Picture 12" descr="C:\1Akila Ramani-26July2013\1 AKILA\RENDERINGS\MEETING TABLES\infinity 8pax meeting tables.jpg">
          <a:extLst>
            <a:ext uri="{FF2B5EF4-FFF2-40B4-BE49-F238E27FC236}">
              <a16:creationId xmlns:a16="http://schemas.microsoft.com/office/drawing/2014/main" id="{F064990C-BFEC-4FCE-B2F3-174D12049C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0" name="Picture 12" descr="C:\1Akila Ramani-26July2013\1 AKILA\RENDERINGS\MEETING TABLES\infinity 8pax meeting tables.jpg">
          <a:extLst>
            <a:ext uri="{FF2B5EF4-FFF2-40B4-BE49-F238E27FC236}">
              <a16:creationId xmlns:a16="http://schemas.microsoft.com/office/drawing/2014/main" id="{D8587A0D-711A-4A23-BC29-F1A7EABD1B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1" name="Picture 9" descr="C:\1Akila Ramani-26July2013\1 AKILA\RENDERINGS\MEETING TABLES\infinity 8pax meeting tables.jpg">
          <a:extLst>
            <a:ext uri="{FF2B5EF4-FFF2-40B4-BE49-F238E27FC236}">
              <a16:creationId xmlns:a16="http://schemas.microsoft.com/office/drawing/2014/main" id="{63FC1269-74B9-4FFA-A3C6-93D10BA801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0"/>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2" name="Picture 16" descr="C:\1Akila Ramani-26July2013\1 AKILA\RENDERINGS\MEETING TABLES\Planes discussion table - 1.png">
          <a:extLst>
            <a:ext uri="{FF2B5EF4-FFF2-40B4-BE49-F238E27FC236}">
              <a16:creationId xmlns:a16="http://schemas.microsoft.com/office/drawing/2014/main" id="{BD6DE4BE-CBFD-4DB6-AD1A-860825633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3" name="Picture 12" descr="C:\1Akila Ramani-26July2013\1 AKILA\RENDERINGS\MEETING TABLES\infinity 8pax meeting tables.jpg">
          <a:extLst>
            <a:ext uri="{FF2B5EF4-FFF2-40B4-BE49-F238E27FC236}">
              <a16:creationId xmlns:a16="http://schemas.microsoft.com/office/drawing/2014/main" id="{4B4A0DE3-4EB5-41BE-BB8B-DB47982A04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4" name="Picture 12" descr="C:\1Akila Ramani-26July2013\1 AKILA\RENDERINGS\MEETING TABLES\infinity 8pax meeting tables.jpg">
          <a:extLst>
            <a:ext uri="{FF2B5EF4-FFF2-40B4-BE49-F238E27FC236}">
              <a16:creationId xmlns:a16="http://schemas.microsoft.com/office/drawing/2014/main" id="{3CB814E6-FECF-451D-ADB3-A8F2E5D8AA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5" name="Picture 12" descr="C:\1Akila Ramani-26July2013\1 AKILA\RENDERINGS\MEETING TABLES\infinity 8pax meeting tables.jpg">
          <a:extLst>
            <a:ext uri="{FF2B5EF4-FFF2-40B4-BE49-F238E27FC236}">
              <a16:creationId xmlns:a16="http://schemas.microsoft.com/office/drawing/2014/main" id="{79E236C7-A38F-4E6D-BBDF-1FC44E4897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46" name="Picture 9" descr="C:\1Akila Ramani-26July2013\1 AKILA\RENDERINGS\MEETING TABLES\infinity 8pax meeting tables.jpg">
          <a:extLst>
            <a:ext uri="{FF2B5EF4-FFF2-40B4-BE49-F238E27FC236}">
              <a16:creationId xmlns:a16="http://schemas.microsoft.com/office/drawing/2014/main" id="{86A891CE-6A42-440C-88C9-1F012CA5F9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47" name="Picture 16" descr="C:\1Akila Ramani-26July2013\1 AKILA\RENDERINGS\MEETING TABLES\Planes discussion table - 1.png">
          <a:extLst>
            <a:ext uri="{FF2B5EF4-FFF2-40B4-BE49-F238E27FC236}">
              <a16:creationId xmlns:a16="http://schemas.microsoft.com/office/drawing/2014/main" id="{BFD1CE13-833D-48BF-8B60-0C1174A2E1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48" name="Picture 12" descr="C:\1Akila Ramani-26July2013\1 AKILA\RENDERINGS\MEETING TABLES\infinity 8pax meeting tables.jpg">
          <a:extLst>
            <a:ext uri="{FF2B5EF4-FFF2-40B4-BE49-F238E27FC236}">
              <a16:creationId xmlns:a16="http://schemas.microsoft.com/office/drawing/2014/main" id="{DAD7E04B-0FDB-463A-AD44-57C00A23C2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49" name="Picture 12" descr="C:\1Akila Ramani-26July2013\1 AKILA\RENDERINGS\MEETING TABLES\infinity 8pax meeting tables.jpg">
          <a:extLst>
            <a:ext uri="{FF2B5EF4-FFF2-40B4-BE49-F238E27FC236}">
              <a16:creationId xmlns:a16="http://schemas.microsoft.com/office/drawing/2014/main" id="{9A6BFDBB-6682-482E-A9DA-36D4B5552A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0" name="Picture 12" descr="C:\1Akila Ramani-26July2013\1 AKILA\RENDERINGS\MEETING TABLES\infinity 8pax meeting tables.jpg">
          <a:extLst>
            <a:ext uri="{FF2B5EF4-FFF2-40B4-BE49-F238E27FC236}">
              <a16:creationId xmlns:a16="http://schemas.microsoft.com/office/drawing/2014/main" id="{E6E05BB7-FEA0-49E9-9EF2-0FA8C6EA29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1" name="Picture 9" descr="C:\1Akila Ramani-26July2013\1 AKILA\RENDERINGS\MEETING TABLES\infinity 8pax meeting tables.jpg">
          <a:extLst>
            <a:ext uri="{FF2B5EF4-FFF2-40B4-BE49-F238E27FC236}">
              <a16:creationId xmlns:a16="http://schemas.microsoft.com/office/drawing/2014/main" id="{FF0193B4-B6C7-4730-9073-9E91CB3895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2" name="Picture 16" descr="C:\1Akila Ramani-26July2013\1 AKILA\RENDERINGS\MEETING TABLES\Planes discussion table - 1.png">
          <a:extLst>
            <a:ext uri="{FF2B5EF4-FFF2-40B4-BE49-F238E27FC236}">
              <a16:creationId xmlns:a16="http://schemas.microsoft.com/office/drawing/2014/main" id="{7CBA2CB8-F94B-44E2-AC22-D552F8DED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3" name="Picture 12" descr="C:\1Akila Ramani-26July2013\1 AKILA\RENDERINGS\MEETING TABLES\infinity 8pax meeting tables.jpg">
          <a:extLst>
            <a:ext uri="{FF2B5EF4-FFF2-40B4-BE49-F238E27FC236}">
              <a16:creationId xmlns:a16="http://schemas.microsoft.com/office/drawing/2014/main" id="{85B1B186-5F82-4E25-B683-3FBC832FC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4" name="Picture 12" descr="C:\1Akila Ramani-26July2013\1 AKILA\RENDERINGS\MEETING TABLES\infinity 8pax meeting tables.jpg">
          <a:extLst>
            <a:ext uri="{FF2B5EF4-FFF2-40B4-BE49-F238E27FC236}">
              <a16:creationId xmlns:a16="http://schemas.microsoft.com/office/drawing/2014/main" id="{0C62F28E-FE9C-46ED-BD3E-204454F27E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5" name="Picture 12" descr="C:\1Akila Ramani-26July2013\1 AKILA\RENDERINGS\MEETING TABLES\infinity 8pax meeting tables.jpg">
          <a:extLst>
            <a:ext uri="{FF2B5EF4-FFF2-40B4-BE49-F238E27FC236}">
              <a16:creationId xmlns:a16="http://schemas.microsoft.com/office/drawing/2014/main" id="{66166683-7557-4017-A91E-039148E0A9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56" name="Picture 9" descr="C:\1Akila Ramani-26July2013\1 AKILA\RENDERINGS\MEETING TABLES\infinity 8pax meeting tables.jpg">
          <a:extLst>
            <a:ext uri="{FF2B5EF4-FFF2-40B4-BE49-F238E27FC236}">
              <a16:creationId xmlns:a16="http://schemas.microsoft.com/office/drawing/2014/main" id="{2348D27F-61EC-447A-9675-BD4BAB58B1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7620</xdr:rowOff>
    </xdr:to>
    <xdr:pic>
      <xdr:nvPicPr>
        <xdr:cNvPr id="157" name="Picture 16" descr="C:\1Akila Ramani-26July2013\1 AKILA\RENDERINGS\MEETING TABLES\Planes discussion table - 1.png">
          <a:extLst>
            <a:ext uri="{FF2B5EF4-FFF2-40B4-BE49-F238E27FC236}">
              <a16:creationId xmlns:a16="http://schemas.microsoft.com/office/drawing/2014/main" id="{42D1C665-C115-4DB2-A07D-CFE9041F4A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34025" y="2381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58" name="Picture 12" descr="C:\1Akila Ramani-26July2013\1 AKILA\RENDERINGS\MEETING TABLES\infinity 8pax meeting tables.jpg">
          <a:extLst>
            <a:ext uri="{FF2B5EF4-FFF2-40B4-BE49-F238E27FC236}">
              <a16:creationId xmlns:a16="http://schemas.microsoft.com/office/drawing/2014/main" id="{BDA23656-8BDB-444D-B276-59B06BDF4D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15240</xdr:rowOff>
    </xdr:to>
    <xdr:pic>
      <xdr:nvPicPr>
        <xdr:cNvPr id="159" name="Picture 12" descr="C:\1Akila Ramani-26July2013\1 AKILA\RENDERINGS\MEETING TABLES\infinity 8pax meeting tables.jpg">
          <a:extLst>
            <a:ext uri="{FF2B5EF4-FFF2-40B4-BE49-F238E27FC236}">
              <a16:creationId xmlns:a16="http://schemas.microsoft.com/office/drawing/2014/main" id="{7A26CBE5-DE77-4467-BEC4-2F25757CD5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30480</xdr:rowOff>
    </xdr:to>
    <xdr:pic>
      <xdr:nvPicPr>
        <xdr:cNvPr id="160" name="Picture 12" descr="C:\1Akila Ramani-26July2013\1 AKILA\RENDERINGS\MEETING TABLES\infinity 8pax meeting tables.jpg">
          <a:extLst>
            <a:ext uri="{FF2B5EF4-FFF2-40B4-BE49-F238E27FC236}">
              <a16:creationId xmlns:a16="http://schemas.microsoft.com/office/drawing/2014/main" id="{93B5BA94-2346-40D5-8DC9-F25E59E3CD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0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2</xdr:col>
      <xdr:colOff>0</xdr:colOff>
      <xdr:row>1</xdr:row>
      <xdr:rowOff>38100</xdr:rowOff>
    </xdr:to>
    <xdr:pic>
      <xdr:nvPicPr>
        <xdr:cNvPr id="161" name="Picture 9" descr="C:\1Akila Ramani-26July2013\1 AKILA\RENDERINGS\MEETING TABLES\infinity 8pax meeting tables.jpg">
          <a:extLst>
            <a:ext uri="{FF2B5EF4-FFF2-40B4-BE49-F238E27FC236}">
              <a16:creationId xmlns:a16="http://schemas.microsoft.com/office/drawing/2014/main" id="{095842A5-1F6B-41D9-9216-0D2EB4FCB6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4025" y="238125"/>
          <a:ext cx="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office\Buildings\2017-18\Schedlue-2017-18\RMSA-NABARD-26-04-2017\Schedule\Final-Schedule\Nagoor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Nagai\Agriculture\Agri%20Estimate%20New\Nagai\corrected%2002.11.15\agri%20nagapattinam2.11.15\Agri-NEW-NAGAI%20(Autosave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nagoor%20Correct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Nagai\RMSA\RMSA%20Corrected%20New\Corrected%20on%2015.12.2015\Nagavelu%20AEE\Nagai\Stadium\stadiaum%20new%2016.04.201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uildings-pc\d\ELANCHIMANDRA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Documents%20and%20Settings\pwd\My%20Documents\DB\data-backup\Copy%20of%20gop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arthi-saf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Nagai\BITEs\Amma\TCIL\550k-rate%20lis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Amma\TCIL\550k-rate%20li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A-Ulundurpet-Sec\Bill%202010-2011\Court-Kki\Bill%20I&amp;Par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Trichy%20Division\Terder%20Tri%2012.12\construction%20section\RASIPURAM(Nabard)(16.2.09)\RASIPURAM(Nabard)(16.2.09)\Kolli%20hills%20Rev.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er\Tamil\2022\Tata%20consultant%20private%20limited\09-12-22\Trichy%20Division\Terder%20Tri%2012.12\Teacher's%20Home-8.7.14\final-Chitteri%20Hostel%20Final%20boys%20estimate%20&amp;%20Girls%2018.12.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ITEMS-RATE"/>
      <sheetName val="LEAD"/>
      <sheetName val="DATA"/>
      <sheetName val="SPECN"/>
      <sheetName val="Single line ABS"/>
      <sheetName val="ALU.door "/>
      <sheetName val="steel door "/>
      <sheetName val="Abstract"/>
      <sheetName val="G Abstract"/>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ode-main"/>
      <sheetName val="Data 1"/>
      <sheetName val="Abstarct"/>
      <sheetName val="Agri office"/>
      <sheetName val="Godown"/>
      <sheetName val="Security room"/>
      <sheetName val="WS &amp; SA"/>
      <sheetName val="Compound Wall"/>
      <sheetName val="General Compare Qty "/>
      <sheetName val="SPECN"/>
      <sheetName val="GA"/>
      <sheetName val="Qty.Abs"/>
      <sheetName val="ALL ITEMS-RATE"/>
      <sheetName val="DATA"/>
      <sheetName val="LEAD"/>
      <sheetName val="ALU.door DATA "/>
      <sheetName val="steel door DATA "/>
      <sheetName val="Single line 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Agreed rates"/>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ITEMS-RATE"/>
      <sheetName val="LEAD"/>
      <sheetName val="DETAILED ESTIMATE "/>
      <sheetName val="ws"/>
      <sheetName val="sanitary"/>
      <sheetName val="Borewell"/>
      <sheetName val="QTY ABSTRACT"/>
      <sheetName val="SPECN"/>
      <sheetName val="DATA"/>
      <sheetName val="LS PROVISIONS"/>
      <sheetName val="Single line ABS"/>
      <sheetName val="ALU.door "/>
      <sheetName val="steel door DATA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itary"/>
      <sheetName val="LEAD"/>
      <sheetName val="water supply"/>
      <sheetName val="Sheet6"/>
      <sheetName val="Sheet5"/>
      <sheetName val="Sheet17"/>
      <sheetName val="Sheet16"/>
      <sheetName val="Sheet15"/>
      <sheetName val="Sheet13"/>
      <sheetName val="Sheet12"/>
      <sheetName val="Kohila"/>
      <sheetName val="N0 II"/>
      <sheetName val="Sheet11"/>
      <sheetName val="Sheet10"/>
      <sheetName val="Sheet9"/>
      <sheetName val="Sheet8"/>
      <sheetName val="Sheet7"/>
      <sheetName val="Sheet2"/>
      <sheetName val="Sheet4"/>
      <sheetName val="Sheet3"/>
      <sheetName val="Sheet1"/>
      <sheetName val="Sheet14"/>
      <sheetName val="Stage"/>
      <sheetName val="Data"/>
      <sheetName val="D , W &amp; V"/>
      <sheetName val="Rate"/>
      <sheetName val="G.I.special"/>
      <sheetName val="Qty.Abst"/>
      <sheetName val="Detail"/>
      <sheetName val="Abstract"/>
      <sheetName val="PVC SPCIAL"/>
      <sheetName val="Assumed Local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data"/>
      <sheetName val="LEAD(O)"/>
      <sheetName val="2"/>
      <sheetName val="1"/>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vement"/>
      <sheetName val="stromdrain"/>
      <sheetName val="Total-Abstract"/>
      <sheetName val="op ward"/>
      <sheetName val="post ope"/>
      <sheetName val="ambulance (2)"/>
      <sheetName val="OHT"/>
      <sheetName val="sanitary"/>
      <sheetName val="compound wall"/>
      <sheetName val="cc road"/>
      <sheetName val="qty abs"/>
      <sheetName val="abstract"/>
      <sheetName val="ch-qty"/>
      <sheetName val="Data GI spl 1"/>
      <sheetName val="Data GI spl 2 (2)"/>
      <sheetName val="data"/>
      <sheetName val="Lead statement"/>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 val="Steel"/>
      <sheetName val="ALL ITEMS-RATE"/>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s>
    <sheetDataSet>
      <sheetData sheetId="0" refreshError="1"/>
      <sheetData sheetId="1" refreshError="1">
        <row r="2">
          <cell r="A2">
            <v>1001</v>
          </cell>
          <cell r="B2" t="str">
            <v>BREAKING &amp; REINST., CL."A" ROAD SURF.</v>
          </cell>
          <cell r="C2" t="str">
            <v>Mtr</v>
          </cell>
          <cell r="D2">
            <v>75</v>
          </cell>
        </row>
        <row r="3">
          <cell r="A3">
            <v>1002</v>
          </cell>
          <cell r="B3" t="str">
            <v>BREAKING &amp; REINST., CL."B" ROAD SURF.</v>
          </cell>
          <cell r="C3" t="str">
            <v>Mtr</v>
          </cell>
          <cell r="D3">
            <v>56</v>
          </cell>
        </row>
        <row r="4">
          <cell r="A4">
            <v>1003</v>
          </cell>
          <cell r="B4" t="str">
            <v>BREAKING &amp; REINST., CL."C" ROAD SURF.</v>
          </cell>
          <cell r="C4" t="str">
            <v>Mtr</v>
          </cell>
          <cell r="D4">
            <v>49</v>
          </cell>
        </row>
        <row r="5">
          <cell r="A5">
            <v>1004</v>
          </cell>
          <cell r="B5" t="str">
            <v>MARBLE TILE BREAKING &amp; REINSTATEM</v>
          </cell>
          <cell r="C5" t="str">
            <v>Sqm</v>
          </cell>
          <cell r="D5">
            <v>200</v>
          </cell>
        </row>
        <row r="6">
          <cell r="A6">
            <v>1006</v>
          </cell>
          <cell r="B6" t="str">
            <v>BREAKING &amp; REINST., TILED FOOTWAY</v>
          </cell>
          <cell r="C6" t="str">
            <v>Mtr</v>
          </cell>
          <cell r="D6">
            <v>45</v>
          </cell>
        </row>
        <row r="7">
          <cell r="A7">
            <v>1007</v>
          </cell>
          <cell r="B7" t="str">
            <v>BREAKING &amp; REINST., ASPH. &amp;/OR CONCR. FTW.</v>
          </cell>
          <cell r="C7" t="str">
            <v>Mtr</v>
          </cell>
          <cell r="D7">
            <v>41</v>
          </cell>
        </row>
        <row r="8">
          <cell r="A8">
            <v>1008</v>
          </cell>
          <cell r="B8" t="str">
            <v xml:space="preserve">REINSTATEMENT IN ROAD - ADDITIONAL AREA </v>
          </cell>
          <cell r="C8" t="str">
            <v>Sq-m</v>
          </cell>
          <cell r="D8">
            <v>366</v>
          </cell>
        </row>
        <row r="9">
          <cell r="A9">
            <v>1009</v>
          </cell>
          <cell r="B9" t="str">
            <v xml:space="preserve">REINSTATEMENT IN FOOTWAY - ADDITIONAL AREA </v>
          </cell>
          <cell r="C9" t="str">
            <v>Cu-m</v>
          </cell>
          <cell r="D9">
            <v>244</v>
          </cell>
        </row>
        <row r="10">
          <cell r="A10">
            <v>1011</v>
          </cell>
          <cell r="B10" t="str">
            <v>LEAN MIX CONCRETE BACKFILL</v>
          </cell>
          <cell r="C10" t="str">
            <v>Cu-m</v>
          </cell>
          <cell r="D10">
            <v>289</v>
          </cell>
        </row>
        <row r="11">
          <cell r="A11">
            <v>1012</v>
          </cell>
          <cell r="B11" t="str">
            <v xml:space="preserve"> IN-SITU CONCRETE STRUCTURES</v>
          </cell>
          <cell r="C11" t="str">
            <v>Cu-m</v>
          </cell>
          <cell r="D11">
            <v>319</v>
          </cell>
        </row>
        <row r="12">
          <cell r="A12">
            <v>1013</v>
          </cell>
          <cell r="B12" t="str">
            <v xml:space="preserve"> IN-SITU REINFORCED CONCRETE STRUCTURES</v>
          </cell>
          <cell r="C12" t="str">
            <v>Cu-m</v>
          </cell>
          <cell r="D12">
            <v>675</v>
          </cell>
        </row>
        <row r="13">
          <cell r="A13">
            <v>1016</v>
          </cell>
          <cell r="B13" t="str">
            <v>3M MILLING AND PAVING</v>
          </cell>
          <cell r="C13" t="str">
            <v>Sq-m</v>
          </cell>
          <cell r="D13">
            <v>45</v>
          </cell>
        </row>
        <row r="14">
          <cell r="A14">
            <v>1021</v>
          </cell>
          <cell r="B14" t="str">
            <v>CONCRETE PROTECTION SLAB - NOT REINF.</v>
          </cell>
          <cell r="C14" t="str">
            <v>Sq-m</v>
          </cell>
          <cell r="D14">
            <v>41</v>
          </cell>
        </row>
        <row r="15">
          <cell r="A15">
            <v>1022</v>
          </cell>
          <cell r="B15" t="str">
            <v>CONCRETE PROTECTION SLAB -  STEEL REINF.</v>
          </cell>
          <cell r="C15" t="str">
            <v>Sq-m</v>
          </cell>
          <cell r="D15">
            <v>60</v>
          </cell>
        </row>
        <row r="16">
          <cell r="A16">
            <v>1030</v>
          </cell>
          <cell r="B16" t="str">
            <v>EXTRA DEPTH IN SOIL</v>
          </cell>
          <cell r="C16" t="str">
            <v>Cu-m</v>
          </cell>
          <cell r="D16">
            <v>60</v>
          </cell>
        </row>
        <row r="17">
          <cell r="A17">
            <v>1031</v>
          </cell>
          <cell r="B17" t="str">
            <v>BREAKING OF ROCK</v>
          </cell>
          <cell r="C17" t="str">
            <v>Cu-m</v>
          </cell>
          <cell r="D17">
            <v>113</v>
          </cell>
        </row>
        <row r="18">
          <cell r="A18">
            <v>1041</v>
          </cell>
          <cell r="B18" t="str">
            <v>THRUST BORING, 100mm dia.  STEEL PIPE</v>
          </cell>
          <cell r="C18" t="str">
            <v>Mtr</v>
          </cell>
          <cell r="D18">
            <v>750</v>
          </cell>
        </row>
        <row r="19">
          <cell r="A19">
            <v>1042</v>
          </cell>
          <cell r="B19" t="str">
            <v>THRUST BORING, 300mm dia.  - 4  DUCTS</v>
          </cell>
          <cell r="C19" t="str">
            <v>Mtr</v>
          </cell>
          <cell r="D19">
            <v>1688</v>
          </cell>
        </row>
        <row r="20">
          <cell r="A20">
            <v>1043</v>
          </cell>
          <cell r="B20" t="str">
            <v>THRUST BORING, 400mm dia.  - 8  DUCTS</v>
          </cell>
          <cell r="C20" t="str">
            <v>Mtr</v>
          </cell>
          <cell r="D20">
            <v>2438</v>
          </cell>
        </row>
        <row r="21">
          <cell r="A21">
            <v>1044</v>
          </cell>
          <cell r="B21" t="str">
            <v>THRUST BORING, 500mm dia.  -12 DUCTS</v>
          </cell>
          <cell r="C21" t="str">
            <v>Mtr</v>
          </cell>
          <cell r="D21">
            <v>2625</v>
          </cell>
        </row>
        <row r="22">
          <cell r="A22">
            <v>1045</v>
          </cell>
          <cell r="B22" t="str">
            <v>THRUST BORING, 600mm dia.  -16 DUCTS</v>
          </cell>
          <cell r="C22" t="str">
            <v>Mtr</v>
          </cell>
          <cell r="D22">
            <v>3188</v>
          </cell>
        </row>
        <row r="23">
          <cell r="A23">
            <v>1051</v>
          </cell>
          <cell r="B23" t="str">
            <v>DIRECTIONAL DRILL-100mm HDPE</v>
          </cell>
          <cell r="C23" t="str">
            <v>Mtr</v>
          </cell>
          <cell r="D23">
            <v>938</v>
          </cell>
        </row>
        <row r="24">
          <cell r="A24">
            <v>1052</v>
          </cell>
          <cell r="B24" t="str">
            <v xml:space="preserve">DIRECTIONAL DRILL-300mm HDPE </v>
          </cell>
          <cell r="C24" t="str">
            <v>Mtr</v>
          </cell>
          <cell r="D24">
            <v>1688</v>
          </cell>
        </row>
        <row r="25">
          <cell r="A25">
            <v>1053</v>
          </cell>
          <cell r="B25" t="str">
            <v>DIRECTIONAL DRILL-400mm HDPE</v>
          </cell>
          <cell r="C25" t="str">
            <v>Mtr</v>
          </cell>
          <cell r="D25">
            <v>2625</v>
          </cell>
        </row>
        <row r="26">
          <cell r="A26">
            <v>1054</v>
          </cell>
          <cell r="B26" t="str">
            <v>DIRECTIONAL DRILL-500mm HDPE</v>
          </cell>
          <cell r="C26" t="str">
            <v>Mtr</v>
          </cell>
          <cell r="D26">
            <v>2925</v>
          </cell>
        </row>
        <row r="27">
          <cell r="A27">
            <v>1055</v>
          </cell>
          <cell r="B27" t="str">
            <v>DIRECTIONAL DRILL-600mm HDPE</v>
          </cell>
          <cell r="C27" t="str">
            <v>Mtr</v>
          </cell>
          <cell r="D27">
            <v>3375</v>
          </cell>
        </row>
        <row r="28">
          <cell r="A28">
            <v>1060</v>
          </cell>
          <cell r="B28" t="str">
            <v>REMOVING DEBRIS AND SPOIL HEAPS</v>
          </cell>
          <cell r="C28" t="str">
            <v>Cu-m</v>
          </cell>
          <cell r="D28">
            <v>15</v>
          </cell>
        </row>
        <row r="29">
          <cell r="A29">
            <v>1061</v>
          </cell>
          <cell r="B29" t="str">
            <v xml:space="preserve">REMOVING ROCK DEBRIS </v>
          </cell>
          <cell r="C29" t="str">
            <v>Cu-m</v>
          </cell>
          <cell r="D29">
            <v>41</v>
          </cell>
        </row>
        <row r="30">
          <cell r="A30">
            <v>1081</v>
          </cell>
          <cell r="B30" t="str">
            <v>SETTING UP AND OPERATING WELL POINT  SYSTEMS</v>
          </cell>
          <cell r="C30" t="str">
            <v>Day</v>
          </cell>
          <cell r="D30">
            <v>3750</v>
          </cell>
        </row>
        <row r="31">
          <cell r="A31">
            <v>1091</v>
          </cell>
          <cell r="B31" t="str">
            <v>EROSION DAM ON DIRECT BURIED CABLE</v>
          </cell>
          <cell r="C31" t="str">
            <v>Each</v>
          </cell>
          <cell r="D31">
            <v>450</v>
          </cell>
        </row>
        <row r="32">
          <cell r="A32">
            <v>1092</v>
          </cell>
          <cell r="B32" t="str">
            <v>E.DAM ON 2 WAY CONDUIT INST.IN SAND</v>
          </cell>
          <cell r="C32" t="str">
            <v>Each</v>
          </cell>
          <cell r="D32">
            <v>488</v>
          </cell>
        </row>
        <row r="33">
          <cell r="A33">
            <v>1094</v>
          </cell>
          <cell r="B33" t="str">
            <v>E.DAM ON 4 WAY CONDUIT INST.IN SAND</v>
          </cell>
          <cell r="C33" t="str">
            <v>Each</v>
          </cell>
          <cell r="D33">
            <v>525</v>
          </cell>
        </row>
        <row r="34">
          <cell r="A34">
            <v>1096</v>
          </cell>
          <cell r="B34" t="str">
            <v>E.DAM ON 6 WAY CONDUIT INST.IN SAND</v>
          </cell>
          <cell r="C34" t="str">
            <v>Each</v>
          </cell>
          <cell r="D34">
            <v>600</v>
          </cell>
        </row>
        <row r="35">
          <cell r="A35">
            <v>1098</v>
          </cell>
          <cell r="B35" t="str">
            <v>E.DAM ON 8 WAY CONDUIT INST.IN SAND</v>
          </cell>
          <cell r="C35" t="str">
            <v>Each</v>
          </cell>
          <cell r="D35">
            <v>619</v>
          </cell>
        </row>
        <row r="36">
          <cell r="A36">
            <v>1111</v>
          </cell>
          <cell r="B36" t="str">
            <v>BREAKING UP BRICK WALLS</v>
          </cell>
          <cell r="C36" t="str">
            <v>Cu-m</v>
          </cell>
          <cell r="D36">
            <v>75</v>
          </cell>
        </row>
        <row r="37">
          <cell r="A37">
            <v>1112</v>
          </cell>
          <cell r="B37" t="str">
            <v>BREAKING UP CONCRETE WALLS</v>
          </cell>
          <cell r="C37" t="str">
            <v>Cu-m</v>
          </cell>
          <cell r="D37">
            <v>176</v>
          </cell>
        </row>
        <row r="38">
          <cell r="A38">
            <v>1113</v>
          </cell>
          <cell r="B38" t="str">
            <v>BREAKING UP REINF. CONCRETE WALLS</v>
          </cell>
          <cell r="C38" t="str">
            <v>Cu-m</v>
          </cell>
          <cell r="D38">
            <v>300</v>
          </cell>
        </row>
        <row r="39">
          <cell r="A39">
            <v>1121</v>
          </cell>
          <cell r="B39" t="str">
            <v>PIT RUN GRAVEL</v>
          </cell>
          <cell r="C39" t="str">
            <v>CUM</v>
          </cell>
          <cell r="D39">
            <v>20</v>
          </cell>
        </row>
        <row r="40">
          <cell r="A40">
            <v>1122</v>
          </cell>
          <cell r="B40" t="str">
            <v>SUBASE</v>
          </cell>
          <cell r="C40" t="str">
            <v>CUM</v>
          </cell>
          <cell r="D40">
            <v>35</v>
          </cell>
        </row>
        <row r="41">
          <cell r="A41">
            <v>1123</v>
          </cell>
          <cell r="B41" t="str">
            <v>CRUSH STONES</v>
          </cell>
          <cell r="C41" t="str">
            <v>CUM</v>
          </cell>
          <cell r="D41">
            <v>25</v>
          </cell>
        </row>
        <row r="42">
          <cell r="A42">
            <v>1124</v>
          </cell>
          <cell r="B42" t="str">
            <v>CONCRETE</v>
          </cell>
          <cell r="C42" t="str">
            <v>CUM</v>
          </cell>
          <cell r="D42">
            <v>180</v>
          </cell>
        </row>
        <row r="43">
          <cell r="A43">
            <v>1202</v>
          </cell>
          <cell r="B43" t="str">
            <v xml:space="preserve">2 - WAY PVC DUCT IN CONCRETE    </v>
          </cell>
          <cell r="C43" t="str">
            <v>Mtr</v>
          </cell>
          <cell r="D43">
            <v>86</v>
          </cell>
        </row>
        <row r="44">
          <cell r="A44" t="str">
            <v>1202A</v>
          </cell>
          <cell r="B44" t="str">
            <v xml:space="preserve">3 - WAY PVC DUCT IN CONCRETE    </v>
          </cell>
          <cell r="C44" t="str">
            <v>Mtr</v>
          </cell>
          <cell r="D44">
            <v>101</v>
          </cell>
        </row>
        <row r="45">
          <cell r="A45">
            <v>1204</v>
          </cell>
          <cell r="B45" t="str">
            <v xml:space="preserve">4 - WAY PVC DUCT IN CONCRETE    </v>
          </cell>
          <cell r="C45" t="str">
            <v>Mtr</v>
          </cell>
          <cell r="D45">
            <v>101</v>
          </cell>
        </row>
        <row r="46">
          <cell r="A46" t="str">
            <v>1204A</v>
          </cell>
          <cell r="B46" t="str">
            <v xml:space="preserve">5 - WAY PVC DUCT IN CONCRETE    </v>
          </cell>
          <cell r="C46" t="str">
            <v>Mtr</v>
          </cell>
          <cell r="D46">
            <v>131</v>
          </cell>
        </row>
        <row r="47">
          <cell r="A47">
            <v>1206</v>
          </cell>
          <cell r="B47" t="str">
            <v xml:space="preserve">6 - WAY PVC DUCT IN CONCRETE    </v>
          </cell>
          <cell r="C47" t="str">
            <v>Mtr</v>
          </cell>
          <cell r="D47">
            <v>125</v>
          </cell>
        </row>
        <row r="48">
          <cell r="A48" t="str">
            <v>1206A</v>
          </cell>
          <cell r="B48" t="str">
            <v xml:space="preserve">6 - WAY PVC DUCT IN CONCRETE    </v>
          </cell>
          <cell r="C48" t="str">
            <v>Mtr</v>
          </cell>
          <cell r="D48">
            <v>170</v>
          </cell>
        </row>
        <row r="49">
          <cell r="A49">
            <v>1208</v>
          </cell>
          <cell r="B49" t="str">
            <v xml:space="preserve">8 - WAY PVC DUCT IN CONCRETE    </v>
          </cell>
          <cell r="C49" t="str">
            <v>Mtr</v>
          </cell>
          <cell r="D49">
            <v>158</v>
          </cell>
        </row>
        <row r="50">
          <cell r="A50" t="str">
            <v>1208A</v>
          </cell>
          <cell r="B50" t="str">
            <v xml:space="preserve">9 - WAY PVC DUCT IN CONCRETE    </v>
          </cell>
          <cell r="C50" t="str">
            <v>Mtr</v>
          </cell>
          <cell r="D50">
            <v>218</v>
          </cell>
        </row>
        <row r="51">
          <cell r="A51">
            <v>1210</v>
          </cell>
          <cell r="B51" t="str">
            <v>10 WAY PVC DUCT IN CONCRETE</v>
          </cell>
          <cell r="C51" t="str">
            <v>M</v>
          </cell>
          <cell r="D51">
            <v>190</v>
          </cell>
        </row>
        <row r="52">
          <cell r="A52" t="str">
            <v>1210A</v>
          </cell>
          <cell r="B52" t="str">
            <v>11 WAY PVC DUCT IN CONCRETE</v>
          </cell>
          <cell r="C52" t="str">
            <v>M</v>
          </cell>
          <cell r="D52">
            <v>265</v>
          </cell>
        </row>
        <row r="53">
          <cell r="A53">
            <v>1212</v>
          </cell>
          <cell r="B53" t="str">
            <v xml:space="preserve">12 - WAY PVC DUCT IN CONCRETE    </v>
          </cell>
          <cell r="C53" t="str">
            <v>Mtr</v>
          </cell>
          <cell r="D53">
            <v>225</v>
          </cell>
        </row>
        <row r="54">
          <cell r="A54">
            <v>1216</v>
          </cell>
          <cell r="B54" t="str">
            <v xml:space="preserve">16 - WAY PVC DUCT IN CONCRETE    </v>
          </cell>
          <cell r="C54" t="str">
            <v>Mtr</v>
          </cell>
          <cell r="D54">
            <v>281</v>
          </cell>
        </row>
        <row r="55">
          <cell r="A55">
            <v>1220</v>
          </cell>
          <cell r="B55" t="str">
            <v xml:space="preserve">20 - WAY PVC DUCT IN CONCRETE    </v>
          </cell>
          <cell r="C55" t="str">
            <v>Mtr</v>
          </cell>
          <cell r="D55">
            <v>338</v>
          </cell>
        </row>
        <row r="56">
          <cell r="A56">
            <v>1224</v>
          </cell>
          <cell r="B56" t="str">
            <v xml:space="preserve">24 - WAY PVC DUCT IN CONCRETE    </v>
          </cell>
          <cell r="C56" t="str">
            <v>Mtr</v>
          </cell>
          <cell r="D56">
            <v>394</v>
          </cell>
        </row>
        <row r="57">
          <cell r="A57">
            <v>1228</v>
          </cell>
          <cell r="B57" t="str">
            <v xml:space="preserve">28 - WAY PVC DUCT IN CONCRETE    </v>
          </cell>
          <cell r="C57" t="str">
            <v>Mtr</v>
          </cell>
          <cell r="D57">
            <v>450</v>
          </cell>
        </row>
        <row r="58">
          <cell r="A58">
            <v>1232</v>
          </cell>
          <cell r="B58" t="str">
            <v xml:space="preserve">32 - WAY PVC DUCT IN CONCRETE    </v>
          </cell>
          <cell r="C58" t="str">
            <v>Mtr</v>
          </cell>
          <cell r="D58">
            <v>506</v>
          </cell>
        </row>
        <row r="59">
          <cell r="A59">
            <v>1236</v>
          </cell>
          <cell r="B59" t="str">
            <v xml:space="preserve">36 - WAY PVC DUCT IN CONCRETE    </v>
          </cell>
          <cell r="C59" t="str">
            <v>Mtr</v>
          </cell>
          <cell r="D59">
            <v>544</v>
          </cell>
        </row>
        <row r="60">
          <cell r="A60">
            <v>1240</v>
          </cell>
          <cell r="B60" t="str">
            <v xml:space="preserve">40 - WAY PVC DUCT IN CONCRETE    </v>
          </cell>
          <cell r="C60" t="str">
            <v>Mtr</v>
          </cell>
          <cell r="D60">
            <v>619</v>
          </cell>
        </row>
        <row r="61">
          <cell r="A61">
            <v>1244</v>
          </cell>
          <cell r="B61" t="str">
            <v xml:space="preserve">44 - WAY PVC DUCT IN CONCRETE    </v>
          </cell>
          <cell r="C61" t="str">
            <v>Mtr</v>
          </cell>
          <cell r="D61">
            <v>675</v>
          </cell>
        </row>
        <row r="62">
          <cell r="A62">
            <v>1248</v>
          </cell>
          <cell r="B62" t="str">
            <v xml:space="preserve">48 - WAY PVC DUCT IN CONCRETE    </v>
          </cell>
          <cell r="C62" t="str">
            <v>Mtr</v>
          </cell>
          <cell r="D62">
            <v>731</v>
          </cell>
        </row>
        <row r="63">
          <cell r="A63">
            <v>1281</v>
          </cell>
          <cell r="B63" t="str">
            <v>CONDUIT SYST.ENCASE IN REINF.CONCR.</v>
          </cell>
          <cell r="C63" t="str">
            <v>Sq.m.</v>
          </cell>
          <cell r="D63">
            <v>56</v>
          </cell>
        </row>
        <row r="64">
          <cell r="A64">
            <v>1291</v>
          </cell>
          <cell r="B64" t="str">
            <v>STEEL PIPE IN CONCRETE</v>
          </cell>
          <cell r="C64" t="str">
            <v>Mtr</v>
          </cell>
          <cell r="D64">
            <v>38</v>
          </cell>
        </row>
        <row r="65">
          <cell r="A65">
            <v>1302</v>
          </cell>
          <cell r="B65" t="str">
            <v xml:space="preserve">2    WAY PVC DUCT IN SAND </v>
          </cell>
          <cell r="C65" t="str">
            <v>Mtr</v>
          </cell>
          <cell r="D65">
            <v>56</v>
          </cell>
        </row>
        <row r="66">
          <cell r="A66">
            <v>1304</v>
          </cell>
          <cell r="B66" t="str">
            <v>4    WAY PVC DUCT IN SAND</v>
          </cell>
          <cell r="C66" t="str">
            <v>Mtr</v>
          </cell>
          <cell r="D66">
            <v>75</v>
          </cell>
        </row>
        <row r="67">
          <cell r="A67">
            <v>1306</v>
          </cell>
          <cell r="B67" t="str">
            <v>6    WAY PVC DUCT IN SAND</v>
          </cell>
          <cell r="C67" t="str">
            <v>Mtr</v>
          </cell>
          <cell r="D67">
            <v>86</v>
          </cell>
        </row>
        <row r="68">
          <cell r="A68">
            <v>1308</v>
          </cell>
          <cell r="B68" t="str">
            <v>8    WAY PVC DUCT IN SAND</v>
          </cell>
          <cell r="C68" t="str">
            <v>Mtr</v>
          </cell>
          <cell r="D68">
            <v>116</v>
          </cell>
        </row>
        <row r="69">
          <cell r="A69">
            <v>1312</v>
          </cell>
          <cell r="B69" t="str">
            <v>12  WAY PVC DUCT IN SAND</v>
          </cell>
          <cell r="C69" t="str">
            <v>Mtr</v>
          </cell>
          <cell r="D69">
            <v>161</v>
          </cell>
        </row>
        <row r="70">
          <cell r="A70">
            <v>1401</v>
          </cell>
          <cell r="B70" t="str">
            <v>INST.  MANHOLE,  TYPE  "A"</v>
          </cell>
          <cell r="C70" t="str">
            <v>Each</v>
          </cell>
          <cell r="D70">
            <v>5438</v>
          </cell>
        </row>
        <row r="71">
          <cell r="A71" t="str">
            <v>1401A</v>
          </cell>
          <cell r="B71" t="str">
            <v>INST.  MANHOLE,  TYPE  "A"</v>
          </cell>
          <cell r="C71" t="str">
            <v>Each</v>
          </cell>
          <cell r="D71">
            <v>12900</v>
          </cell>
        </row>
        <row r="72">
          <cell r="A72">
            <v>1402</v>
          </cell>
          <cell r="B72" t="str">
            <v>INST.  MANHOLE,  TYPE  "B"</v>
          </cell>
          <cell r="C72" t="str">
            <v>Each</v>
          </cell>
          <cell r="D72">
            <v>6375</v>
          </cell>
        </row>
        <row r="73">
          <cell r="A73" t="str">
            <v>1402A</v>
          </cell>
          <cell r="B73" t="str">
            <v>INST.  MANHOLE,  TYPE  "B"</v>
          </cell>
          <cell r="C73" t="str">
            <v>Each</v>
          </cell>
          <cell r="D73">
            <v>17100</v>
          </cell>
        </row>
        <row r="74">
          <cell r="A74">
            <v>1403</v>
          </cell>
          <cell r="B74" t="str">
            <v>INST.  MANHOLE,  TYPE  "C"</v>
          </cell>
          <cell r="C74" t="str">
            <v>Each</v>
          </cell>
          <cell r="D74">
            <v>7500</v>
          </cell>
        </row>
        <row r="75">
          <cell r="A75">
            <v>1404</v>
          </cell>
          <cell r="B75" t="str">
            <v>INST.  MANHOLE,  TYPE  "D"</v>
          </cell>
          <cell r="C75" t="str">
            <v>Each</v>
          </cell>
          <cell r="D75">
            <v>8438</v>
          </cell>
        </row>
        <row r="76">
          <cell r="A76">
            <v>1412</v>
          </cell>
          <cell r="B76" t="str">
            <v>INST. HANDHOLE, 2 COVER</v>
          </cell>
          <cell r="C76" t="str">
            <v>Each</v>
          </cell>
          <cell r="D76">
            <v>1219</v>
          </cell>
        </row>
        <row r="77">
          <cell r="A77">
            <v>1413</v>
          </cell>
          <cell r="B77" t="str">
            <v>INST. HANDHOLE, 3 COVER</v>
          </cell>
          <cell r="C77" t="str">
            <v>Each</v>
          </cell>
          <cell r="D77">
            <v>1410</v>
          </cell>
        </row>
        <row r="78">
          <cell r="A78">
            <v>1414</v>
          </cell>
          <cell r="B78" t="str">
            <v>INST. HANDHOLE, 4 COVER</v>
          </cell>
          <cell r="C78" t="str">
            <v>Each</v>
          </cell>
          <cell r="D78">
            <v>1763</v>
          </cell>
        </row>
        <row r="79">
          <cell r="A79">
            <v>1415</v>
          </cell>
          <cell r="B79" t="str">
            <v>INST. PREFORM. HANDHOLE, 1.5 X 1.0 M</v>
          </cell>
          <cell r="C79" t="str">
            <v>Each</v>
          </cell>
          <cell r="D79">
            <v>3300</v>
          </cell>
        </row>
        <row r="80">
          <cell r="A80">
            <v>1416</v>
          </cell>
          <cell r="B80" t="str">
            <v>INST. PREFORM. HANDHOLE, 1.2 X 0.6 M</v>
          </cell>
          <cell r="C80" t="str">
            <v>Each</v>
          </cell>
          <cell r="D80">
            <v>2831</v>
          </cell>
        </row>
        <row r="81">
          <cell r="A81">
            <v>1421</v>
          </cell>
          <cell r="B81" t="str">
            <v>CONSTR., IN-SITU BUILT MANHOLE,  "A"</v>
          </cell>
          <cell r="C81" t="str">
            <v>Each</v>
          </cell>
          <cell r="D81">
            <v>15000</v>
          </cell>
        </row>
        <row r="82">
          <cell r="A82">
            <v>1422</v>
          </cell>
          <cell r="B82" t="str">
            <v>CONSTR., IN-SITU BUILT MANHOLE,  "B"</v>
          </cell>
          <cell r="C82" t="str">
            <v>Each</v>
          </cell>
          <cell r="D82">
            <v>18750</v>
          </cell>
        </row>
        <row r="83">
          <cell r="A83">
            <v>1423</v>
          </cell>
          <cell r="B83" t="str">
            <v>CONSTR., IN-SITU BUILT MANHOLE,  "C"</v>
          </cell>
          <cell r="C83" t="str">
            <v>Each</v>
          </cell>
          <cell r="D83">
            <v>21750</v>
          </cell>
        </row>
        <row r="84">
          <cell r="A84">
            <v>1424</v>
          </cell>
          <cell r="B84" t="str">
            <v>CONSTR., IN-SITU BUILT MANHOLE,  "D"</v>
          </cell>
          <cell r="C84" t="str">
            <v>Each</v>
          </cell>
          <cell r="D84">
            <v>28500</v>
          </cell>
        </row>
        <row r="85">
          <cell r="A85">
            <v>1451</v>
          </cell>
          <cell r="B85" t="str">
            <v>IN-SITU CONSTR. REPLACE.MANHOLE "A"</v>
          </cell>
          <cell r="C85" t="str">
            <v>Each</v>
          </cell>
          <cell r="D85">
            <v>18563</v>
          </cell>
        </row>
        <row r="86">
          <cell r="A86">
            <v>1452</v>
          </cell>
          <cell r="B86" t="str">
            <v>IN-SITU CONSTR. REPLACE.MANHOLE "B"</v>
          </cell>
          <cell r="C86" t="str">
            <v>Each</v>
          </cell>
          <cell r="D86">
            <v>22114</v>
          </cell>
        </row>
        <row r="87">
          <cell r="A87">
            <v>1453</v>
          </cell>
          <cell r="B87" t="str">
            <v>IN-SITU CONSTR. REPLACE.MANHOLE "C"</v>
          </cell>
          <cell r="C87" t="str">
            <v>Each</v>
          </cell>
          <cell r="D87">
            <v>25088</v>
          </cell>
        </row>
        <row r="88">
          <cell r="A88">
            <v>1454</v>
          </cell>
          <cell r="B88" t="str">
            <v>IN-SITU CONSTR. REPLACE.MANHOLE "D"</v>
          </cell>
          <cell r="C88" t="str">
            <v>Each</v>
          </cell>
          <cell r="D88">
            <v>31763</v>
          </cell>
        </row>
        <row r="89">
          <cell r="A89">
            <v>1480</v>
          </cell>
          <cell r="B89" t="str">
            <v>MAKING NEW DUCT ENTRIES TO MH &amp; HH</v>
          </cell>
          <cell r="C89" t="str">
            <v>Each</v>
          </cell>
          <cell r="D89">
            <v>316</v>
          </cell>
        </row>
        <row r="90">
          <cell r="A90">
            <v>1501</v>
          </cell>
          <cell r="B90" t="str">
            <v>CABLE BOX BRIDGE CROSSING, 80x80mm</v>
          </cell>
          <cell r="C90" t="str">
            <v>Mtr</v>
          </cell>
          <cell r="D90">
            <v>173</v>
          </cell>
        </row>
        <row r="91">
          <cell r="A91">
            <v>1502</v>
          </cell>
          <cell r="B91" t="str">
            <v>CABLE BOX BRIDGE CROSSING, 120x120mm</v>
          </cell>
          <cell r="C91" t="str">
            <v>Mtr</v>
          </cell>
          <cell r="D91">
            <v>188</v>
          </cell>
        </row>
        <row r="92">
          <cell r="A92">
            <v>1512</v>
          </cell>
          <cell r="B92" t="str">
            <v>2 WAY STEEL PIPE BRIDGE CROSSING</v>
          </cell>
          <cell r="C92" t="str">
            <v>Mtr</v>
          </cell>
          <cell r="D92">
            <v>225</v>
          </cell>
        </row>
        <row r="93">
          <cell r="A93">
            <v>1514</v>
          </cell>
          <cell r="B93" t="str">
            <v>4 WAY STEEL PIPE BRIDGE CROSSING</v>
          </cell>
          <cell r="C93" t="str">
            <v>Mtr</v>
          </cell>
          <cell r="D93">
            <v>368</v>
          </cell>
        </row>
        <row r="94">
          <cell r="A94">
            <v>1516</v>
          </cell>
          <cell r="B94" t="str">
            <v>6 WAY STEEL PIPE BRIDGE CROSSING</v>
          </cell>
          <cell r="C94" t="str">
            <v>Mtr</v>
          </cell>
          <cell r="D94">
            <v>446</v>
          </cell>
        </row>
        <row r="95">
          <cell r="A95">
            <v>1522</v>
          </cell>
          <cell r="B95" t="str">
            <v>2 WAY EPOXY  PIPE BRIDGE CROSSING</v>
          </cell>
          <cell r="C95" t="str">
            <v>Mtr</v>
          </cell>
          <cell r="D95">
            <v>225</v>
          </cell>
        </row>
        <row r="96">
          <cell r="A96">
            <v>1524</v>
          </cell>
          <cell r="B96" t="str">
            <v>4 WAY EPOXY  PIPE BRIDGE CROSSING</v>
          </cell>
          <cell r="C96" t="str">
            <v>Mtr</v>
          </cell>
          <cell r="D96">
            <v>413</v>
          </cell>
        </row>
        <row r="97">
          <cell r="A97">
            <v>1526</v>
          </cell>
          <cell r="B97" t="str">
            <v>6 WAY EPOXY  PIPE BRIDGE CROSSING</v>
          </cell>
          <cell r="C97" t="str">
            <v>Mtr</v>
          </cell>
          <cell r="D97">
            <v>566</v>
          </cell>
        </row>
        <row r="98">
          <cell r="A98">
            <v>1532</v>
          </cell>
          <cell r="B98" t="str">
            <v>2 WAY  PVC, PIPE BRIDGE CROSSING</v>
          </cell>
          <cell r="C98" t="str">
            <v>Mtr</v>
          </cell>
          <cell r="D98">
            <v>206</v>
          </cell>
        </row>
        <row r="99">
          <cell r="A99">
            <v>1534</v>
          </cell>
          <cell r="B99" t="str">
            <v>4 WAY  PVC, PIPE BRIDGE CROSSING</v>
          </cell>
          <cell r="C99" t="str">
            <v>Mtr</v>
          </cell>
          <cell r="D99">
            <v>344</v>
          </cell>
        </row>
        <row r="100">
          <cell r="A100">
            <v>1536</v>
          </cell>
          <cell r="B100" t="str">
            <v>6 WAY  PVC, PIPE BRIDGE CROSSING</v>
          </cell>
          <cell r="C100" t="str">
            <v>Mtr</v>
          </cell>
          <cell r="D100">
            <v>473</v>
          </cell>
        </row>
        <row r="101">
          <cell r="A101">
            <v>1561</v>
          </cell>
          <cell r="B101" t="str">
            <v>SUPPLY CONCRETE &amp; INSTALL 300 pair  CABINET BASE</v>
          </cell>
          <cell r="C101" t="str">
            <v>Each</v>
          </cell>
          <cell r="D101">
            <v>938</v>
          </cell>
        </row>
        <row r="102">
          <cell r="A102">
            <v>1562</v>
          </cell>
          <cell r="B102" t="str">
            <v>SUPPLY CONCRETE &amp; INSTALL 900 pair  CABINET BASE</v>
          </cell>
          <cell r="C102" t="str">
            <v>Each</v>
          </cell>
          <cell r="D102">
            <v>1125</v>
          </cell>
        </row>
        <row r="103">
          <cell r="A103">
            <v>1563</v>
          </cell>
          <cell r="B103" t="str">
            <v>SUPPLY CONCRETE &amp; INSTALL 1200 pair  CABINET BASE</v>
          </cell>
          <cell r="C103" t="str">
            <v>Each</v>
          </cell>
          <cell r="D103">
            <v>1313</v>
          </cell>
        </row>
        <row r="104">
          <cell r="A104">
            <v>1564</v>
          </cell>
          <cell r="B104" t="str">
            <v>SUPPLY CONCRETE &amp; INSTALL 1800 pair  CABINET BASE</v>
          </cell>
          <cell r="C104" t="str">
            <v>Each</v>
          </cell>
          <cell r="D104">
            <v>2404</v>
          </cell>
        </row>
        <row r="105">
          <cell r="A105">
            <v>1565</v>
          </cell>
          <cell r="B105" t="str">
            <v>SUPPLY CONCRETE &amp; INSTALL 2700 pair  CABINET BASE</v>
          </cell>
          <cell r="C105" t="str">
            <v>Each</v>
          </cell>
          <cell r="D105">
            <v>2820</v>
          </cell>
        </row>
        <row r="106">
          <cell r="A106">
            <v>1581</v>
          </cell>
          <cell r="B106" t="str">
            <v>SUPPL. &amp; INST. PROTECTION POST  150mm</v>
          </cell>
          <cell r="C106" t="str">
            <v>Each</v>
          </cell>
          <cell r="D106">
            <v>281</v>
          </cell>
        </row>
        <row r="107">
          <cell r="A107">
            <v>1583</v>
          </cell>
          <cell r="B107" t="str">
            <v>SUPPL. &amp; INST. PROTECTION POST  300mm</v>
          </cell>
          <cell r="C107" t="str">
            <v>Each</v>
          </cell>
          <cell r="D107">
            <v>356</v>
          </cell>
        </row>
        <row r="108">
          <cell r="A108">
            <v>1701</v>
          </cell>
          <cell r="B108" t="str">
            <v>WALL FIXED HORIZONTAL JOINTING RACK</v>
          </cell>
          <cell r="C108" t="str">
            <v>Mtr</v>
          </cell>
          <cell r="D108">
            <v>167</v>
          </cell>
        </row>
        <row r="109">
          <cell r="A109">
            <v>1702</v>
          </cell>
          <cell r="B109" t="str">
            <v>WALL FIXED VERTICAL JOINTING RACK</v>
          </cell>
          <cell r="C109" t="str">
            <v>Mtr</v>
          </cell>
          <cell r="D109">
            <v>155</v>
          </cell>
        </row>
        <row r="110">
          <cell r="A110">
            <v>1703</v>
          </cell>
          <cell r="B110" t="str">
            <v>FLOOR/CEILING FIXED HORIZ. JOINTING. RACK</v>
          </cell>
          <cell r="C110" t="str">
            <v>Mtr</v>
          </cell>
          <cell r="D110">
            <v>221</v>
          </cell>
        </row>
        <row r="111">
          <cell r="A111">
            <v>1704</v>
          </cell>
          <cell r="B111" t="str">
            <v>FLOOR/CEILING FIXED VERT. JOINTING. RACK</v>
          </cell>
          <cell r="C111" t="str">
            <v>Mtr</v>
          </cell>
          <cell r="D111">
            <v>206</v>
          </cell>
        </row>
        <row r="112">
          <cell r="A112">
            <v>1711</v>
          </cell>
          <cell r="B112" t="str">
            <v>FL./WALL FX. OUTD. CABLE SUPP. LADDERS</v>
          </cell>
          <cell r="C112" t="str">
            <v>Mtr</v>
          </cell>
          <cell r="D112">
            <v>200</v>
          </cell>
        </row>
        <row r="113">
          <cell r="A113">
            <v>1721</v>
          </cell>
          <cell r="B113" t="str">
            <v>HOR/VERT  INDOOR CABLE LADDER OR TRAY</v>
          </cell>
          <cell r="C113" t="str">
            <v>Mtr</v>
          </cell>
          <cell r="D113">
            <v>188</v>
          </cell>
        </row>
        <row r="114">
          <cell r="A114">
            <v>1731</v>
          </cell>
          <cell r="B114" t="str">
            <v>WALL FIXED CABLE BRACKET - 1000mm</v>
          </cell>
          <cell r="C114" t="str">
            <v>Each</v>
          </cell>
          <cell r="D114">
            <v>79</v>
          </cell>
        </row>
        <row r="115">
          <cell r="A115">
            <v>1732</v>
          </cell>
          <cell r="B115" t="str">
            <v>WALL FIXED CABLE BRACKET - 1500mm</v>
          </cell>
          <cell r="C115" t="str">
            <v>Each</v>
          </cell>
          <cell r="D115">
            <v>79</v>
          </cell>
        </row>
        <row r="116">
          <cell r="A116">
            <v>1733</v>
          </cell>
          <cell r="B116" t="str">
            <v>WALL FIXED CABLE BRACKET - 1800mm</v>
          </cell>
          <cell r="C116" t="str">
            <v>Each</v>
          </cell>
          <cell r="D116">
            <v>79</v>
          </cell>
        </row>
        <row r="117">
          <cell r="A117">
            <v>1734</v>
          </cell>
          <cell r="B117" t="str">
            <v>WALL FIXED CABLE BRACKET - 2300mm</v>
          </cell>
          <cell r="C117" t="str">
            <v>Each</v>
          </cell>
          <cell r="D117">
            <v>79</v>
          </cell>
        </row>
        <row r="118">
          <cell r="A118">
            <v>1741</v>
          </cell>
          <cell r="B118" t="str">
            <v>STANDARD CABLE BEARER - 250mm</v>
          </cell>
          <cell r="C118" t="str">
            <v>Each</v>
          </cell>
          <cell r="D118">
            <v>45</v>
          </cell>
        </row>
        <row r="119">
          <cell r="A119">
            <v>1742</v>
          </cell>
          <cell r="B119" t="str">
            <v>STANDARD CABLE BEARER - 350mm</v>
          </cell>
          <cell r="C119" t="str">
            <v>Each</v>
          </cell>
          <cell r="D119">
            <v>45</v>
          </cell>
        </row>
        <row r="120">
          <cell r="A120">
            <v>1743</v>
          </cell>
          <cell r="B120" t="str">
            <v>STANDARD CABLE BEARER - 500mm</v>
          </cell>
          <cell r="C120" t="str">
            <v>Each</v>
          </cell>
          <cell r="D120">
            <v>45</v>
          </cell>
        </row>
        <row r="121">
          <cell r="A121">
            <v>1750</v>
          </cell>
          <cell r="B121" t="str">
            <v>STANDARD MDF EXTENSION</v>
          </cell>
          <cell r="C121" t="str">
            <v>Each</v>
          </cell>
          <cell r="D121">
            <v>2813</v>
          </cell>
        </row>
        <row r="122">
          <cell r="A122">
            <v>1761</v>
          </cell>
          <cell r="B122" t="str">
            <v>CABLE ACCESS HOLE TO MDF</v>
          </cell>
          <cell r="C122" t="str">
            <v>Each</v>
          </cell>
          <cell r="D122">
            <v>319</v>
          </cell>
        </row>
        <row r="123">
          <cell r="A123">
            <v>1762</v>
          </cell>
          <cell r="B123" t="str">
            <v>CUT.ACCESS HOLE THRU BLOCK WALL</v>
          </cell>
          <cell r="C123" t="str">
            <v>100cm2</v>
          </cell>
          <cell r="D123">
            <v>206</v>
          </cell>
        </row>
        <row r="124">
          <cell r="A124">
            <v>1763</v>
          </cell>
          <cell r="B124" t="str">
            <v>CUT CABLE ACCESS HOLE THRU CONCRE.WALL</v>
          </cell>
          <cell r="C124" t="str">
            <v>100cm2</v>
          </cell>
          <cell r="D124">
            <v>281</v>
          </cell>
        </row>
        <row r="125">
          <cell r="A125">
            <v>1771</v>
          </cell>
          <cell r="B125" t="str">
            <v>MAKING NEW DUCT ENTRIES TO CABLE.VAULT</v>
          </cell>
          <cell r="C125" t="str">
            <v>Mtr</v>
          </cell>
          <cell r="D125">
            <v>281</v>
          </cell>
        </row>
        <row r="126">
          <cell r="A126">
            <v>1801</v>
          </cell>
          <cell r="B126" t="str">
            <v>INST.  STEEL POLE,   8 m.</v>
          </cell>
          <cell r="C126" t="str">
            <v>Each</v>
          </cell>
          <cell r="D126">
            <v>581</v>
          </cell>
        </row>
        <row r="127">
          <cell r="A127">
            <v>1802</v>
          </cell>
          <cell r="B127" t="str">
            <v>INST.  STEEL POLE,   9 m.</v>
          </cell>
          <cell r="C127" t="str">
            <v>Each</v>
          </cell>
          <cell r="D127">
            <v>596</v>
          </cell>
        </row>
        <row r="128">
          <cell r="A128">
            <v>1803</v>
          </cell>
          <cell r="B128" t="str">
            <v>INST.  STEEL POLE, 10 m.</v>
          </cell>
          <cell r="C128" t="str">
            <v>Each</v>
          </cell>
          <cell r="D128">
            <v>611</v>
          </cell>
        </row>
        <row r="129">
          <cell r="A129">
            <v>1806</v>
          </cell>
          <cell r="B129" t="str">
            <v>INST.  WOOD POLE,  8 m.</v>
          </cell>
          <cell r="C129" t="str">
            <v>Each</v>
          </cell>
          <cell r="D129">
            <v>424</v>
          </cell>
        </row>
        <row r="130">
          <cell r="A130">
            <v>1807</v>
          </cell>
          <cell r="B130" t="str">
            <v>INST.  WOOD POLE,  9 m.</v>
          </cell>
          <cell r="C130" t="str">
            <v>Each</v>
          </cell>
          <cell r="D130">
            <v>294</v>
          </cell>
        </row>
        <row r="131">
          <cell r="A131">
            <v>1808</v>
          </cell>
          <cell r="B131" t="str">
            <v>INST.  WOOD POLE, 10 m.</v>
          </cell>
          <cell r="C131" t="str">
            <v>Each</v>
          </cell>
          <cell r="D131">
            <v>330</v>
          </cell>
        </row>
        <row r="132">
          <cell r="A132">
            <v>1811</v>
          </cell>
          <cell r="B132" t="str">
            <v>INST. 7/2.0mm STAY WIRE</v>
          </cell>
          <cell r="C132" t="str">
            <v>Each</v>
          </cell>
          <cell r="D132">
            <v>319</v>
          </cell>
        </row>
        <row r="133">
          <cell r="A133">
            <v>1812</v>
          </cell>
          <cell r="B133" t="str">
            <v>INST. 7/3.0mm STAY WIRE</v>
          </cell>
          <cell r="C133" t="str">
            <v>Each</v>
          </cell>
          <cell r="D133">
            <v>375</v>
          </cell>
        </row>
        <row r="134">
          <cell r="A134">
            <v>1821</v>
          </cell>
          <cell r="B134" t="str">
            <v>INST.7/2.0mm  POLE TO POLE STAY  WIRE</v>
          </cell>
          <cell r="C134" t="str">
            <v>Each</v>
          </cell>
          <cell r="D134">
            <v>304</v>
          </cell>
        </row>
        <row r="135">
          <cell r="A135">
            <v>1822</v>
          </cell>
          <cell r="B135" t="str">
            <v>INST.7/3.0mm  POLE TO POLE STAY  WIRE</v>
          </cell>
          <cell r="C135" t="str">
            <v>Each</v>
          </cell>
          <cell r="D135">
            <v>321</v>
          </cell>
        </row>
        <row r="136">
          <cell r="A136">
            <v>1831</v>
          </cell>
          <cell r="B136" t="str">
            <v>INST.   8 M. STEEL STRUT.</v>
          </cell>
          <cell r="C136" t="str">
            <v>Each</v>
          </cell>
          <cell r="D136">
            <v>373</v>
          </cell>
        </row>
        <row r="137">
          <cell r="A137">
            <v>1832</v>
          </cell>
          <cell r="B137" t="str">
            <v>INST.   9 M. STEEL STRUT.</v>
          </cell>
          <cell r="C137" t="str">
            <v>Each</v>
          </cell>
          <cell r="D137">
            <v>398</v>
          </cell>
        </row>
        <row r="138">
          <cell r="A138">
            <v>1833</v>
          </cell>
          <cell r="B138" t="str">
            <v>INST. 10 M. STEEL STRUT.</v>
          </cell>
          <cell r="C138" t="str">
            <v>Each</v>
          </cell>
          <cell r="D138">
            <v>428</v>
          </cell>
        </row>
        <row r="139">
          <cell r="A139">
            <v>1836</v>
          </cell>
          <cell r="B139" t="str">
            <v>INST.   8 M. WOOD STRUT.</v>
          </cell>
          <cell r="C139" t="str">
            <v>Each</v>
          </cell>
          <cell r="D139">
            <v>321</v>
          </cell>
        </row>
        <row r="140">
          <cell r="A140">
            <v>1837</v>
          </cell>
          <cell r="B140" t="str">
            <v>INST.   9 M. WOOD STRUT.</v>
          </cell>
          <cell r="C140" t="str">
            <v>Each</v>
          </cell>
          <cell r="D140">
            <v>351</v>
          </cell>
        </row>
        <row r="141">
          <cell r="A141">
            <v>1838</v>
          </cell>
          <cell r="B141" t="str">
            <v>INST. 10 M. WOOD STRUT.</v>
          </cell>
          <cell r="C141" t="str">
            <v>Each</v>
          </cell>
          <cell r="D141">
            <v>409</v>
          </cell>
        </row>
        <row r="142">
          <cell r="A142">
            <v>1851</v>
          </cell>
          <cell r="B142" t="str">
            <v>SUPPL. &amp; INST.  EARTH. SYST.  STEEL POLE</v>
          </cell>
          <cell r="C142" t="str">
            <v>Each</v>
          </cell>
          <cell r="D142">
            <v>375</v>
          </cell>
        </row>
        <row r="143">
          <cell r="A143">
            <v>1852</v>
          </cell>
          <cell r="B143" t="str">
            <v>SUPPL.&amp; INSTAL EARTH SYST.WOODPOLE</v>
          </cell>
          <cell r="C143" t="str">
            <v>Each</v>
          </cell>
          <cell r="D143">
            <v>244</v>
          </cell>
        </row>
        <row r="144">
          <cell r="A144">
            <v>2001</v>
          </cell>
          <cell r="B144" t="str">
            <v>CABLE TRENCH,    500 mm COVER</v>
          </cell>
          <cell r="C144" t="str">
            <v>Mtr</v>
          </cell>
          <cell r="D144">
            <v>21</v>
          </cell>
        </row>
        <row r="145">
          <cell r="A145">
            <v>2003</v>
          </cell>
          <cell r="B145" t="str">
            <v>CABLE TRENCH,    720 mm COVER</v>
          </cell>
          <cell r="C145" t="str">
            <v>Mtr</v>
          </cell>
          <cell r="D145">
            <v>24</v>
          </cell>
        </row>
        <row r="146">
          <cell r="A146">
            <v>2004</v>
          </cell>
          <cell r="B146" t="str">
            <v>CABLE TRENCH,  1000 mm COVER</v>
          </cell>
          <cell r="C146" t="str">
            <v>Mtr</v>
          </cell>
          <cell r="D146">
            <v>30</v>
          </cell>
        </row>
        <row r="147">
          <cell r="A147">
            <v>2006</v>
          </cell>
          <cell r="B147" t="str">
            <v>CABLE TRENCH,  1200 mm COVER</v>
          </cell>
          <cell r="C147" t="str">
            <v>Mtr</v>
          </cell>
          <cell r="D147">
            <v>35</v>
          </cell>
        </row>
        <row r="148">
          <cell r="A148">
            <v>2011</v>
          </cell>
          <cell r="B148" t="str">
            <v>TRENCH O. EXIST. ROUTE DEPTH TO 600mm</v>
          </cell>
          <cell r="C148" t="str">
            <v>Mtr</v>
          </cell>
          <cell r="D148">
            <v>26</v>
          </cell>
        </row>
        <row r="149">
          <cell r="A149">
            <v>2012</v>
          </cell>
          <cell r="B149" t="str">
            <v>TRENCH O. EXIST. ROUTE  &gt; 600mm-800mm</v>
          </cell>
          <cell r="C149" t="str">
            <v>Mtr</v>
          </cell>
          <cell r="D149">
            <v>32</v>
          </cell>
        </row>
        <row r="150">
          <cell r="A150">
            <v>2013</v>
          </cell>
          <cell r="B150" t="str">
            <v>TRENCH O. EXIST. ROUTE  &gt; 800mm-1000mm</v>
          </cell>
          <cell r="C150" t="str">
            <v>Mtr</v>
          </cell>
          <cell r="D150">
            <v>37</v>
          </cell>
        </row>
        <row r="151">
          <cell r="A151">
            <v>2014</v>
          </cell>
          <cell r="B151" t="str">
            <v>TRENCH O. EXIST. ROUTE  &gt; 1000mm-1200mm</v>
          </cell>
          <cell r="C151" t="str">
            <v>Mtr</v>
          </cell>
          <cell r="D151">
            <v>45</v>
          </cell>
        </row>
        <row r="152">
          <cell r="A152">
            <v>2017</v>
          </cell>
          <cell r="B152" t="str">
            <v>EXCVN.JOINT PIT OVER EXIST.CABLE</v>
          </cell>
          <cell r="C152" t="str">
            <v>Each</v>
          </cell>
          <cell r="D152">
            <v>225</v>
          </cell>
        </row>
        <row r="153">
          <cell r="A153">
            <v>2018</v>
          </cell>
          <cell r="B153" t="str">
            <v>Locate &amp; Install BSW</v>
          </cell>
          <cell r="C153" t="str">
            <v>Each</v>
          </cell>
          <cell r="D153">
            <v>250</v>
          </cell>
        </row>
        <row r="154">
          <cell r="A154">
            <v>2101</v>
          </cell>
          <cell r="B154" t="str">
            <v>INST. DIRECT BURIED CABLE  GROUP  1</v>
          </cell>
          <cell r="C154" t="str">
            <v>Mtr</v>
          </cell>
          <cell r="D154">
            <v>2</v>
          </cell>
        </row>
        <row r="155">
          <cell r="A155">
            <v>2102</v>
          </cell>
          <cell r="B155" t="str">
            <v>INST. DIRECT BURIED CABLE  GROUP  2</v>
          </cell>
          <cell r="C155" t="str">
            <v>Mtr</v>
          </cell>
          <cell r="D155">
            <v>2</v>
          </cell>
        </row>
        <row r="156">
          <cell r="A156">
            <v>2103</v>
          </cell>
          <cell r="B156" t="str">
            <v>INST. DIRECT BURIED CABLE  GROUP  3</v>
          </cell>
          <cell r="C156" t="str">
            <v>Mtr</v>
          </cell>
          <cell r="D156">
            <v>2</v>
          </cell>
        </row>
        <row r="157">
          <cell r="A157">
            <v>2104</v>
          </cell>
          <cell r="B157" t="str">
            <v>INST. DIRECT BURIED CABLE  GROUP  4</v>
          </cell>
          <cell r="C157" t="str">
            <v>Mtr</v>
          </cell>
          <cell r="D157">
            <v>3</v>
          </cell>
        </row>
        <row r="158">
          <cell r="A158">
            <v>2105</v>
          </cell>
          <cell r="B158" t="str">
            <v>INST. DIRECT BURIED CABLE  GROUP  5</v>
          </cell>
          <cell r="C158" t="str">
            <v>Mtr</v>
          </cell>
          <cell r="D158">
            <v>4</v>
          </cell>
        </row>
        <row r="159">
          <cell r="A159">
            <v>2106</v>
          </cell>
          <cell r="B159" t="str">
            <v>INST. DIRECT BURIED CABLE  GROUP  6</v>
          </cell>
          <cell r="C159" t="str">
            <v>Mtr</v>
          </cell>
          <cell r="D159">
            <v>4</v>
          </cell>
        </row>
        <row r="160">
          <cell r="A160">
            <v>2109</v>
          </cell>
          <cell r="B160" t="str">
            <v>INST. BURIED   SERVICE  WIRE IN OPEN TRENCH</v>
          </cell>
          <cell r="C160" t="str">
            <v>Mtr</v>
          </cell>
          <cell r="D160">
            <v>1</v>
          </cell>
        </row>
        <row r="161">
          <cell r="A161">
            <v>2111</v>
          </cell>
          <cell r="B161" t="str">
            <v>INST. CABLE TRENCH OPENED BY OTHERS</v>
          </cell>
          <cell r="C161" t="str">
            <v>Mtr</v>
          </cell>
          <cell r="D161">
            <v>5</v>
          </cell>
        </row>
        <row r="162">
          <cell r="A162">
            <v>2121</v>
          </cell>
          <cell r="B162" t="str">
            <v>INST. LIGHTN. PROT. WIRE, IN OPEN TRENCH</v>
          </cell>
          <cell r="C162" t="str">
            <v>Mtr</v>
          </cell>
          <cell r="D162">
            <v>9</v>
          </cell>
        </row>
        <row r="163">
          <cell r="A163">
            <v>2131</v>
          </cell>
          <cell r="B163" t="str">
            <v>INST.OPTICAL FIBRE CABLE GRP.1-3</v>
          </cell>
          <cell r="C163" t="str">
            <v>Mtr</v>
          </cell>
          <cell r="D163">
            <v>6</v>
          </cell>
        </row>
        <row r="164">
          <cell r="A164">
            <v>2151</v>
          </cell>
          <cell r="B164" t="str">
            <v>INST. 110mm PVC PIPE IN OPEN TRENCH</v>
          </cell>
          <cell r="C164" t="str">
            <v>Mtr</v>
          </cell>
          <cell r="D164">
            <v>5</v>
          </cell>
        </row>
        <row r="165">
          <cell r="A165">
            <v>2152</v>
          </cell>
          <cell r="B165" t="str">
            <v>INST. 100mm FRE. PIPE IN OPEN TRENCH</v>
          </cell>
          <cell r="C165" t="str">
            <v>Mtr</v>
          </cell>
          <cell r="D165">
            <v>5</v>
          </cell>
        </row>
        <row r="166">
          <cell r="A166">
            <v>2153</v>
          </cell>
          <cell r="B166" t="str">
            <v>INST. 100mm STEEL PIPE IN OPEN TRENCH</v>
          </cell>
          <cell r="C166" t="str">
            <v>Mtr</v>
          </cell>
          <cell r="D166">
            <v>5</v>
          </cell>
        </row>
        <row r="167">
          <cell r="A167">
            <v>2154</v>
          </cell>
          <cell r="B167" t="str">
            <v>INST. 50mm PE. PIPE IN OPEN TRENCH</v>
          </cell>
          <cell r="C167" t="str">
            <v>Mtr</v>
          </cell>
          <cell r="D167">
            <v>3</v>
          </cell>
        </row>
        <row r="168">
          <cell r="A168">
            <v>2231</v>
          </cell>
          <cell r="B168" t="str">
            <v>SUPP.&amp; INSTAL CONCRETE MARKER POST</v>
          </cell>
          <cell r="C168" t="str">
            <v>Each</v>
          </cell>
          <cell r="D168">
            <v>263</v>
          </cell>
        </row>
        <row r="169">
          <cell r="A169">
            <v>2232</v>
          </cell>
          <cell r="B169" t="str">
            <v>SUPP.&amp; INSTAL "T" RAIL MARKER POST</v>
          </cell>
          <cell r="C169" t="str">
            <v>Each</v>
          </cell>
          <cell r="D169">
            <v>188</v>
          </cell>
        </row>
        <row r="170">
          <cell r="A170">
            <v>2233</v>
          </cell>
          <cell r="B170" t="str">
            <v>SUPP.&amp; INSTAL FLEXIBLE MARKER POST</v>
          </cell>
          <cell r="C170" t="str">
            <v>Each</v>
          </cell>
          <cell r="D170">
            <v>300</v>
          </cell>
        </row>
        <row r="171">
          <cell r="A171">
            <v>2311</v>
          </cell>
          <cell r="B171" t="str">
            <v>INST. CABLE  IN  EMPTY DUCT,  GROUP  1</v>
          </cell>
          <cell r="C171" t="str">
            <v>Mtr</v>
          </cell>
          <cell r="D171">
            <v>4</v>
          </cell>
        </row>
        <row r="172">
          <cell r="A172">
            <v>2312</v>
          </cell>
          <cell r="B172" t="str">
            <v>INST. CABLE  IN  EMPTY DUCT,  GROUP  2</v>
          </cell>
          <cell r="C172" t="str">
            <v>Mtr</v>
          </cell>
          <cell r="D172">
            <v>4</v>
          </cell>
        </row>
        <row r="173">
          <cell r="A173">
            <v>2313</v>
          </cell>
          <cell r="B173" t="str">
            <v>INST. CABLE  IN  EMPTY DUCT,  GROUP  3</v>
          </cell>
          <cell r="C173" t="str">
            <v>Mtr</v>
          </cell>
          <cell r="D173">
            <v>5</v>
          </cell>
        </row>
        <row r="174">
          <cell r="A174">
            <v>2314</v>
          </cell>
          <cell r="B174" t="str">
            <v>INST. CABLE  IN  EMPTY DUCT,  GROUP  4</v>
          </cell>
          <cell r="C174" t="str">
            <v>Mtr</v>
          </cell>
          <cell r="D174">
            <v>6</v>
          </cell>
        </row>
        <row r="175">
          <cell r="A175">
            <v>2315</v>
          </cell>
          <cell r="B175" t="str">
            <v>INST. CABLE  IN  EMPTY DUCT,  GROUP  5</v>
          </cell>
          <cell r="C175" t="str">
            <v>Mtr</v>
          </cell>
          <cell r="D175">
            <v>8</v>
          </cell>
        </row>
        <row r="176">
          <cell r="A176">
            <v>2319</v>
          </cell>
          <cell r="B176" t="str">
            <v>INST. BSW CABLE IN  EMPTY DUCT</v>
          </cell>
          <cell r="C176" t="str">
            <v>Mtr</v>
          </cell>
          <cell r="D176">
            <v>3</v>
          </cell>
        </row>
        <row r="177">
          <cell r="A177">
            <v>2320</v>
          </cell>
          <cell r="B177" t="str">
            <v>INST OF DROP WIRE ON THE WALL</v>
          </cell>
          <cell r="C177" t="str">
            <v>M</v>
          </cell>
          <cell r="D177">
            <v>3</v>
          </cell>
        </row>
        <row r="178">
          <cell r="A178">
            <v>2331</v>
          </cell>
          <cell r="B178" t="str">
            <v>INST. CABLE GROUP 1  IN OCCUPIED DUCT</v>
          </cell>
          <cell r="C178" t="str">
            <v>Mtr</v>
          </cell>
          <cell r="D178">
            <v>6</v>
          </cell>
        </row>
        <row r="179">
          <cell r="A179">
            <v>2332</v>
          </cell>
          <cell r="B179" t="str">
            <v>INST. CABLE GROUP 2  IN OCCUPIED DUCT</v>
          </cell>
          <cell r="C179" t="str">
            <v>Mtr</v>
          </cell>
          <cell r="D179">
            <v>7</v>
          </cell>
        </row>
        <row r="180">
          <cell r="A180">
            <v>2333</v>
          </cell>
          <cell r="B180" t="str">
            <v>INST. CABLE GROUP 3  IN OCCUPIED DUCT</v>
          </cell>
          <cell r="C180" t="str">
            <v>Mtr</v>
          </cell>
          <cell r="D180">
            <v>8</v>
          </cell>
        </row>
        <row r="181">
          <cell r="A181">
            <v>2334</v>
          </cell>
          <cell r="B181" t="str">
            <v>INST. CABLE GROUP 4  IN OCCUPIED DUCT</v>
          </cell>
          <cell r="C181" t="str">
            <v>Mtr</v>
          </cell>
          <cell r="D181">
            <v>9</v>
          </cell>
        </row>
        <row r="182">
          <cell r="A182">
            <v>2335</v>
          </cell>
          <cell r="B182" t="str">
            <v>INST. CABLE GROUP 5  IN OCCUPIED DUCT</v>
          </cell>
          <cell r="C182" t="str">
            <v>Mtr</v>
          </cell>
          <cell r="D182">
            <v>10</v>
          </cell>
        </row>
        <row r="183">
          <cell r="A183">
            <v>2339</v>
          </cell>
          <cell r="B183" t="str">
            <v>INST. ONE BSW CABLE IN OCCUPIED DUCT</v>
          </cell>
          <cell r="C183" t="str">
            <v>Mtr</v>
          </cell>
          <cell r="D183">
            <v>4</v>
          </cell>
        </row>
        <row r="184">
          <cell r="A184">
            <v>2341</v>
          </cell>
          <cell r="B184" t="str">
            <v>INST. O.F.CABLE GRP.1-3 IN EMPTY DUCT</v>
          </cell>
          <cell r="C184" t="str">
            <v>Mtr</v>
          </cell>
          <cell r="D184">
            <v>6</v>
          </cell>
        </row>
        <row r="185">
          <cell r="A185">
            <v>2361</v>
          </cell>
          <cell r="B185" t="str">
            <v>INST. O.F.CABLE GRP.1-3 IN OCCUPIED DUCT</v>
          </cell>
          <cell r="C185" t="str">
            <v>Mtr</v>
          </cell>
          <cell r="D185">
            <v>6</v>
          </cell>
        </row>
        <row r="186">
          <cell r="A186">
            <v>2371</v>
          </cell>
          <cell r="B186" t="str">
            <v>INST.O.F.CABLE IN SUB-DUCT</v>
          </cell>
          <cell r="C186" t="str">
            <v>Mtr</v>
          </cell>
          <cell r="D186">
            <v>8</v>
          </cell>
        </row>
        <row r="187">
          <cell r="A187">
            <v>2372</v>
          </cell>
          <cell r="B187" t="str">
            <v>INST.O.F.CABLE IN 50 mm PE PIPE</v>
          </cell>
          <cell r="C187" t="str">
            <v>Mtr</v>
          </cell>
          <cell r="D187">
            <v>7</v>
          </cell>
        </row>
        <row r="188">
          <cell r="A188">
            <v>2381</v>
          </cell>
          <cell r="B188" t="str">
            <v>INST. 3 SUB-DUCTS IN EMPTY DUCT</v>
          </cell>
          <cell r="C188" t="str">
            <v>Mtr</v>
          </cell>
          <cell r="D188">
            <v>9</v>
          </cell>
        </row>
        <row r="189">
          <cell r="A189">
            <v>2382</v>
          </cell>
          <cell r="B189" t="str">
            <v>INST. 4 SUB-DUCTS IN EMPTY DUCT</v>
          </cell>
          <cell r="C189" t="str">
            <v>Mtr</v>
          </cell>
          <cell r="D189">
            <v>11</v>
          </cell>
        </row>
        <row r="190">
          <cell r="A190">
            <v>2391</v>
          </cell>
          <cell r="B190" t="str">
            <v>INST. 1 SUB-DUCT IN OCCUP. DUCT</v>
          </cell>
          <cell r="C190" t="str">
            <v>Mtr</v>
          </cell>
          <cell r="D190">
            <v>10</v>
          </cell>
        </row>
        <row r="191">
          <cell r="A191">
            <v>2401</v>
          </cell>
          <cell r="B191" t="str">
            <v>INSTALL  AERIAL  CABLE  GROUP 1 ON POLE</v>
          </cell>
          <cell r="C191" t="str">
            <v>Mtr</v>
          </cell>
          <cell r="D191">
            <v>19</v>
          </cell>
        </row>
        <row r="192">
          <cell r="A192">
            <v>2402</v>
          </cell>
          <cell r="B192" t="str">
            <v>INSTALL  AERIAL  CABLE  GROUP 2 ON POLE</v>
          </cell>
          <cell r="C192" t="str">
            <v>Mtr</v>
          </cell>
          <cell r="D192">
            <v>20</v>
          </cell>
        </row>
        <row r="193">
          <cell r="A193">
            <v>2403</v>
          </cell>
          <cell r="B193" t="str">
            <v>INSTALL  AERIAL  CABLE  GROUP 3 ON POLE</v>
          </cell>
          <cell r="C193" t="str">
            <v>Mtr</v>
          </cell>
          <cell r="D193">
            <v>24</v>
          </cell>
        </row>
        <row r="194">
          <cell r="A194">
            <v>2411</v>
          </cell>
          <cell r="B194" t="str">
            <v>INST. O.F. AERIAL CABLE GRP.1-3 ON Pole</v>
          </cell>
          <cell r="C194" t="str">
            <v>Mtr</v>
          </cell>
          <cell r="D194">
            <v>26</v>
          </cell>
        </row>
        <row r="195">
          <cell r="A195">
            <v>2461</v>
          </cell>
          <cell r="B195" t="str">
            <v>INSTALL AERIAL CABLE GROUPS  1-3</v>
          </cell>
          <cell r="C195" t="str">
            <v>Mtr</v>
          </cell>
          <cell r="D195">
            <v>13</v>
          </cell>
        </row>
        <row r="196">
          <cell r="A196">
            <v>2469</v>
          </cell>
          <cell r="B196" t="str">
            <v>INSTALL AERIAL O.F.  CABLE   GROUPS 1-3</v>
          </cell>
          <cell r="C196" t="str">
            <v>Mtr</v>
          </cell>
          <cell r="D196">
            <v>17</v>
          </cell>
        </row>
        <row r="197">
          <cell r="A197">
            <v>2471</v>
          </cell>
          <cell r="B197" t="str">
            <v>INSTALL NON-AERIAL CABLE GRP.1-3 ON WALL</v>
          </cell>
          <cell r="C197" t="str">
            <v>Mtr</v>
          </cell>
          <cell r="D197">
            <v>10</v>
          </cell>
        </row>
        <row r="198">
          <cell r="A198">
            <v>2472</v>
          </cell>
          <cell r="B198" t="str">
            <v>INSTALL NON-AERIAL CABLE GRP.4-5 ON WALL</v>
          </cell>
          <cell r="C198" t="str">
            <v>Mtr</v>
          </cell>
          <cell r="D198">
            <v>12</v>
          </cell>
        </row>
        <row r="199">
          <cell r="A199">
            <v>2473</v>
          </cell>
          <cell r="B199" t="str">
            <v>INSTALL NON-AERIAL CABLE GRP.6 ON WALL</v>
          </cell>
          <cell r="C199" t="str">
            <v>Mtr</v>
          </cell>
          <cell r="D199">
            <v>13</v>
          </cell>
        </row>
        <row r="200">
          <cell r="A200">
            <v>2479</v>
          </cell>
          <cell r="B200" t="str">
            <v>INSTALL NON-AERIAL O.F. CABLE GRP.1-3</v>
          </cell>
          <cell r="C200" t="str">
            <v>Mtr</v>
          </cell>
          <cell r="D200">
            <v>15</v>
          </cell>
        </row>
        <row r="201">
          <cell r="A201">
            <v>2501</v>
          </cell>
          <cell r="B201" t="str">
            <v>INSTALL PIPES AND PROTECTION IN WADIS</v>
          </cell>
          <cell r="C201" t="str">
            <v>Mtr</v>
          </cell>
          <cell r="D201">
            <v>675</v>
          </cell>
        </row>
        <row r="202">
          <cell r="A202">
            <v>3001</v>
          </cell>
          <cell r="B202" t="str">
            <v>JOINTING PAIRS NOT IN SERVICE</v>
          </cell>
          <cell r="C202" t="str">
            <v>Pair</v>
          </cell>
          <cell r="D202">
            <v>2</v>
          </cell>
        </row>
        <row r="203">
          <cell r="A203">
            <v>3020</v>
          </cell>
          <cell r="B203" t="str">
            <v xml:space="preserve">CUT OVER PAIRS IN SERVICE (WORKING) </v>
          </cell>
          <cell r="C203" t="str">
            <v>Pair</v>
          </cell>
          <cell r="D203">
            <v>23</v>
          </cell>
        </row>
        <row r="204">
          <cell r="A204">
            <v>3021</v>
          </cell>
          <cell r="B204" t="str">
            <v xml:space="preserve">CUT OVER PAIRS NOT IN SERVICE (NON WORKING) </v>
          </cell>
          <cell r="C204" t="str">
            <v>Pair</v>
          </cell>
          <cell r="D204">
            <v>17</v>
          </cell>
        </row>
        <row r="205">
          <cell r="A205">
            <v>3111</v>
          </cell>
          <cell r="B205" t="str">
            <v>JT.ENCL.(MANHOLE),CABLE, SIZE GROUP 1 &amp; 2</v>
          </cell>
          <cell r="C205" t="str">
            <v>Each</v>
          </cell>
          <cell r="D205">
            <v>206</v>
          </cell>
        </row>
        <row r="206">
          <cell r="A206" t="str">
            <v>3111 A</v>
          </cell>
          <cell r="B206" t="str">
            <v>JT.ENC. (MANHOLE), CABLE SIZE GR,  1</v>
          </cell>
          <cell r="C206" t="str">
            <v>Each</v>
          </cell>
          <cell r="D206">
            <v>600</v>
          </cell>
        </row>
        <row r="207">
          <cell r="A207" t="str">
            <v>3111 B</v>
          </cell>
          <cell r="B207" t="str">
            <v xml:space="preserve"> JT.ENC. (MANHOLE), CABLE SIZE GR, 1 &amp; 2</v>
          </cell>
          <cell r="C207" t="str">
            <v>Each</v>
          </cell>
          <cell r="D207">
            <v>650</v>
          </cell>
        </row>
        <row r="208">
          <cell r="A208">
            <v>3112</v>
          </cell>
          <cell r="B208" t="str">
            <v>JT.ENCL.(MANHOLE),CABLE, SIZE GROUP 3</v>
          </cell>
          <cell r="C208" t="str">
            <v>Each</v>
          </cell>
          <cell r="D208">
            <v>214</v>
          </cell>
        </row>
        <row r="209">
          <cell r="A209" t="str">
            <v>3112 A</v>
          </cell>
          <cell r="B209" t="str">
            <v>JT.ENC. (MANHOLE), CABLE SIZE GR, 3</v>
          </cell>
          <cell r="C209" t="str">
            <v>Each</v>
          </cell>
          <cell r="D209">
            <v>900</v>
          </cell>
        </row>
        <row r="210">
          <cell r="A210" t="str">
            <v>3112 B</v>
          </cell>
          <cell r="B210" t="str">
            <v>JT.ENC. (MANHOLE), CABLE SIZE GR, 3</v>
          </cell>
          <cell r="C210" t="str">
            <v>Each</v>
          </cell>
          <cell r="D210">
            <v>1000</v>
          </cell>
        </row>
        <row r="211">
          <cell r="A211">
            <v>3113</v>
          </cell>
          <cell r="B211" t="str">
            <v>JT.ENCL.(MANHOLE),CABLE, SIZE GROUP 4</v>
          </cell>
          <cell r="C211" t="str">
            <v>Each</v>
          </cell>
          <cell r="D211">
            <v>221</v>
          </cell>
        </row>
        <row r="212">
          <cell r="A212" t="str">
            <v>3113 A</v>
          </cell>
          <cell r="B212" t="str">
            <v>A JT.ENC. (MANHOLE), CABLE SIZE GR, 4</v>
          </cell>
          <cell r="C212" t="str">
            <v>Each</v>
          </cell>
          <cell r="D212">
            <v>1100</v>
          </cell>
        </row>
        <row r="213">
          <cell r="A213" t="str">
            <v>3113 B</v>
          </cell>
          <cell r="B213" t="str">
            <v>JT.ENC. (MANHOLE), CABLE SIZE GR, 4</v>
          </cell>
          <cell r="C213" t="str">
            <v>Each</v>
          </cell>
          <cell r="D213">
            <v>1200</v>
          </cell>
        </row>
        <row r="214">
          <cell r="A214">
            <v>3114</v>
          </cell>
          <cell r="B214" t="str">
            <v>JT.ENCL.(MANHOLE),CABLE, SIZE GROUP 5</v>
          </cell>
          <cell r="C214" t="str">
            <v>Each</v>
          </cell>
          <cell r="D214">
            <v>233</v>
          </cell>
        </row>
        <row r="215">
          <cell r="A215" t="str">
            <v>3114 A</v>
          </cell>
          <cell r="B215" t="str">
            <v>JT.ENC. (MANHOLE), CABLE SIZE GR, 5</v>
          </cell>
          <cell r="C215" t="str">
            <v>Each</v>
          </cell>
          <cell r="D215">
            <v>1600</v>
          </cell>
        </row>
        <row r="216">
          <cell r="A216" t="str">
            <v>3114 B</v>
          </cell>
          <cell r="B216" t="str">
            <v>JT.ENC. (MANHOLE), CABLE SIZE GR, 5</v>
          </cell>
          <cell r="C216" t="str">
            <v>Each</v>
          </cell>
          <cell r="D216">
            <v>1600</v>
          </cell>
        </row>
        <row r="217">
          <cell r="A217">
            <v>3121</v>
          </cell>
          <cell r="B217" t="str">
            <v>JT. ENC. (DB), CABLE, SIZE GROUP 1 &amp; 2</v>
          </cell>
          <cell r="C217" t="str">
            <v>Each</v>
          </cell>
          <cell r="D217">
            <v>206</v>
          </cell>
        </row>
        <row r="218">
          <cell r="A218">
            <v>3122</v>
          </cell>
          <cell r="B218" t="str">
            <v>JT. ENC. (DB), CABLE, SIZE GROUP 3</v>
          </cell>
          <cell r="C218" t="str">
            <v>Each</v>
          </cell>
          <cell r="D218">
            <v>214</v>
          </cell>
        </row>
        <row r="219">
          <cell r="A219">
            <v>3123</v>
          </cell>
          <cell r="B219" t="str">
            <v>JT. ENC. (DB), CABLE, SIZE GROUP 4</v>
          </cell>
          <cell r="C219" t="str">
            <v>Each</v>
          </cell>
          <cell r="D219">
            <v>221</v>
          </cell>
        </row>
        <row r="220">
          <cell r="A220">
            <v>3124</v>
          </cell>
          <cell r="B220" t="str">
            <v>JT. ENC. (DB), CABLE, SIZE GROUP 5</v>
          </cell>
          <cell r="C220" t="str">
            <v>Each</v>
          </cell>
          <cell r="D220">
            <v>233</v>
          </cell>
        </row>
        <row r="221">
          <cell r="A221">
            <v>3125</v>
          </cell>
          <cell r="B221" t="str">
            <v>JT. ENC. (DB), CABLE, SIZE GROUP 6</v>
          </cell>
          <cell r="C221" t="str">
            <v>Each</v>
          </cell>
          <cell r="D221">
            <v>233</v>
          </cell>
        </row>
        <row r="222">
          <cell r="A222">
            <v>3126</v>
          </cell>
          <cell r="B222" t="str">
            <v>JT.ENC CAB SIZE GRP 1&amp; 2 (BEHIND-U GURD)</v>
          </cell>
          <cell r="C222" t="str">
            <v>Each</v>
          </cell>
          <cell r="D222">
            <v>200</v>
          </cell>
        </row>
        <row r="223">
          <cell r="A223">
            <v>3130</v>
          </cell>
          <cell r="B223" t="str">
            <v>COPPER CABLE JOINT - ADDITIONAL CABLE END</v>
          </cell>
          <cell r="C223" t="str">
            <v>Each</v>
          </cell>
          <cell r="D223">
            <v>38</v>
          </cell>
        </row>
        <row r="224">
          <cell r="A224">
            <v>3196</v>
          </cell>
          <cell r="B224" t="str">
            <v>JT.ENCL. CABLE SIZE GROUP 1</v>
          </cell>
          <cell r="C224" t="str">
            <v>Each</v>
          </cell>
          <cell r="D224">
            <v>169</v>
          </cell>
        </row>
        <row r="225">
          <cell r="A225">
            <v>3197</v>
          </cell>
          <cell r="B225" t="str">
            <v>JT.ENCL. CABLE SIZE GROUP 2</v>
          </cell>
          <cell r="C225" t="str">
            <v>Each</v>
          </cell>
          <cell r="D225">
            <v>169</v>
          </cell>
        </row>
        <row r="226">
          <cell r="A226">
            <v>3198</v>
          </cell>
          <cell r="B226" t="str">
            <v>JT.ENCL. CABLE SIZE GROUP 3</v>
          </cell>
          <cell r="C226" t="str">
            <v>Each</v>
          </cell>
          <cell r="D226">
            <v>282</v>
          </cell>
        </row>
        <row r="227">
          <cell r="A227">
            <v>3199</v>
          </cell>
          <cell r="B227" t="str">
            <v>JT.ENCL. CABLE SIZE GROUP 4</v>
          </cell>
          <cell r="C227" t="str">
            <v>Each</v>
          </cell>
          <cell r="D227">
            <v>300</v>
          </cell>
        </row>
        <row r="228">
          <cell r="A228">
            <v>3201</v>
          </cell>
          <cell r="B228" t="str">
            <v>COMPLETING STEEL  ARMRD. JT. ENCL. C.GR.1</v>
          </cell>
          <cell r="C228" t="str">
            <v>Each</v>
          </cell>
          <cell r="D228">
            <v>319</v>
          </cell>
        </row>
        <row r="229">
          <cell r="A229">
            <v>3202</v>
          </cell>
          <cell r="B229" t="str">
            <v>COMPLETING STEEL  ARMRD. JT. ENCL. C.GR.2</v>
          </cell>
          <cell r="C229" t="str">
            <v>Each</v>
          </cell>
          <cell r="D229">
            <v>338</v>
          </cell>
        </row>
        <row r="230">
          <cell r="A230">
            <v>3203</v>
          </cell>
          <cell r="B230" t="str">
            <v>COMPLETING STEEL  ARMRD. JT. ENCL. C.GR.3</v>
          </cell>
          <cell r="C230" t="str">
            <v>Each</v>
          </cell>
          <cell r="D230">
            <v>356</v>
          </cell>
        </row>
        <row r="231">
          <cell r="A231">
            <v>3204</v>
          </cell>
          <cell r="B231" t="str">
            <v>COMPLETING STEEL  ARMRD. JT. ENCL. C.GR.4</v>
          </cell>
          <cell r="C231" t="str">
            <v>Each</v>
          </cell>
          <cell r="D231">
            <v>375</v>
          </cell>
        </row>
        <row r="232">
          <cell r="A232">
            <v>3205</v>
          </cell>
          <cell r="B232" t="str">
            <v>COMPLETING STEEL  ARMRD. JT. ENCL. C.GR.5</v>
          </cell>
          <cell r="C232" t="str">
            <v>Each</v>
          </cell>
          <cell r="D232">
            <v>394</v>
          </cell>
        </row>
        <row r="233">
          <cell r="A233">
            <v>3206</v>
          </cell>
          <cell r="B233" t="str">
            <v>COMPLETING STEEL  ARMRD. JT. ENCL. C.GR.6</v>
          </cell>
          <cell r="C233" t="str">
            <v>Each</v>
          </cell>
          <cell r="D233">
            <v>413</v>
          </cell>
        </row>
        <row r="234">
          <cell r="A234">
            <v>3231</v>
          </cell>
          <cell r="B234" t="str">
            <v>OPEN/RECLOSE JT. (M/H)  CABLE  GR.1&amp;2</v>
          </cell>
          <cell r="C234" t="str">
            <v>Each</v>
          </cell>
          <cell r="D234">
            <v>263</v>
          </cell>
        </row>
        <row r="235">
          <cell r="A235">
            <v>3232</v>
          </cell>
          <cell r="B235" t="str">
            <v>OPEN/RECLOSE JT. (M/H)  CABLE  GR.3</v>
          </cell>
          <cell r="C235" t="str">
            <v>Each</v>
          </cell>
          <cell r="D235">
            <v>274</v>
          </cell>
        </row>
        <row r="236">
          <cell r="A236">
            <v>3233</v>
          </cell>
          <cell r="B236" t="str">
            <v>OPEN/RECLOSE JT. (M/H)  CABLE  GR.4</v>
          </cell>
          <cell r="C236" t="str">
            <v>Each</v>
          </cell>
          <cell r="D236">
            <v>285</v>
          </cell>
        </row>
        <row r="237">
          <cell r="A237">
            <v>3234</v>
          </cell>
          <cell r="B237" t="str">
            <v>OPEN/RECLOSE JT. (M/H)  CABLE  GR.5</v>
          </cell>
          <cell r="C237" t="str">
            <v>Each</v>
          </cell>
          <cell r="D237">
            <v>296</v>
          </cell>
        </row>
        <row r="238">
          <cell r="A238">
            <v>3241</v>
          </cell>
          <cell r="B238" t="str">
            <v>OPEN/RECLOSE JT. (D/B)  CABLE GR.1&amp;2</v>
          </cell>
          <cell r="C238" t="str">
            <v>Each</v>
          </cell>
          <cell r="D238">
            <v>263</v>
          </cell>
        </row>
        <row r="239">
          <cell r="A239">
            <v>3242</v>
          </cell>
          <cell r="B239" t="str">
            <v>OPEN/RECLOSE JT. (D/B)  CABLE GR.3</v>
          </cell>
          <cell r="C239" t="str">
            <v>Each</v>
          </cell>
          <cell r="D239">
            <v>270</v>
          </cell>
        </row>
        <row r="240">
          <cell r="A240">
            <v>3243</v>
          </cell>
          <cell r="B240" t="str">
            <v>OPEN/RECLOSE JT. (D/B)  CABLE GR.4</v>
          </cell>
          <cell r="C240" t="str">
            <v>Each</v>
          </cell>
          <cell r="D240">
            <v>285</v>
          </cell>
        </row>
        <row r="241">
          <cell r="A241">
            <v>3244</v>
          </cell>
          <cell r="B241" t="str">
            <v>OPEN/RECLOSE JT. (D/B)  CABLE GR.5</v>
          </cell>
          <cell r="C241" t="str">
            <v>Each</v>
          </cell>
          <cell r="D241">
            <v>296</v>
          </cell>
        </row>
        <row r="242">
          <cell r="A242">
            <v>3245</v>
          </cell>
          <cell r="B242" t="str">
            <v>OPEN/RECLOSE JT. (D/B)  CABLE GR.6</v>
          </cell>
          <cell r="C242" t="str">
            <v>Each</v>
          </cell>
          <cell r="D242">
            <v>308</v>
          </cell>
        </row>
        <row r="243">
          <cell r="A243">
            <v>3301</v>
          </cell>
          <cell r="B243" t="str">
            <v>RECORD UPDATE AND VERIFICATION</v>
          </cell>
          <cell r="C243" t="str">
            <v>PAIR</v>
          </cell>
          <cell r="D243">
            <v>4</v>
          </cell>
        </row>
        <row r="244">
          <cell r="A244">
            <v>3311</v>
          </cell>
          <cell r="B244" t="str">
            <v>PREPARING CUTSHEET</v>
          </cell>
          <cell r="C244" t="str">
            <v>PAIR</v>
          </cell>
          <cell r="D244">
            <v>3</v>
          </cell>
        </row>
        <row r="245">
          <cell r="A245">
            <v>3421</v>
          </cell>
          <cell r="B245" t="str">
            <v>JOINT UP TO 10 FIBRE CABLE IN MANHOLE</v>
          </cell>
          <cell r="C245" t="str">
            <v>Each</v>
          </cell>
          <cell r="D245">
            <v>375</v>
          </cell>
        </row>
        <row r="246">
          <cell r="A246">
            <v>3422</v>
          </cell>
          <cell r="B246" t="str">
            <v>JOINT. 11-20 FIBRE CABLE IN MANHOLE</v>
          </cell>
          <cell r="C246" t="str">
            <v>Each</v>
          </cell>
          <cell r="D246">
            <v>38</v>
          </cell>
        </row>
        <row r="247">
          <cell r="A247">
            <v>3461</v>
          </cell>
          <cell r="B247" t="str">
            <v>JOINT UP TO 10 FIBER CABLE, (DB)</v>
          </cell>
          <cell r="C247" t="str">
            <v>Each</v>
          </cell>
          <cell r="D247">
            <v>356</v>
          </cell>
        </row>
        <row r="248">
          <cell r="A248">
            <v>3462</v>
          </cell>
          <cell r="B248" t="str">
            <v>JOINT, 11-20 FIBER CABLE (DB)</v>
          </cell>
          <cell r="C248" t="str">
            <v>Each</v>
          </cell>
          <cell r="D248">
            <v>38</v>
          </cell>
        </row>
        <row r="249">
          <cell r="A249">
            <v>3491</v>
          </cell>
          <cell r="B249" t="str">
            <v>JT. AERIAL O.F. CABLE,  UPTO 10 FIBRE</v>
          </cell>
          <cell r="C249" t="str">
            <v>Each</v>
          </cell>
          <cell r="D249">
            <v>338</v>
          </cell>
        </row>
        <row r="250">
          <cell r="A250">
            <v>3492</v>
          </cell>
          <cell r="B250" t="str">
            <v>JT. AERIAL O.F. CABLE,    11-20 FIBRE</v>
          </cell>
          <cell r="C250" t="str">
            <v>Each</v>
          </cell>
          <cell r="D250">
            <v>38</v>
          </cell>
        </row>
        <row r="251">
          <cell r="A251">
            <v>3499</v>
          </cell>
          <cell r="B251" t="str">
            <v>O/RECLOSE JT. IN O.F. CABLE  10/125</v>
          </cell>
          <cell r="C251" t="str">
            <v>Each</v>
          </cell>
          <cell r="D251">
            <v>188</v>
          </cell>
        </row>
        <row r="252">
          <cell r="A252">
            <v>3511</v>
          </cell>
          <cell r="B252" t="str">
            <v>INST.LINE SIDE IDC TERMINAL BLOCK IN MDF, 100 PR</v>
          </cell>
          <cell r="C252" t="str">
            <v>Each</v>
          </cell>
          <cell r="D252">
            <v>169</v>
          </cell>
        </row>
        <row r="253">
          <cell r="A253">
            <v>3512</v>
          </cell>
          <cell r="B253" t="str">
            <v>INST.LINE SIDE  IDC TERMINAL BLOCK IN MDF, 200 PR</v>
          </cell>
          <cell r="C253" t="str">
            <v>Each</v>
          </cell>
          <cell r="D253">
            <v>188</v>
          </cell>
        </row>
        <row r="254">
          <cell r="A254">
            <v>3521</v>
          </cell>
          <cell r="B254" t="str">
            <v>TERMINATE CABLE  IDC BLOCK  IN MDF</v>
          </cell>
          <cell r="C254" t="str">
            <v>Pair</v>
          </cell>
          <cell r="D254">
            <v>2</v>
          </cell>
        </row>
        <row r="255">
          <cell r="A255">
            <v>3522</v>
          </cell>
          <cell r="B255" t="str">
            <v>PROVIDE MDF TO IDF JUMPERS - IDC TYPE</v>
          </cell>
          <cell r="C255" t="str">
            <v>Each</v>
          </cell>
          <cell r="D255">
            <v>21</v>
          </cell>
        </row>
        <row r="256">
          <cell r="A256">
            <v>3526</v>
          </cell>
          <cell r="B256" t="str">
            <v>SUPPLY AND INSTALL JUMPERS ON MDF - IDC TYPE</v>
          </cell>
          <cell r="C256" t="str">
            <v>Each</v>
          </cell>
          <cell r="D256">
            <v>21</v>
          </cell>
        </row>
        <row r="257">
          <cell r="A257">
            <v>3531</v>
          </cell>
          <cell r="B257" t="str">
            <v>CABLE VAULT TERM. JOINT  GR.  2</v>
          </cell>
          <cell r="C257" t="str">
            <v>Each</v>
          </cell>
          <cell r="D257">
            <v>300</v>
          </cell>
        </row>
        <row r="258">
          <cell r="A258">
            <v>3532</v>
          </cell>
          <cell r="B258" t="str">
            <v>CABLE VAULT TERM. JOINT  GR.  3</v>
          </cell>
          <cell r="C258" t="str">
            <v>Each</v>
          </cell>
          <cell r="D258">
            <v>338</v>
          </cell>
        </row>
        <row r="259">
          <cell r="A259">
            <v>3533</v>
          </cell>
          <cell r="B259" t="str">
            <v>CABLE VAULT TERM. JOINT  GR.  4</v>
          </cell>
          <cell r="C259" t="str">
            <v>Each</v>
          </cell>
          <cell r="D259">
            <v>375</v>
          </cell>
        </row>
        <row r="260">
          <cell r="A260">
            <v>3534</v>
          </cell>
          <cell r="B260" t="str">
            <v>CABLE VAULT TERM. JOINT  GR.  5</v>
          </cell>
          <cell r="C260" t="str">
            <v>Each</v>
          </cell>
          <cell r="D260">
            <v>413</v>
          </cell>
        </row>
        <row r="261">
          <cell r="A261">
            <v>3535</v>
          </cell>
          <cell r="B261" t="str">
            <v>CABLE VAULT TERM. JOINT  GR.  6</v>
          </cell>
          <cell r="C261" t="str">
            <v>Each</v>
          </cell>
          <cell r="D261">
            <v>450</v>
          </cell>
        </row>
        <row r="262">
          <cell r="A262">
            <v>3611</v>
          </cell>
          <cell r="B262" t="str">
            <v xml:space="preserve"> INSTALL 900 PR. OUTDOOR CAB.</v>
          </cell>
          <cell r="C262" t="str">
            <v>Each</v>
          </cell>
          <cell r="D262">
            <v>375</v>
          </cell>
        </row>
        <row r="263">
          <cell r="A263">
            <v>3612</v>
          </cell>
          <cell r="B263" t="str">
            <v xml:space="preserve"> INSTALL 1200 PR. OUTDOOR CAB.</v>
          </cell>
          <cell r="C263" t="str">
            <v>Each</v>
          </cell>
          <cell r="D263">
            <v>375</v>
          </cell>
        </row>
        <row r="264">
          <cell r="A264">
            <v>3613</v>
          </cell>
          <cell r="B264" t="str">
            <v xml:space="preserve"> INSTALL 1800 PR. OUTDOOR CAB.</v>
          </cell>
          <cell r="C264" t="str">
            <v>Each</v>
          </cell>
          <cell r="D264">
            <v>375</v>
          </cell>
        </row>
        <row r="265">
          <cell r="A265">
            <v>3614</v>
          </cell>
          <cell r="B265" t="str">
            <v xml:space="preserve"> INSTALL 2700 PR. OUTDOOR CAB.</v>
          </cell>
          <cell r="C265" t="str">
            <v>Each</v>
          </cell>
          <cell r="D265">
            <v>375</v>
          </cell>
        </row>
        <row r="266">
          <cell r="A266">
            <v>3621</v>
          </cell>
          <cell r="B266" t="str">
            <v>INSTALLATION OF 300 PR. INDOOR CABINET</v>
          </cell>
          <cell r="C266" t="str">
            <v>Each</v>
          </cell>
          <cell r="D266">
            <v>525</v>
          </cell>
        </row>
        <row r="267">
          <cell r="A267">
            <v>3622</v>
          </cell>
          <cell r="B267" t="str">
            <v>INSTALLATION OF 900 PAIR INDOOR  CABINET</v>
          </cell>
          <cell r="C267" t="str">
            <v>Each</v>
          </cell>
          <cell r="D267">
            <v>750</v>
          </cell>
        </row>
        <row r="268">
          <cell r="A268">
            <v>3623</v>
          </cell>
          <cell r="B268" t="str">
            <v>INSTALLATION OF 1200 PAIR INDOOR  CABINET</v>
          </cell>
          <cell r="C268" t="str">
            <v>Each</v>
          </cell>
          <cell r="D268">
            <v>938</v>
          </cell>
        </row>
        <row r="269">
          <cell r="A269">
            <v>3631</v>
          </cell>
          <cell r="B269" t="str">
            <v>INST. DUCT  CABLE IN CABINET</v>
          </cell>
          <cell r="C269" t="str">
            <v>Set</v>
          </cell>
          <cell r="D269">
            <v>338</v>
          </cell>
        </row>
        <row r="270">
          <cell r="A270">
            <v>3632</v>
          </cell>
          <cell r="B270" t="str">
            <v>INST. BURIED  CABLE IN CABINET</v>
          </cell>
          <cell r="C270" t="str">
            <v>Set</v>
          </cell>
          <cell r="D270">
            <v>375</v>
          </cell>
        </row>
        <row r="271">
          <cell r="A271">
            <v>3634</v>
          </cell>
          <cell r="B271" t="str">
            <v>TERMINATING CABLE PAIRS IN CABINET - IDC</v>
          </cell>
          <cell r="C271" t="str">
            <v>10 pair</v>
          </cell>
          <cell r="D271">
            <v>23</v>
          </cell>
        </row>
        <row r="272">
          <cell r="A272">
            <v>3640</v>
          </cell>
          <cell r="B272" t="str">
            <v>INST OF TERMINAL BLOCK (ANY SIZE)</v>
          </cell>
          <cell r="C272" t="str">
            <v>Each</v>
          </cell>
          <cell r="D272">
            <v>75</v>
          </cell>
        </row>
        <row r="273">
          <cell r="A273">
            <v>3641</v>
          </cell>
          <cell r="B273" t="str">
            <v>SUPPLY &amp; INSTALL CABINET JUMPER - IDC</v>
          </cell>
          <cell r="C273" t="str">
            <v>Each</v>
          </cell>
          <cell r="D273">
            <v>8</v>
          </cell>
        </row>
        <row r="274">
          <cell r="A274">
            <v>3642</v>
          </cell>
          <cell r="B274" t="str">
            <v>SUPPLY&amp;INST.BACK MOUNT FRAME IN EX. CAB. f. 100 p</v>
          </cell>
          <cell r="C274" t="str">
            <v>Each</v>
          </cell>
          <cell r="D274">
            <v>75</v>
          </cell>
        </row>
        <row r="275">
          <cell r="A275">
            <v>3650</v>
          </cell>
          <cell r="B275" t="str">
            <v>PROVIDE CABINET TEE'D JUMPERS - IDC TYPE</v>
          </cell>
          <cell r="C275" t="str">
            <v>Each</v>
          </cell>
          <cell r="D275">
            <v>19</v>
          </cell>
        </row>
        <row r="276">
          <cell r="A276">
            <v>3661</v>
          </cell>
          <cell r="B276" t="str">
            <v>INSTALL COPPER CABLE INTO PG CABINET</v>
          </cell>
          <cell r="C276" t="str">
            <v>Each</v>
          </cell>
          <cell r="D276">
            <v>248</v>
          </cell>
        </row>
        <row r="277">
          <cell r="A277">
            <v>3662</v>
          </cell>
          <cell r="B277" t="str">
            <v>TERMINATE COPPER CABLE IN PG CABINET</v>
          </cell>
          <cell r="C277" t="str">
            <v>Each</v>
          </cell>
          <cell r="D277">
            <v>2</v>
          </cell>
        </row>
        <row r="278">
          <cell r="A278">
            <v>3664</v>
          </cell>
          <cell r="B278" t="str">
            <v>INSTALL FOC IN FIBER CABINET UP TO 10 FIBERS</v>
          </cell>
          <cell r="C278" t="str">
            <v>Each</v>
          </cell>
          <cell r="D278">
            <v>375</v>
          </cell>
        </row>
        <row r="279">
          <cell r="A279">
            <v>3665</v>
          </cell>
          <cell r="B279" t="str">
            <v>INSTALL FOC IN FIBER CABINET 11-20 FIBERS</v>
          </cell>
          <cell r="C279" t="str">
            <v>Each</v>
          </cell>
          <cell r="D279">
            <v>38</v>
          </cell>
        </row>
        <row r="280">
          <cell r="A280">
            <v>3711</v>
          </cell>
          <cell r="B280" t="str">
            <v>INST.  10 PR. INDOOR DP</v>
          </cell>
          <cell r="C280" t="str">
            <v>Each</v>
          </cell>
          <cell r="D280">
            <v>188</v>
          </cell>
        </row>
        <row r="281">
          <cell r="A281">
            <v>3712</v>
          </cell>
          <cell r="B281" t="str">
            <v>INST.  20 PR. INDOOR DP</v>
          </cell>
          <cell r="C281" t="str">
            <v>Each</v>
          </cell>
          <cell r="D281">
            <v>188</v>
          </cell>
        </row>
        <row r="282">
          <cell r="A282">
            <v>3713</v>
          </cell>
          <cell r="B282" t="str">
            <v>INST.  30 PR. INDOOR DP</v>
          </cell>
          <cell r="C282" t="str">
            <v>Each</v>
          </cell>
          <cell r="D282">
            <v>188</v>
          </cell>
        </row>
        <row r="283">
          <cell r="A283">
            <v>3714</v>
          </cell>
          <cell r="B283" t="str">
            <v>INST.  50 PR. INDOOR DP</v>
          </cell>
          <cell r="C283" t="str">
            <v>Each</v>
          </cell>
          <cell r="D283">
            <v>188</v>
          </cell>
        </row>
        <row r="284">
          <cell r="A284">
            <v>3715</v>
          </cell>
          <cell r="B284" t="str">
            <v xml:space="preserve">INST.OF ADD. 10 PR BESIDE EXISTING </v>
          </cell>
          <cell r="C284" t="str">
            <v>10P</v>
          </cell>
          <cell r="D284">
            <v>150</v>
          </cell>
        </row>
        <row r="285">
          <cell r="A285">
            <v>3721</v>
          </cell>
          <cell r="B285" t="str">
            <v>INSTALL 10 PAIR POLE DP</v>
          </cell>
          <cell r="C285" t="str">
            <v>Each</v>
          </cell>
          <cell r="D285">
            <v>150</v>
          </cell>
        </row>
        <row r="286">
          <cell r="A286">
            <v>3722</v>
          </cell>
          <cell r="B286" t="str">
            <v>INSTALL 20 PAIR POLE DP</v>
          </cell>
          <cell r="C286" t="str">
            <v>Each</v>
          </cell>
          <cell r="D286">
            <v>150</v>
          </cell>
        </row>
        <row r="287">
          <cell r="A287">
            <v>3731</v>
          </cell>
          <cell r="B287" t="str">
            <v>INSTALL 10 PAIR WALL  DP</v>
          </cell>
          <cell r="C287" t="str">
            <v>Each</v>
          </cell>
          <cell r="D287">
            <v>150</v>
          </cell>
        </row>
        <row r="288">
          <cell r="A288">
            <v>3732</v>
          </cell>
          <cell r="B288" t="str">
            <v>INSTALL 20 PAIR WALL  DP</v>
          </cell>
          <cell r="C288" t="str">
            <v>Each</v>
          </cell>
          <cell r="D288">
            <v>150</v>
          </cell>
        </row>
        <row r="289">
          <cell r="A289">
            <v>3733</v>
          </cell>
          <cell r="B289" t="str">
            <v>INSTALL 30 PAIR WALL  DP</v>
          </cell>
          <cell r="C289" t="str">
            <v>Each</v>
          </cell>
          <cell r="D289">
            <v>150</v>
          </cell>
        </row>
        <row r="290">
          <cell r="A290">
            <v>3734</v>
          </cell>
          <cell r="B290" t="str">
            <v xml:space="preserve">INST.OF ADD. 10 PR BESIDE EXISTING </v>
          </cell>
          <cell r="C290" t="str">
            <v>10P</v>
          </cell>
          <cell r="D290">
            <v>180</v>
          </cell>
        </row>
        <row r="291">
          <cell r="A291">
            <v>3741</v>
          </cell>
          <cell r="B291" t="str">
            <v>INST. OF PILLAR WITHOUT BLOCK</v>
          </cell>
          <cell r="C291" t="str">
            <v>Each</v>
          </cell>
          <cell r="D291">
            <v>188</v>
          </cell>
        </row>
        <row r="292">
          <cell r="A292">
            <v>3742</v>
          </cell>
          <cell r="B292" t="str">
            <v>INST. OF PILLAR WITH ONE 10 PR. DP BLOCK</v>
          </cell>
          <cell r="C292" t="str">
            <v>Each</v>
          </cell>
          <cell r="D292">
            <v>244</v>
          </cell>
        </row>
        <row r="293">
          <cell r="A293">
            <v>3743</v>
          </cell>
          <cell r="B293" t="str">
            <v>INST. OF PILLAR WITH TWO 10 PR. DP BLOCK</v>
          </cell>
          <cell r="C293" t="str">
            <v>Each</v>
          </cell>
          <cell r="D293">
            <v>281</v>
          </cell>
        </row>
        <row r="294">
          <cell r="A294">
            <v>3744</v>
          </cell>
          <cell r="B294" t="str">
            <v>INST. OF PILLAR WITH THREE 10 PR. DP BLOCK</v>
          </cell>
          <cell r="C294" t="str">
            <v>Each</v>
          </cell>
          <cell r="D294">
            <v>300</v>
          </cell>
        </row>
        <row r="295">
          <cell r="A295">
            <v>3761</v>
          </cell>
          <cell r="B295" t="str">
            <v>INST. OF ONE 10 PR. BLOCK IN EXISTING PILLAR</v>
          </cell>
          <cell r="C295" t="str">
            <v>Each</v>
          </cell>
          <cell r="D295">
            <v>38</v>
          </cell>
        </row>
        <row r="296">
          <cell r="A296">
            <v>3771</v>
          </cell>
          <cell r="B296" t="str">
            <v>INST. OVERVOLTAGE PROT. IN NEW DP</v>
          </cell>
          <cell r="C296" t="str">
            <v>Each</v>
          </cell>
          <cell r="D296">
            <v>15</v>
          </cell>
        </row>
        <row r="297">
          <cell r="A297">
            <v>3772</v>
          </cell>
          <cell r="B297" t="str">
            <v>INST. OVERVOLTAGE PORT. IN EXIST. DP</v>
          </cell>
          <cell r="C297" t="str">
            <v>Each</v>
          </cell>
          <cell r="D297">
            <v>15</v>
          </cell>
        </row>
        <row r="298">
          <cell r="A298">
            <v>3775</v>
          </cell>
          <cell r="B298" t="str">
            <v>SUPP. &amp; INSTALL OF GUARD TO PILLAR DP</v>
          </cell>
          <cell r="C298" t="str">
            <v>Each</v>
          </cell>
          <cell r="D298">
            <v>244</v>
          </cell>
        </row>
        <row r="299">
          <cell r="A299">
            <v>3781</v>
          </cell>
          <cell r="B299" t="str">
            <v>INSTALL ONE BSW  AT ONE LOCATION</v>
          </cell>
          <cell r="C299" t="str">
            <v>Each</v>
          </cell>
          <cell r="D299">
            <v>45</v>
          </cell>
        </row>
        <row r="300">
          <cell r="A300">
            <v>3782</v>
          </cell>
          <cell r="B300" t="str">
            <v xml:space="preserve">INSTALL TWO BSW  AT ONE LOCATION </v>
          </cell>
          <cell r="C300" t="str">
            <v>Each</v>
          </cell>
          <cell r="D300">
            <v>45</v>
          </cell>
        </row>
        <row r="301">
          <cell r="A301">
            <v>3783</v>
          </cell>
          <cell r="B301" t="str">
            <v>INST. ONE 4 PAIR SUBS TERM BOX (STB) AT ONE LOC.</v>
          </cell>
          <cell r="C301" t="str">
            <v>Each</v>
          </cell>
          <cell r="D301">
            <v>26</v>
          </cell>
        </row>
        <row r="302">
          <cell r="A302">
            <v>3784</v>
          </cell>
          <cell r="B302" t="str">
            <v>INST. OVERVOLTAGE PROTE.AT ONE STB</v>
          </cell>
          <cell r="C302" t="str">
            <v>Each</v>
          </cell>
          <cell r="D302">
            <v>13</v>
          </cell>
        </row>
        <row r="303">
          <cell r="A303">
            <v>3789</v>
          </cell>
          <cell r="B303" t="str">
            <v>INSTALL 10 PR.TERM.BOX</v>
          </cell>
          <cell r="C303" t="str">
            <v>Each</v>
          </cell>
          <cell r="D303">
            <v>38</v>
          </cell>
        </row>
        <row r="304">
          <cell r="A304">
            <v>3901</v>
          </cell>
          <cell r="B304" t="str">
            <v>INST.UP TO 10 O.F.TERMINATION IN BLDGS.</v>
          </cell>
          <cell r="C304" t="str">
            <v>Each</v>
          </cell>
          <cell r="D304">
            <v>1500</v>
          </cell>
        </row>
        <row r="305">
          <cell r="A305">
            <v>3902</v>
          </cell>
          <cell r="B305" t="str">
            <v>INST.11-20, O.F. TERMINATION IN BLDGS.</v>
          </cell>
          <cell r="C305" t="str">
            <v>Each</v>
          </cell>
          <cell r="D305">
            <v>38</v>
          </cell>
        </row>
        <row r="306">
          <cell r="A306">
            <v>4301</v>
          </cell>
          <cell r="B306" t="str">
            <v>INST &amp; SUPPLY PRESSURE FEED IN MH</v>
          </cell>
          <cell r="C306" t="str">
            <v>Each</v>
          </cell>
          <cell r="D306">
            <v>1000</v>
          </cell>
        </row>
        <row r="307">
          <cell r="A307">
            <v>4311</v>
          </cell>
          <cell r="B307" t="str">
            <v>INST &amp; SUPPLY PRESSURE MANIFOLD IN MH</v>
          </cell>
          <cell r="C307" t="str">
            <v>Each</v>
          </cell>
          <cell r="D307">
            <v>1100</v>
          </cell>
        </row>
        <row r="308">
          <cell r="A308">
            <v>4321</v>
          </cell>
          <cell r="B308" t="str">
            <v>INST &amp; SUPPLY PRESSURE TRANSDUCER IN MH</v>
          </cell>
          <cell r="C308" t="str">
            <v>Each</v>
          </cell>
          <cell r="D308">
            <v>1000</v>
          </cell>
        </row>
        <row r="309">
          <cell r="A309">
            <v>4331</v>
          </cell>
          <cell r="B309" t="str">
            <v>INST &amp; SUPPLY PRESSURE TRANSDUCER IN CAB</v>
          </cell>
          <cell r="C309" t="str">
            <v>Each</v>
          </cell>
          <cell r="D309">
            <v>500</v>
          </cell>
        </row>
        <row r="310">
          <cell r="A310">
            <v>4401</v>
          </cell>
          <cell r="B310" t="str">
            <v>INST PRESSURE PLUG IN CABLE GROUP 1-2</v>
          </cell>
          <cell r="C310" t="str">
            <v>Each</v>
          </cell>
          <cell r="D310">
            <v>300</v>
          </cell>
        </row>
        <row r="311">
          <cell r="A311">
            <v>4402</v>
          </cell>
          <cell r="B311" t="str">
            <v>INST PRESSURE PLUG IN CABLE GROUP 3-5</v>
          </cell>
          <cell r="C311" t="str">
            <v>Each</v>
          </cell>
          <cell r="D311">
            <v>400</v>
          </cell>
        </row>
        <row r="312">
          <cell r="A312">
            <v>4403</v>
          </cell>
          <cell r="B312" t="str">
            <v>PROV TEMP PRESSURE BUFERING IN MH/HH</v>
          </cell>
          <cell r="C312" t="str">
            <v>Each</v>
          </cell>
          <cell r="D312">
            <v>200</v>
          </cell>
        </row>
        <row r="313">
          <cell r="A313">
            <v>4501</v>
          </cell>
          <cell r="B313" t="str">
            <v>COMM.OF NEW GAS PRESSURE SYSTEM</v>
          </cell>
          <cell r="C313" t="str">
            <v>KM</v>
          </cell>
          <cell r="D313">
            <v>2</v>
          </cell>
        </row>
        <row r="314">
          <cell r="A314">
            <v>4502</v>
          </cell>
          <cell r="B314" t="str">
            <v>COMM.OF EXTENSION TO GAS PRESSURE SYSTEM</v>
          </cell>
          <cell r="C314" t="str">
            <v>KM</v>
          </cell>
          <cell r="D314">
            <v>1</v>
          </cell>
        </row>
        <row r="315">
          <cell r="A315">
            <v>5101</v>
          </cell>
          <cell r="B315" t="str">
            <v>REHABILITATION OF MH TYPE A</v>
          </cell>
          <cell r="C315" t="str">
            <v>Each</v>
          </cell>
          <cell r="D315">
            <v>650</v>
          </cell>
        </row>
        <row r="316">
          <cell r="A316">
            <v>5102</v>
          </cell>
          <cell r="B316" t="str">
            <v>REHABILITATION OF MH TYPE B, (B-1)</v>
          </cell>
          <cell r="C316" t="str">
            <v>Each</v>
          </cell>
          <cell r="D316">
            <v>700</v>
          </cell>
        </row>
        <row r="317">
          <cell r="A317">
            <v>5103</v>
          </cell>
          <cell r="B317" t="str">
            <v>REHABILITATION OF MH TYPE C, (B-2)</v>
          </cell>
          <cell r="C317" t="str">
            <v>Each</v>
          </cell>
          <cell r="D317">
            <v>800</v>
          </cell>
        </row>
        <row r="318">
          <cell r="A318">
            <v>5104</v>
          </cell>
          <cell r="B318" t="str">
            <v>REHABILITATION OF MH TYPE D, (C)</v>
          </cell>
          <cell r="C318" t="str">
            <v>Each</v>
          </cell>
          <cell r="D318">
            <v>900</v>
          </cell>
        </row>
        <row r="319">
          <cell r="A319">
            <v>5118</v>
          </cell>
          <cell r="B319" t="str">
            <v>SUPPLY AND INSTALL OF MH FURNITURE</v>
          </cell>
          <cell r="C319" t="str">
            <v>eaMH</v>
          </cell>
          <cell r="D319">
            <v>300</v>
          </cell>
        </row>
        <row r="320">
          <cell r="A320">
            <v>5119</v>
          </cell>
          <cell r="B320" t="str">
            <v>SUPPLY AND INSTALL OF HH FURNITURE</v>
          </cell>
          <cell r="C320" t="str">
            <v>eaMH</v>
          </cell>
          <cell r="D320">
            <v>250</v>
          </cell>
        </row>
        <row r="321">
          <cell r="A321">
            <v>5121</v>
          </cell>
          <cell r="B321" t="str">
            <v>RAISE/LOWER MH ENTRANCE W/O THE SUPP OF FRAME AND COVER</v>
          </cell>
          <cell r="C321" t="str">
            <v>Each</v>
          </cell>
          <cell r="D321">
            <v>1100</v>
          </cell>
        </row>
        <row r="322">
          <cell r="A322">
            <v>5126</v>
          </cell>
          <cell r="B322" t="str">
            <v>REPLACING MH ENTRANCE COVER</v>
          </cell>
          <cell r="C322" t="str">
            <v>Each</v>
          </cell>
          <cell r="D322">
            <v>650</v>
          </cell>
        </row>
        <row r="323">
          <cell r="A323">
            <v>5127</v>
          </cell>
          <cell r="B323" t="str">
            <v>REPLACING HH ENTRANCE COVER</v>
          </cell>
          <cell r="C323" t="str">
            <v>Each</v>
          </cell>
          <cell r="D323">
            <v>800</v>
          </cell>
        </row>
        <row r="324">
          <cell r="A324">
            <v>5132</v>
          </cell>
          <cell r="B324" t="str">
            <v>REHABAILTATION OF CAB CASE</v>
          </cell>
          <cell r="C324" t="str">
            <v>Each</v>
          </cell>
          <cell r="D324">
            <v>3000</v>
          </cell>
        </row>
        <row r="325">
          <cell r="A325">
            <v>5133</v>
          </cell>
          <cell r="B325" t="str">
            <v>REHABAILTATION OF CAB PROT POST</v>
          </cell>
          <cell r="C325" t="str">
            <v>Each</v>
          </cell>
          <cell r="D325">
            <v>250</v>
          </cell>
        </row>
        <row r="326">
          <cell r="A326">
            <v>5151</v>
          </cell>
          <cell r="B326" t="str">
            <v>PILLAR DP WITH JOINT</v>
          </cell>
          <cell r="C326" t="str">
            <v>Each</v>
          </cell>
          <cell r="D326">
            <v>300</v>
          </cell>
        </row>
        <row r="327">
          <cell r="A327">
            <v>5152</v>
          </cell>
          <cell r="B327" t="str">
            <v>PILLAR DP WITHOUT JOINT</v>
          </cell>
          <cell r="C327" t="str">
            <v>Each</v>
          </cell>
          <cell r="D327">
            <v>200</v>
          </cell>
        </row>
        <row r="328">
          <cell r="A328">
            <v>5201</v>
          </cell>
          <cell r="B328" t="str">
            <v>TESTING EXIST. EMPTY DUCT</v>
          </cell>
          <cell r="C328" t="str">
            <v>m.pipe</v>
          </cell>
          <cell r="D328">
            <v>4</v>
          </cell>
        </row>
        <row r="329">
          <cell r="A329">
            <v>5202</v>
          </cell>
          <cell r="B329" t="str">
            <v>TESTING EXIST. OCCUPIED DUCT</v>
          </cell>
          <cell r="C329" t="str">
            <v>m.pipe</v>
          </cell>
          <cell r="D329">
            <v>5</v>
          </cell>
        </row>
        <row r="330">
          <cell r="A330">
            <v>5210</v>
          </cell>
          <cell r="B330" t="str">
            <v>REP. EX.    EMP/OCC. DUCT ENC. IN CONCR.</v>
          </cell>
          <cell r="C330" t="str">
            <v>Each</v>
          </cell>
          <cell r="D330">
            <v>1125</v>
          </cell>
        </row>
        <row r="331">
          <cell r="A331">
            <v>5211</v>
          </cell>
          <cell r="B331" t="str">
            <v>REP. ADD. EMP/OCC. DUCT ENC. IN CONCR.</v>
          </cell>
          <cell r="C331" t="str">
            <v>Each</v>
          </cell>
          <cell r="D331">
            <v>300</v>
          </cell>
        </row>
        <row r="332">
          <cell r="A332">
            <v>5212</v>
          </cell>
          <cell r="B332" t="str">
            <v>REP. EX.    EMP/OCC. DUCT ENC. IN SAND</v>
          </cell>
          <cell r="C332" t="str">
            <v>Each</v>
          </cell>
          <cell r="D332">
            <v>750</v>
          </cell>
        </row>
        <row r="333">
          <cell r="A333">
            <v>5213</v>
          </cell>
          <cell r="B333" t="str">
            <v>REP. ADD. EMP/OCC. DUCT ENC. IN SAND</v>
          </cell>
          <cell r="C333" t="str">
            <v>Each</v>
          </cell>
          <cell r="D333">
            <v>300</v>
          </cell>
        </row>
        <row r="334">
          <cell r="A334">
            <v>5221</v>
          </cell>
          <cell r="B334" t="str">
            <v>IN-SUIT REPAIR OF DAMAGE CAB SHELL</v>
          </cell>
          <cell r="C334" t="str">
            <v>100Sq</v>
          </cell>
          <cell r="D334">
            <v>400</v>
          </cell>
        </row>
        <row r="335">
          <cell r="A335">
            <v>5222</v>
          </cell>
          <cell r="B335" t="str">
            <v>REOLACE OF DAMAGED CAB SHELL</v>
          </cell>
          <cell r="C335" t="str">
            <v>Each</v>
          </cell>
          <cell r="D335">
            <v>1400</v>
          </cell>
        </row>
        <row r="336">
          <cell r="A336">
            <v>5223</v>
          </cell>
          <cell r="B336" t="str">
            <v>REPLACE OF SEVERE DAMAGE CAB</v>
          </cell>
          <cell r="C336" t="str">
            <v>Each</v>
          </cell>
          <cell r="D336">
            <v>5000</v>
          </cell>
        </row>
        <row r="337">
          <cell r="A337">
            <v>5225</v>
          </cell>
          <cell r="B337" t="str">
            <v>IN-SITU REPAIR OF DAMAGED DP PEDESTAL HOUSING</v>
          </cell>
          <cell r="C337" t="str">
            <v>Each</v>
          </cell>
          <cell r="D337">
            <v>150</v>
          </cell>
        </row>
        <row r="338">
          <cell r="A338">
            <v>5226</v>
          </cell>
          <cell r="B338" t="str">
            <v>REPLACE OF DAMAGED DP PEDESTAL HOUSING</v>
          </cell>
          <cell r="C338" t="str">
            <v>Each</v>
          </cell>
          <cell r="D338">
            <v>200</v>
          </cell>
        </row>
        <row r="339">
          <cell r="A339">
            <v>5227</v>
          </cell>
          <cell r="B339" t="str">
            <v>REPLACE OF SEVERELY DAMAGE DP PED HOUSING</v>
          </cell>
          <cell r="C339" t="str">
            <v>Each</v>
          </cell>
          <cell r="D339">
            <v>400</v>
          </cell>
        </row>
        <row r="340">
          <cell r="A340">
            <v>5301</v>
          </cell>
          <cell r="B340" t="str">
            <v>TRACE AND EXPOSE MH OR HH</v>
          </cell>
          <cell r="C340" t="str">
            <v>Each</v>
          </cell>
          <cell r="D340">
            <v>200</v>
          </cell>
        </row>
        <row r="341">
          <cell r="A341">
            <v>5302</v>
          </cell>
          <cell r="B341" t="str">
            <v>TRACE EXISTING DUCT ROUTE</v>
          </cell>
          <cell r="C341" t="str">
            <v>Each</v>
          </cell>
          <cell r="D341">
            <v>5</v>
          </cell>
        </row>
        <row r="342">
          <cell r="A342">
            <v>5303</v>
          </cell>
          <cell r="B342" t="str">
            <v>TRACE EXISTING DIRECT BURIED TEL CABLE</v>
          </cell>
          <cell r="C342" t="str">
            <v>Each</v>
          </cell>
          <cell r="D342">
            <v>250</v>
          </cell>
        </row>
        <row r="343">
          <cell r="A343">
            <v>5304</v>
          </cell>
          <cell r="B343" t="str">
            <v>REPLACE CABLE ROUTE CONC MARKER POST</v>
          </cell>
          <cell r="C343" t="str">
            <v>Each</v>
          </cell>
          <cell r="D343">
            <v>150</v>
          </cell>
        </row>
        <row r="344">
          <cell r="A344">
            <v>5305</v>
          </cell>
          <cell r="B344" t="str">
            <v>REPLACE CABLE ROUTE CONC FLEX MARKER POST</v>
          </cell>
          <cell r="C344" t="str">
            <v>Each</v>
          </cell>
          <cell r="D344">
            <v>100</v>
          </cell>
        </row>
        <row r="345">
          <cell r="A345">
            <v>5311</v>
          </cell>
          <cell r="B345" t="str">
            <v>IDENTIFY CABLE AND JOINTS</v>
          </cell>
          <cell r="C345" t="str">
            <v>Each</v>
          </cell>
          <cell r="D345">
            <v>300</v>
          </cell>
        </row>
        <row r="346">
          <cell r="A346">
            <v>5312</v>
          </cell>
          <cell r="B346" t="str">
            <v>INST.MH IDENTIFICATION PLATE (EXIST MH)</v>
          </cell>
          <cell r="C346" t="str">
            <v>Each</v>
          </cell>
          <cell r="D346">
            <v>20</v>
          </cell>
        </row>
        <row r="347">
          <cell r="A347">
            <v>5313</v>
          </cell>
          <cell r="B347" t="str">
            <v>MARK EXISTING CABINET</v>
          </cell>
          <cell r="C347" t="str">
            <v>Each</v>
          </cell>
          <cell r="D347">
            <v>20</v>
          </cell>
        </row>
        <row r="348">
          <cell r="A348">
            <v>5314</v>
          </cell>
          <cell r="B348" t="str">
            <v>MARK EXISTING DISTRIBUTATION POINT</v>
          </cell>
          <cell r="C348" t="str">
            <v>Each</v>
          </cell>
          <cell r="D348">
            <v>20</v>
          </cell>
        </row>
        <row r="349">
          <cell r="A349">
            <v>5315</v>
          </cell>
          <cell r="B349" t="str">
            <v>MARK EXISTING SUBSCRIBERS TERMINATION</v>
          </cell>
          <cell r="C349" t="str">
            <v>Each</v>
          </cell>
          <cell r="D349">
            <v>20</v>
          </cell>
        </row>
        <row r="350">
          <cell r="A350">
            <v>5316</v>
          </cell>
          <cell r="B350" t="str">
            <v>Marking Exist. Subscriber Termination</v>
          </cell>
          <cell r="C350" t="str">
            <v>each</v>
          </cell>
          <cell r="D350">
            <v>20</v>
          </cell>
        </row>
        <row r="351">
          <cell r="A351">
            <v>5411</v>
          </cell>
          <cell r="B351" t="str">
            <v>TESTS OF CONTINUITY OF WIRES</v>
          </cell>
          <cell r="C351" t="str">
            <v>Pair</v>
          </cell>
          <cell r="D351">
            <v>6</v>
          </cell>
        </row>
        <row r="352">
          <cell r="A352">
            <v>5412</v>
          </cell>
          <cell r="B352" t="str">
            <v>TESTS OF DC RESIST. LOOP &amp; UNBALANCE</v>
          </cell>
          <cell r="C352" t="str">
            <v>Pair</v>
          </cell>
          <cell r="D352">
            <v>9</v>
          </cell>
        </row>
        <row r="353">
          <cell r="A353">
            <v>5413</v>
          </cell>
          <cell r="B353" t="str">
            <v>TESTS OF INSULATION RESISTANCE</v>
          </cell>
          <cell r="C353" t="str">
            <v>Pair</v>
          </cell>
          <cell r="D353">
            <v>8</v>
          </cell>
        </row>
        <row r="354">
          <cell r="A354">
            <v>5421</v>
          </cell>
          <cell r="B354" t="str">
            <v>ATTENUATION AT SINGLE FREQUENCY</v>
          </cell>
          <cell r="C354" t="str">
            <v>Each</v>
          </cell>
          <cell r="D354">
            <v>188</v>
          </cell>
        </row>
        <row r="355">
          <cell r="A355">
            <v>5422</v>
          </cell>
          <cell r="B355" t="str">
            <v>ADD. ATTENUATION AT SINGLE FREQ.TESTS</v>
          </cell>
          <cell r="C355" t="str">
            <v>Pair</v>
          </cell>
          <cell r="D355">
            <v>8</v>
          </cell>
        </row>
        <row r="356">
          <cell r="A356">
            <v>5423</v>
          </cell>
          <cell r="B356" t="str">
            <v>ATTEN. MEASURE. VF SPECTRUM ONE PAIR</v>
          </cell>
          <cell r="C356" t="str">
            <v>Each</v>
          </cell>
          <cell r="D356">
            <v>188</v>
          </cell>
        </row>
        <row r="357">
          <cell r="A357">
            <v>5424</v>
          </cell>
          <cell r="B357" t="str">
            <v>ADD. ATTEN. MEASR. OVER VF SPECTRUM</v>
          </cell>
          <cell r="C357" t="str">
            <v>Pair</v>
          </cell>
          <cell r="D357">
            <v>8</v>
          </cell>
        </row>
        <row r="358">
          <cell r="A358">
            <v>5425</v>
          </cell>
          <cell r="B358" t="str">
            <v>STRUCRL. RETURN LOSS  MEASURMENTS</v>
          </cell>
          <cell r="C358" t="str">
            <v>Each</v>
          </cell>
          <cell r="D358">
            <v>188</v>
          </cell>
        </row>
        <row r="359">
          <cell r="A359">
            <v>5473</v>
          </cell>
          <cell r="B359" t="str">
            <v>OPTICAL ATTENUATION TESTS</v>
          </cell>
          <cell r="C359" t="str">
            <v>Each</v>
          </cell>
          <cell r="D359">
            <v>169</v>
          </cell>
        </row>
        <row r="360">
          <cell r="A360">
            <v>5474</v>
          </cell>
          <cell r="B360" t="str">
            <v>ADD. OPTICAL ATTENUATION TESTS</v>
          </cell>
          <cell r="C360" t="str">
            <v>Each</v>
          </cell>
          <cell r="D360">
            <v>56</v>
          </cell>
        </row>
        <row r="361">
          <cell r="A361">
            <v>5601</v>
          </cell>
          <cell r="B361" t="str">
            <v>REPOSITION 10/20 PAIR PILLER DP</v>
          </cell>
          <cell r="C361" t="str">
            <v>Each</v>
          </cell>
          <cell r="D361">
            <v>700</v>
          </cell>
        </row>
        <row r="362">
          <cell r="A362">
            <v>5602</v>
          </cell>
          <cell r="B362" t="str">
            <v>JOINTING BSW CABLE, 2 PAIR BSW</v>
          </cell>
          <cell r="C362" t="str">
            <v>Each</v>
          </cell>
          <cell r="D362">
            <v>85</v>
          </cell>
        </row>
        <row r="363">
          <cell r="A363">
            <v>5603</v>
          </cell>
          <cell r="B363" t="str">
            <v>JOINTING BSW CABLE, 4 PAIR BSW</v>
          </cell>
          <cell r="C363" t="str">
            <v>Each</v>
          </cell>
          <cell r="D363">
            <v>85</v>
          </cell>
        </row>
        <row r="364">
          <cell r="A364">
            <v>5802</v>
          </cell>
          <cell r="B364" t="str">
            <v>RECOVERY OF INDOOR CABINET</v>
          </cell>
          <cell r="C364" t="str">
            <v>Each</v>
          </cell>
          <cell r="D364">
            <v>900</v>
          </cell>
        </row>
        <row r="365">
          <cell r="A365">
            <v>5803</v>
          </cell>
          <cell r="B365" t="str">
            <v>RECOVERY OF PED HOUSING FOR DP</v>
          </cell>
          <cell r="C365" t="str">
            <v>Each</v>
          </cell>
          <cell r="D365">
            <v>350</v>
          </cell>
        </row>
        <row r="366">
          <cell r="A366">
            <v>5804</v>
          </cell>
          <cell r="B366" t="str">
            <v>RECOVERY OF 10 PAIR WALL DP</v>
          </cell>
          <cell r="C366" t="str">
            <v>Each</v>
          </cell>
          <cell r="D366">
            <v>150</v>
          </cell>
        </row>
        <row r="367">
          <cell r="A367">
            <v>5805</v>
          </cell>
          <cell r="B367" t="str">
            <v>RECOVERY OF INDOOR DP (ALL SIZE)</v>
          </cell>
          <cell r="C367" t="str">
            <v>Each</v>
          </cell>
          <cell r="D367">
            <v>150</v>
          </cell>
        </row>
        <row r="368">
          <cell r="A368">
            <v>5811</v>
          </cell>
          <cell r="B368" t="str">
            <v>RECOVERY OF DUCT INST COPPER CAB GR 1&amp;2</v>
          </cell>
          <cell r="C368" t="str">
            <v xml:space="preserve">M </v>
          </cell>
          <cell r="D368">
            <v>4</v>
          </cell>
        </row>
        <row r="369">
          <cell r="A369">
            <v>5812</v>
          </cell>
          <cell r="B369" t="str">
            <v>RECOVERY OF DUCT INST COPPER CAB GR 3-6</v>
          </cell>
          <cell r="C369" t="str">
            <v>M</v>
          </cell>
          <cell r="D369">
            <v>5</v>
          </cell>
        </row>
        <row r="370">
          <cell r="A370">
            <v>5816</v>
          </cell>
          <cell r="B370" t="str">
            <v>RECOVERY OF DUCT INSTALLED AIR PIPE</v>
          </cell>
          <cell r="C370" t="str">
            <v>M</v>
          </cell>
          <cell r="D370">
            <v>6</v>
          </cell>
        </row>
        <row r="371">
          <cell r="A371">
            <v>5826</v>
          </cell>
          <cell r="B371" t="str">
            <v>RECOVERY OF OPTICAL FIBRE CABLE GR 1-3</v>
          </cell>
          <cell r="C371" t="str">
            <v>M</v>
          </cell>
          <cell r="D371">
            <v>3</v>
          </cell>
        </row>
        <row r="372">
          <cell r="A372">
            <v>6000.0001000000002</v>
          </cell>
          <cell r="B372" t="str">
            <v>BURIED SERVICE WIRE - 2 PAIR /0.5 mm</v>
          </cell>
          <cell r="C372" t="str">
            <v>km.</v>
          </cell>
          <cell r="D372">
            <v>0</v>
          </cell>
        </row>
        <row r="373">
          <cell r="A373">
            <v>6000.0002000000004</v>
          </cell>
          <cell r="B373" t="str">
            <v>AERIAL DROP WIRE - 1 PAIR /0.8 mm</v>
          </cell>
          <cell r="C373" t="str">
            <v>100m</v>
          </cell>
          <cell r="D373">
            <v>0</v>
          </cell>
        </row>
        <row r="374">
          <cell r="A374">
            <v>6000.0002999999997</v>
          </cell>
          <cell r="B374" t="str">
            <v>INDOOR WIRE - TYPE 'A' - 1 PAIR /0.65 mm</v>
          </cell>
          <cell r="C374" t="str">
            <v>100m</v>
          </cell>
          <cell r="D374">
            <v>0</v>
          </cell>
        </row>
        <row r="375">
          <cell r="A375">
            <v>6000.0003999999999</v>
          </cell>
          <cell r="B375" t="str">
            <v>INDOOR WIRE - TYPE 'B' - 2 PAIR /0.65 mm</v>
          </cell>
          <cell r="C375" t="str">
            <v>100m</v>
          </cell>
          <cell r="D375">
            <v>0</v>
          </cell>
        </row>
        <row r="376">
          <cell r="A376">
            <v>6000.0005000000001</v>
          </cell>
          <cell r="B376" t="str">
            <v>AERIAL DROP WIRE - 2 PAIR/0.5</v>
          </cell>
          <cell r="C376" t="str">
            <v>100m</v>
          </cell>
          <cell r="D376">
            <v>0</v>
          </cell>
        </row>
        <row r="377">
          <cell r="A377">
            <v>6000.0011000000004</v>
          </cell>
          <cell r="B377" t="str">
            <v>JUMPER WIRE - 1 PAIR/0.6mm OUTD. CABINET</v>
          </cell>
          <cell r="C377" t="str">
            <v>100m</v>
          </cell>
          <cell r="D377">
            <v>0</v>
          </cell>
        </row>
        <row r="378">
          <cell r="A378">
            <v>6000.0011999999997</v>
          </cell>
          <cell r="B378" t="str">
            <v>JUMPER WIRE - 1 PAIR/0.6 FOR IDC CABINET BLOCKS</v>
          </cell>
          <cell r="C378" t="str">
            <v>100m</v>
          </cell>
          <cell r="D378">
            <v>0</v>
          </cell>
        </row>
        <row r="379">
          <cell r="A379">
            <v>6000.0020999999997</v>
          </cell>
          <cell r="B379" t="str">
            <v>JUMPER WIRE - 1 PAIR/0.6mm ICD ON MDF/IDF</v>
          </cell>
          <cell r="C379" t="str">
            <v>100m</v>
          </cell>
          <cell r="D379">
            <v>0</v>
          </cell>
        </row>
        <row r="380">
          <cell r="A380">
            <v>6215.01</v>
          </cell>
          <cell r="B380" t="str">
            <v xml:space="preserve">  100 PAIRS/0.5mm.     CONDUCT.  EES   </v>
          </cell>
          <cell r="C380" t="str">
            <v xml:space="preserve"> km.</v>
          </cell>
          <cell r="D380">
            <v>0</v>
          </cell>
        </row>
        <row r="381">
          <cell r="A381">
            <v>6215.02</v>
          </cell>
          <cell r="B381" t="str">
            <v xml:space="preserve">  200 PAIRS/0.5mm.     CONDUCT.  EES   </v>
          </cell>
          <cell r="C381" t="str">
            <v xml:space="preserve"> km.</v>
          </cell>
          <cell r="D381">
            <v>0</v>
          </cell>
        </row>
        <row r="382">
          <cell r="A382">
            <v>6215.03</v>
          </cell>
          <cell r="B382" t="str">
            <v xml:space="preserve">  300 PAIRS/0.5mm.     CONDUCT.  EES   </v>
          </cell>
          <cell r="C382" t="str">
            <v xml:space="preserve"> km.</v>
          </cell>
          <cell r="D382">
            <v>0</v>
          </cell>
        </row>
        <row r="383">
          <cell r="A383">
            <v>6215.04</v>
          </cell>
          <cell r="B383" t="str">
            <v xml:space="preserve">  400 PAIRS/0.5mm.     CONDUCT.  EES   </v>
          </cell>
          <cell r="C383" t="str">
            <v xml:space="preserve"> km.</v>
          </cell>
          <cell r="D383">
            <v>0</v>
          </cell>
        </row>
        <row r="384">
          <cell r="A384">
            <v>6254.0050000000001</v>
          </cell>
          <cell r="B384" t="str">
            <v xml:space="preserve">    50 PAIRS/0.4mm      CONDUCT.  EEMS</v>
          </cell>
          <cell r="C384" t="str">
            <v>km.</v>
          </cell>
          <cell r="D384">
            <v>0</v>
          </cell>
        </row>
        <row r="385">
          <cell r="A385">
            <v>6254.01</v>
          </cell>
          <cell r="B385" t="str">
            <v xml:space="preserve">  100 PAIRS/0.4mm      CONDUCT.  EEMS</v>
          </cell>
          <cell r="C385" t="str">
            <v>km.</v>
          </cell>
          <cell r="D385">
            <v>0</v>
          </cell>
        </row>
        <row r="386">
          <cell r="A386">
            <v>6254.0150000000003</v>
          </cell>
          <cell r="B386" t="str">
            <v xml:space="preserve">  150 PAIRS/0.4mm      CONDUCT.  EEMS</v>
          </cell>
          <cell r="C386" t="str">
            <v>km.</v>
          </cell>
          <cell r="D386">
            <v>0</v>
          </cell>
        </row>
        <row r="387">
          <cell r="A387">
            <v>6254.02</v>
          </cell>
          <cell r="B387" t="str">
            <v xml:space="preserve">  200 PAIRS/0.4mm      CONDUCT.  EEMS</v>
          </cell>
          <cell r="C387" t="str">
            <v>km.</v>
          </cell>
          <cell r="D387">
            <v>0</v>
          </cell>
        </row>
        <row r="388">
          <cell r="A388">
            <v>6255.0050000000001</v>
          </cell>
          <cell r="B388" t="str">
            <v xml:space="preserve">    50 PAIRS/0.5mm      CONDUCT.  EEMS</v>
          </cell>
          <cell r="C388" t="str">
            <v>km.</v>
          </cell>
          <cell r="D388">
            <v>0</v>
          </cell>
        </row>
        <row r="389">
          <cell r="A389">
            <v>6255.01</v>
          </cell>
          <cell r="B389" t="str">
            <v xml:space="preserve">  100 PAIRS/0.5mm      CONDUCT.  EEMS</v>
          </cell>
          <cell r="C389" t="str">
            <v>km.</v>
          </cell>
          <cell r="D389">
            <v>0</v>
          </cell>
        </row>
        <row r="390">
          <cell r="A390">
            <v>6255.0150000000003</v>
          </cell>
          <cell r="B390" t="str">
            <v xml:space="preserve">  150 PAIRS/0.5mm      CONDUCT.  EEMS</v>
          </cell>
          <cell r="C390" t="str">
            <v>km.</v>
          </cell>
          <cell r="D390">
            <v>0</v>
          </cell>
        </row>
        <row r="391">
          <cell r="A391">
            <v>6255.02</v>
          </cell>
          <cell r="B391" t="str">
            <v xml:space="preserve">  200 PAIRS/0.5mm      CONDUCT.  EEMS</v>
          </cell>
          <cell r="C391" t="str">
            <v>km.</v>
          </cell>
          <cell r="D391">
            <v>0</v>
          </cell>
        </row>
        <row r="392">
          <cell r="A392">
            <v>6265.0050000000001</v>
          </cell>
          <cell r="B392" t="str">
            <v xml:space="preserve">    50 PAIRS/0.65mm    CONDUCT.  EEMS</v>
          </cell>
          <cell r="C392" t="str">
            <v>km.</v>
          </cell>
          <cell r="D392">
            <v>0</v>
          </cell>
        </row>
        <row r="393">
          <cell r="A393">
            <v>6265.01</v>
          </cell>
          <cell r="B393" t="str">
            <v xml:space="preserve">  100 PAIRS/0.65mm    CONDUCT.  EEMS</v>
          </cell>
          <cell r="C393" t="str">
            <v>km.</v>
          </cell>
          <cell r="D393">
            <v>0</v>
          </cell>
        </row>
        <row r="394">
          <cell r="A394">
            <v>6265.0150000000003</v>
          </cell>
          <cell r="B394" t="str">
            <v xml:space="preserve">  150 PAIRS/0.65mm    CONDUCT.  EEMS</v>
          </cell>
          <cell r="C394" t="str">
            <v>km.</v>
          </cell>
          <cell r="D394">
            <v>0</v>
          </cell>
        </row>
        <row r="395">
          <cell r="A395">
            <v>6265.02</v>
          </cell>
          <cell r="B395" t="str">
            <v xml:space="preserve">  200 PAIRS/0.65mm    CONDUCT.  EEMS</v>
          </cell>
          <cell r="C395" t="str">
            <v>km.</v>
          </cell>
          <cell r="D395">
            <v>0</v>
          </cell>
        </row>
        <row r="396">
          <cell r="A396">
            <v>6314.03</v>
          </cell>
          <cell r="B396" t="str">
            <v xml:space="preserve">  300 PAIRS/0.4 mm    CONDUCTORS  CES</v>
          </cell>
          <cell r="C396" t="str">
            <v>km.</v>
          </cell>
          <cell r="D396">
            <v>0</v>
          </cell>
        </row>
        <row r="397">
          <cell r="A397">
            <v>6314.06</v>
          </cell>
          <cell r="B397" t="str">
            <v xml:space="preserve">  600 PAIRS/0.4 mm    CONDUCTORS  CES</v>
          </cell>
          <cell r="C397" t="str">
            <v>km.</v>
          </cell>
          <cell r="D397">
            <v>0</v>
          </cell>
        </row>
        <row r="398">
          <cell r="A398">
            <v>6314.09</v>
          </cell>
          <cell r="B398" t="str">
            <v xml:space="preserve">  900 PAIRS/0.4 mm    CONDUCTORS  CES</v>
          </cell>
          <cell r="C398" t="str">
            <v>km.</v>
          </cell>
          <cell r="D398">
            <v>0</v>
          </cell>
        </row>
        <row r="399">
          <cell r="A399">
            <v>6314.12</v>
          </cell>
          <cell r="B399" t="str">
            <v>1200 PAIRS/0.4 mm    CONDUCTORS  CES</v>
          </cell>
          <cell r="C399" t="str">
            <v>km.</v>
          </cell>
          <cell r="D399">
            <v>0</v>
          </cell>
        </row>
        <row r="400">
          <cell r="A400">
            <v>6314.15</v>
          </cell>
          <cell r="B400" t="str">
            <v>1500 PAIRS/0.4 mm    CONDUCTORS  CES</v>
          </cell>
          <cell r="C400" t="str">
            <v>km.</v>
          </cell>
          <cell r="D400">
            <v>0</v>
          </cell>
        </row>
        <row r="401">
          <cell r="A401">
            <v>6314.18</v>
          </cell>
          <cell r="B401" t="str">
            <v>1800 PAIRS/0.4 mm    CONDUCTORS  CES</v>
          </cell>
          <cell r="C401" t="str">
            <v>km.</v>
          </cell>
          <cell r="D401">
            <v>0</v>
          </cell>
        </row>
        <row r="402">
          <cell r="A402">
            <v>6314.21</v>
          </cell>
          <cell r="B402" t="str">
            <v>2100 PAIRS/0.4 mm    CONDUCTORS  CES</v>
          </cell>
          <cell r="C402" t="str">
            <v>km.</v>
          </cell>
          <cell r="D402">
            <v>0</v>
          </cell>
        </row>
        <row r="403">
          <cell r="A403">
            <v>6314.24</v>
          </cell>
          <cell r="B403" t="str">
            <v>2400 PAIRS/0.4 mm    CONDUCTORS  CES</v>
          </cell>
          <cell r="C403" t="str">
            <v>km.</v>
          </cell>
          <cell r="D403">
            <v>0</v>
          </cell>
        </row>
        <row r="404">
          <cell r="A404">
            <v>6315.03</v>
          </cell>
          <cell r="B404" t="str">
            <v xml:space="preserve">  300 PAIRS/0.5 mm    CONDUCTORS  CES</v>
          </cell>
          <cell r="C404" t="str">
            <v>km.</v>
          </cell>
          <cell r="D404">
            <v>0</v>
          </cell>
        </row>
        <row r="405">
          <cell r="A405">
            <v>6315.06</v>
          </cell>
          <cell r="B405" t="str">
            <v xml:space="preserve">  600 PAIRS/0.5 mm    CONDUCTORS  CES</v>
          </cell>
          <cell r="C405" t="str">
            <v>km.</v>
          </cell>
          <cell r="D405">
            <v>0</v>
          </cell>
        </row>
        <row r="406">
          <cell r="A406">
            <v>6315.09</v>
          </cell>
          <cell r="B406" t="str">
            <v xml:space="preserve">  900 PAIRS/0.5 mm    CONDUCTORS  CES</v>
          </cell>
          <cell r="C406" t="str">
            <v>km.</v>
          </cell>
          <cell r="D406">
            <v>0</v>
          </cell>
        </row>
        <row r="407">
          <cell r="A407">
            <v>6315.12</v>
          </cell>
          <cell r="B407" t="str">
            <v>1200 PAIRS/0.5 mm    CONDUCTORS  CES</v>
          </cell>
          <cell r="C407" t="str">
            <v>km.</v>
          </cell>
          <cell r="D407">
            <v>0</v>
          </cell>
        </row>
        <row r="408">
          <cell r="A408">
            <v>6315.15</v>
          </cell>
          <cell r="B408" t="str">
            <v>1500 PAIRS/0.5 mm    CONDUCTORS  CES</v>
          </cell>
          <cell r="C408" t="str">
            <v>km.</v>
          </cell>
          <cell r="D408">
            <v>0</v>
          </cell>
        </row>
        <row r="409">
          <cell r="A409">
            <v>6315.18</v>
          </cell>
          <cell r="B409" t="str">
            <v>1800 PAIRS/0.5 mm    CONDUCTORS  CES</v>
          </cell>
          <cell r="C409" t="str">
            <v>km.</v>
          </cell>
          <cell r="D409">
            <v>0</v>
          </cell>
        </row>
        <row r="410">
          <cell r="A410">
            <v>6316.03</v>
          </cell>
          <cell r="B410" t="str">
            <v xml:space="preserve">  300 PAIRS/0.65 mm  CONDUCTORS  CES</v>
          </cell>
          <cell r="C410" t="str">
            <v>km.</v>
          </cell>
          <cell r="D410">
            <v>0</v>
          </cell>
        </row>
        <row r="411">
          <cell r="A411">
            <v>6316.06</v>
          </cell>
          <cell r="B411" t="str">
            <v xml:space="preserve">  600 PAIRS/0.65 mm  CONDUCTORS  CES</v>
          </cell>
          <cell r="C411" t="str">
            <v>km.</v>
          </cell>
          <cell r="D411">
            <v>0</v>
          </cell>
        </row>
        <row r="412">
          <cell r="A412">
            <v>6316.09</v>
          </cell>
          <cell r="B412" t="str">
            <v xml:space="preserve">  900 PAIRS/0.65 mm  CONDUCTORS  CES</v>
          </cell>
          <cell r="C412" t="str">
            <v>km.</v>
          </cell>
          <cell r="D412">
            <v>0</v>
          </cell>
        </row>
        <row r="413">
          <cell r="A413">
            <v>6316.12</v>
          </cell>
          <cell r="B413" t="str">
            <v>1200 PAIRS/0.65 mm  CONDUCTORS  CES</v>
          </cell>
          <cell r="C413" t="str">
            <v>km.</v>
          </cell>
          <cell r="D413">
            <v>0</v>
          </cell>
        </row>
        <row r="414">
          <cell r="A414">
            <v>6319.01</v>
          </cell>
          <cell r="B414" t="str">
            <v xml:space="preserve">  100 PAIRS/0.9 mm    CONDUCTORS  CES </v>
          </cell>
          <cell r="C414" t="str">
            <v>km.</v>
          </cell>
          <cell r="D414">
            <v>0</v>
          </cell>
        </row>
        <row r="415">
          <cell r="A415">
            <v>6319.03</v>
          </cell>
          <cell r="B415" t="str">
            <v xml:space="preserve">  300 PAIRS/0.9 mm    CONDUCTORS  CES </v>
          </cell>
          <cell r="C415" t="str">
            <v>km.</v>
          </cell>
          <cell r="D415">
            <v>0</v>
          </cell>
        </row>
        <row r="416">
          <cell r="A416">
            <v>6475.0010000000002</v>
          </cell>
          <cell r="B416" t="str">
            <v xml:space="preserve">   10 PAIRS/0.5 mm     CONDUCT.  VRB</v>
          </cell>
          <cell r="C416" t="str">
            <v>km.</v>
          </cell>
          <cell r="D416">
            <v>0</v>
          </cell>
        </row>
        <row r="417">
          <cell r="A417">
            <v>6475.0020000000004</v>
          </cell>
          <cell r="B417" t="str">
            <v xml:space="preserve">   20 PAIRS/0.5 mm     CONDUCT.  VRB</v>
          </cell>
          <cell r="C417" t="str">
            <v>km.</v>
          </cell>
          <cell r="D417">
            <v>0</v>
          </cell>
        </row>
        <row r="418">
          <cell r="A418">
            <v>6475.0029999999997</v>
          </cell>
          <cell r="B418" t="str">
            <v xml:space="preserve">   30 PAIRS/0.5 mm     CONDUCT.  VRB</v>
          </cell>
          <cell r="C418" t="str">
            <v>km.</v>
          </cell>
          <cell r="D418">
            <v>0</v>
          </cell>
        </row>
        <row r="419">
          <cell r="A419">
            <v>6475.0050000000001</v>
          </cell>
          <cell r="B419" t="str">
            <v xml:space="preserve">   50 PAIRS/0.5 mm     CONDUCT.  VRB</v>
          </cell>
          <cell r="C419" t="str">
            <v>km.</v>
          </cell>
          <cell r="D419">
            <v>0</v>
          </cell>
        </row>
        <row r="420">
          <cell r="A420">
            <v>6475.01</v>
          </cell>
          <cell r="B420" t="str">
            <v xml:space="preserve"> 100 PAIRS/0.5 mm     CONDUCT.  VRB</v>
          </cell>
          <cell r="C420" t="str">
            <v>km.</v>
          </cell>
          <cell r="D420">
            <v>0</v>
          </cell>
        </row>
        <row r="421">
          <cell r="A421">
            <v>6475.0150000000003</v>
          </cell>
          <cell r="B421" t="str">
            <v xml:space="preserve"> 150 PAIRS/0.5 mm     CONDUCT.  VRB</v>
          </cell>
          <cell r="C421" t="str">
            <v>km.</v>
          </cell>
          <cell r="D421">
            <v>0</v>
          </cell>
        </row>
        <row r="422">
          <cell r="A422">
            <v>6475.02</v>
          </cell>
          <cell r="B422" t="str">
            <v xml:space="preserve"> 200 PAIRS/0.5 mm     CONDUCT.  VRB</v>
          </cell>
          <cell r="C422" t="str">
            <v>km.</v>
          </cell>
          <cell r="D422">
            <v>0</v>
          </cell>
        </row>
        <row r="423">
          <cell r="A423">
            <v>6475.03</v>
          </cell>
          <cell r="B423" t="str">
            <v xml:space="preserve"> 300 PAIRS/0.5 mm     CONDUCT.  VRB</v>
          </cell>
          <cell r="C423" t="str">
            <v>km.</v>
          </cell>
          <cell r="D423">
            <v>0</v>
          </cell>
        </row>
        <row r="424">
          <cell r="A424">
            <v>6714.0020000000004</v>
          </cell>
          <cell r="B424" t="str">
            <v xml:space="preserve">   20 PAIRS/0.4mm.     CONDUCT.  CEF     </v>
          </cell>
          <cell r="C424" t="str">
            <v xml:space="preserve"> km.</v>
          </cell>
          <cell r="D424">
            <v>0</v>
          </cell>
        </row>
        <row r="425">
          <cell r="A425">
            <v>6714.0050000000001</v>
          </cell>
          <cell r="B425" t="str">
            <v xml:space="preserve">   50 PAIRS/0.4mm.     CONDUCT.  CEF     </v>
          </cell>
          <cell r="C425" t="str">
            <v xml:space="preserve"> km.</v>
          </cell>
          <cell r="D425">
            <v>0</v>
          </cell>
        </row>
        <row r="426">
          <cell r="A426">
            <v>6714.01</v>
          </cell>
          <cell r="B426" t="str">
            <v xml:space="preserve"> 100 PAIRS/0.4mm.     CONDUCT.  CEF     </v>
          </cell>
          <cell r="C426" t="str">
            <v xml:space="preserve"> km.</v>
          </cell>
          <cell r="D426">
            <v>0</v>
          </cell>
        </row>
        <row r="427">
          <cell r="A427">
            <v>6714.02</v>
          </cell>
          <cell r="B427" t="str">
            <v xml:space="preserve"> 200 PAIRS/0.4mm.     CONDUCT.  CEF     </v>
          </cell>
          <cell r="C427" t="str">
            <v xml:space="preserve"> km.</v>
          </cell>
          <cell r="D427">
            <v>0</v>
          </cell>
        </row>
        <row r="428">
          <cell r="A428">
            <v>6714.03</v>
          </cell>
          <cell r="B428" t="str">
            <v xml:space="preserve"> 300 PAIRS/0.4mm.     CONDUCT.  CEF     </v>
          </cell>
          <cell r="C428" t="str">
            <v xml:space="preserve"> km.</v>
          </cell>
          <cell r="D428">
            <v>0</v>
          </cell>
        </row>
        <row r="429">
          <cell r="A429">
            <v>6714.06</v>
          </cell>
          <cell r="B429" t="str">
            <v xml:space="preserve"> 600 PAIRS/0.4mm.     CONDUCT.  CEF     </v>
          </cell>
          <cell r="C429" t="str">
            <v xml:space="preserve"> km.</v>
          </cell>
          <cell r="D429">
            <v>0</v>
          </cell>
        </row>
        <row r="430">
          <cell r="A430">
            <v>6714.09</v>
          </cell>
          <cell r="B430" t="str">
            <v xml:space="preserve"> 900 PAIRS/0.4mm.     CONDUCT.  CEF     </v>
          </cell>
          <cell r="C430" t="str">
            <v xml:space="preserve"> km.</v>
          </cell>
          <cell r="D430">
            <v>0</v>
          </cell>
        </row>
        <row r="431">
          <cell r="A431">
            <v>6714.12</v>
          </cell>
          <cell r="B431" t="str">
            <v xml:space="preserve">1200 PAIRS/0.4mm.    CONDUCT.  CEF     </v>
          </cell>
          <cell r="C431" t="str">
            <v xml:space="preserve"> km.</v>
          </cell>
          <cell r="D431">
            <v>0</v>
          </cell>
        </row>
        <row r="432">
          <cell r="A432">
            <v>6714.15</v>
          </cell>
          <cell r="B432" t="str">
            <v xml:space="preserve">1500  PAIRS/0.4mm.   CONDUCT.  CEF     </v>
          </cell>
          <cell r="C432" t="str">
            <v xml:space="preserve"> km.</v>
          </cell>
          <cell r="D432">
            <v>0</v>
          </cell>
        </row>
        <row r="433">
          <cell r="A433">
            <v>6714.18</v>
          </cell>
          <cell r="B433" t="str">
            <v xml:space="preserve">1800  PAIRS/0.4mm.   CONDUCT.  CEF     </v>
          </cell>
          <cell r="C433" t="str">
            <v xml:space="preserve"> km.</v>
          </cell>
          <cell r="D433">
            <v>0</v>
          </cell>
        </row>
        <row r="434">
          <cell r="A434">
            <v>6715.0010000000002</v>
          </cell>
          <cell r="B434" t="str">
            <v xml:space="preserve">   10 PAIRS/0.5mm.     CONDUCT.  CEF     </v>
          </cell>
          <cell r="C434" t="str">
            <v xml:space="preserve"> km.</v>
          </cell>
          <cell r="D434">
            <v>0</v>
          </cell>
        </row>
        <row r="435">
          <cell r="A435">
            <v>6715.0020000000004</v>
          </cell>
          <cell r="B435" t="str">
            <v xml:space="preserve">   20 PAIRS/0.5mm.     CONDUCT.  CEF     </v>
          </cell>
          <cell r="C435" t="str">
            <v xml:space="preserve"> km.</v>
          </cell>
          <cell r="D435">
            <v>0</v>
          </cell>
        </row>
        <row r="436">
          <cell r="A436">
            <v>6715.0050000000001</v>
          </cell>
          <cell r="B436" t="str">
            <v xml:space="preserve">   50 PAIRS/0.5mm.     CONDUCT.  CEF     </v>
          </cell>
          <cell r="C436" t="str">
            <v xml:space="preserve"> km.</v>
          </cell>
          <cell r="D436">
            <v>0</v>
          </cell>
        </row>
        <row r="437">
          <cell r="A437">
            <v>6715.01</v>
          </cell>
          <cell r="B437" t="str">
            <v xml:space="preserve"> 100 PAIRS/0.5mm.     CONDUCT.  CEF     </v>
          </cell>
          <cell r="C437" t="str">
            <v xml:space="preserve"> km.</v>
          </cell>
          <cell r="D437">
            <v>0</v>
          </cell>
        </row>
        <row r="438">
          <cell r="A438">
            <v>6715.02</v>
          </cell>
          <cell r="B438" t="str">
            <v xml:space="preserve"> 200 PAIRS/0.5mm.     CONDUCT.  CEF     </v>
          </cell>
          <cell r="C438" t="str">
            <v xml:space="preserve"> km.</v>
          </cell>
          <cell r="D438">
            <v>0</v>
          </cell>
        </row>
        <row r="439">
          <cell r="A439">
            <v>6715.03</v>
          </cell>
          <cell r="B439" t="str">
            <v xml:space="preserve"> 300 PAIRS/0.5mm.     CONDUCT.  CEF     </v>
          </cell>
          <cell r="C439" t="str">
            <v xml:space="preserve"> km.</v>
          </cell>
          <cell r="D439">
            <v>0</v>
          </cell>
        </row>
        <row r="440">
          <cell r="A440">
            <v>6715.06</v>
          </cell>
          <cell r="B440" t="str">
            <v xml:space="preserve"> 600 PAIRS/0.5mm.     CONDUCT.  CEF     </v>
          </cell>
          <cell r="C440" t="str">
            <v xml:space="preserve"> km.</v>
          </cell>
          <cell r="D440">
            <v>0</v>
          </cell>
        </row>
        <row r="441">
          <cell r="A441">
            <v>6715.09</v>
          </cell>
          <cell r="B441" t="str">
            <v xml:space="preserve"> 900 PAIRS/0.5mm.     CONDUCT.  CEF     </v>
          </cell>
          <cell r="C441" t="str">
            <v xml:space="preserve"> km.</v>
          </cell>
          <cell r="D441">
            <v>0</v>
          </cell>
        </row>
        <row r="442">
          <cell r="A442">
            <v>6715.12</v>
          </cell>
          <cell r="B442" t="str">
            <v xml:space="preserve">1200 PAIRS/0.5mm.    CONDUCT.  CEF     </v>
          </cell>
          <cell r="C442" t="str">
            <v xml:space="preserve"> km.</v>
          </cell>
          <cell r="D442">
            <v>0</v>
          </cell>
        </row>
        <row r="443">
          <cell r="A443">
            <v>6716.0020000000004</v>
          </cell>
          <cell r="B443" t="str">
            <v xml:space="preserve">   20 PAIRS/0.65mm.   CONDUCT.  CEF     </v>
          </cell>
          <cell r="C443" t="str">
            <v xml:space="preserve"> km.</v>
          </cell>
          <cell r="D443">
            <v>0</v>
          </cell>
        </row>
        <row r="444">
          <cell r="A444">
            <v>6716.0050000000001</v>
          </cell>
          <cell r="B444" t="str">
            <v xml:space="preserve">   50 PAIRS/0.65mm.   CONDUCT.  CEF     </v>
          </cell>
          <cell r="C444" t="str">
            <v xml:space="preserve"> km.</v>
          </cell>
          <cell r="D444">
            <v>0</v>
          </cell>
        </row>
        <row r="445">
          <cell r="A445">
            <v>6716.01</v>
          </cell>
          <cell r="B445" t="str">
            <v xml:space="preserve"> 100 PAIRS/0.65mm.   CONDUCT.  CEF     </v>
          </cell>
          <cell r="C445" t="str">
            <v xml:space="preserve"> km.</v>
          </cell>
          <cell r="D445">
            <v>0</v>
          </cell>
        </row>
        <row r="446">
          <cell r="A446">
            <v>6716.02</v>
          </cell>
          <cell r="B446" t="str">
            <v xml:space="preserve"> 200 PAIRS/0.65mm.   CONDUCT.  CEF     </v>
          </cell>
          <cell r="C446" t="str">
            <v xml:space="preserve"> km.</v>
          </cell>
          <cell r="D446">
            <v>0</v>
          </cell>
        </row>
        <row r="447">
          <cell r="A447">
            <v>6716.03</v>
          </cell>
          <cell r="B447" t="str">
            <v xml:space="preserve"> 300 PAIRS/0.65mm.   CONDUCT.  CEF     </v>
          </cell>
          <cell r="C447" t="str">
            <v xml:space="preserve"> km.</v>
          </cell>
          <cell r="D447">
            <v>0</v>
          </cell>
        </row>
        <row r="448">
          <cell r="A448">
            <v>6716.06</v>
          </cell>
          <cell r="B448" t="str">
            <v xml:space="preserve"> 600 PAIRS/0.65mm.   CONDUCT.  CEF     </v>
          </cell>
          <cell r="C448" t="str">
            <v xml:space="preserve"> km.</v>
          </cell>
          <cell r="D448">
            <v>0</v>
          </cell>
        </row>
        <row r="449">
          <cell r="A449">
            <v>6719.0020000000004</v>
          </cell>
          <cell r="B449" t="str">
            <v xml:space="preserve">   20 PAIRS/0.9mm.     CONDUCT.  CEF     </v>
          </cell>
          <cell r="C449" t="str">
            <v xml:space="preserve"> km.</v>
          </cell>
          <cell r="D449">
            <v>0</v>
          </cell>
        </row>
        <row r="450">
          <cell r="A450">
            <v>6719.0050000000001</v>
          </cell>
          <cell r="B450" t="str">
            <v xml:space="preserve">   50 PAIRS/0.9mm.     CONDUCT.  CEF     </v>
          </cell>
          <cell r="C450" t="str">
            <v xml:space="preserve"> km.</v>
          </cell>
          <cell r="D450">
            <v>0</v>
          </cell>
        </row>
        <row r="451">
          <cell r="A451">
            <v>6719.01</v>
          </cell>
          <cell r="B451" t="str">
            <v xml:space="preserve"> 100 PAIRS/0.9mm.     CONDUCT.  CEF     </v>
          </cell>
          <cell r="C451" t="str">
            <v xml:space="preserve"> km.</v>
          </cell>
          <cell r="D451">
            <v>0</v>
          </cell>
        </row>
        <row r="452">
          <cell r="A452">
            <v>6719.0150000000003</v>
          </cell>
          <cell r="B452" t="str">
            <v xml:space="preserve"> 150 PAIRS/0.9mm.     CONDUCT.  CEF     </v>
          </cell>
          <cell r="C452" t="str">
            <v xml:space="preserve"> km.</v>
          </cell>
          <cell r="D452">
            <v>0</v>
          </cell>
        </row>
        <row r="453">
          <cell r="A453">
            <v>6719.02</v>
          </cell>
          <cell r="B453" t="str">
            <v xml:space="preserve"> 200 PAIRS/0.9mm.     CONDUCT.  CEF     </v>
          </cell>
          <cell r="C453" t="str">
            <v xml:space="preserve"> km.</v>
          </cell>
          <cell r="D453">
            <v>0</v>
          </cell>
        </row>
        <row r="454">
          <cell r="A454">
            <v>6719.03</v>
          </cell>
          <cell r="B454" t="str">
            <v xml:space="preserve"> 300 PAIRS/0.9mm.     CONDUCT.  CEF     </v>
          </cell>
          <cell r="C454" t="str">
            <v xml:space="preserve"> km.</v>
          </cell>
          <cell r="D454">
            <v>0</v>
          </cell>
        </row>
        <row r="455">
          <cell r="A455">
            <v>6724.0020000000004</v>
          </cell>
          <cell r="B455" t="str">
            <v xml:space="preserve">   20 PAIRS/0.4mm.    CONDUCT.  CEFE     </v>
          </cell>
          <cell r="C455" t="str">
            <v xml:space="preserve"> km.</v>
          </cell>
          <cell r="D455">
            <v>0</v>
          </cell>
        </row>
        <row r="456">
          <cell r="A456">
            <v>6724.0050000000001</v>
          </cell>
          <cell r="B456" t="str">
            <v xml:space="preserve">   50 PAIRS/0.4mm.    CONDUCT.  CEFE     </v>
          </cell>
          <cell r="C456" t="str">
            <v xml:space="preserve"> km.</v>
          </cell>
          <cell r="D456">
            <v>0</v>
          </cell>
        </row>
        <row r="457">
          <cell r="A457">
            <v>6724.01</v>
          </cell>
          <cell r="B457" t="str">
            <v xml:space="preserve"> 100 PAIRS/0.4mm.    CONDUCT.  CEFE     </v>
          </cell>
          <cell r="C457" t="str">
            <v xml:space="preserve"> km.</v>
          </cell>
          <cell r="D457">
            <v>0</v>
          </cell>
        </row>
        <row r="458">
          <cell r="A458">
            <v>6724.02</v>
          </cell>
          <cell r="B458" t="str">
            <v xml:space="preserve"> 200 PAIRS/0.4mm.    CONDUCT.  CEFE     </v>
          </cell>
          <cell r="C458" t="str">
            <v xml:space="preserve"> km.</v>
          </cell>
          <cell r="D458">
            <v>0</v>
          </cell>
        </row>
        <row r="459">
          <cell r="A459">
            <v>6724.03</v>
          </cell>
          <cell r="B459" t="str">
            <v xml:space="preserve"> 300 PAIRS/0.4mm.    CONDUCT.  CEFE     </v>
          </cell>
          <cell r="C459" t="str">
            <v xml:space="preserve"> km.</v>
          </cell>
          <cell r="D459">
            <v>0</v>
          </cell>
        </row>
        <row r="460">
          <cell r="A460">
            <v>6724.06</v>
          </cell>
          <cell r="B460" t="str">
            <v xml:space="preserve"> 600 PAIRS/0.4mm.    CONDUCT.  CEFE     </v>
          </cell>
          <cell r="C460" t="str">
            <v xml:space="preserve"> km.</v>
          </cell>
          <cell r="D460">
            <v>0</v>
          </cell>
        </row>
        <row r="461">
          <cell r="A461">
            <v>6724.09</v>
          </cell>
          <cell r="B461" t="str">
            <v xml:space="preserve"> 900 PAIRS/0.4mm.    CONDUCT.  CEFE     </v>
          </cell>
          <cell r="C461" t="str">
            <v xml:space="preserve"> km.</v>
          </cell>
          <cell r="D461">
            <v>0</v>
          </cell>
        </row>
        <row r="462">
          <cell r="A462">
            <v>6724.12</v>
          </cell>
          <cell r="B462" t="str">
            <v xml:space="preserve">1200 PAIRS/0.4mm.   CONDUCT.  CEFE     </v>
          </cell>
          <cell r="C462" t="str">
            <v xml:space="preserve"> km.</v>
          </cell>
          <cell r="D462">
            <v>0</v>
          </cell>
        </row>
        <row r="463">
          <cell r="A463">
            <v>6724.15</v>
          </cell>
          <cell r="B463" t="str">
            <v xml:space="preserve">1500  PAIRS/0.4mm.  CONDUCT.  CEFE     </v>
          </cell>
          <cell r="C463" t="str">
            <v xml:space="preserve"> km.</v>
          </cell>
          <cell r="D463">
            <v>0</v>
          </cell>
        </row>
        <row r="464">
          <cell r="A464">
            <v>6724.18</v>
          </cell>
          <cell r="B464" t="str">
            <v xml:space="preserve">1800  PAIRS/0.4mm.  CONDUCT.  CEFE     </v>
          </cell>
          <cell r="C464" t="str">
            <v xml:space="preserve"> km.</v>
          </cell>
          <cell r="D464">
            <v>0</v>
          </cell>
        </row>
        <row r="465">
          <cell r="A465">
            <v>6725.0010000000002</v>
          </cell>
          <cell r="B465" t="str">
            <v xml:space="preserve">   10 PAIRS/0.5mm.    CONDUCT.  CEFE     </v>
          </cell>
          <cell r="C465" t="str">
            <v xml:space="preserve"> km.</v>
          </cell>
          <cell r="D465">
            <v>0</v>
          </cell>
        </row>
        <row r="466">
          <cell r="A466">
            <v>6725.0020000000004</v>
          </cell>
          <cell r="B466" t="str">
            <v xml:space="preserve">   20 PAIRS/0.5mm.    CONDUCT.  CEFE     </v>
          </cell>
          <cell r="C466" t="str">
            <v xml:space="preserve"> km.</v>
          </cell>
          <cell r="D466">
            <v>0</v>
          </cell>
        </row>
        <row r="467">
          <cell r="A467">
            <v>6725.0050000000001</v>
          </cell>
          <cell r="B467" t="str">
            <v xml:space="preserve">   50 PAIRS/0.5mm.    CONDUCT.  CEFE     </v>
          </cell>
          <cell r="C467" t="str">
            <v xml:space="preserve"> km.</v>
          </cell>
          <cell r="D467">
            <v>0</v>
          </cell>
        </row>
        <row r="468">
          <cell r="A468">
            <v>6725.01</v>
          </cell>
          <cell r="B468" t="str">
            <v xml:space="preserve"> 100 PAIRS/0.5mm.    CONDUCT.  CEFE     </v>
          </cell>
          <cell r="C468" t="str">
            <v xml:space="preserve"> km.</v>
          </cell>
          <cell r="D468">
            <v>0</v>
          </cell>
        </row>
        <row r="469">
          <cell r="A469">
            <v>6725.02</v>
          </cell>
          <cell r="B469" t="str">
            <v xml:space="preserve"> 200 PAIRS/0.5mm.    CONDUCT.  CEFE     </v>
          </cell>
          <cell r="C469" t="str">
            <v xml:space="preserve"> km.</v>
          </cell>
          <cell r="D469">
            <v>0</v>
          </cell>
        </row>
        <row r="470">
          <cell r="A470">
            <v>6725.03</v>
          </cell>
          <cell r="B470" t="str">
            <v xml:space="preserve"> 300 PAIRS/0.5mm.    CONDUCT.  CEFE     </v>
          </cell>
          <cell r="C470" t="str">
            <v xml:space="preserve"> km.</v>
          </cell>
          <cell r="D470">
            <v>0</v>
          </cell>
        </row>
        <row r="471">
          <cell r="A471">
            <v>6725.06</v>
          </cell>
          <cell r="B471" t="str">
            <v xml:space="preserve"> 600 PAIRS/0.5mm.    CONDUCT.  CEFE     </v>
          </cell>
          <cell r="C471" t="str">
            <v xml:space="preserve"> km.</v>
          </cell>
          <cell r="D471">
            <v>0</v>
          </cell>
        </row>
        <row r="472">
          <cell r="A472">
            <v>6725.09</v>
          </cell>
          <cell r="B472" t="str">
            <v xml:space="preserve"> 900 PAIRS/0.5mm.    CONDUCT.  CEFE     </v>
          </cell>
          <cell r="C472" t="str">
            <v xml:space="preserve"> km.</v>
          </cell>
          <cell r="D472">
            <v>0</v>
          </cell>
        </row>
        <row r="473">
          <cell r="A473">
            <v>6725.12</v>
          </cell>
          <cell r="B473" t="str">
            <v xml:space="preserve">1200 PAIRS/0.5mm.   CONDUCT.  CEFE     </v>
          </cell>
          <cell r="C473" t="str">
            <v xml:space="preserve"> km.</v>
          </cell>
          <cell r="D473">
            <v>0</v>
          </cell>
        </row>
        <row r="474">
          <cell r="A474">
            <v>6726.0020000000004</v>
          </cell>
          <cell r="B474" t="str">
            <v xml:space="preserve">   20 PAIRS/0.65mm.  CONDUCT.  CEFE     </v>
          </cell>
          <cell r="C474" t="str">
            <v xml:space="preserve"> km.</v>
          </cell>
          <cell r="D474">
            <v>0</v>
          </cell>
        </row>
        <row r="475">
          <cell r="A475">
            <v>6726.0050000000001</v>
          </cell>
          <cell r="B475" t="str">
            <v xml:space="preserve">   50 PAIRS/0.65mm.  CONDUCT.  CEFE     </v>
          </cell>
          <cell r="C475" t="str">
            <v xml:space="preserve"> km.</v>
          </cell>
          <cell r="D475">
            <v>0</v>
          </cell>
        </row>
        <row r="476">
          <cell r="A476">
            <v>6726.01</v>
          </cell>
          <cell r="B476" t="str">
            <v xml:space="preserve"> 100 PAIRS/0.65mm.  CONDUCT.  CEFE     </v>
          </cell>
          <cell r="C476" t="str">
            <v xml:space="preserve"> km.</v>
          </cell>
          <cell r="D476">
            <v>0</v>
          </cell>
        </row>
        <row r="477">
          <cell r="A477">
            <v>6726.02</v>
          </cell>
          <cell r="B477" t="str">
            <v xml:space="preserve"> 200 PAIRS/0.65mm.  CONDUCT.  CEFE     </v>
          </cell>
          <cell r="C477" t="str">
            <v xml:space="preserve"> km.</v>
          </cell>
          <cell r="D477">
            <v>0</v>
          </cell>
        </row>
        <row r="478">
          <cell r="A478">
            <v>6726.03</v>
          </cell>
          <cell r="B478" t="str">
            <v xml:space="preserve"> 300 PAIRS/0.65mm.  CONDUCT.  CEFE     </v>
          </cell>
          <cell r="C478" t="str">
            <v xml:space="preserve"> km.</v>
          </cell>
          <cell r="D478">
            <v>0</v>
          </cell>
        </row>
        <row r="479">
          <cell r="A479">
            <v>6726.06</v>
          </cell>
          <cell r="B479" t="str">
            <v xml:space="preserve"> 600 PAIRS/0.65mm.  CONDUCT.  CEFE     </v>
          </cell>
          <cell r="C479" t="str">
            <v xml:space="preserve"> km.</v>
          </cell>
          <cell r="D479">
            <v>0</v>
          </cell>
        </row>
        <row r="480">
          <cell r="A480">
            <v>6729.0020000000004</v>
          </cell>
          <cell r="B480" t="str">
            <v xml:space="preserve">   20 PAIRS/0.9mm.    CONDUCT.  CEFE     </v>
          </cell>
          <cell r="C480" t="str">
            <v xml:space="preserve"> km.</v>
          </cell>
          <cell r="D480">
            <v>0</v>
          </cell>
        </row>
        <row r="481">
          <cell r="A481">
            <v>6729.0050000000001</v>
          </cell>
          <cell r="B481" t="str">
            <v xml:space="preserve">   50 PAIRS/0.9mm.    CONDUCT.  CEFE     </v>
          </cell>
          <cell r="C481" t="str">
            <v xml:space="preserve"> km.</v>
          </cell>
          <cell r="D481">
            <v>0</v>
          </cell>
        </row>
        <row r="482">
          <cell r="A482">
            <v>6729.01</v>
          </cell>
          <cell r="B482" t="str">
            <v xml:space="preserve"> 100 PAIRS/0.9mm.    CONDUCT.  CEFE     </v>
          </cell>
          <cell r="C482" t="str">
            <v xml:space="preserve"> km.</v>
          </cell>
          <cell r="D482">
            <v>0</v>
          </cell>
        </row>
        <row r="483">
          <cell r="A483">
            <v>6729.0150000000003</v>
          </cell>
          <cell r="B483" t="str">
            <v xml:space="preserve"> 150 PAIRS/0.9mm.    CONDUCT.  CEFE     </v>
          </cell>
          <cell r="C483" t="str">
            <v xml:space="preserve"> km.</v>
          </cell>
          <cell r="D483">
            <v>0</v>
          </cell>
        </row>
        <row r="484">
          <cell r="A484">
            <v>6729.02</v>
          </cell>
          <cell r="B484" t="str">
            <v xml:space="preserve"> 200 PAIRS/0.9mm.    CONDUCT.  CEFE     </v>
          </cell>
          <cell r="C484" t="str">
            <v xml:space="preserve"> km.</v>
          </cell>
          <cell r="D484">
            <v>0</v>
          </cell>
        </row>
        <row r="485">
          <cell r="A485">
            <v>6729.03</v>
          </cell>
          <cell r="B485" t="str">
            <v xml:space="preserve"> 300 PAIRS/0.9mm.    CONDUCT.  CEFE     </v>
          </cell>
          <cell r="C485" t="str">
            <v xml:space="preserve"> km.</v>
          </cell>
          <cell r="D485">
            <v>0</v>
          </cell>
        </row>
        <row r="486">
          <cell r="A486">
            <v>6744.0020000000004</v>
          </cell>
          <cell r="B486" t="str">
            <v xml:space="preserve">   20 PAIRS/0.4mm.    CONDUCT.  CEFW     </v>
          </cell>
          <cell r="C486" t="str">
            <v xml:space="preserve"> km.</v>
          </cell>
          <cell r="D486">
            <v>0</v>
          </cell>
        </row>
        <row r="487">
          <cell r="A487">
            <v>6744.0050000000001</v>
          </cell>
          <cell r="B487" t="str">
            <v xml:space="preserve">   50 PAIRS/0.4mm.    CONDUCT.  CEFW     </v>
          </cell>
          <cell r="C487" t="str">
            <v xml:space="preserve"> km.</v>
          </cell>
          <cell r="D487">
            <v>0</v>
          </cell>
        </row>
        <row r="488">
          <cell r="A488">
            <v>6744.01</v>
          </cell>
          <cell r="B488" t="str">
            <v xml:space="preserve"> 100 PAIRS/0.4mm.    CONDUCT.  CEFW     </v>
          </cell>
          <cell r="C488" t="str">
            <v xml:space="preserve"> km.</v>
          </cell>
          <cell r="D488">
            <v>0</v>
          </cell>
        </row>
        <row r="489">
          <cell r="A489">
            <v>6744.02</v>
          </cell>
          <cell r="B489" t="str">
            <v xml:space="preserve"> 200 PAIRS/0.4mm.    CONDUCT.  CEFW     </v>
          </cell>
          <cell r="C489" t="str">
            <v xml:space="preserve"> km.</v>
          </cell>
          <cell r="D489">
            <v>0</v>
          </cell>
        </row>
        <row r="490">
          <cell r="A490">
            <v>6744.03</v>
          </cell>
          <cell r="B490" t="str">
            <v xml:space="preserve"> 300 PAIRS/0.4mm.    CONDUCT.  CEFW     </v>
          </cell>
          <cell r="C490" t="str">
            <v xml:space="preserve"> km.</v>
          </cell>
          <cell r="D490">
            <v>0</v>
          </cell>
        </row>
        <row r="491">
          <cell r="A491">
            <v>6744.06</v>
          </cell>
          <cell r="B491" t="str">
            <v xml:space="preserve"> 600 PAIRS/0.4mm.    CONDUCT.  CEFW     </v>
          </cell>
          <cell r="C491" t="str">
            <v xml:space="preserve"> km.</v>
          </cell>
          <cell r="D491">
            <v>0</v>
          </cell>
        </row>
        <row r="492">
          <cell r="A492">
            <v>6744.09</v>
          </cell>
          <cell r="B492" t="str">
            <v xml:space="preserve"> 900 PAIRS/0.4mm.    CONDUCT.  CEFW     </v>
          </cell>
          <cell r="C492" t="str">
            <v xml:space="preserve"> km.</v>
          </cell>
          <cell r="D492">
            <v>0</v>
          </cell>
        </row>
        <row r="493">
          <cell r="A493">
            <v>6744.12</v>
          </cell>
          <cell r="B493" t="str">
            <v xml:space="preserve">1200 PAIRS/0.4mm.   CONDUCT.  CEFW     </v>
          </cell>
          <cell r="C493" t="str">
            <v xml:space="preserve"> km.</v>
          </cell>
          <cell r="D493">
            <v>0</v>
          </cell>
        </row>
        <row r="494">
          <cell r="A494">
            <v>6744.15</v>
          </cell>
          <cell r="B494" t="str">
            <v xml:space="preserve">1500  PAIRS/0.4mm.  CONDUCT.  CEFW     </v>
          </cell>
          <cell r="C494" t="str">
            <v xml:space="preserve"> km.</v>
          </cell>
          <cell r="D494">
            <v>0</v>
          </cell>
        </row>
        <row r="495">
          <cell r="A495">
            <v>6744.18</v>
          </cell>
          <cell r="B495" t="str">
            <v xml:space="preserve">1800  PAIRS/0.4mm.  CONDUCT.  CEFW     </v>
          </cell>
          <cell r="C495" t="str">
            <v xml:space="preserve"> km.</v>
          </cell>
          <cell r="D495">
            <v>0</v>
          </cell>
        </row>
        <row r="496">
          <cell r="A496">
            <v>6745.0010000000002</v>
          </cell>
          <cell r="B496" t="str">
            <v xml:space="preserve">   10 PAIRS/0.5mm.    CONDUCT.  CEFW     </v>
          </cell>
          <cell r="C496" t="str">
            <v xml:space="preserve"> km.</v>
          </cell>
          <cell r="D496">
            <v>0</v>
          </cell>
        </row>
        <row r="497">
          <cell r="A497">
            <v>6745.0020000000004</v>
          </cell>
          <cell r="B497" t="str">
            <v xml:space="preserve">   20 PAIRS/0.5mm.    CONDUCT.  CEFW     </v>
          </cell>
          <cell r="C497" t="str">
            <v xml:space="preserve"> km.</v>
          </cell>
          <cell r="D497">
            <v>0</v>
          </cell>
        </row>
        <row r="498">
          <cell r="A498">
            <v>6745.0050000000001</v>
          </cell>
          <cell r="B498" t="str">
            <v xml:space="preserve">   50 PAIRS/0.5mm.    CONDUCT.  CEFW     </v>
          </cell>
          <cell r="C498" t="str">
            <v xml:space="preserve"> km.</v>
          </cell>
          <cell r="D498">
            <v>0</v>
          </cell>
        </row>
        <row r="499">
          <cell r="A499">
            <v>6745.01</v>
          </cell>
          <cell r="B499" t="str">
            <v xml:space="preserve"> 100 PAIRS/0.5mm.    CONDUCT.  CEFW     </v>
          </cell>
          <cell r="C499" t="str">
            <v xml:space="preserve"> km.</v>
          </cell>
          <cell r="D499">
            <v>0</v>
          </cell>
        </row>
        <row r="500">
          <cell r="A500">
            <v>6745.02</v>
          </cell>
          <cell r="B500" t="str">
            <v xml:space="preserve"> 200 PAIRS/0.5mm.    CONDUCT.  CEFW     </v>
          </cell>
          <cell r="C500" t="str">
            <v xml:space="preserve"> km.</v>
          </cell>
          <cell r="D500">
            <v>0</v>
          </cell>
        </row>
        <row r="501">
          <cell r="A501">
            <v>6745.03</v>
          </cell>
          <cell r="B501" t="str">
            <v xml:space="preserve"> 300 PAIRS/0.5mm.    CONDUCT.  CEFW     </v>
          </cell>
          <cell r="C501" t="str">
            <v xml:space="preserve"> km.</v>
          </cell>
          <cell r="D501">
            <v>0</v>
          </cell>
        </row>
        <row r="502">
          <cell r="A502">
            <v>6745.06</v>
          </cell>
          <cell r="B502" t="str">
            <v xml:space="preserve"> 600 PAIRS/0.5mm.    CONDUCT.  CEFW     </v>
          </cell>
          <cell r="C502" t="str">
            <v xml:space="preserve"> km.</v>
          </cell>
          <cell r="D502">
            <v>0</v>
          </cell>
        </row>
        <row r="503">
          <cell r="A503">
            <v>6745.09</v>
          </cell>
          <cell r="B503" t="str">
            <v xml:space="preserve"> 900 PAIRS/0.5mm.    CONDUCT.  CEFW     </v>
          </cell>
          <cell r="C503" t="str">
            <v xml:space="preserve"> km.</v>
          </cell>
          <cell r="D503">
            <v>0</v>
          </cell>
        </row>
        <row r="504">
          <cell r="A504">
            <v>6745.12</v>
          </cell>
          <cell r="B504" t="str">
            <v xml:space="preserve">1200 PAIRS/0.5mm.   CONDUCT.  CEFW     </v>
          </cell>
          <cell r="C504" t="str">
            <v xml:space="preserve"> km.</v>
          </cell>
          <cell r="D504">
            <v>0</v>
          </cell>
        </row>
        <row r="505">
          <cell r="A505">
            <v>6746.0020000000004</v>
          </cell>
          <cell r="B505" t="str">
            <v xml:space="preserve">   20 PAIRS/0.65mm.  CONDUCT.  CEFW     </v>
          </cell>
          <cell r="C505" t="str">
            <v xml:space="preserve"> km.</v>
          </cell>
          <cell r="D505">
            <v>0</v>
          </cell>
        </row>
        <row r="506">
          <cell r="A506">
            <v>6746.0050000000001</v>
          </cell>
          <cell r="B506" t="str">
            <v xml:space="preserve">   50 PAIRS/0.65mm.  CONDUCT.  CEFW     </v>
          </cell>
          <cell r="C506" t="str">
            <v xml:space="preserve"> km.</v>
          </cell>
          <cell r="D506">
            <v>0</v>
          </cell>
        </row>
        <row r="507">
          <cell r="A507">
            <v>6746.01</v>
          </cell>
          <cell r="B507" t="str">
            <v xml:space="preserve"> 100 PAIRS/0.65mm.  CONDUCT.  CEFW     </v>
          </cell>
          <cell r="C507" t="str">
            <v xml:space="preserve"> km.</v>
          </cell>
          <cell r="D507">
            <v>0</v>
          </cell>
        </row>
        <row r="508">
          <cell r="A508">
            <v>6746.02</v>
          </cell>
          <cell r="B508" t="str">
            <v xml:space="preserve"> 200 PAIRS/0.65mm.  CONDUCT.  CEFW     </v>
          </cell>
          <cell r="C508" t="str">
            <v xml:space="preserve"> km.</v>
          </cell>
          <cell r="D508">
            <v>0</v>
          </cell>
        </row>
        <row r="509">
          <cell r="A509">
            <v>6746.03</v>
          </cell>
          <cell r="B509" t="str">
            <v xml:space="preserve"> 300 PAIRS/0.65mm.  CONDUCT.  CEFW     </v>
          </cell>
          <cell r="C509" t="str">
            <v xml:space="preserve"> km.</v>
          </cell>
          <cell r="D509">
            <v>0</v>
          </cell>
        </row>
        <row r="510">
          <cell r="A510">
            <v>6746.06</v>
          </cell>
          <cell r="B510" t="str">
            <v xml:space="preserve"> 600 PAIRS/0.65mm.  CONDUCT.  CEFW     </v>
          </cell>
          <cell r="C510" t="str">
            <v xml:space="preserve"> km.</v>
          </cell>
          <cell r="D510">
            <v>0</v>
          </cell>
        </row>
        <row r="511">
          <cell r="A511">
            <v>6749.0020000000004</v>
          </cell>
          <cell r="B511" t="str">
            <v xml:space="preserve">   20 PAIRS/0.9mm.    CONDUCT.  CEFW     </v>
          </cell>
          <cell r="C511" t="str">
            <v xml:space="preserve"> km.</v>
          </cell>
          <cell r="D511">
            <v>0</v>
          </cell>
        </row>
        <row r="512">
          <cell r="A512">
            <v>6749.0050000000001</v>
          </cell>
          <cell r="B512" t="str">
            <v xml:space="preserve">   50 PAIRS/0.9mm.    CONDUCT.  CEFW     </v>
          </cell>
          <cell r="C512" t="str">
            <v xml:space="preserve"> km.</v>
          </cell>
          <cell r="D512">
            <v>0</v>
          </cell>
        </row>
        <row r="513">
          <cell r="A513">
            <v>6749.01</v>
          </cell>
          <cell r="B513" t="str">
            <v xml:space="preserve"> 100 PAIRS/0.9mm.    CONDUCT.  CEFW     </v>
          </cell>
          <cell r="C513" t="str">
            <v xml:space="preserve"> km.</v>
          </cell>
          <cell r="D513">
            <v>0</v>
          </cell>
        </row>
        <row r="514">
          <cell r="A514">
            <v>6749.0150000000003</v>
          </cell>
          <cell r="B514" t="str">
            <v xml:space="preserve"> 150 PAIRS/0.9mm.    CONDUCT.  CEFW     </v>
          </cell>
          <cell r="C514" t="str">
            <v xml:space="preserve"> km.</v>
          </cell>
          <cell r="D514">
            <v>0</v>
          </cell>
        </row>
        <row r="515">
          <cell r="A515">
            <v>6749.02</v>
          </cell>
          <cell r="B515" t="str">
            <v xml:space="preserve"> 200 PAIRS/0.9mm.    CONDUCT.  CEFW     </v>
          </cell>
          <cell r="C515" t="str">
            <v xml:space="preserve"> km.</v>
          </cell>
          <cell r="D515">
            <v>0</v>
          </cell>
        </row>
        <row r="516">
          <cell r="A516">
            <v>6749.03</v>
          </cell>
          <cell r="B516" t="str">
            <v xml:space="preserve"> 300 PAIRS/0.9mm.    CONDUCT.  CEFW     </v>
          </cell>
          <cell r="C516" t="str">
            <v xml:space="preserve"> km.</v>
          </cell>
          <cell r="D516">
            <v>0</v>
          </cell>
        </row>
        <row r="517">
          <cell r="A517">
            <v>6910.0003999999999</v>
          </cell>
          <cell r="B517" t="str">
            <v xml:space="preserve">   4 O.F. TYPE 10/125 + METAL FREE,  DUCT</v>
          </cell>
          <cell r="C517" t="str">
            <v>km.</v>
          </cell>
          <cell r="D517">
            <v>0</v>
          </cell>
        </row>
        <row r="518">
          <cell r="A518">
            <v>6910.0006000000003</v>
          </cell>
          <cell r="B518" t="str">
            <v xml:space="preserve">   6 O.F. TYPE 10/125 + METAL FREE,  DUCT</v>
          </cell>
          <cell r="C518" t="str">
            <v>km.</v>
          </cell>
          <cell r="D518">
            <v>0</v>
          </cell>
        </row>
        <row r="519">
          <cell r="A519">
            <v>6910.0007999999998</v>
          </cell>
          <cell r="B519" t="str">
            <v xml:space="preserve">   8 O.F. TYPE 10/125 + METAL FREE,  DUCT</v>
          </cell>
          <cell r="C519" t="str">
            <v>km.</v>
          </cell>
          <cell r="D519">
            <v>0</v>
          </cell>
        </row>
        <row r="520">
          <cell r="A520">
            <v>6910.0011999999997</v>
          </cell>
          <cell r="B520" t="str">
            <v xml:space="preserve"> 12 O.F. TYPE 10/125 + METAL FREE,  DUCT</v>
          </cell>
          <cell r="C520" t="str">
            <v>km.</v>
          </cell>
          <cell r="D520">
            <v>0</v>
          </cell>
        </row>
        <row r="521">
          <cell r="A521">
            <v>6910.0015999999996</v>
          </cell>
          <cell r="B521" t="str">
            <v xml:space="preserve"> 16 O.F. TYPE 10/125 + METAL FREE,  DUCT</v>
          </cell>
          <cell r="C521" t="str">
            <v>km.</v>
          </cell>
          <cell r="D521">
            <v>0</v>
          </cell>
        </row>
        <row r="522">
          <cell r="A522">
            <v>6910.0024000000003</v>
          </cell>
          <cell r="B522" t="str">
            <v xml:space="preserve"> 24 O.F. TYPE 10/125 + METAL FREE,  DUCT</v>
          </cell>
          <cell r="C522" t="str">
            <v>km.</v>
          </cell>
          <cell r="D522">
            <v>0</v>
          </cell>
        </row>
        <row r="523">
          <cell r="A523">
            <v>6910.0029999999997</v>
          </cell>
          <cell r="B523" t="str">
            <v xml:space="preserve"> 30 O.F. TYPE 10/125 + METAL FREE,  DUCT</v>
          </cell>
          <cell r="C523" t="str">
            <v>km.</v>
          </cell>
          <cell r="D523">
            <v>0</v>
          </cell>
        </row>
        <row r="524">
          <cell r="A524">
            <v>6910.0036</v>
          </cell>
          <cell r="B524" t="str">
            <v xml:space="preserve"> 36 O.F. TYPE 10/125 + METAL FREE,  DUCT</v>
          </cell>
          <cell r="C524" t="str">
            <v>km.</v>
          </cell>
          <cell r="D524">
            <v>0</v>
          </cell>
        </row>
        <row r="525">
          <cell r="A525">
            <v>6910.0047999999997</v>
          </cell>
          <cell r="B525" t="str">
            <v xml:space="preserve"> 48 O.F. TYPE 10/125 + METAL FREE,  DUCT</v>
          </cell>
          <cell r="C525" t="str">
            <v>km.</v>
          </cell>
          <cell r="D525">
            <v>0</v>
          </cell>
        </row>
        <row r="526">
          <cell r="A526">
            <v>6910.0060000000003</v>
          </cell>
          <cell r="B526" t="str">
            <v xml:space="preserve"> 60 O.F. TYPE 10/125 + METAL FREE,  DUCT</v>
          </cell>
          <cell r="C526" t="str">
            <v>km.</v>
          </cell>
          <cell r="D526">
            <v>0</v>
          </cell>
        </row>
        <row r="527">
          <cell r="A527">
            <v>6910.0072</v>
          </cell>
          <cell r="B527" t="str">
            <v xml:space="preserve"> 72 O.F. TYPE 10/125 + METAL FREE,  DUCT</v>
          </cell>
          <cell r="C527" t="str">
            <v>km.</v>
          </cell>
          <cell r="D527">
            <v>0</v>
          </cell>
        </row>
        <row r="528">
          <cell r="A528">
            <v>6910.0083999999997</v>
          </cell>
          <cell r="B528" t="str">
            <v xml:space="preserve"> 84 O.F. TYPE 10/125 + METAL FREE,  DUCT</v>
          </cell>
          <cell r="C528" t="str">
            <v>km.</v>
          </cell>
          <cell r="D528">
            <v>0</v>
          </cell>
        </row>
        <row r="529">
          <cell r="A529">
            <v>6910.0096000000003</v>
          </cell>
          <cell r="B529" t="str">
            <v xml:space="preserve"> 96 O.F. TYPE 10/125 + METAL FREE,  DUCT</v>
          </cell>
          <cell r="C529" t="str">
            <v>km.</v>
          </cell>
          <cell r="D529">
            <v>0</v>
          </cell>
        </row>
        <row r="530">
          <cell r="A530">
            <v>6917.0003999999999</v>
          </cell>
          <cell r="B530" t="str">
            <v xml:space="preserve">   4 O.F. TYPE 10/125 + STANDARD,    DUCT</v>
          </cell>
          <cell r="C530" t="str">
            <v>km.</v>
          </cell>
          <cell r="D530">
            <v>0</v>
          </cell>
        </row>
        <row r="531">
          <cell r="A531">
            <v>6917.0006000000003</v>
          </cell>
          <cell r="B531" t="str">
            <v xml:space="preserve">   6 O.F. TYPE 10/125 + STANDARD,    DUCT</v>
          </cell>
          <cell r="C531" t="str">
            <v>km.</v>
          </cell>
          <cell r="D531">
            <v>0</v>
          </cell>
        </row>
        <row r="532">
          <cell r="A532">
            <v>6917.0007999999998</v>
          </cell>
          <cell r="B532" t="str">
            <v xml:space="preserve">   8 O.F. TYPE 10/125 + STANDARD,    DUCT</v>
          </cell>
          <cell r="C532" t="str">
            <v>km.</v>
          </cell>
          <cell r="D532">
            <v>0</v>
          </cell>
        </row>
        <row r="533">
          <cell r="A533">
            <v>6917.0011999999997</v>
          </cell>
          <cell r="B533" t="str">
            <v xml:space="preserve"> 12 O.F. TYPE 10/125 + STANDARD,    DUCT</v>
          </cell>
          <cell r="C533" t="str">
            <v>km.</v>
          </cell>
          <cell r="D533">
            <v>0</v>
          </cell>
        </row>
        <row r="534">
          <cell r="A534">
            <v>6917.0015999999996</v>
          </cell>
          <cell r="B534" t="str">
            <v xml:space="preserve"> 16 O.F. TYPE 10/125 + STANDARD,    DUCT</v>
          </cell>
          <cell r="C534" t="str">
            <v>km.</v>
          </cell>
          <cell r="D534">
            <v>0</v>
          </cell>
        </row>
        <row r="535">
          <cell r="A535">
            <v>6917.0024000000003</v>
          </cell>
          <cell r="B535" t="str">
            <v xml:space="preserve"> 24 O.F. TYPE 10/125 + STANDARD,    DUCT</v>
          </cell>
          <cell r="C535" t="str">
            <v>km.</v>
          </cell>
          <cell r="D535">
            <v>0</v>
          </cell>
        </row>
        <row r="536">
          <cell r="A536">
            <v>6917.0029999999997</v>
          </cell>
          <cell r="B536" t="str">
            <v xml:space="preserve"> 30 O.F. TYPE 10/125 + STANDARD,    DUCT</v>
          </cell>
          <cell r="C536" t="str">
            <v>km.</v>
          </cell>
          <cell r="D536">
            <v>0</v>
          </cell>
        </row>
        <row r="537">
          <cell r="A537">
            <v>6917.0036</v>
          </cell>
          <cell r="B537" t="str">
            <v xml:space="preserve"> 36 O.F. TYPE 10/125 + STANDARD,    DUCT</v>
          </cell>
          <cell r="C537" t="str">
            <v>km.</v>
          </cell>
          <cell r="D537">
            <v>0</v>
          </cell>
        </row>
        <row r="538">
          <cell r="A538">
            <v>6917.0047999999997</v>
          </cell>
          <cell r="B538" t="str">
            <v xml:space="preserve"> 48 O.F. TYPE 10/125 + STANDARD,    DUCT</v>
          </cell>
          <cell r="C538" t="str">
            <v>km.</v>
          </cell>
          <cell r="D538">
            <v>0</v>
          </cell>
        </row>
        <row r="539">
          <cell r="A539">
            <v>6917.0060000000003</v>
          </cell>
          <cell r="B539" t="str">
            <v xml:space="preserve"> 60 O.F. TYPE 10/125 + STANDARD,    DUCT</v>
          </cell>
          <cell r="C539" t="str">
            <v>km.</v>
          </cell>
          <cell r="D539">
            <v>0</v>
          </cell>
        </row>
        <row r="540">
          <cell r="A540">
            <v>6917.0072</v>
          </cell>
          <cell r="B540" t="str">
            <v xml:space="preserve"> 72 O.F. TYPE 10/125 + STANDARD,    DUCT</v>
          </cell>
          <cell r="C540" t="str">
            <v>km.</v>
          </cell>
          <cell r="D540">
            <v>0</v>
          </cell>
        </row>
        <row r="541">
          <cell r="A541">
            <v>6917.0083999999997</v>
          </cell>
          <cell r="B541" t="str">
            <v xml:space="preserve"> 84 O.F. TYPE 10/125 + STANDARD,    DUCT</v>
          </cell>
          <cell r="C541" t="str">
            <v>km.</v>
          </cell>
          <cell r="D541">
            <v>0</v>
          </cell>
        </row>
        <row r="542">
          <cell r="A542">
            <v>6917.0096000000003</v>
          </cell>
          <cell r="B542" t="str">
            <v xml:space="preserve"> 96 O.F. TYPE 10/125 + STANDARD,    DUCT</v>
          </cell>
          <cell r="C542" t="str">
            <v>km.</v>
          </cell>
          <cell r="D542">
            <v>0</v>
          </cell>
        </row>
        <row r="543">
          <cell r="A543">
            <v>6920.0003999999999</v>
          </cell>
          <cell r="B543" t="str">
            <v xml:space="preserve">   4 O.F. TYPE 10/125 + METAL FREE,  D/B</v>
          </cell>
          <cell r="C543" t="str">
            <v>km.</v>
          </cell>
          <cell r="D543">
            <v>0</v>
          </cell>
        </row>
        <row r="544">
          <cell r="A544">
            <v>6920.0006000000003</v>
          </cell>
          <cell r="B544" t="str">
            <v xml:space="preserve">   6 O.F. TYPE 10/125 + METAL FREE,  D/B</v>
          </cell>
          <cell r="C544" t="str">
            <v>km.</v>
          </cell>
          <cell r="D544">
            <v>0</v>
          </cell>
        </row>
        <row r="545">
          <cell r="A545">
            <v>6920.0007999999998</v>
          </cell>
          <cell r="B545" t="str">
            <v xml:space="preserve">   8 O.F. TYPE 10/125 + METAL FREE,  D/B</v>
          </cell>
          <cell r="C545" t="str">
            <v>km.</v>
          </cell>
          <cell r="D545">
            <v>0</v>
          </cell>
        </row>
        <row r="546">
          <cell r="A546">
            <v>6920.0011999999997</v>
          </cell>
          <cell r="B546" t="str">
            <v xml:space="preserve"> 12 O.F. TYPE 10/125 + METAL FREE,  D/B</v>
          </cell>
          <cell r="C546" t="str">
            <v>km.</v>
          </cell>
          <cell r="D546">
            <v>0</v>
          </cell>
        </row>
        <row r="547">
          <cell r="A547">
            <v>6920.0015999999996</v>
          </cell>
          <cell r="B547" t="str">
            <v xml:space="preserve"> 16 O.F. TYPE 10/125 + METAL FREE,  D/B</v>
          </cell>
          <cell r="C547" t="str">
            <v>km.</v>
          </cell>
          <cell r="D547">
            <v>0</v>
          </cell>
        </row>
        <row r="548">
          <cell r="A548">
            <v>6920.0024000000003</v>
          </cell>
          <cell r="B548" t="str">
            <v xml:space="preserve"> 24 O.F. TYPE 10/125 + METAL FREE,  D/B</v>
          </cell>
          <cell r="C548" t="str">
            <v>km.</v>
          </cell>
          <cell r="D548">
            <v>0</v>
          </cell>
        </row>
        <row r="549">
          <cell r="A549">
            <v>6920.0029999999997</v>
          </cell>
          <cell r="B549" t="str">
            <v xml:space="preserve"> 30 O.F. TYPE 10/125 + METAL FREE,  D/B</v>
          </cell>
          <cell r="C549" t="str">
            <v>km.</v>
          </cell>
          <cell r="D549">
            <v>0</v>
          </cell>
        </row>
        <row r="550">
          <cell r="A550">
            <v>6920.0036</v>
          </cell>
          <cell r="B550" t="str">
            <v xml:space="preserve"> 36 O.F. TYPE 10/125 + METAL FREE,  D/B</v>
          </cell>
          <cell r="C550" t="str">
            <v>km.</v>
          </cell>
          <cell r="D550">
            <v>0</v>
          </cell>
        </row>
        <row r="551">
          <cell r="A551">
            <v>6920.0047999999997</v>
          </cell>
          <cell r="B551" t="str">
            <v xml:space="preserve"> 48 O.F. TYPE 10/125 + METAL FREE,  D/B</v>
          </cell>
          <cell r="C551" t="str">
            <v>km.</v>
          </cell>
          <cell r="D551">
            <v>0</v>
          </cell>
        </row>
        <row r="552">
          <cell r="A552">
            <v>6920.0060000000003</v>
          </cell>
          <cell r="B552" t="str">
            <v xml:space="preserve"> 60 O.F. TYPE 10/125 + METAL FREE,  D/B</v>
          </cell>
          <cell r="C552" t="str">
            <v>km.</v>
          </cell>
          <cell r="D552">
            <v>0</v>
          </cell>
        </row>
        <row r="553">
          <cell r="A553">
            <v>6920.0072</v>
          </cell>
          <cell r="B553" t="str">
            <v xml:space="preserve"> 72 O.F. TYPE 10/125 + METAL FREE,  D/B</v>
          </cell>
          <cell r="C553" t="str">
            <v>km.</v>
          </cell>
          <cell r="D553">
            <v>0</v>
          </cell>
        </row>
        <row r="554">
          <cell r="A554">
            <v>6920.0083999999997</v>
          </cell>
          <cell r="B554" t="str">
            <v xml:space="preserve"> 84 O.F. TYPE 10/125 + METAL FREE,  D/B</v>
          </cell>
          <cell r="C554" t="str">
            <v>km.</v>
          </cell>
          <cell r="D554">
            <v>0</v>
          </cell>
        </row>
        <row r="555">
          <cell r="A555">
            <v>6920.0096000000003</v>
          </cell>
          <cell r="B555" t="str">
            <v xml:space="preserve"> 96 O.F. TYPE 10/125 + METAL FREE,  D/B</v>
          </cell>
          <cell r="C555" t="str">
            <v>km.</v>
          </cell>
          <cell r="D555">
            <v>0</v>
          </cell>
        </row>
        <row r="556">
          <cell r="A556">
            <v>6927.0003999999999</v>
          </cell>
          <cell r="B556" t="str">
            <v xml:space="preserve">   4 O.F. TYPE 10/125 + STANDARD,    D/B</v>
          </cell>
          <cell r="C556" t="str">
            <v>km.</v>
          </cell>
          <cell r="D556">
            <v>0</v>
          </cell>
        </row>
        <row r="557">
          <cell r="A557">
            <v>6927.0006000000003</v>
          </cell>
          <cell r="B557" t="str">
            <v xml:space="preserve">   6 O.F. TYPE 10/125 + STANDARD,    D/B</v>
          </cell>
          <cell r="C557" t="str">
            <v>km.</v>
          </cell>
          <cell r="D557">
            <v>0</v>
          </cell>
        </row>
        <row r="558">
          <cell r="A558">
            <v>6927.0007999999998</v>
          </cell>
          <cell r="B558" t="str">
            <v xml:space="preserve">   8 O.F. TYPE 10/125 + STANDARD,    D/B</v>
          </cell>
          <cell r="C558" t="str">
            <v>km.</v>
          </cell>
          <cell r="D558">
            <v>0</v>
          </cell>
        </row>
        <row r="559">
          <cell r="A559">
            <v>6927.0011999999997</v>
          </cell>
          <cell r="B559" t="str">
            <v xml:space="preserve"> 12 O.F. TYPE 10/125 + STANDARD,    D/B</v>
          </cell>
          <cell r="C559" t="str">
            <v>km.</v>
          </cell>
          <cell r="D559">
            <v>0</v>
          </cell>
        </row>
        <row r="560">
          <cell r="A560">
            <v>6927.0015999999996</v>
          </cell>
          <cell r="B560" t="str">
            <v xml:space="preserve"> 16 O.F. TYPE 10/125 + STANDARD,    D/B</v>
          </cell>
          <cell r="C560" t="str">
            <v>km.</v>
          </cell>
          <cell r="D560">
            <v>0</v>
          </cell>
        </row>
        <row r="561">
          <cell r="A561">
            <v>6927.0024000000003</v>
          </cell>
          <cell r="B561" t="str">
            <v xml:space="preserve"> 24 O.F. TYPE 10/125 + STANDARD,    D/B</v>
          </cell>
          <cell r="C561" t="str">
            <v>km.</v>
          </cell>
          <cell r="D561">
            <v>0</v>
          </cell>
        </row>
        <row r="562">
          <cell r="A562">
            <v>6927.0029999999997</v>
          </cell>
          <cell r="B562" t="str">
            <v xml:space="preserve"> 30 O.F. TYPE 10/125 + STANDARD,    D/B</v>
          </cell>
          <cell r="C562" t="str">
            <v>km.</v>
          </cell>
          <cell r="D562">
            <v>0</v>
          </cell>
        </row>
        <row r="563">
          <cell r="A563">
            <v>6927.0036</v>
          </cell>
          <cell r="B563" t="str">
            <v xml:space="preserve"> 36 O.F. TYPE 10/125 + STANDARD,    D/B</v>
          </cell>
          <cell r="C563" t="str">
            <v>km.</v>
          </cell>
          <cell r="D563">
            <v>0</v>
          </cell>
        </row>
        <row r="564">
          <cell r="A564">
            <v>6927.0047999999997</v>
          </cell>
          <cell r="B564" t="str">
            <v xml:space="preserve"> 48 O.F. TYPE 10/125 + STANDARD,    D/B</v>
          </cell>
          <cell r="C564" t="str">
            <v>km.</v>
          </cell>
          <cell r="D564">
            <v>0</v>
          </cell>
        </row>
        <row r="565">
          <cell r="A565">
            <v>6927.0060000000003</v>
          </cell>
          <cell r="B565" t="str">
            <v xml:space="preserve"> 60 O.F. TYPE 10/125 + STANDARD,    D/B</v>
          </cell>
          <cell r="C565" t="str">
            <v>km.</v>
          </cell>
          <cell r="D565">
            <v>0</v>
          </cell>
        </row>
        <row r="566">
          <cell r="A566">
            <v>6927.0072</v>
          </cell>
          <cell r="B566" t="str">
            <v xml:space="preserve"> 72 O.F. TYPE 10/125 + STANDARD,    D/B</v>
          </cell>
          <cell r="C566" t="str">
            <v>km.</v>
          </cell>
          <cell r="D566">
            <v>0</v>
          </cell>
        </row>
        <row r="567">
          <cell r="A567">
            <v>6927.0083999999997</v>
          </cell>
          <cell r="B567" t="str">
            <v xml:space="preserve"> 84 O.F. TYPE 10/125 + STANDARD,    D/B</v>
          </cell>
          <cell r="C567" t="str">
            <v>km.</v>
          </cell>
          <cell r="D567">
            <v>0</v>
          </cell>
        </row>
        <row r="568">
          <cell r="A568">
            <v>6927.0096000000003</v>
          </cell>
          <cell r="B568" t="str">
            <v xml:space="preserve"> 96 O.F. TYPE 10/125 + STANDARD,    D/B</v>
          </cell>
          <cell r="C568" t="str">
            <v>km.</v>
          </cell>
          <cell r="D568">
            <v>0</v>
          </cell>
        </row>
        <row r="569">
          <cell r="A569">
            <v>6937.0003999999999</v>
          </cell>
          <cell r="B569" t="str">
            <v xml:space="preserve">   4 O.F TYPE 10/125 + ARMOURED,    D/B</v>
          </cell>
          <cell r="C569" t="str">
            <v>km.</v>
          </cell>
          <cell r="D569">
            <v>0</v>
          </cell>
        </row>
        <row r="570">
          <cell r="A570">
            <v>6937.0006000000003</v>
          </cell>
          <cell r="B570" t="str">
            <v xml:space="preserve">   6 O.F TYPE 10/125 + ARMOURED,    D/B</v>
          </cell>
          <cell r="C570" t="str">
            <v>km.</v>
          </cell>
          <cell r="D570">
            <v>0</v>
          </cell>
        </row>
        <row r="571">
          <cell r="A571">
            <v>6937.0007999999998</v>
          </cell>
          <cell r="B571" t="str">
            <v xml:space="preserve">   8 O.F TYPE 10/125 + ARMOURED,    D/B</v>
          </cell>
          <cell r="C571" t="str">
            <v>km.</v>
          </cell>
          <cell r="D571">
            <v>0</v>
          </cell>
        </row>
        <row r="572">
          <cell r="A572">
            <v>6937.0011999999997</v>
          </cell>
          <cell r="B572" t="str">
            <v xml:space="preserve"> 12 O.F TYPE 10/125 + ARMOURED,    D/B</v>
          </cell>
          <cell r="C572" t="str">
            <v>km.</v>
          </cell>
          <cell r="D572">
            <v>0</v>
          </cell>
        </row>
        <row r="573">
          <cell r="A573">
            <v>6937.0015999999996</v>
          </cell>
          <cell r="B573" t="str">
            <v xml:space="preserve"> 16 O.F TYPE 10/125 + ARMOURED,    D/B</v>
          </cell>
          <cell r="C573" t="str">
            <v>km.</v>
          </cell>
          <cell r="D573">
            <v>0</v>
          </cell>
        </row>
        <row r="574">
          <cell r="A574">
            <v>6937.0020000000004</v>
          </cell>
          <cell r="B574" t="str">
            <v xml:space="preserve"> 20 O.F TYPE 10/125 + ARMOURED,    D/B</v>
          </cell>
          <cell r="C574" t="str">
            <v>km.</v>
          </cell>
          <cell r="D574">
            <v>0</v>
          </cell>
        </row>
        <row r="575">
          <cell r="A575">
            <v>6937.0024000000003</v>
          </cell>
          <cell r="B575" t="str">
            <v xml:space="preserve"> 24 O.F TYPE 10/125 + ARMOURED,    D/B</v>
          </cell>
          <cell r="C575" t="str">
            <v>km.</v>
          </cell>
          <cell r="D575">
            <v>0</v>
          </cell>
        </row>
        <row r="576">
          <cell r="A576">
            <v>6937.0036</v>
          </cell>
          <cell r="B576" t="str">
            <v xml:space="preserve"> 36 O.F TYPE 10/125 + ARMOURED,    D/B</v>
          </cell>
          <cell r="C576" t="str">
            <v>km.</v>
          </cell>
          <cell r="D576">
            <v>0</v>
          </cell>
        </row>
        <row r="577">
          <cell r="A577">
            <v>6937.0047999999997</v>
          </cell>
          <cell r="B577" t="str">
            <v xml:space="preserve"> 48 O.F TYPE 10/125 + ARMOURED,    D/B</v>
          </cell>
          <cell r="C577" t="str">
            <v>km.</v>
          </cell>
          <cell r="D577">
            <v>0</v>
          </cell>
        </row>
        <row r="578">
          <cell r="A578">
            <v>6937.0060000000003</v>
          </cell>
          <cell r="B578" t="str">
            <v xml:space="preserve"> 60 O.F TYPE 10/125 + ARMOURED,    D/B</v>
          </cell>
          <cell r="C578" t="str">
            <v>km.</v>
          </cell>
          <cell r="D578">
            <v>0</v>
          </cell>
        </row>
        <row r="579">
          <cell r="A579">
            <v>6937.0072</v>
          </cell>
          <cell r="B579" t="str">
            <v xml:space="preserve"> 72 O.F TYPE 10/125 + ARMOURED,    D/B</v>
          </cell>
          <cell r="C579" t="str">
            <v>km.</v>
          </cell>
          <cell r="D579">
            <v>0</v>
          </cell>
        </row>
        <row r="580">
          <cell r="A580">
            <v>6937.0083999999997</v>
          </cell>
          <cell r="B580" t="str">
            <v xml:space="preserve"> 84 O.F TYPE 10/125 + ARMOURED,    D/B</v>
          </cell>
          <cell r="C580" t="str">
            <v>km.</v>
          </cell>
          <cell r="D580">
            <v>0</v>
          </cell>
        </row>
        <row r="581">
          <cell r="A581">
            <v>6937.0096000000003</v>
          </cell>
          <cell r="B581" t="str">
            <v xml:space="preserve"> 96 O.F TYPE 10/125 + ARMOURED,    D/B</v>
          </cell>
          <cell r="C581" t="str">
            <v>km.</v>
          </cell>
          <cell r="D581">
            <v>0</v>
          </cell>
        </row>
        <row r="582">
          <cell r="A582">
            <v>6947.0003999999999</v>
          </cell>
          <cell r="B582" t="str">
            <v xml:space="preserve">   4 O.F TYPE 10/125 + ARMOURED,    D/B</v>
          </cell>
          <cell r="C582" t="str">
            <v>km.</v>
          </cell>
          <cell r="D582">
            <v>0</v>
          </cell>
        </row>
        <row r="583">
          <cell r="A583">
            <v>6947.0006000000003</v>
          </cell>
          <cell r="B583" t="str">
            <v xml:space="preserve">   6 O.F TYPE 10/125 + ARMOURED,    D/B</v>
          </cell>
          <cell r="C583" t="str">
            <v>km.</v>
          </cell>
          <cell r="D583">
            <v>0</v>
          </cell>
        </row>
        <row r="584">
          <cell r="A584">
            <v>6947.0007999999998</v>
          </cell>
          <cell r="B584" t="str">
            <v xml:space="preserve">   8 O.F TYPE 10/125 + ARMOURED,    D/B</v>
          </cell>
          <cell r="C584" t="str">
            <v>km.</v>
          </cell>
          <cell r="D584">
            <v>0</v>
          </cell>
        </row>
        <row r="585">
          <cell r="A585">
            <v>6947.0011999999997</v>
          </cell>
          <cell r="B585" t="str">
            <v xml:space="preserve"> 12 O.F TYPE 10/125 + ARMOURED,    D/B</v>
          </cell>
          <cell r="C585" t="str">
            <v>km.</v>
          </cell>
          <cell r="D585">
            <v>0</v>
          </cell>
        </row>
        <row r="586">
          <cell r="A586">
            <v>6947.0015999999996</v>
          </cell>
          <cell r="B586" t="str">
            <v xml:space="preserve"> 16 O.F TYPE 10/125 + ARMOURED,    D/B</v>
          </cell>
          <cell r="C586" t="str">
            <v>km.</v>
          </cell>
          <cell r="D586">
            <v>0</v>
          </cell>
        </row>
        <row r="587">
          <cell r="A587">
            <v>6947.0020000000004</v>
          </cell>
          <cell r="B587" t="str">
            <v xml:space="preserve"> 20 O.F TYPE 10/125 + ARMOURED,    D/B</v>
          </cell>
          <cell r="C587" t="str">
            <v>km.</v>
          </cell>
          <cell r="D587">
            <v>0</v>
          </cell>
        </row>
        <row r="588">
          <cell r="A588">
            <v>6947.0024000000003</v>
          </cell>
          <cell r="B588" t="str">
            <v xml:space="preserve"> 24 O.F TYPE 10/125 + ARMOURED,    D/B</v>
          </cell>
          <cell r="C588" t="str">
            <v>km.</v>
          </cell>
          <cell r="D588">
            <v>0</v>
          </cell>
        </row>
        <row r="589">
          <cell r="A589">
            <v>6947.0036</v>
          </cell>
          <cell r="B589" t="str">
            <v xml:space="preserve"> 36 O.F TYPE 10/125 + ARMOURED,    D/B</v>
          </cell>
          <cell r="C589" t="str">
            <v>km.</v>
          </cell>
          <cell r="D589">
            <v>0</v>
          </cell>
        </row>
        <row r="590">
          <cell r="A590">
            <v>6947.0047999999997</v>
          </cell>
          <cell r="B590" t="str">
            <v xml:space="preserve"> 48 O.F TYPE 10/125 + ARMOURED,    D/B</v>
          </cell>
          <cell r="C590" t="str">
            <v>km.</v>
          </cell>
          <cell r="D590">
            <v>0</v>
          </cell>
        </row>
        <row r="591">
          <cell r="A591">
            <v>6947.0060000000003</v>
          </cell>
          <cell r="B591" t="str">
            <v xml:space="preserve"> 60 O.F TYPE 10/125 + ARMOURED,    D/B</v>
          </cell>
          <cell r="C591" t="str">
            <v>km.</v>
          </cell>
          <cell r="D591">
            <v>0</v>
          </cell>
        </row>
        <row r="592">
          <cell r="A592">
            <v>6947.0072</v>
          </cell>
          <cell r="B592" t="str">
            <v xml:space="preserve"> 72 O.F TYPE 10/125 + ARMOURED,    D/B</v>
          </cell>
          <cell r="C592" t="str">
            <v>km.</v>
          </cell>
          <cell r="D592">
            <v>0</v>
          </cell>
        </row>
        <row r="593">
          <cell r="A593">
            <v>6947.0083999999997</v>
          </cell>
          <cell r="B593" t="str">
            <v xml:space="preserve"> 84 O.F TYPE 10/125 + ARMOURED,    D/B</v>
          </cell>
          <cell r="C593" t="str">
            <v>km.</v>
          </cell>
          <cell r="D593">
            <v>0</v>
          </cell>
        </row>
        <row r="594">
          <cell r="A594">
            <v>6947.0096000000003</v>
          </cell>
          <cell r="B594" t="str">
            <v xml:space="preserve"> 96 O.F TYPE 10/125 + ARMOURED,    D/B</v>
          </cell>
          <cell r="C594" t="str">
            <v>km.</v>
          </cell>
          <cell r="D594">
            <v>0</v>
          </cell>
        </row>
        <row r="595">
          <cell r="A595">
            <v>6957.0003999999999</v>
          </cell>
          <cell r="B595" t="str">
            <v xml:space="preserve">   4 OPTICAL FIBRES TYPE 10/125 + AERIAL</v>
          </cell>
          <cell r="C595" t="str">
            <v>km.</v>
          </cell>
          <cell r="D595">
            <v>0</v>
          </cell>
        </row>
        <row r="596">
          <cell r="A596">
            <v>6957.0006000000003</v>
          </cell>
          <cell r="B596" t="str">
            <v xml:space="preserve">   6 OPTICAL FIBRES TYPE 10/125 + AERIAL</v>
          </cell>
          <cell r="C596" t="str">
            <v>km.</v>
          </cell>
          <cell r="D596">
            <v>0</v>
          </cell>
        </row>
        <row r="597">
          <cell r="A597">
            <v>6957.0007999999998</v>
          </cell>
          <cell r="B597" t="str">
            <v xml:space="preserve">   8 OPTICAL FIBRES TYPE 10/125 + AERIAL</v>
          </cell>
          <cell r="C597" t="str">
            <v>km.</v>
          </cell>
          <cell r="D597">
            <v>0</v>
          </cell>
        </row>
        <row r="598">
          <cell r="A598">
            <v>6957.0011999999997</v>
          </cell>
          <cell r="B598" t="str">
            <v xml:space="preserve"> 12 OPTICAL FIBRES TYPE 10/125 + AERIAL</v>
          </cell>
          <cell r="C598" t="str">
            <v>km.</v>
          </cell>
          <cell r="D598">
            <v>0</v>
          </cell>
        </row>
        <row r="599">
          <cell r="A599">
            <v>6957.0015999999996</v>
          </cell>
          <cell r="B599" t="str">
            <v xml:space="preserve"> 16 OPTICAL FIBRES TYPE 10/125 + AERIAL</v>
          </cell>
          <cell r="C599" t="str">
            <v>km.</v>
          </cell>
          <cell r="D599">
            <v>0</v>
          </cell>
        </row>
        <row r="600">
          <cell r="A600">
            <v>6957.0020000000004</v>
          </cell>
          <cell r="B600" t="str">
            <v xml:space="preserve"> 20 OPTICAL FIBRES TYPE 10/125 + AERIAL</v>
          </cell>
          <cell r="C600" t="str">
            <v>km.</v>
          </cell>
          <cell r="D600">
            <v>0</v>
          </cell>
        </row>
        <row r="601">
          <cell r="A601">
            <v>6957.0024000000003</v>
          </cell>
          <cell r="B601" t="str">
            <v xml:space="preserve"> 24 OPTICAL FIBRES TYPE 10/125 + AERIAL</v>
          </cell>
          <cell r="C601" t="str">
            <v>km.</v>
          </cell>
          <cell r="D601">
            <v>0</v>
          </cell>
        </row>
        <row r="602">
          <cell r="A602">
            <v>6977.0003999999999</v>
          </cell>
          <cell r="B602" t="str">
            <v xml:space="preserve">   4 OPTICAL FIBRES TYPE 10/125 + VBR, INDOOR</v>
          </cell>
          <cell r="C602" t="str">
            <v>km.</v>
          </cell>
          <cell r="D602">
            <v>0</v>
          </cell>
        </row>
        <row r="603">
          <cell r="A603">
            <v>6977.0006000000003</v>
          </cell>
          <cell r="B603" t="str">
            <v xml:space="preserve">   6 OPTICAL FIBRES TYPE 10/125 + VBR, INDOOR</v>
          </cell>
          <cell r="C603" t="str">
            <v>km.</v>
          </cell>
          <cell r="D603">
            <v>0</v>
          </cell>
        </row>
        <row r="604">
          <cell r="A604">
            <v>6977.0007999999998</v>
          </cell>
          <cell r="B604" t="str">
            <v xml:space="preserve">   8 OPTICAL FIBRES TYPE 10/125 + VBR, INDOOR</v>
          </cell>
          <cell r="C604" t="str">
            <v>km.</v>
          </cell>
          <cell r="D604">
            <v>0</v>
          </cell>
        </row>
        <row r="605">
          <cell r="A605">
            <v>6977.0011999999997</v>
          </cell>
          <cell r="B605" t="str">
            <v xml:space="preserve"> 12 OPTICAL FIBRES TYPE 10/125 + VBR, INDOOR</v>
          </cell>
          <cell r="C605" t="str">
            <v>km.</v>
          </cell>
          <cell r="D605">
            <v>0</v>
          </cell>
        </row>
        <row r="606">
          <cell r="A606">
            <v>6977.0015999999996</v>
          </cell>
          <cell r="B606" t="str">
            <v xml:space="preserve"> 16 OPTICAL FIBRES TYPE 10/125 + VBR, INDOOR</v>
          </cell>
          <cell r="C606" t="str">
            <v>km.</v>
          </cell>
          <cell r="D606">
            <v>0</v>
          </cell>
        </row>
        <row r="607">
          <cell r="A607">
            <v>6977.0024000000003</v>
          </cell>
          <cell r="B607" t="str">
            <v xml:space="preserve"> 24 OPTICAL FIBRES TYPE 10/125 + VBR, INDOOR</v>
          </cell>
          <cell r="C607" t="str">
            <v>km.</v>
          </cell>
          <cell r="D607">
            <v>0</v>
          </cell>
        </row>
        <row r="608">
          <cell r="A608">
            <v>6977.0029999999997</v>
          </cell>
          <cell r="B608" t="str">
            <v xml:space="preserve"> 30 OPTICAL FIBRES TYPE 10/125 + VBR, INDOOR</v>
          </cell>
          <cell r="C608" t="str">
            <v>km.</v>
          </cell>
          <cell r="D608">
            <v>0</v>
          </cell>
        </row>
        <row r="609">
          <cell r="A609">
            <v>6977.0036</v>
          </cell>
          <cell r="B609" t="str">
            <v xml:space="preserve"> 36 OPTICAL FIBRES TYPE 10/125 + VBR, INDOOR</v>
          </cell>
          <cell r="C609" t="str">
            <v>km.</v>
          </cell>
          <cell r="D609">
            <v>0</v>
          </cell>
        </row>
        <row r="610">
          <cell r="A610">
            <v>6977.0047999999997</v>
          </cell>
          <cell r="B610" t="str">
            <v xml:space="preserve"> 48 OPTICAL FIBRES TYPE 10/125 + VBR, INDOOR</v>
          </cell>
          <cell r="C610" t="str">
            <v>km.</v>
          </cell>
          <cell r="D610">
            <v>0</v>
          </cell>
        </row>
        <row r="611">
          <cell r="A611">
            <v>6987.0003999999999</v>
          </cell>
          <cell r="B611" t="str">
            <v xml:space="preserve">   4 O.F. TYPE 10/125+COMPOSITE H.FREE SHEATH</v>
          </cell>
          <cell r="C611" t="str">
            <v>km.</v>
          </cell>
          <cell r="D611">
            <v>0</v>
          </cell>
        </row>
        <row r="612">
          <cell r="A612">
            <v>6987.0006000000003</v>
          </cell>
          <cell r="B612" t="str">
            <v xml:space="preserve">   6 O.F. TYPE 10/125+COMPOSITE H.FREE SHEATH</v>
          </cell>
          <cell r="C612" t="str">
            <v>km.</v>
          </cell>
          <cell r="D612">
            <v>0</v>
          </cell>
        </row>
        <row r="613">
          <cell r="A613">
            <v>6987.0007999999998</v>
          </cell>
          <cell r="B613" t="str">
            <v xml:space="preserve">   8 O.F. TYPE 10/125+COMPOSITE H.FREE SHEATH</v>
          </cell>
          <cell r="C613" t="str">
            <v>km.</v>
          </cell>
          <cell r="D613">
            <v>0</v>
          </cell>
        </row>
        <row r="614">
          <cell r="A614">
            <v>6987.0011999999997</v>
          </cell>
          <cell r="B614" t="str">
            <v xml:space="preserve"> 12 O.F. TYPE 10/125+COMPOSITE H.FREE SHEATH</v>
          </cell>
          <cell r="C614" t="str">
            <v>km.</v>
          </cell>
          <cell r="D614">
            <v>0</v>
          </cell>
        </row>
        <row r="615">
          <cell r="A615">
            <v>6987.0015999999996</v>
          </cell>
          <cell r="B615" t="str">
            <v xml:space="preserve"> 16 O.F. TYPE 10/125+COMPOSITE H.FREE SHEATH</v>
          </cell>
          <cell r="C615" t="str">
            <v>km.</v>
          </cell>
          <cell r="D615">
            <v>0</v>
          </cell>
        </row>
        <row r="616">
          <cell r="A616">
            <v>6987.0024000000003</v>
          </cell>
          <cell r="B616" t="str">
            <v xml:space="preserve"> 24 O.F. TYPE 10/125+COMPOSITE H.FREE SHEATH</v>
          </cell>
          <cell r="C616" t="str">
            <v>km.</v>
          </cell>
          <cell r="D616">
            <v>0</v>
          </cell>
        </row>
        <row r="617">
          <cell r="A617">
            <v>6987.0029999999997</v>
          </cell>
          <cell r="B617" t="str">
            <v xml:space="preserve"> 30 O.F. TYPE 10/125+COMPOSITE H.FREE SHEATH</v>
          </cell>
          <cell r="C617" t="str">
            <v>km.</v>
          </cell>
          <cell r="D617">
            <v>0</v>
          </cell>
        </row>
        <row r="618">
          <cell r="A618">
            <v>6987.0036</v>
          </cell>
          <cell r="B618" t="str">
            <v xml:space="preserve"> 36 O.F. TYPE 10/125+COMPOSITE H.FREE SHEATH</v>
          </cell>
          <cell r="C618" t="str">
            <v>km.</v>
          </cell>
          <cell r="D618">
            <v>0</v>
          </cell>
        </row>
        <row r="619">
          <cell r="A619">
            <v>6987.0047999999997</v>
          </cell>
          <cell r="B619" t="str">
            <v xml:space="preserve"> 48 O.F. TYPE 10/125+COMPOSITE H.FREE SHEATH</v>
          </cell>
          <cell r="C619" t="str">
            <v>km.</v>
          </cell>
          <cell r="D619">
            <v>0</v>
          </cell>
        </row>
        <row r="620">
          <cell r="A620">
            <v>7001</v>
          </cell>
          <cell r="B620" t="str">
            <v>110 mm  PVC DUCT  6 m LENGTHS</v>
          </cell>
          <cell r="C620" t="str">
            <v>Each</v>
          </cell>
          <cell r="D620">
            <v>38.81</v>
          </cell>
        </row>
        <row r="621">
          <cell r="A621">
            <v>7002</v>
          </cell>
          <cell r="B621" t="str">
            <v>STRAIGHT PVC COUPLING FOR ABOVE</v>
          </cell>
          <cell r="C621" t="str">
            <v>Each</v>
          </cell>
          <cell r="D621">
            <v>0</v>
          </cell>
        </row>
        <row r="622">
          <cell r="A622">
            <v>7003</v>
          </cell>
          <cell r="B622" t="str">
            <v>5 deg.     PVC COUPLING FOR ABOVE</v>
          </cell>
          <cell r="C622" t="str">
            <v>Each</v>
          </cell>
          <cell r="D622">
            <v>0</v>
          </cell>
        </row>
        <row r="623">
          <cell r="A623">
            <v>7004</v>
          </cell>
          <cell r="B623" t="str">
            <v>90 deg.  1000 mm RADIUS PVC BEND</v>
          </cell>
          <cell r="C623" t="str">
            <v>Each</v>
          </cell>
          <cell r="D623">
            <v>0</v>
          </cell>
        </row>
        <row r="624">
          <cell r="A624">
            <v>7005</v>
          </cell>
          <cell r="B624" t="str">
            <v>45 deg.  1000 mm RADIUS PVC BEND</v>
          </cell>
          <cell r="C624" t="str">
            <v>Each</v>
          </cell>
          <cell r="D624">
            <v>0</v>
          </cell>
        </row>
        <row r="625">
          <cell r="A625">
            <v>7006</v>
          </cell>
          <cell r="B625" t="str">
            <v>90 deg.  2000 mm RADIUS PVC BEND</v>
          </cell>
          <cell r="C625" t="str">
            <v>Each</v>
          </cell>
          <cell r="D625">
            <v>0</v>
          </cell>
        </row>
        <row r="626">
          <cell r="A626">
            <v>7007</v>
          </cell>
          <cell r="B626" t="str">
            <v>45 deg.  2000 mm RADIUS PVC BEND</v>
          </cell>
          <cell r="C626" t="str">
            <v>Each</v>
          </cell>
          <cell r="D626">
            <v>0</v>
          </cell>
        </row>
        <row r="627">
          <cell r="A627">
            <v>7008</v>
          </cell>
          <cell r="B627" t="str">
            <v>DUCT PLUG FOR EMPTY STD. DUCT</v>
          </cell>
          <cell r="C627" t="str">
            <v>Each</v>
          </cell>
          <cell r="D627">
            <v>0</v>
          </cell>
        </row>
        <row r="628">
          <cell r="A628">
            <v>7009</v>
          </cell>
          <cell r="B628" t="str">
            <v>DUCT SEALING KIT FOR OCCUPIED DUCT (4 No. Per Box)</v>
          </cell>
          <cell r="C628" t="str">
            <v>Box</v>
          </cell>
          <cell r="D628">
            <v>0</v>
          </cell>
        </row>
        <row r="629">
          <cell r="A629">
            <v>7011</v>
          </cell>
          <cell r="B629" t="str">
            <v>STANDARD PE SUBDUCT</v>
          </cell>
          <cell r="C629" t="str">
            <v>Mtr</v>
          </cell>
          <cell r="D629">
            <v>1.3</v>
          </cell>
        </row>
        <row r="630">
          <cell r="A630">
            <v>7012</v>
          </cell>
          <cell r="B630" t="str">
            <v>50 mm OUTSIDE dia. PE  PIPE</v>
          </cell>
          <cell r="C630" t="str">
            <v>Mtr</v>
          </cell>
          <cell r="D630">
            <v>3.02</v>
          </cell>
        </row>
        <row r="631">
          <cell r="A631">
            <v>7020</v>
          </cell>
          <cell r="B631" t="str">
            <v>SUB-DUCT FITTINGS</v>
          </cell>
          <cell r="C631" t="str">
            <v>Mtr</v>
          </cell>
          <cell r="D631">
            <v>14.66</v>
          </cell>
        </row>
        <row r="632">
          <cell r="A632">
            <v>7021</v>
          </cell>
          <cell r="B632" t="str">
            <v>SUB-DUCT ANCHORS FOR 1 SUB-DUCT(COMP.)</v>
          </cell>
          <cell r="C632" t="str">
            <v>Each</v>
          </cell>
          <cell r="D632">
            <v>51.75</v>
          </cell>
        </row>
        <row r="633">
          <cell r="A633">
            <v>7022</v>
          </cell>
          <cell r="B633" t="str">
            <v>SUB-DUCT ANCHORS FOR 2 SUB-DUCTS(COMP.)</v>
          </cell>
          <cell r="C633" t="str">
            <v>Each</v>
          </cell>
          <cell r="D633">
            <v>51.75</v>
          </cell>
        </row>
        <row r="634">
          <cell r="A634">
            <v>7023</v>
          </cell>
          <cell r="B634" t="str">
            <v>SUB-DUCT ANCHORS FOR 3 SUB-DUCTS(COMP.)</v>
          </cell>
          <cell r="C634" t="str">
            <v>Each</v>
          </cell>
          <cell r="D634">
            <v>51.75</v>
          </cell>
        </row>
        <row r="635">
          <cell r="A635">
            <v>7024</v>
          </cell>
          <cell r="B635" t="str">
            <v>SUB-DUCT ANCHORS FOR 4 SUB-DUCTS(COMP.)</v>
          </cell>
          <cell r="C635" t="str">
            <v>Each</v>
          </cell>
          <cell r="D635">
            <v>51.75</v>
          </cell>
        </row>
        <row r="636">
          <cell r="A636">
            <v>7025</v>
          </cell>
          <cell r="B636" t="str">
            <v>SUB-DUCT ANCHORS 1-4 SUB-DUCTS(FOAM)</v>
          </cell>
          <cell r="C636" t="str">
            <v>Each</v>
          </cell>
          <cell r="D636">
            <v>215.62</v>
          </cell>
        </row>
        <row r="637">
          <cell r="A637">
            <v>7031</v>
          </cell>
          <cell r="B637" t="str">
            <v>100 mm INSIDE DIA. STEEL PIPE</v>
          </cell>
          <cell r="C637" t="str">
            <v>Mtr</v>
          </cell>
          <cell r="D637">
            <v>34.5</v>
          </cell>
        </row>
        <row r="638">
          <cell r="A638">
            <v>7032</v>
          </cell>
          <cell r="B638" t="str">
            <v xml:space="preserve">JOINTING FITTINGS, STEEL /  STEEL PIPE </v>
          </cell>
          <cell r="C638" t="str">
            <v>Each</v>
          </cell>
          <cell r="D638">
            <v>14.66</v>
          </cell>
        </row>
        <row r="639">
          <cell r="A639">
            <v>7033</v>
          </cell>
          <cell r="B639" t="str">
            <v xml:space="preserve">JOINTING FITTINGS, STEEL /  PVC PIPE </v>
          </cell>
          <cell r="C639" t="str">
            <v>Each</v>
          </cell>
          <cell r="D639">
            <v>30.19</v>
          </cell>
        </row>
        <row r="640">
          <cell r="A640">
            <v>7041</v>
          </cell>
          <cell r="B640" t="str">
            <v>100 mm INSIDE DIA. FIBRE EPOXY (FRE) PIPE</v>
          </cell>
          <cell r="C640" t="str">
            <v>Mtr</v>
          </cell>
          <cell r="D640">
            <v>0</v>
          </cell>
        </row>
        <row r="641">
          <cell r="A641">
            <v>7042</v>
          </cell>
          <cell r="B641" t="str">
            <v>JT. FITTINGS OR KIT, FRE. - FRE.PIPE</v>
          </cell>
          <cell r="C641" t="str">
            <v>Each</v>
          </cell>
          <cell r="D641">
            <v>0</v>
          </cell>
        </row>
        <row r="642">
          <cell r="A642">
            <v>7043</v>
          </cell>
          <cell r="B642" t="str">
            <v>JT. FITTINGS OR KIT, FRE. - PVC.PIPE</v>
          </cell>
          <cell r="C642" t="str">
            <v>Each</v>
          </cell>
          <cell r="D642">
            <v>0</v>
          </cell>
        </row>
        <row r="643">
          <cell r="A643">
            <v>7045</v>
          </cell>
          <cell r="B643" t="str">
            <v>50 mm OUTSIDE dia. PE PIPE</v>
          </cell>
          <cell r="C643" t="str">
            <v>Mtr</v>
          </cell>
          <cell r="D643">
            <v>0</v>
          </cell>
        </row>
        <row r="644">
          <cell r="A644">
            <v>7051</v>
          </cell>
          <cell r="B644" t="str">
            <v>STD. CAST IRON M/H ENT. FRAME</v>
          </cell>
          <cell r="C644" t="str">
            <v>Each</v>
          </cell>
          <cell r="D644">
            <v>0</v>
          </cell>
        </row>
        <row r="645">
          <cell r="A645">
            <v>7052</v>
          </cell>
          <cell r="B645" t="str">
            <v>HH COVER FRAME - 2 COVER UNIT</v>
          </cell>
          <cell r="C645" t="str">
            <v>Each</v>
          </cell>
          <cell r="D645">
            <v>0</v>
          </cell>
        </row>
        <row r="646">
          <cell r="A646">
            <v>7053</v>
          </cell>
          <cell r="B646" t="str">
            <v>HH COVER FRAME - 3 COVER UNIT</v>
          </cell>
          <cell r="C646" t="str">
            <v>Each</v>
          </cell>
          <cell r="D646">
            <v>0</v>
          </cell>
        </row>
        <row r="647">
          <cell r="A647">
            <v>7054</v>
          </cell>
          <cell r="B647" t="str">
            <v>HH COVER FRAME - 4 COVER UNIT</v>
          </cell>
          <cell r="C647" t="str">
            <v>Each</v>
          </cell>
          <cell r="D647">
            <v>0</v>
          </cell>
        </row>
        <row r="648">
          <cell r="A648">
            <v>7055</v>
          </cell>
          <cell r="B648" t="str">
            <v>RAISING RING - 200 mm FOR M/H ENT.FRAME</v>
          </cell>
          <cell r="C648" t="str">
            <v>Each</v>
          </cell>
          <cell r="D648">
            <v>0</v>
          </cell>
        </row>
        <row r="649">
          <cell r="A649">
            <v>7056</v>
          </cell>
          <cell r="B649" t="str">
            <v>STD. CAST IRON M/H ENT. COVER</v>
          </cell>
          <cell r="C649" t="str">
            <v>Each</v>
          </cell>
          <cell r="D649">
            <v>0</v>
          </cell>
        </row>
        <row r="650">
          <cell r="A650">
            <v>7057</v>
          </cell>
          <cell r="B650" t="str">
            <v>STD. CAST IRON H/H COVER</v>
          </cell>
          <cell r="C650" t="str">
            <v>Each</v>
          </cell>
          <cell r="D650">
            <v>0</v>
          </cell>
        </row>
        <row r="651">
          <cell r="A651">
            <v>7061</v>
          </cell>
          <cell r="B651" t="str">
            <v>SUMP COVER GRILL</v>
          </cell>
          <cell r="C651" t="str">
            <v>Each</v>
          </cell>
          <cell r="D651">
            <v>0</v>
          </cell>
        </row>
        <row r="652">
          <cell r="A652">
            <v>7062</v>
          </cell>
          <cell r="B652" t="str">
            <v>MANHOLE LADDER</v>
          </cell>
          <cell r="C652" t="str">
            <v>Each</v>
          </cell>
          <cell r="D652">
            <v>0</v>
          </cell>
        </row>
        <row r="653">
          <cell r="A653">
            <v>7071</v>
          </cell>
          <cell r="B653" t="str">
            <v>STD. WALL FIXED CABLE BRACKETS-1000mm</v>
          </cell>
          <cell r="C653" t="str">
            <v>Each</v>
          </cell>
          <cell r="D653">
            <v>0</v>
          </cell>
        </row>
        <row r="654">
          <cell r="A654">
            <v>7072</v>
          </cell>
          <cell r="B654" t="str">
            <v>STD. WALL FIXED CABLE BRACKETS-1500mm</v>
          </cell>
          <cell r="C654" t="str">
            <v>Each</v>
          </cell>
          <cell r="D654">
            <v>0</v>
          </cell>
        </row>
        <row r="655">
          <cell r="A655">
            <v>7073</v>
          </cell>
          <cell r="B655" t="str">
            <v>STD. WALL FIXED CABLE BRACKETS-1800mm</v>
          </cell>
          <cell r="C655" t="str">
            <v>Each</v>
          </cell>
          <cell r="D655">
            <v>0</v>
          </cell>
        </row>
        <row r="656">
          <cell r="A656">
            <v>7074</v>
          </cell>
          <cell r="B656" t="str">
            <v>STD. WALL FIXED CABLE BRACKETS-2300mm</v>
          </cell>
          <cell r="C656" t="str">
            <v>Each</v>
          </cell>
          <cell r="D656">
            <v>0</v>
          </cell>
        </row>
        <row r="657">
          <cell r="A657">
            <v>7076</v>
          </cell>
          <cell r="B657" t="str">
            <v>STD. CABLE BEARER - 250 mm</v>
          </cell>
          <cell r="C657" t="str">
            <v>Each</v>
          </cell>
          <cell r="D657">
            <v>0</v>
          </cell>
        </row>
        <row r="658">
          <cell r="A658">
            <v>7077</v>
          </cell>
          <cell r="B658" t="str">
            <v>STD. CABLE BEARER - 350 mm</v>
          </cell>
          <cell r="C658" t="str">
            <v>Each</v>
          </cell>
          <cell r="D658">
            <v>0</v>
          </cell>
        </row>
        <row r="659">
          <cell r="A659">
            <v>7078</v>
          </cell>
          <cell r="B659" t="str">
            <v>STD. CABLE BEARER - 500 mm</v>
          </cell>
          <cell r="C659" t="str">
            <v>Each</v>
          </cell>
          <cell r="D659">
            <v>0</v>
          </cell>
        </row>
        <row r="660">
          <cell r="A660">
            <v>7080</v>
          </cell>
          <cell r="B660" t="str">
            <v>CABLE TRENCH WARNING TAPE (500 m)</v>
          </cell>
          <cell r="C660" t="str">
            <v>Roll</v>
          </cell>
          <cell r="D660">
            <v>0</v>
          </cell>
        </row>
        <row r="661">
          <cell r="A661">
            <v>7091</v>
          </cell>
          <cell r="B661" t="str">
            <v>MANHOLE TYPE 'A'</v>
          </cell>
          <cell r="C661" t="str">
            <v>Each</v>
          </cell>
          <cell r="D661">
            <v>0</v>
          </cell>
        </row>
        <row r="662">
          <cell r="A662">
            <v>7092</v>
          </cell>
          <cell r="B662" t="str">
            <v>MANHOLE TYPE 'B'</v>
          </cell>
          <cell r="C662" t="str">
            <v>Each</v>
          </cell>
          <cell r="D662">
            <v>0</v>
          </cell>
        </row>
        <row r="663">
          <cell r="A663">
            <v>7093</v>
          </cell>
          <cell r="B663" t="str">
            <v>MANHOLE TYPE 'C'</v>
          </cell>
          <cell r="C663" t="str">
            <v>Each</v>
          </cell>
          <cell r="D663">
            <v>0</v>
          </cell>
        </row>
        <row r="664">
          <cell r="A664">
            <v>7094</v>
          </cell>
          <cell r="B664" t="str">
            <v>MANHOLE TYPE 'D'</v>
          </cell>
          <cell r="C664" t="str">
            <v>Each</v>
          </cell>
          <cell r="D664">
            <v>0</v>
          </cell>
        </row>
        <row r="665">
          <cell r="A665">
            <v>7095</v>
          </cell>
          <cell r="B665" t="str">
            <v>HANDHOLE, 2 COVER</v>
          </cell>
          <cell r="C665" t="str">
            <v>Each</v>
          </cell>
          <cell r="D665">
            <v>0</v>
          </cell>
        </row>
        <row r="666">
          <cell r="A666">
            <v>7096</v>
          </cell>
          <cell r="B666" t="str">
            <v>HANDHOLE, 3 COVER</v>
          </cell>
          <cell r="C666" t="str">
            <v>Each</v>
          </cell>
          <cell r="D666">
            <v>0</v>
          </cell>
        </row>
        <row r="667">
          <cell r="A667">
            <v>7097</v>
          </cell>
          <cell r="B667" t="str">
            <v>HANDHOLE, 4 COVER</v>
          </cell>
          <cell r="C667" t="str">
            <v>Each</v>
          </cell>
          <cell r="D667">
            <v>0</v>
          </cell>
        </row>
        <row r="668">
          <cell r="A668">
            <v>7101</v>
          </cell>
          <cell r="B668" t="str">
            <v>MAIN DISTRIBUTION FRAME (MDF) EXTN.</v>
          </cell>
          <cell r="C668" t="str">
            <v>Sect</v>
          </cell>
          <cell r="D668">
            <v>0</v>
          </cell>
        </row>
        <row r="669">
          <cell r="A669">
            <v>7102</v>
          </cell>
          <cell r="B669" t="str">
            <v>MDF V/S - CABLE TERM. BLOCK - IDC, 100 PR</v>
          </cell>
          <cell r="C669" t="str">
            <v>Each</v>
          </cell>
          <cell r="D669">
            <v>0</v>
          </cell>
        </row>
        <row r="670">
          <cell r="A670">
            <v>7103</v>
          </cell>
          <cell r="B670" t="str">
            <v>OVERVOLTAGE PROT.  MAG. FOR  IDC BL.</v>
          </cell>
          <cell r="C670" t="str">
            <v>Each</v>
          </cell>
          <cell r="D670">
            <v>0</v>
          </cell>
        </row>
        <row r="671">
          <cell r="A671">
            <v>7104</v>
          </cell>
          <cell r="B671" t="str">
            <v>MDF V/S - CABLE TERM. BLOCK - IDC, 200 PR</v>
          </cell>
          <cell r="C671" t="str">
            <v>Each</v>
          </cell>
          <cell r="D671">
            <v>0</v>
          </cell>
        </row>
        <row r="672">
          <cell r="A672">
            <v>7105</v>
          </cell>
          <cell r="B672" t="str">
            <v>OVERVOLTAGE PROT.  MAG. FOR  ABOVE</v>
          </cell>
          <cell r="C672" t="str">
            <v>Each</v>
          </cell>
          <cell r="D672">
            <v>0</v>
          </cell>
        </row>
        <row r="673">
          <cell r="A673">
            <v>7111</v>
          </cell>
          <cell r="B673" t="str">
            <v>INDOOR CABINET - 300 PAIR</v>
          </cell>
          <cell r="C673" t="str">
            <v>Each</v>
          </cell>
          <cell r="D673">
            <v>0</v>
          </cell>
        </row>
        <row r="674">
          <cell r="A674">
            <v>7112</v>
          </cell>
          <cell r="B674" t="str">
            <v>INDOOR CABINET - 900 PAIR</v>
          </cell>
          <cell r="C674" t="str">
            <v>Each</v>
          </cell>
          <cell r="D674">
            <v>0</v>
          </cell>
        </row>
        <row r="675">
          <cell r="A675">
            <v>7113</v>
          </cell>
          <cell r="B675" t="str">
            <v>OUTDOOR - CABINET -   300 PAIR</v>
          </cell>
          <cell r="C675" t="str">
            <v>Each</v>
          </cell>
          <cell r="D675">
            <v>0</v>
          </cell>
        </row>
        <row r="676">
          <cell r="A676">
            <v>7114</v>
          </cell>
          <cell r="B676" t="str">
            <v>OUTDOOR - CABINET -   900 PAIR</v>
          </cell>
          <cell r="C676" t="str">
            <v>Each</v>
          </cell>
          <cell r="D676">
            <v>0</v>
          </cell>
        </row>
        <row r="677">
          <cell r="A677">
            <v>7115</v>
          </cell>
          <cell r="B677" t="str">
            <v>OUTDOOR - CABINET - 1200 PAIR</v>
          </cell>
          <cell r="C677" t="str">
            <v>Each</v>
          </cell>
          <cell r="D677">
            <v>0</v>
          </cell>
        </row>
        <row r="678">
          <cell r="A678">
            <v>7116</v>
          </cell>
          <cell r="B678" t="str">
            <v>OUTDOOR - CABINET - 1800 PAIR</v>
          </cell>
          <cell r="C678" t="str">
            <v>Each</v>
          </cell>
          <cell r="D678">
            <v>0</v>
          </cell>
        </row>
        <row r="679">
          <cell r="A679">
            <v>7117</v>
          </cell>
          <cell r="B679" t="str">
            <v>OUTDOOR - CABINET - 2700 PAIR</v>
          </cell>
          <cell r="C679" t="str">
            <v>Each</v>
          </cell>
          <cell r="D679">
            <v>0</v>
          </cell>
        </row>
        <row r="680">
          <cell r="A680">
            <v>7118</v>
          </cell>
          <cell r="B680" t="str">
            <v>CABINET BASE- 300 PAIRS OUTDOOR</v>
          </cell>
          <cell r="C680" t="str">
            <v>Each</v>
          </cell>
          <cell r="D680">
            <v>0</v>
          </cell>
        </row>
        <row r="681">
          <cell r="A681">
            <v>7119</v>
          </cell>
          <cell r="B681" t="str">
            <v>CABINET BASE- 1200 PAIRS OUTDOOR</v>
          </cell>
          <cell r="C681" t="str">
            <v>Each</v>
          </cell>
          <cell r="D681">
            <v>0</v>
          </cell>
        </row>
        <row r="682">
          <cell r="A682">
            <v>7121</v>
          </cell>
          <cell r="B682" t="str">
            <v xml:space="preserve">OUTDOOR POLE/WALL DP. - 10 PAIR </v>
          </cell>
          <cell r="C682" t="str">
            <v>Each</v>
          </cell>
          <cell r="D682">
            <v>0</v>
          </cell>
        </row>
        <row r="683">
          <cell r="A683">
            <v>7122</v>
          </cell>
          <cell r="B683" t="str">
            <v>PEDESTAL HOUSING (GRD) DP 10/20/30 PR</v>
          </cell>
          <cell r="C683" t="str">
            <v>Each</v>
          </cell>
          <cell r="D683">
            <v>0</v>
          </cell>
        </row>
        <row r="684">
          <cell r="A684">
            <v>7123</v>
          </cell>
          <cell r="B684" t="str">
            <v>INDOOR (WALL) DP. - 30 PAIR</v>
          </cell>
          <cell r="C684" t="str">
            <v>Each</v>
          </cell>
          <cell r="D684">
            <v>0</v>
          </cell>
        </row>
        <row r="685">
          <cell r="A685">
            <v>7124</v>
          </cell>
          <cell r="B685" t="str">
            <v>INDOOR (WALL) DP. - 50 PAIR</v>
          </cell>
          <cell r="C685" t="str">
            <v>Each</v>
          </cell>
          <cell r="D685">
            <v>0</v>
          </cell>
        </row>
        <row r="686">
          <cell r="A686">
            <v>7125</v>
          </cell>
          <cell r="B686" t="str">
            <v>OUTDOOR PGS CABINET BASE</v>
          </cell>
          <cell r="C686" t="str">
            <v>Each</v>
          </cell>
          <cell r="D686">
            <v>0</v>
          </cell>
        </row>
        <row r="687">
          <cell r="A687">
            <v>7126</v>
          </cell>
          <cell r="B687" t="str">
            <v>OUTDOOR FIBRE CABINET BASE</v>
          </cell>
          <cell r="C687" t="str">
            <v>Each</v>
          </cell>
          <cell r="D687">
            <v>0</v>
          </cell>
        </row>
        <row r="688">
          <cell r="A688">
            <v>7127</v>
          </cell>
          <cell r="B688" t="str">
            <v>OUTDOOR PGS CABINET</v>
          </cell>
          <cell r="C688" t="str">
            <v>Each</v>
          </cell>
          <cell r="D688">
            <v>0</v>
          </cell>
        </row>
        <row r="689">
          <cell r="A689">
            <v>7128</v>
          </cell>
          <cell r="B689" t="str">
            <v>OUTDOOR FIBRE CABINET</v>
          </cell>
          <cell r="C689" t="str">
            <v>Each</v>
          </cell>
          <cell r="D689">
            <v>0</v>
          </cell>
        </row>
        <row r="690">
          <cell r="A690">
            <v>7131</v>
          </cell>
          <cell r="B690" t="str">
            <v>CABINET TERM. BLOCK  100 PAIR</v>
          </cell>
          <cell r="C690" t="str">
            <v>Each</v>
          </cell>
          <cell r="D690">
            <v>0</v>
          </cell>
        </row>
        <row r="691">
          <cell r="A691">
            <v>7132</v>
          </cell>
          <cell r="B691" t="str">
            <v>CABINET TERM. BL.  &amp; STUB CABLE 100 PR</v>
          </cell>
          <cell r="C691" t="str">
            <v>Each</v>
          </cell>
          <cell r="D691">
            <v>0</v>
          </cell>
        </row>
        <row r="692">
          <cell r="A692">
            <v>7133</v>
          </cell>
          <cell r="B692" t="str">
            <v>OVERVOLT.PROT.10 MAGAZ.CAB.T.BLOCKS</v>
          </cell>
          <cell r="C692" t="str">
            <v>Each</v>
          </cell>
          <cell r="D692">
            <v>0</v>
          </cell>
        </row>
        <row r="693">
          <cell r="A693">
            <v>7141</v>
          </cell>
          <cell r="B693" t="str">
            <v>POLE/WALL/DP. TERM.BL. 10 PR.</v>
          </cell>
          <cell r="C693" t="str">
            <v>Each</v>
          </cell>
          <cell r="D693">
            <v>0</v>
          </cell>
        </row>
        <row r="694">
          <cell r="A694">
            <v>7142</v>
          </cell>
          <cell r="B694" t="str">
            <v>INDOOR DP. TERM. BL. 10 PAIR</v>
          </cell>
          <cell r="C694" t="str">
            <v>Each</v>
          </cell>
          <cell r="D694">
            <v>0</v>
          </cell>
        </row>
        <row r="695">
          <cell r="A695">
            <v>7143</v>
          </cell>
          <cell r="B695" t="str">
            <v>PEDESTAL DP TER.BLOCK 10 PR</v>
          </cell>
          <cell r="C695" t="str">
            <v>Each</v>
          </cell>
          <cell r="D695">
            <v>0</v>
          </cell>
        </row>
        <row r="696">
          <cell r="A696">
            <v>7144</v>
          </cell>
          <cell r="B696" t="str">
            <v>OVERVOLTAGE PROT. FOR DP's POLE/WALL</v>
          </cell>
          <cell r="C696">
            <v>100</v>
          </cell>
          <cell r="D696">
            <v>0</v>
          </cell>
        </row>
        <row r="697">
          <cell r="A697">
            <v>7145</v>
          </cell>
          <cell r="B697" t="str">
            <v>OVERVOLT.PROTECT.FOR PEDEST. DP BL</v>
          </cell>
          <cell r="C697" t="str">
            <v>Each</v>
          </cell>
          <cell r="D697">
            <v>0</v>
          </cell>
        </row>
        <row r="698">
          <cell r="A698">
            <v>7151</v>
          </cell>
          <cell r="B698" t="str">
            <v>JOINT ENCLOSURE FOR CABINET</v>
          </cell>
          <cell r="C698" t="str">
            <v>Each</v>
          </cell>
          <cell r="D698">
            <v>0</v>
          </cell>
        </row>
        <row r="699">
          <cell r="A699">
            <v>7152</v>
          </cell>
          <cell r="B699" t="str">
            <v>JT. ENCL. FOR PEDESTAL DP CABLE GR.1</v>
          </cell>
          <cell r="C699" t="str">
            <v>Each</v>
          </cell>
          <cell r="D699">
            <v>0</v>
          </cell>
        </row>
        <row r="700">
          <cell r="A700">
            <v>7153</v>
          </cell>
          <cell r="B700" t="str">
            <v>JT. ENCL. FOR PEDESTAL DP CABLE GR.2&amp;3</v>
          </cell>
          <cell r="C700" t="str">
            <v>Each</v>
          </cell>
          <cell r="D700">
            <v>0</v>
          </cell>
        </row>
        <row r="701">
          <cell r="A701">
            <v>7161</v>
          </cell>
          <cell r="B701" t="str">
            <v>SUBSCRIBERS TERMINAL BOX, 2PR.</v>
          </cell>
          <cell r="C701" t="str">
            <v>Each</v>
          </cell>
          <cell r="D701">
            <v>0</v>
          </cell>
        </row>
        <row r="702">
          <cell r="A702">
            <v>7162</v>
          </cell>
          <cell r="B702" t="str">
            <v>SUBSCRIBERS TERMINAL BLOCK 10 PR.</v>
          </cell>
          <cell r="C702" t="str">
            <v>Each</v>
          </cell>
          <cell r="D702">
            <v>0</v>
          </cell>
        </row>
        <row r="703">
          <cell r="A703">
            <v>7163</v>
          </cell>
          <cell r="B703" t="str">
            <v>OVERVOLT.PROTECTOR FOR 2 PR STB</v>
          </cell>
          <cell r="C703" t="str">
            <v>Each</v>
          </cell>
          <cell r="D703">
            <v>0</v>
          </cell>
        </row>
        <row r="704">
          <cell r="A704">
            <v>7201</v>
          </cell>
          <cell r="B704" t="str">
            <v>PAY TELEPHONE BOOTH - OUTDOOR</v>
          </cell>
          <cell r="C704" t="str">
            <v>Each</v>
          </cell>
          <cell r="D704">
            <v>0</v>
          </cell>
        </row>
        <row r="705">
          <cell r="A705">
            <v>7202</v>
          </cell>
          <cell r="B705" t="str">
            <v>PAY TELEPHONE BOOTH -  INDOOR</v>
          </cell>
          <cell r="C705" t="str">
            <v>Each</v>
          </cell>
          <cell r="D705">
            <v>0</v>
          </cell>
        </row>
        <row r="706">
          <cell r="A706">
            <v>7211</v>
          </cell>
          <cell r="B706" t="str">
            <v>PAY TELEPHONE  SET</v>
          </cell>
          <cell r="C706" t="str">
            <v>Each</v>
          </cell>
          <cell r="D706">
            <v>0</v>
          </cell>
        </row>
        <row r="707">
          <cell r="A707">
            <v>7212</v>
          </cell>
          <cell r="B707" t="str">
            <v>SPARE COIN BOXES FOR PU 7211</v>
          </cell>
          <cell r="C707" t="str">
            <v>Each</v>
          </cell>
          <cell r="D707">
            <v>0</v>
          </cell>
        </row>
        <row r="708">
          <cell r="A708">
            <v>7301</v>
          </cell>
          <cell r="B708" t="str">
            <v>PRESSURE AUTO MONI.SYST. (PAMS) 10 CCT.</v>
          </cell>
          <cell r="C708" t="str">
            <v>Each</v>
          </cell>
          <cell r="D708">
            <v>0</v>
          </cell>
        </row>
        <row r="709">
          <cell r="A709">
            <v>7302</v>
          </cell>
          <cell r="B709" t="str">
            <v>PAMS EXTENSION 10 CCT.</v>
          </cell>
          <cell r="C709" t="str">
            <v>Each</v>
          </cell>
          <cell r="D709">
            <v>0</v>
          </cell>
        </row>
        <row r="710">
          <cell r="A710">
            <v>7311</v>
          </cell>
          <cell r="B710" t="str">
            <v>PRESSURE DISTRIBUTION PANEL RACK, 10 CCT.</v>
          </cell>
          <cell r="C710" t="str">
            <v>Each</v>
          </cell>
          <cell r="D710">
            <v>0</v>
          </cell>
        </row>
        <row r="711">
          <cell r="A711">
            <v>7312</v>
          </cell>
          <cell r="B711" t="str">
            <v>PRESSURE DISTRIBUTION PANEL EXTN. 10 CCT.</v>
          </cell>
          <cell r="C711" t="str">
            <v>Each</v>
          </cell>
          <cell r="D711">
            <v>0</v>
          </cell>
        </row>
        <row r="712">
          <cell r="A712">
            <v>7321</v>
          </cell>
          <cell r="B712" t="str">
            <v>AIR COMPRESS./DRIER  3700 g/hr</v>
          </cell>
          <cell r="C712" t="str">
            <v>Each</v>
          </cell>
          <cell r="D712">
            <v>0</v>
          </cell>
        </row>
        <row r="713">
          <cell r="A713">
            <v>7322</v>
          </cell>
          <cell r="B713" t="str">
            <v>AIR COMPRESS./DRIER  17600 g/hr</v>
          </cell>
          <cell r="C713" t="str">
            <v>Each</v>
          </cell>
          <cell r="D713">
            <v>0</v>
          </cell>
        </row>
        <row r="714">
          <cell r="A714">
            <v>7331</v>
          </cell>
          <cell r="B714" t="str">
            <v>ALUMINIUM LINED AIR FEED PIPE</v>
          </cell>
          <cell r="C714" t="str">
            <v>Mtr</v>
          </cell>
          <cell r="D714">
            <v>0</v>
          </cell>
        </row>
        <row r="715">
          <cell r="A715">
            <v>7341</v>
          </cell>
          <cell r="B715" t="str">
            <v>AIR PIPE PRESSURE DISTR. PANEL</v>
          </cell>
          <cell r="C715" t="str">
            <v>Each</v>
          </cell>
          <cell r="D715">
            <v>0</v>
          </cell>
        </row>
        <row r="716">
          <cell r="A716">
            <v>7342</v>
          </cell>
          <cell r="B716" t="str">
            <v>AIR PRESSURE TRANSDUCER</v>
          </cell>
          <cell r="C716" t="str">
            <v>Each</v>
          </cell>
          <cell r="D716">
            <v>0</v>
          </cell>
        </row>
        <row r="717">
          <cell r="A717">
            <v>7343</v>
          </cell>
          <cell r="B717" t="str">
            <v>AIR PRESSURE TRANSD. MOUNT.BRKT.</v>
          </cell>
          <cell r="C717" t="str">
            <v>Each</v>
          </cell>
          <cell r="D717">
            <v>0</v>
          </cell>
        </row>
        <row r="718">
          <cell r="A718">
            <v>7344</v>
          </cell>
          <cell r="B718" t="str">
            <v>AIR PRESSURE CONTACTOR</v>
          </cell>
          <cell r="C718" t="str">
            <v>Each</v>
          </cell>
          <cell r="D718">
            <v>0</v>
          </cell>
        </row>
        <row r="719">
          <cell r="A719">
            <v>7345</v>
          </cell>
          <cell r="B719" t="str">
            <v>AIR FLOR TRANSDUCER, TYPE I</v>
          </cell>
          <cell r="C719" t="str">
            <v>Each</v>
          </cell>
          <cell r="D719">
            <v>0</v>
          </cell>
        </row>
        <row r="720">
          <cell r="A720">
            <v>7346</v>
          </cell>
          <cell r="B720" t="str">
            <v>AIR FLOW TRANSDUCER, TYPE II</v>
          </cell>
          <cell r="C720" t="str">
            <v>Each</v>
          </cell>
          <cell r="D720">
            <v>0</v>
          </cell>
        </row>
        <row r="721">
          <cell r="A721">
            <v>7347</v>
          </cell>
          <cell r="B721" t="str">
            <v>PRESSURE TEST VALVE (WALL MOUNT.)</v>
          </cell>
          <cell r="C721" t="str">
            <v>Each</v>
          </cell>
          <cell r="D721">
            <v>0</v>
          </cell>
        </row>
        <row r="722">
          <cell r="A722">
            <v>7401</v>
          </cell>
          <cell r="B722" t="str">
            <v>EARTH SYST. ROD &amp; ACCESRS. 1m</v>
          </cell>
          <cell r="C722" t="str">
            <v>Set</v>
          </cell>
          <cell r="D722">
            <v>0</v>
          </cell>
        </row>
        <row r="723">
          <cell r="A723">
            <v>7402</v>
          </cell>
          <cell r="B723" t="str">
            <v>EARTH SYST. ROD &amp; ACCESRS. 2m</v>
          </cell>
          <cell r="C723" t="str">
            <v>Set</v>
          </cell>
          <cell r="D723">
            <v>0</v>
          </cell>
        </row>
        <row r="724">
          <cell r="A724">
            <v>7403</v>
          </cell>
          <cell r="B724" t="str">
            <v>CABLE FOR OD. EARTH SYST. 100 m COIL</v>
          </cell>
          <cell r="C724" t="str">
            <v>Coil</v>
          </cell>
          <cell r="D724">
            <v>0</v>
          </cell>
        </row>
        <row r="725">
          <cell r="A725">
            <v>7501</v>
          </cell>
          <cell r="B725" t="str">
            <v>WOODEN POLES - 8 m</v>
          </cell>
          <cell r="C725" t="str">
            <v>Each</v>
          </cell>
          <cell r="D725">
            <v>0</v>
          </cell>
        </row>
        <row r="726">
          <cell r="A726">
            <v>7502</v>
          </cell>
          <cell r="B726" t="str">
            <v>WOODEN POLES - 9 m</v>
          </cell>
          <cell r="C726" t="str">
            <v>Each</v>
          </cell>
          <cell r="D726">
            <v>0</v>
          </cell>
        </row>
        <row r="727">
          <cell r="A727">
            <v>7503</v>
          </cell>
          <cell r="B727" t="str">
            <v>WOODEN POLES - 10 m</v>
          </cell>
          <cell r="C727" t="str">
            <v>Each</v>
          </cell>
          <cell r="D727">
            <v>0</v>
          </cell>
        </row>
        <row r="728">
          <cell r="A728">
            <v>7511</v>
          </cell>
          <cell r="B728" t="str">
            <v>STEEL POLES - 8 m</v>
          </cell>
          <cell r="C728" t="str">
            <v>Each</v>
          </cell>
          <cell r="D728">
            <v>0</v>
          </cell>
        </row>
        <row r="729">
          <cell r="A729">
            <v>7512</v>
          </cell>
          <cell r="B729" t="str">
            <v>STEEL POLES - 9 m</v>
          </cell>
          <cell r="C729" t="str">
            <v>Each</v>
          </cell>
          <cell r="D729">
            <v>0</v>
          </cell>
        </row>
        <row r="730">
          <cell r="A730">
            <v>7513</v>
          </cell>
          <cell r="B730" t="str">
            <v>STEEL POLES - 10 m</v>
          </cell>
          <cell r="C730" t="str">
            <v>Each</v>
          </cell>
          <cell r="D730">
            <v>0</v>
          </cell>
        </row>
        <row r="731">
          <cell r="A731">
            <v>7701</v>
          </cell>
          <cell r="B731" t="str">
            <v>DEDICATED RACK FOR TER. O.F. CABLE</v>
          </cell>
          <cell r="C731" t="str">
            <v>Each</v>
          </cell>
          <cell r="D731">
            <v>0</v>
          </cell>
        </row>
        <row r="732">
          <cell r="A732">
            <v>7721</v>
          </cell>
          <cell r="B732" t="str">
            <v>JT.CLOSURE 4 CABLES 28 mm OD. 30 FIBRES</v>
          </cell>
          <cell r="C732" t="str">
            <v>Each</v>
          </cell>
          <cell r="D732">
            <v>0</v>
          </cell>
        </row>
        <row r="733">
          <cell r="A733">
            <v>7722</v>
          </cell>
          <cell r="B733" t="str">
            <v>JT.CLOSURE 6 CABLES 28 mm OD. 48 FIBRES</v>
          </cell>
          <cell r="C733" t="str">
            <v>Each</v>
          </cell>
          <cell r="D733">
            <v>0</v>
          </cell>
        </row>
        <row r="734">
          <cell r="A734">
            <v>7802</v>
          </cell>
          <cell r="B734" t="str">
            <v>JOINTING CL. KIT  FOR AIRSPACED C. GR.1&amp;2</v>
          </cell>
          <cell r="C734" t="str">
            <v>Each</v>
          </cell>
          <cell r="D734">
            <v>0</v>
          </cell>
        </row>
        <row r="735">
          <cell r="A735">
            <v>7803</v>
          </cell>
          <cell r="B735" t="str">
            <v>JOINTING CL. KIT  FOR AIRSPACED C. GR. 3</v>
          </cell>
          <cell r="C735" t="str">
            <v>Each</v>
          </cell>
          <cell r="D735">
            <v>0</v>
          </cell>
        </row>
        <row r="736">
          <cell r="A736">
            <v>7804</v>
          </cell>
          <cell r="B736" t="str">
            <v>JOINTING CL. KIT  FOR AIRSPACED C. GR. 4</v>
          </cell>
          <cell r="C736" t="str">
            <v>Each</v>
          </cell>
          <cell r="D736">
            <v>0</v>
          </cell>
        </row>
        <row r="737">
          <cell r="A737">
            <v>7805</v>
          </cell>
          <cell r="B737" t="str">
            <v>JOINTING CL. KIT  FOR AIRSPACED C. GR. 5</v>
          </cell>
          <cell r="C737" t="str">
            <v>Each</v>
          </cell>
          <cell r="D737">
            <v>0</v>
          </cell>
        </row>
        <row r="738">
          <cell r="A738">
            <v>7806</v>
          </cell>
          <cell r="B738" t="str">
            <v>JOINTING CL. KIT  FOR AIRSPACED C. GR. 6</v>
          </cell>
          <cell r="C738" t="str">
            <v>Each</v>
          </cell>
          <cell r="D738">
            <v>0</v>
          </cell>
        </row>
        <row r="739">
          <cell r="A739">
            <v>7811</v>
          </cell>
          <cell r="B739" t="str">
            <v>JOINTING CL. KIT FOR JELLYFILLED C. GR. 1</v>
          </cell>
          <cell r="C739" t="str">
            <v>Each</v>
          </cell>
          <cell r="D739">
            <v>0</v>
          </cell>
        </row>
        <row r="740">
          <cell r="A740">
            <v>7812</v>
          </cell>
          <cell r="B740" t="str">
            <v>JOINTING CL. KIT FOR JELLYFILLED C. GR.2</v>
          </cell>
          <cell r="C740" t="str">
            <v>Each</v>
          </cell>
          <cell r="D740">
            <v>0</v>
          </cell>
        </row>
        <row r="741">
          <cell r="A741">
            <v>7813</v>
          </cell>
          <cell r="B741" t="str">
            <v>JOINTING CL. KIT FOR JELLYFILLED C. GR.3</v>
          </cell>
          <cell r="C741" t="str">
            <v>Each</v>
          </cell>
          <cell r="D741">
            <v>0</v>
          </cell>
        </row>
        <row r="742">
          <cell r="A742">
            <v>7814</v>
          </cell>
          <cell r="B742" t="str">
            <v>JOINTING CL. KIT FOR JELLYFILLED C. GR.4</v>
          </cell>
          <cell r="C742" t="str">
            <v>Each</v>
          </cell>
          <cell r="D742">
            <v>0</v>
          </cell>
        </row>
        <row r="743">
          <cell r="A743">
            <v>7815</v>
          </cell>
          <cell r="B743" t="str">
            <v>JOINTING CL. KIT FOR JELLYFILLED C. GR.5</v>
          </cell>
          <cell r="C743" t="str">
            <v>Each</v>
          </cell>
          <cell r="D743">
            <v>0</v>
          </cell>
        </row>
        <row r="744">
          <cell r="A744">
            <v>7816</v>
          </cell>
          <cell r="B744" t="str">
            <v>JOINTING CL. KIT FOR JELLYFILLED C. GR.6</v>
          </cell>
          <cell r="C744" t="str">
            <v>Each</v>
          </cell>
          <cell r="D744">
            <v>0</v>
          </cell>
        </row>
        <row r="745">
          <cell r="A745">
            <v>7822</v>
          </cell>
          <cell r="B745" t="str">
            <v>JOINT. CL. KIT  FOR A.S.ARMOURED CABLE. GR.1&amp;2</v>
          </cell>
          <cell r="C745" t="str">
            <v>Each</v>
          </cell>
          <cell r="D745">
            <v>0</v>
          </cell>
        </row>
        <row r="746">
          <cell r="A746">
            <v>7823</v>
          </cell>
          <cell r="B746" t="str">
            <v>JOINT. CL. KIT  FOR A.S.ARMOURED CABLE. GR.3</v>
          </cell>
          <cell r="C746" t="str">
            <v>Each</v>
          </cell>
          <cell r="D746">
            <v>0</v>
          </cell>
        </row>
        <row r="747">
          <cell r="A747">
            <v>7824</v>
          </cell>
          <cell r="B747" t="str">
            <v>JOINT. CL. KIT  FOR A.S.ARMOURED CABLE. GR.4</v>
          </cell>
          <cell r="C747" t="str">
            <v>Each</v>
          </cell>
          <cell r="D747">
            <v>0</v>
          </cell>
        </row>
        <row r="748">
          <cell r="A748">
            <v>7825</v>
          </cell>
          <cell r="B748" t="str">
            <v>JOINT. CL. KIT  FOR A.S.ARMOURED CABLE. GR.5</v>
          </cell>
          <cell r="C748" t="str">
            <v>Each</v>
          </cell>
          <cell r="D748">
            <v>0</v>
          </cell>
        </row>
        <row r="749">
          <cell r="A749">
            <v>7826</v>
          </cell>
          <cell r="B749" t="str">
            <v>JOINT. CL. KIT  FOR A.S.ARMOURED CABLE. GR.6</v>
          </cell>
          <cell r="C749" t="str">
            <v>Each</v>
          </cell>
          <cell r="D749">
            <v>0</v>
          </cell>
        </row>
        <row r="750">
          <cell r="A750">
            <v>7831</v>
          </cell>
          <cell r="B750" t="str">
            <v>JOINT. CL. KIT  FOR J.F.ARMOURED CABLE. GR.1</v>
          </cell>
          <cell r="C750" t="str">
            <v>Each</v>
          </cell>
          <cell r="D750">
            <v>0</v>
          </cell>
        </row>
        <row r="751">
          <cell r="A751">
            <v>7832</v>
          </cell>
          <cell r="B751" t="str">
            <v>JOINT. CL. KIT  FOR J.F.ARMOURED CABLE. GR.2</v>
          </cell>
          <cell r="C751" t="str">
            <v>Each</v>
          </cell>
          <cell r="D751">
            <v>0</v>
          </cell>
        </row>
        <row r="752">
          <cell r="A752">
            <v>7833</v>
          </cell>
          <cell r="B752" t="str">
            <v>JOINT. CL. KIT  FOR J.F.ARMOURED CABLE. GR.3</v>
          </cell>
          <cell r="C752" t="str">
            <v>Each</v>
          </cell>
          <cell r="D752">
            <v>0</v>
          </cell>
        </row>
        <row r="753">
          <cell r="A753">
            <v>7834</v>
          </cell>
          <cell r="B753" t="str">
            <v>JOINT. CL. KIT  FOR J.F.ARMOURED CABLE. GR.4</v>
          </cell>
          <cell r="C753" t="str">
            <v>Each</v>
          </cell>
          <cell r="D753">
            <v>0</v>
          </cell>
        </row>
        <row r="754">
          <cell r="A754">
            <v>7835</v>
          </cell>
          <cell r="B754" t="str">
            <v>JOINT. CL. KIT  FOR J.F.ARMOURED CABLE. GR.5</v>
          </cell>
          <cell r="C754" t="str">
            <v>Each</v>
          </cell>
          <cell r="D754">
            <v>0</v>
          </cell>
        </row>
        <row r="755">
          <cell r="A755">
            <v>7836</v>
          </cell>
          <cell r="B755" t="str">
            <v>JOINT. CL. KIT  FOR J.F.ARMOURED CABLE. GR.6</v>
          </cell>
          <cell r="C755" t="str">
            <v>Each</v>
          </cell>
          <cell r="D755">
            <v>0</v>
          </cell>
        </row>
        <row r="756">
          <cell r="A756">
            <v>7837</v>
          </cell>
          <cell r="B756" t="str">
            <v>JOINTING CLOSURE KIT FOR BSW</v>
          </cell>
          <cell r="C756" t="str">
            <v>Each</v>
          </cell>
          <cell r="D756">
            <v>0</v>
          </cell>
        </row>
        <row r="757">
          <cell r="A757">
            <v>7841</v>
          </cell>
          <cell r="B757" t="str">
            <v>JOINTING CL. KIT FOR AERIAL CABLE. GR.1</v>
          </cell>
          <cell r="C757" t="str">
            <v>Each</v>
          </cell>
          <cell r="D757">
            <v>0</v>
          </cell>
        </row>
        <row r="758">
          <cell r="A758">
            <v>7842</v>
          </cell>
          <cell r="B758" t="str">
            <v>JOINTING CL. KIT FOR AERIAL CABLE. GR.2</v>
          </cell>
          <cell r="C758" t="str">
            <v>Each</v>
          </cell>
          <cell r="D758">
            <v>0</v>
          </cell>
        </row>
        <row r="759">
          <cell r="A759">
            <v>7843</v>
          </cell>
          <cell r="B759" t="str">
            <v>JOINTING CL. KIT FOR AERIAL CABLE. GR.3</v>
          </cell>
          <cell r="C759" t="str">
            <v>Each</v>
          </cell>
          <cell r="D759">
            <v>0</v>
          </cell>
        </row>
        <row r="760">
          <cell r="A760">
            <v>7861</v>
          </cell>
          <cell r="B760" t="str">
            <v>SUPPLY OF SLEEVE FOR STRAND GRP.1</v>
          </cell>
          <cell r="C760" t="str">
            <v>Each</v>
          </cell>
          <cell r="D760">
            <v>0</v>
          </cell>
        </row>
        <row r="761">
          <cell r="A761">
            <v>7862</v>
          </cell>
          <cell r="B761" t="str">
            <v>SUPPLY OF SLEEVE FOR STRAND GRP.2</v>
          </cell>
          <cell r="C761" t="str">
            <v>Each</v>
          </cell>
          <cell r="D761">
            <v>0</v>
          </cell>
        </row>
        <row r="762">
          <cell r="A762">
            <v>7863</v>
          </cell>
          <cell r="B762" t="str">
            <v>SUPPLY OF SLEEVE FOR STRAND GRP.3</v>
          </cell>
          <cell r="C762" t="str">
            <v>Each</v>
          </cell>
          <cell r="D762">
            <v>0</v>
          </cell>
        </row>
        <row r="763">
          <cell r="A763">
            <v>7891</v>
          </cell>
          <cell r="B763" t="str">
            <v>SUPPLY OF BUTT CONNECTOR IDC - 0.4, 0.5, 0.65 mm</v>
          </cell>
          <cell r="C763" t="str">
            <v>Each</v>
          </cell>
          <cell r="D763">
            <v>0</v>
          </cell>
        </row>
        <row r="764">
          <cell r="A764">
            <v>7892</v>
          </cell>
          <cell r="B764" t="str">
            <v>SUPPLY OF BUTT CONNECTOR IDC - 0.9 mm</v>
          </cell>
          <cell r="C764" t="str">
            <v>Each</v>
          </cell>
          <cell r="D764">
            <v>0</v>
          </cell>
        </row>
        <row r="765">
          <cell r="A765">
            <v>7893</v>
          </cell>
          <cell r="B765" t="str">
            <v>SUPPLY OF B-WIRE CONNECT. ID TYPE 0.4, 0.5, 0.65 mm</v>
          </cell>
          <cell r="C765" t="str">
            <v>Each</v>
          </cell>
          <cell r="D765">
            <v>0</v>
          </cell>
        </row>
        <row r="766">
          <cell r="A766">
            <v>7894</v>
          </cell>
          <cell r="B766" t="str">
            <v>SUPPLY OF B-WIRE CONNECT. ID TYPE 0.9 mm</v>
          </cell>
          <cell r="C766" t="str">
            <v>Each</v>
          </cell>
          <cell r="D766">
            <v>0</v>
          </cell>
        </row>
        <row r="767">
          <cell r="A767">
            <v>7895</v>
          </cell>
          <cell r="B767" t="str">
            <v>SUPPLY OF MOD. CONNECTOR 10 p - 0.4, 0.5, 0.65 mm</v>
          </cell>
          <cell r="C767" t="str">
            <v>Each</v>
          </cell>
          <cell r="D767">
            <v>0</v>
          </cell>
        </row>
        <row r="768">
          <cell r="A768">
            <v>7896</v>
          </cell>
          <cell r="B768" t="str">
            <v>SUPPLY OF MOD. CONNECTOR 10 pairs - 0.9 mm</v>
          </cell>
          <cell r="C768" t="str">
            <v>Each</v>
          </cell>
          <cell r="D768">
            <v>0</v>
          </cell>
        </row>
        <row r="769">
          <cell r="A769">
            <v>8001</v>
          </cell>
          <cell r="B769" t="str">
            <v>SUPPLY OF PRE-MIXED CONCRETE GRADE 30</v>
          </cell>
          <cell r="C769" t="str">
            <v>Cu-m</v>
          </cell>
          <cell r="D769">
            <v>0</v>
          </cell>
        </row>
        <row r="770">
          <cell r="A770">
            <v>8002</v>
          </cell>
          <cell r="B770" t="str">
            <v>SUPPLY OF PRE-MIXED CONCRETE GRADE 25</v>
          </cell>
          <cell r="C770" t="str">
            <v>Cu-m</v>
          </cell>
          <cell r="D770">
            <v>0</v>
          </cell>
        </row>
        <row r="771">
          <cell r="A771">
            <v>8003</v>
          </cell>
          <cell r="B771" t="str">
            <v>SUPPLY OF PRE-MIXED CONCRETE GRADE 10</v>
          </cell>
          <cell r="C771" t="str">
            <v>Cu-m</v>
          </cell>
          <cell r="D771">
            <v>0</v>
          </cell>
        </row>
        <row r="772">
          <cell r="A772">
            <v>8004</v>
          </cell>
          <cell r="B772" t="str">
            <v>SUPPLY OF PRE-MIXED CONCRETE GRADE F</v>
          </cell>
          <cell r="C772" t="str">
            <v>Cu-m</v>
          </cell>
          <cell r="D772">
            <v>0</v>
          </cell>
        </row>
        <row r="773">
          <cell r="A773">
            <v>8011</v>
          </cell>
          <cell r="B773" t="str">
            <v>SUPPLY OF DEFORMED STEEL FOR REINFORCE.</v>
          </cell>
          <cell r="C773" t="str">
            <v>Ton</v>
          </cell>
          <cell r="D773">
            <v>0</v>
          </cell>
        </row>
        <row r="774">
          <cell r="A774">
            <v>8012</v>
          </cell>
          <cell r="B774" t="str">
            <v>SUPPLY OF FORMWORK-SHUTTERING FOR CONCRETE</v>
          </cell>
          <cell r="C774" t="str">
            <v>Sq-m</v>
          </cell>
          <cell r="D774">
            <v>0</v>
          </cell>
        </row>
        <row r="775">
          <cell r="A775">
            <v>8021</v>
          </cell>
          <cell r="B775" t="str">
            <v>SUPPLY OF TRENCH BACKFILL MATERIAL - GEN.</v>
          </cell>
          <cell r="C775" t="str">
            <v>Cu-m</v>
          </cell>
          <cell r="D775">
            <v>0</v>
          </cell>
        </row>
        <row r="776">
          <cell r="A776">
            <v>8022</v>
          </cell>
          <cell r="B776" t="str">
            <v>SUPPLY OF TRENCH BRACKFILL - HIGHWAY SUBBASE</v>
          </cell>
          <cell r="C776" t="str">
            <v>Cu-m</v>
          </cell>
          <cell r="D776">
            <v>0</v>
          </cell>
        </row>
        <row r="777">
          <cell r="A777">
            <v>8023</v>
          </cell>
          <cell r="B777" t="str">
            <v>SUPPLY OF TRENCH BACKFILL - SAND</v>
          </cell>
          <cell r="C777" t="str">
            <v>Cu-m</v>
          </cell>
          <cell r="D777">
            <v>0</v>
          </cell>
        </row>
        <row r="778">
          <cell r="A778">
            <v>8031</v>
          </cell>
          <cell r="B778" t="str">
            <v>SUPPLY OF WASHED SAND</v>
          </cell>
          <cell r="C778" t="str">
            <v>Cu-m</v>
          </cell>
          <cell r="D778">
            <v>0</v>
          </cell>
        </row>
        <row r="779">
          <cell r="A779">
            <v>8032</v>
          </cell>
          <cell r="B779" t="str">
            <v>SUPPLY OF GRAVEL</v>
          </cell>
          <cell r="C779" t="str">
            <v>Cu-m</v>
          </cell>
          <cell r="D779">
            <v>0</v>
          </cell>
        </row>
        <row r="780">
          <cell r="A780">
            <v>8033</v>
          </cell>
          <cell r="B780" t="str">
            <v>SUPPLY OF CRUSHED STONE</v>
          </cell>
          <cell r="C780" t="str">
            <v>Cu-m</v>
          </cell>
          <cell r="D780">
            <v>0</v>
          </cell>
        </row>
        <row r="781">
          <cell r="A781">
            <v>8037</v>
          </cell>
          <cell r="B781" t="str">
            <v>SUPPLY OF ORD. PORTLAND CEMENT IN 50 kg. BAG</v>
          </cell>
          <cell r="C781" t="str">
            <v>Bag</v>
          </cell>
          <cell r="D781">
            <v>0</v>
          </cell>
        </row>
        <row r="782">
          <cell r="A782">
            <v>8038</v>
          </cell>
          <cell r="B782" t="str">
            <v>SUPPLY OF SULPHATE RESIST. CEMENT IN 50 kg. BAG</v>
          </cell>
          <cell r="C782" t="str">
            <v>Bag</v>
          </cell>
          <cell r="D782">
            <v>0</v>
          </cell>
        </row>
        <row r="783">
          <cell r="A783">
            <v>8041</v>
          </cell>
          <cell r="B783" t="str">
            <v>SUPPLY OF ASPHALT FOR TRENCH FINISH</v>
          </cell>
          <cell r="C783" t="str">
            <v>Cu-m</v>
          </cell>
          <cell r="D783">
            <v>0</v>
          </cell>
        </row>
        <row r="784">
          <cell r="A784">
            <v>8042</v>
          </cell>
          <cell r="B784" t="str">
            <v>SUPPLY OF CONCRETE SIDEWALK TILES</v>
          </cell>
          <cell r="C784" t="str">
            <v>Sq-m</v>
          </cell>
          <cell r="D784">
            <v>0</v>
          </cell>
        </row>
        <row r="785">
          <cell r="A785">
            <v>8101</v>
          </cell>
          <cell r="B785" t="str">
            <v>SUPP.&amp; INSTALL. MARBLE WALL CLAD.</v>
          </cell>
          <cell r="C785" t="str">
            <v>Sq-m</v>
          </cell>
          <cell r="D785">
            <v>0</v>
          </cell>
        </row>
        <row r="786">
          <cell r="A786">
            <v>8102</v>
          </cell>
          <cell r="B786" t="str">
            <v>PAINT.WALLS - PRIM. U.COAT &amp; T.COAT</v>
          </cell>
          <cell r="C786" t="str">
            <v>Sq-m</v>
          </cell>
          <cell r="D786">
            <v>0</v>
          </cell>
        </row>
        <row r="787">
          <cell r="A787">
            <v>8103</v>
          </cell>
          <cell r="B787" t="str">
            <v>PLASTER FINISH WALLS</v>
          </cell>
          <cell r="C787" t="str">
            <v>Sq-m</v>
          </cell>
          <cell r="D787">
            <v>0</v>
          </cell>
        </row>
        <row r="788">
          <cell r="A788">
            <v>8111</v>
          </cell>
          <cell r="B788" t="str">
            <v>EXCVN. LIGHT SOIL DEPTH 1.5 m.</v>
          </cell>
          <cell r="C788" t="str">
            <v>Cu-m</v>
          </cell>
          <cell r="D788">
            <v>0</v>
          </cell>
        </row>
        <row r="789">
          <cell r="A789">
            <v>8112</v>
          </cell>
          <cell r="B789" t="str">
            <v>EXCVN. LIGHT SOIL DEPTH &gt;1.5 m. TO 3 m</v>
          </cell>
          <cell r="C789" t="str">
            <v>Cu-m</v>
          </cell>
          <cell r="D789">
            <v>0</v>
          </cell>
        </row>
        <row r="790">
          <cell r="A790">
            <v>8113</v>
          </cell>
          <cell r="B790" t="str">
            <v>EXCVN. LIGHT SOIL DEPTH &gt;3 m.    TO 5 m</v>
          </cell>
          <cell r="C790" t="str">
            <v>Cu-m</v>
          </cell>
          <cell r="D790">
            <v>0</v>
          </cell>
        </row>
        <row r="791">
          <cell r="A791">
            <v>8121</v>
          </cell>
          <cell r="B791" t="str">
            <v>EXCVN. HARD SOIL DEPTH 1.5 m.</v>
          </cell>
          <cell r="C791" t="str">
            <v>Cu-m</v>
          </cell>
          <cell r="D791">
            <v>0</v>
          </cell>
        </row>
        <row r="792">
          <cell r="A792">
            <v>8122</v>
          </cell>
          <cell r="B792" t="str">
            <v>EXCVN. HARD SOIL DEPTH &gt;1.5 m. TO 3 m</v>
          </cell>
          <cell r="C792" t="str">
            <v>Cu-m</v>
          </cell>
          <cell r="D792">
            <v>0</v>
          </cell>
        </row>
        <row r="793">
          <cell r="A793">
            <v>8123</v>
          </cell>
          <cell r="B793" t="str">
            <v>EXCVN. HARD SOIL DEPTH &gt;3 m.    TO 5 m</v>
          </cell>
          <cell r="C793" t="str">
            <v>Cu-m</v>
          </cell>
          <cell r="D793">
            <v>0</v>
          </cell>
        </row>
        <row r="794">
          <cell r="A794">
            <v>8131</v>
          </cell>
          <cell r="B794" t="str">
            <v>EXCVN. HARD ROCK DEPTH 1.5 m.</v>
          </cell>
          <cell r="C794" t="str">
            <v>Cu-m</v>
          </cell>
          <cell r="D794">
            <v>0</v>
          </cell>
        </row>
        <row r="795">
          <cell r="A795">
            <v>8132</v>
          </cell>
          <cell r="B795" t="str">
            <v>EXCVN. HARD ROCK DEPTH &gt;1.5 m. TO 3 m</v>
          </cell>
          <cell r="C795" t="str">
            <v>Cu-m</v>
          </cell>
          <cell r="D795">
            <v>0</v>
          </cell>
        </row>
        <row r="796">
          <cell r="A796">
            <v>8133</v>
          </cell>
          <cell r="B796" t="str">
            <v>EXCVN. HARD ROCK  DEPTH &gt;3 m. TO 5 m</v>
          </cell>
          <cell r="C796" t="str">
            <v>Cu-m</v>
          </cell>
          <cell r="D796">
            <v>0</v>
          </cell>
        </row>
        <row r="797">
          <cell r="A797">
            <v>8201</v>
          </cell>
          <cell r="B797" t="str">
            <v>ENGINEER</v>
          </cell>
          <cell r="C797" t="str">
            <v>Day</v>
          </cell>
          <cell r="D797">
            <v>0</v>
          </cell>
        </row>
        <row r="798">
          <cell r="A798">
            <v>8202</v>
          </cell>
          <cell r="B798" t="str">
            <v>ENGINEER</v>
          </cell>
          <cell r="C798" t="str">
            <v>Month</v>
          </cell>
          <cell r="D798">
            <v>0</v>
          </cell>
        </row>
        <row r="799">
          <cell r="A799">
            <v>8203</v>
          </cell>
          <cell r="B799" t="str">
            <v>FOREMAN - CIVIL WORKS</v>
          </cell>
          <cell r="C799" t="str">
            <v>Day</v>
          </cell>
          <cell r="D799">
            <v>0</v>
          </cell>
        </row>
        <row r="800">
          <cell r="A800">
            <v>8204</v>
          </cell>
          <cell r="B800" t="str">
            <v>FOREMAN - CIVIL WORKS</v>
          </cell>
          <cell r="C800" t="str">
            <v>Month</v>
          </cell>
          <cell r="D800">
            <v>0</v>
          </cell>
        </row>
        <row r="801">
          <cell r="A801">
            <v>8205</v>
          </cell>
          <cell r="B801" t="str">
            <v>FOREMAN - CABLE INSTALL &amp; JOINTING</v>
          </cell>
          <cell r="C801" t="str">
            <v>Day</v>
          </cell>
          <cell r="D801">
            <v>0</v>
          </cell>
        </row>
        <row r="802">
          <cell r="A802">
            <v>8206</v>
          </cell>
          <cell r="B802" t="str">
            <v>FOREMAN - CABLE INSTALL &amp; JOINTING</v>
          </cell>
          <cell r="C802" t="str">
            <v>Month</v>
          </cell>
          <cell r="D802">
            <v>0</v>
          </cell>
        </row>
        <row r="803">
          <cell r="A803">
            <v>8207</v>
          </cell>
          <cell r="B803" t="str">
            <v>DRAFTSMAN</v>
          </cell>
          <cell r="C803" t="str">
            <v>Day</v>
          </cell>
          <cell r="D803">
            <v>0</v>
          </cell>
        </row>
        <row r="804">
          <cell r="A804">
            <v>8208</v>
          </cell>
          <cell r="B804" t="str">
            <v>DRAFTSMAN</v>
          </cell>
          <cell r="C804" t="str">
            <v>Month</v>
          </cell>
          <cell r="D804">
            <v>0</v>
          </cell>
        </row>
        <row r="805">
          <cell r="A805">
            <v>8211</v>
          </cell>
          <cell r="B805" t="str">
            <v>TECHNICIAN - TESTING ETC.</v>
          </cell>
          <cell r="C805" t="str">
            <v>Day</v>
          </cell>
          <cell r="D805">
            <v>0</v>
          </cell>
        </row>
        <row r="806">
          <cell r="A806">
            <v>8212</v>
          </cell>
          <cell r="B806" t="str">
            <v>TECHNICIAN - TESTING ETC.</v>
          </cell>
          <cell r="C806" t="str">
            <v>Month</v>
          </cell>
          <cell r="D806">
            <v>0</v>
          </cell>
        </row>
        <row r="807">
          <cell r="A807">
            <v>8213</v>
          </cell>
          <cell r="B807" t="str">
            <v>JOINTER - LOCAL CABLES</v>
          </cell>
          <cell r="C807" t="str">
            <v>Day</v>
          </cell>
          <cell r="D807">
            <v>0</v>
          </cell>
        </row>
        <row r="808">
          <cell r="A808">
            <v>8214</v>
          </cell>
          <cell r="B808" t="str">
            <v>JOINTER - LOCAL CABLES</v>
          </cell>
          <cell r="C808" t="str">
            <v>Month</v>
          </cell>
          <cell r="D808">
            <v>0</v>
          </cell>
        </row>
        <row r="809">
          <cell r="A809">
            <v>8215</v>
          </cell>
          <cell r="B809" t="str">
            <v>JOINTER - COAX &amp; OPTICAL FIBRES</v>
          </cell>
          <cell r="C809" t="str">
            <v>Day</v>
          </cell>
          <cell r="D809">
            <v>0</v>
          </cell>
        </row>
        <row r="810">
          <cell r="A810">
            <v>8216</v>
          </cell>
          <cell r="B810" t="str">
            <v>JOINTER - COAX &amp; OPTICAL FIBRES</v>
          </cell>
          <cell r="C810" t="str">
            <v>Month</v>
          </cell>
          <cell r="D810">
            <v>0</v>
          </cell>
        </row>
        <row r="811">
          <cell r="A811">
            <v>8221</v>
          </cell>
          <cell r="B811" t="str">
            <v>JOINTER'S ASSISTANT</v>
          </cell>
          <cell r="C811" t="str">
            <v>Day</v>
          </cell>
          <cell r="D811">
            <v>0</v>
          </cell>
        </row>
        <row r="812">
          <cell r="A812">
            <v>8222</v>
          </cell>
          <cell r="B812" t="str">
            <v>JOINTER'S ASSISTANT</v>
          </cell>
          <cell r="C812" t="str">
            <v>Month</v>
          </cell>
          <cell r="D812">
            <v>0</v>
          </cell>
        </row>
        <row r="813">
          <cell r="A813">
            <v>8223</v>
          </cell>
          <cell r="B813" t="str">
            <v>LABOURER</v>
          </cell>
          <cell r="C813" t="str">
            <v>Day</v>
          </cell>
          <cell r="D813">
            <v>0</v>
          </cell>
        </row>
        <row r="814">
          <cell r="A814">
            <v>8224</v>
          </cell>
          <cell r="B814" t="str">
            <v>LABOURER</v>
          </cell>
          <cell r="C814" t="str">
            <v>Month</v>
          </cell>
          <cell r="D814">
            <v>0</v>
          </cell>
        </row>
        <row r="815">
          <cell r="A815">
            <v>8225</v>
          </cell>
          <cell r="B815" t="str">
            <v>GUARD</v>
          </cell>
          <cell r="C815" t="str">
            <v>Day</v>
          </cell>
          <cell r="D815">
            <v>0</v>
          </cell>
        </row>
        <row r="816">
          <cell r="A816">
            <v>8226</v>
          </cell>
          <cell r="B816" t="str">
            <v>GUARD</v>
          </cell>
          <cell r="C816" t="str">
            <v>Month</v>
          </cell>
          <cell r="D816">
            <v>0</v>
          </cell>
        </row>
        <row r="817">
          <cell r="A817">
            <v>8231</v>
          </cell>
          <cell r="B817" t="str">
            <v>STORES/INVOICING CLERK</v>
          </cell>
          <cell r="C817" t="str">
            <v>Day</v>
          </cell>
          <cell r="D817">
            <v>0</v>
          </cell>
        </row>
        <row r="818">
          <cell r="A818">
            <v>8232</v>
          </cell>
          <cell r="B818" t="str">
            <v>STORES/INVOICING CLERK</v>
          </cell>
          <cell r="C818" t="str">
            <v>Month</v>
          </cell>
          <cell r="D818">
            <v>0</v>
          </cell>
        </row>
        <row r="819">
          <cell r="A819">
            <v>8250</v>
          </cell>
          <cell r="B819" t="str">
            <v>OVER-TIME PAYMENTS</v>
          </cell>
          <cell r="C819" t="str">
            <v>%</v>
          </cell>
          <cell r="D819">
            <v>0</v>
          </cell>
        </row>
        <row r="820">
          <cell r="A820">
            <v>8301</v>
          </cell>
          <cell r="B820" t="str">
            <v>BACKHOE - 1/8 cu.yard - 0.1 cu.m</v>
          </cell>
          <cell r="C820" t="str">
            <v>Day</v>
          </cell>
          <cell r="D820">
            <v>0</v>
          </cell>
        </row>
        <row r="821">
          <cell r="A821">
            <v>8302</v>
          </cell>
          <cell r="B821" t="str">
            <v>BACKHOE - 1/4 cu.yard - 0.2 cu.m</v>
          </cell>
          <cell r="C821" t="str">
            <v>Day</v>
          </cell>
          <cell r="D821">
            <v>0</v>
          </cell>
        </row>
        <row r="822">
          <cell r="A822">
            <v>8303</v>
          </cell>
          <cell r="B822" t="str">
            <v>BACKHOE - 1/2 cu.yard - 0.4 cu.m</v>
          </cell>
          <cell r="C822" t="str">
            <v>Day</v>
          </cell>
          <cell r="D822">
            <v>0</v>
          </cell>
        </row>
        <row r="823">
          <cell r="A823">
            <v>8304</v>
          </cell>
          <cell r="B823" t="str">
            <v>BACKHOE - 3/4 cu.yard - 0.6/0.7 cu.m</v>
          </cell>
          <cell r="C823" t="str">
            <v>Day</v>
          </cell>
          <cell r="D823">
            <v>0</v>
          </cell>
        </row>
        <row r="824">
          <cell r="A824">
            <v>8305</v>
          </cell>
          <cell r="B824" t="str">
            <v>BACKHOE - 1.0 cu.yard - 0.75/1.0 cu.m</v>
          </cell>
          <cell r="C824" t="str">
            <v>Day</v>
          </cell>
          <cell r="D824">
            <v>0</v>
          </cell>
        </row>
        <row r="825">
          <cell r="A825">
            <v>8311</v>
          </cell>
          <cell r="B825" t="str">
            <v>BULLDOZER - SMALL</v>
          </cell>
          <cell r="C825" t="str">
            <v>Day</v>
          </cell>
          <cell r="D825">
            <v>0</v>
          </cell>
        </row>
        <row r="826">
          <cell r="A826">
            <v>8312</v>
          </cell>
          <cell r="B826" t="str">
            <v>BULLDOZER - LARGE</v>
          </cell>
          <cell r="C826" t="str">
            <v>Day</v>
          </cell>
          <cell r="D826">
            <v>0</v>
          </cell>
        </row>
        <row r="827">
          <cell r="A827">
            <v>8314</v>
          </cell>
          <cell r="B827" t="str">
            <v>FRONT LOADER (WHEELED)</v>
          </cell>
          <cell r="C827" t="str">
            <v>Day</v>
          </cell>
          <cell r="D827">
            <v>0</v>
          </cell>
        </row>
        <row r="828">
          <cell r="A828">
            <v>8321</v>
          </cell>
          <cell r="B828" t="str">
            <v>COMPRESSOR/BRKR. WITH JACK HAMM.</v>
          </cell>
          <cell r="C828" t="str">
            <v>Day</v>
          </cell>
          <cell r="D828">
            <v>0</v>
          </cell>
        </row>
        <row r="829">
          <cell r="A829">
            <v>8322</v>
          </cell>
          <cell r="B829" t="str">
            <v>ROCK/BRKR. (POCLAIN) WITH CHISELS</v>
          </cell>
          <cell r="C829" t="str">
            <v>Day</v>
          </cell>
          <cell r="D829">
            <v>0</v>
          </cell>
        </row>
        <row r="830">
          <cell r="A830">
            <v>8323</v>
          </cell>
          <cell r="B830" t="str">
            <v>ROCK SAW</v>
          </cell>
          <cell r="C830" t="str">
            <v>Day</v>
          </cell>
          <cell r="D830">
            <v>0</v>
          </cell>
        </row>
        <row r="831">
          <cell r="A831">
            <v>8324</v>
          </cell>
          <cell r="B831" t="str">
            <v>ASHPHALT CUTTER</v>
          </cell>
          <cell r="C831" t="str">
            <v>Day</v>
          </cell>
          <cell r="D831">
            <v>0</v>
          </cell>
        </row>
        <row r="832">
          <cell r="A832">
            <v>8331</v>
          </cell>
          <cell r="B832" t="str">
            <v>CONCRETE MIXER - SMALL</v>
          </cell>
          <cell r="C832" t="str">
            <v>Day</v>
          </cell>
          <cell r="D832">
            <v>0</v>
          </cell>
        </row>
        <row r="833">
          <cell r="A833">
            <v>8332</v>
          </cell>
          <cell r="B833" t="str">
            <v>CONCRETE MIXER - LARGE</v>
          </cell>
          <cell r="C833" t="str">
            <v>Day</v>
          </cell>
          <cell r="D833">
            <v>0</v>
          </cell>
        </row>
        <row r="834">
          <cell r="A834">
            <v>8333</v>
          </cell>
          <cell r="B834" t="str">
            <v>ROLLER COMPACTOR - NARROW</v>
          </cell>
          <cell r="C834" t="str">
            <v>Day</v>
          </cell>
          <cell r="D834">
            <v>0</v>
          </cell>
        </row>
        <row r="835">
          <cell r="A835">
            <v>8334</v>
          </cell>
          <cell r="B835" t="str">
            <v>ROLLER COMPACTOR - MEDIUM</v>
          </cell>
          <cell r="C835" t="str">
            <v>Day</v>
          </cell>
          <cell r="D835">
            <v>0</v>
          </cell>
        </row>
        <row r="836">
          <cell r="A836">
            <v>8335</v>
          </cell>
          <cell r="B836" t="str">
            <v>ROLLER TANKER WITH PUMP</v>
          </cell>
          <cell r="C836" t="str">
            <v>Day</v>
          </cell>
          <cell r="D836">
            <v>0</v>
          </cell>
        </row>
        <row r="837">
          <cell r="A837">
            <v>8336</v>
          </cell>
          <cell r="B837" t="str">
            <v>MOBILE CRANE - 40 TONNES</v>
          </cell>
          <cell r="C837" t="str">
            <v>Day</v>
          </cell>
          <cell r="D837">
            <v>0</v>
          </cell>
        </row>
        <row r="838">
          <cell r="A838">
            <v>8341</v>
          </cell>
          <cell r="B838" t="str">
            <v>FLAT-BED TRUCK - 3 TON CAPACITY</v>
          </cell>
          <cell r="C838" t="str">
            <v>Day</v>
          </cell>
          <cell r="D838">
            <v>0</v>
          </cell>
        </row>
        <row r="839">
          <cell r="A839">
            <v>8342</v>
          </cell>
          <cell r="B839" t="str">
            <v>FLAT-BED TRUCK - OVER 3 TON CAP.</v>
          </cell>
          <cell r="C839" t="str">
            <v>Day</v>
          </cell>
          <cell r="D839">
            <v>0</v>
          </cell>
        </row>
        <row r="840">
          <cell r="A840">
            <v>8343</v>
          </cell>
          <cell r="B840" t="str">
            <v>FLAT-BED TRUCK - 5 TON CAP. CRANE</v>
          </cell>
          <cell r="C840" t="str">
            <v>Day</v>
          </cell>
          <cell r="D840">
            <v>0</v>
          </cell>
        </row>
        <row r="841">
          <cell r="A841">
            <v>8344</v>
          </cell>
          <cell r="B841" t="str">
            <v>FLAT-BED TRUCK - 10 TON CAP. CRANE</v>
          </cell>
          <cell r="C841" t="str">
            <v>Day</v>
          </cell>
          <cell r="D841">
            <v>0</v>
          </cell>
        </row>
        <row r="842">
          <cell r="A842">
            <v>8345</v>
          </cell>
          <cell r="B842" t="str">
            <v>TIPPER TRUCK - 10 TON CAPACITY</v>
          </cell>
          <cell r="C842" t="str">
            <v>Day</v>
          </cell>
          <cell r="D842">
            <v>0</v>
          </cell>
        </row>
        <row r="843">
          <cell r="A843">
            <v>8346</v>
          </cell>
          <cell r="B843" t="str">
            <v>TRACTOR/LOW LOADER TRAILER 30 TON.</v>
          </cell>
          <cell r="C843" t="str">
            <v>Day</v>
          </cell>
          <cell r="D843">
            <v>0</v>
          </cell>
        </row>
        <row r="844">
          <cell r="A844">
            <v>8351</v>
          </cell>
          <cell r="B844" t="str">
            <v>CABLE TRAILER - 5 TON CAP.</v>
          </cell>
          <cell r="C844" t="str">
            <v>Day</v>
          </cell>
          <cell r="D844">
            <v>0</v>
          </cell>
        </row>
        <row r="845">
          <cell r="A845">
            <v>8352</v>
          </cell>
          <cell r="B845" t="str">
            <v>CABLE TRAILER - 10 TON CAP.</v>
          </cell>
          <cell r="C845" t="str">
            <v>Day</v>
          </cell>
          <cell r="D845">
            <v>0</v>
          </cell>
        </row>
        <row r="846">
          <cell r="A846">
            <v>8361</v>
          </cell>
          <cell r="B846" t="str">
            <v>PORTABLE WATER PUMP, 2-3 INCH</v>
          </cell>
          <cell r="C846" t="str">
            <v>Day</v>
          </cell>
          <cell r="D846">
            <v>0</v>
          </cell>
        </row>
        <row r="847">
          <cell r="A847">
            <v>8362</v>
          </cell>
          <cell r="B847" t="str">
            <v>PORTABLE WATER PUMP, 4-6 INCH</v>
          </cell>
          <cell r="C847" t="str">
            <v>Day</v>
          </cell>
          <cell r="D847">
            <v>0</v>
          </cell>
        </row>
        <row r="848">
          <cell r="A848">
            <v>8363</v>
          </cell>
          <cell r="B848" t="str">
            <v>WELL POINT DEWATERING SYSTEM</v>
          </cell>
          <cell r="C848" t="str">
            <v>Day</v>
          </cell>
          <cell r="D848">
            <v>0</v>
          </cell>
        </row>
        <row r="849">
          <cell r="A849">
            <v>8371</v>
          </cell>
          <cell r="B849" t="str">
            <v>PORT. GENERATOR, 10kw  SITE FLOOD.LIGHT</v>
          </cell>
          <cell r="C849" t="str">
            <v>Day</v>
          </cell>
          <cell r="D849">
            <v>0</v>
          </cell>
        </row>
        <row r="850">
          <cell r="A850">
            <v>8372</v>
          </cell>
          <cell r="B850" t="str">
            <v>PORT.GENERATOR, 10 kw  SITE H.LIGHT</v>
          </cell>
          <cell r="C850" t="str">
            <v>Day</v>
          </cell>
          <cell r="D850">
            <v>0</v>
          </cell>
        </row>
        <row r="851">
          <cell r="A851">
            <v>8381</v>
          </cell>
          <cell r="B851" t="str">
            <v>MECH. TAMPER/COMPACTOR</v>
          </cell>
          <cell r="C851" t="str">
            <v>Day</v>
          </cell>
          <cell r="D851">
            <v>0</v>
          </cell>
        </row>
        <row r="852">
          <cell r="A852">
            <v>8391</v>
          </cell>
          <cell r="B852" t="str">
            <v>TRAFFIC BARRIERS - 2m.</v>
          </cell>
          <cell r="C852" t="str">
            <v>Day</v>
          </cell>
          <cell r="D852">
            <v>0</v>
          </cell>
        </row>
        <row r="853">
          <cell r="A853">
            <v>8392</v>
          </cell>
          <cell r="B853" t="str">
            <v>STEEL PLATE TRENCH COVERS</v>
          </cell>
          <cell r="C853" t="str">
            <v>Day</v>
          </cell>
          <cell r="D853">
            <v>0</v>
          </cell>
        </row>
        <row r="854">
          <cell r="A854">
            <v>8401</v>
          </cell>
          <cell r="B854" t="str">
            <v>BACKHOE - 1/8 cu.yard - 0.1 cu.m</v>
          </cell>
          <cell r="C854" t="str">
            <v>Week</v>
          </cell>
          <cell r="D854">
            <v>0</v>
          </cell>
        </row>
        <row r="855">
          <cell r="A855">
            <v>8402</v>
          </cell>
          <cell r="B855" t="str">
            <v>BACKHOE - 1/4 cu.yard - 0.2 cu.m</v>
          </cell>
          <cell r="C855" t="str">
            <v>Week</v>
          </cell>
          <cell r="D855">
            <v>0</v>
          </cell>
        </row>
        <row r="856">
          <cell r="A856">
            <v>8403</v>
          </cell>
          <cell r="B856" t="str">
            <v>BACKHOE - 1/2 cu.yard - 0.4 cu.m</v>
          </cell>
          <cell r="C856" t="str">
            <v>Week</v>
          </cell>
          <cell r="D856">
            <v>0</v>
          </cell>
        </row>
        <row r="857">
          <cell r="A857">
            <v>8404</v>
          </cell>
          <cell r="B857" t="str">
            <v>BACKHOE - 3/4 cu.yard - 0.6/0.7 cu.m</v>
          </cell>
          <cell r="C857" t="str">
            <v>Week</v>
          </cell>
          <cell r="D857">
            <v>0</v>
          </cell>
        </row>
        <row r="858">
          <cell r="A858">
            <v>8405</v>
          </cell>
          <cell r="B858" t="str">
            <v>BACKHOE - 1.0 cu.yard - 0.75/1.0 cu.m</v>
          </cell>
          <cell r="C858" t="str">
            <v>Week</v>
          </cell>
          <cell r="D858">
            <v>0</v>
          </cell>
        </row>
        <row r="859">
          <cell r="A859">
            <v>8411</v>
          </cell>
          <cell r="B859" t="str">
            <v>BULLDOZER - SMALL</v>
          </cell>
          <cell r="C859" t="str">
            <v>Week</v>
          </cell>
          <cell r="D859">
            <v>0</v>
          </cell>
        </row>
        <row r="860">
          <cell r="A860">
            <v>8412</v>
          </cell>
          <cell r="B860" t="str">
            <v>BULLDOZER - LARGE</v>
          </cell>
          <cell r="C860" t="str">
            <v>Week</v>
          </cell>
          <cell r="D860">
            <v>0</v>
          </cell>
        </row>
        <row r="861">
          <cell r="A861">
            <v>8414</v>
          </cell>
          <cell r="B861" t="str">
            <v>FRONT LOADER (WHEELED)</v>
          </cell>
          <cell r="C861" t="str">
            <v>Week</v>
          </cell>
          <cell r="D861">
            <v>0</v>
          </cell>
        </row>
        <row r="862">
          <cell r="A862">
            <v>8421</v>
          </cell>
          <cell r="B862" t="str">
            <v>COMPRESSOR/BRKR. WITH JACK HAMM.</v>
          </cell>
          <cell r="C862" t="str">
            <v>Week</v>
          </cell>
          <cell r="D862">
            <v>0</v>
          </cell>
        </row>
      </sheetData>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ry-work"/>
      <sheetName val="Abstract -Bill"/>
      <sheetName val="Comparative"/>
      <sheetName val="Detail for bill1"/>
      <sheetName val="Steel-wt"/>
      <sheetName val="Steel"/>
      <sheetName val="Certificate"/>
      <sheetName val="Bill-Form1"/>
      <sheetName val="check"/>
      <sheetName val="Super check"/>
      <sheetName val="Gen Ab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ctrical"/>
      <sheetName val="Revised"/>
      <sheetName val="CR Detail-1"/>
      <sheetName val="Sheet2"/>
      <sheetName val="Lab GF"/>
      <sheetName val="Toilet(G)"/>
      <sheetName val="Toilet(B)"/>
      <sheetName val="Science lab pavement"/>
      <sheetName val="Class Pavement"/>
      <sheetName val="RWH"/>
      <sheetName val="Sump&amp;pump"/>
      <sheetName val="compound wall"/>
      <sheetName val="Bore, Pipe lines"/>
      <sheetName val="OHT"/>
      <sheetName val="quantity abs"/>
      <sheetName val="General Abstract"/>
      <sheetName val="Abstract"/>
      <sheetName val="Data GI spl 1"/>
      <sheetName val="Data GI spl 2"/>
      <sheetName val="print data"/>
      <sheetName val="LEAD(1)"/>
      <sheetName val="LEAD(O)"/>
      <sheetName va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ed data (2)"/>
      <sheetName val="D &amp; W"/>
      <sheetName val="Spe.Data"/>
      <sheetName val="DATA"/>
      <sheetName val="bc hostel main est"/>
      <sheetName val="WS&amp;SA"/>
      <sheetName val="bore"/>
      <sheetName val="S &amp; P"/>
      <sheetName val="Pavement"/>
      <sheetName val="RWH"/>
      <sheetName val="Pillar C.W"/>
      <sheetName val="SEC.Shed "/>
      <sheetName val="Qty Abs"/>
      <sheetName val=" Abstract ."/>
      <sheetName val=" Abstract . (2)"/>
      <sheetName val="GA"/>
      <sheetName val="printed data"/>
      <sheetName val="Lead "/>
      <sheetName val="all times rates "/>
      <sheetName val="LEAD(O)"/>
      <sheetName val="W.M.Sh"/>
      <sheetName val="RR C.W"/>
      <sheetName val="ce app data"/>
      <sheetName val="bc gas con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G990"/>
  <sheetViews>
    <sheetView showGridLines="0" view="pageBreakPreview" zoomScaleNormal="70" zoomScaleSheetLayoutView="100" workbookViewId="0">
      <pane ySplit="4" topLeftCell="A5" activePane="bottomLeft" state="frozen"/>
      <selection pane="bottomLeft" activeCell="B9" sqref="B9"/>
    </sheetView>
  </sheetViews>
  <sheetFormatPr defaultColWidth="14.453125" defaultRowHeight="15" customHeight="1"/>
  <cols>
    <col min="1" max="1" width="16.54296875" style="7" customWidth="1"/>
    <col min="2" max="2" width="80.7265625" style="7" bestFit="1" customWidth="1"/>
    <col min="3" max="3" width="15.54296875" style="7" bestFit="1" customWidth="1"/>
    <col min="4" max="4" width="32" style="7" customWidth="1"/>
    <col min="5" max="16384" width="14.453125" style="7"/>
  </cols>
  <sheetData>
    <row r="1" spans="1:7" ht="15.75" customHeight="1">
      <c r="A1" s="824"/>
      <c r="B1" s="826" t="s">
        <v>0</v>
      </c>
      <c r="C1" s="826"/>
      <c r="D1" s="828"/>
    </row>
    <row r="2" spans="1:7" ht="37.5" customHeight="1">
      <c r="A2" s="825"/>
      <c r="B2" s="826"/>
      <c r="C2" s="826"/>
      <c r="D2" s="829"/>
    </row>
    <row r="3" spans="1:7" ht="15.75" customHeight="1">
      <c r="A3" s="827" t="s">
        <v>1</v>
      </c>
      <c r="B3" s="827"/>
      <c r="C3" s="827"/>
      <c r="D3" s="827"/>
    </row>
    <row r="4" spans="1:7" ht="15.75" customHeight="1">
      <c r="A4" s="8" t="s">
        <v>2</v>
      </c>
      <c r="B4" s="8" t="s">
        <v>3</v>
      </c>
      <c r="C4" s="12" t="s">
        <v>4</v>
      </c>
      <c r="D4" s="12"/>
    </row>
    <row r="5" spans="1:7" ht="24" customHeight="1">
      <c r="A5" s="13">
        <v>1</v>
      </c>
      <c r="B5" s="14" t="s">
        <v>5</v>
      </c>
      <c r="C5" s="15">
        <f>INTERIOR!G224</f>
        <v>20485551</v>
      </c>
      <c r="D5" s="613"/>
    </row>
    <row r="6" spans="1:7" ht="24" customHeight="1">
      <c r="A6" s="13">
        <v>2</v>
      </c>
      <c r="B6" s="14" t="s">
        <v>6</v>
      </c>
      <c r="C6" s="15">
        <f>'REST ROOM'!H32</f>
        <v>2511037.0662568454</v>
      </c>
      <c r="D6" s="613"/>
    </row>
    <row r="7" spans="1:7" ht="31.5" customHeight="1">
      <c r="A7" s="13">
        <v>3</v>
      </c>
      <c r="B7" s="14" t="s">
        <v>7</v>
      </c>
      <c r="C7" s="15">
        <f>'HVAC SUMMARY'!E10</f>
        <v>4698772.7</v>
      </c>
      <c r="D7" s="613"/>
    </row>
    <row r="8" spans="1:7" ht="31.5" customHeight="1">
      <c r="A8" s="13">
        <v>4</v>
      </c>
      <c r="B8" s="9" t="s">
        <v>8</v>
      </c>
      <c r="C8" s="15">
        <f>ELEC_Summary!C39</f>
        <v>8595785.9399999995</v>
      </c>
      <c r="D8" s="613"/>
    </row>
    <row r="9" spans="1:7" ht="31.5" customHeight="1">
      <c r="A9" s="13">
        <v>5</v>
      </c>
      <c r="B9" s="9" t="s">
        <v>9</v>
      </c>
      <c r="C9" s="15"/>
      <c r="D9" s="613"/>
    </row>
    <row r="10" spans="1:7" ht="31.5" customHeight="1">
      <c r="A10" s="13">
        <v>6</v>
      </c>
      <c r="B10" s="9" t="s">
        <v>10</v>
      </c>
      <c r="C10" s="15">
        <f>'FAS AND PA SUMMARY'!E14</f>
        <v>6358576.8337431559</v>
      </c>
      <c r="D10" s="613"/>
      <c r="F10" s="813"/>
    </row>
    <row r="11" spans="1:7" ht="31.5" customHeight="1">
      <c r="A11" s="13">
        <v>7</v>
      </c>
      <c r="B11" s="9" t="s">
        <v>11</v>
      </c>
      <c r="C11" s="15">
        <f>PHE!C5</f>
        <v>2134411</v>
      </c>
      <c r="D11" s="613"/>
    </row>
    <row r="12" spans="1:7" ht="31.5" customHeight="1">
      <c r="A12" s="17"/>
      <c r="B12" s="18" t="s">
        <v>12</v>
      </c>
      <c r="C12" s="19">
        <f>SUM(C5:C11)</f>
        <v>44784134.539999999</v>
      </c>
      <c r="D12" s="19"/>
      <c r="F12" s="764"/>
      <c r="G12" s="764"/>
    </row>
    <row r="13" spans="1:7" ht="15.75" customHeight="1">
      <c r="A13" s="16"/>
      <c r="B13" s="808" t="s">
        <v>13</v>
      </c>
      <c r="C13" s="20"/>
      <c r="D13" s="20"/>
    </row>
    <row r="14" spans="1:7" ht="22.5" customHeight="1">
      <c r="A14" s="21"/>
      <c r="B14" s="27" t="s">
        <v>14</v>
      </c>
      <c r="C14" s="814"/>
      <c r="D14" s="20"/>
    </row>
    <row r="15" spans="1:7" ht="15.75" customHeight="1">
      <c r="A15" s="23">
        <v>1</v>
      </c>
      <c r="B15" s="22" t="s">
        <v>15</v>
      </c>
      <c r="C15" s="22"/>
      <c r="D15" s="20"/>
    </row>
    <row r="16" spans="1:7" ht="15.75" customHeight="1">
      <c r="A16" s="23">
        <v>2</v>
      </c>
      <c r="B16" s="22" t="s">
        <v>16</v>
      </c>
      <c r="C16" s="22"/>
      <c r="D16" s="20"/>
    </row>
    <row r="17" spans="1:4" ht="15.75" customHeight="1">
      <c r="A17" s="23">
        <v>3</v>
      </c>
      <c r="B17" s="24" t="s">
        <v>17</v>
      </c>
      <c r="C17" s="22"/>
      <c r="D17" s="20"/>
    </row>
    <row r="18" spans="1:4" ht="30.75" customHeight="1">
      <c r="A18" s="23">
        <v>4</v>
      </c>
      <c r="B18" s="24" t="s">
        <v>18</v>
      </c>
      <c r="C18" s="22"/>
      <c r="D18" s="20"/>
    </row>
    <row r="19" spans="1:4" ht="15.75" customHeight="1">
      <c r="A19" s="23">
        <v>5</v>
      </c>
      <c r="B19" s="22" t="s">
        <v>19</v>
      </c>
      <c r="C19" s="22"/>
      <c r="D19" s="20"/>
    </row>
    <row r="20" spans="1:4" ht="34.5" customHeight="1">
      <c r="A20" s="23">
        <v>6</v>
      </c>
      <c r="B20" s="24" t="s">
        <v>20</v>
      </c>
      <c r="C20" s="22"/>
      <c r="D20" s="20"/>
    </row>
    <row r="21" spans="1:4" ht="15.75" customHeight="1">
      <c r="A21" s="25"/>
      <c r="B21" s="25"/>
      <c r="C21" s="26"/>
      <c r="D21" s="26"/>
    </row>
    <row r="22" spans="1:4" ht="15.75" customHeight="1">
      <c r="A22" s="25"/>
      <c r="B22" s="25"/>
      <c r="C22" s="26"/>
      <c r="D22" s="26"/>
    </row>
    <row r="23" spans="1:4" ht="15.75" customHeight="1">
      <c r="A23" s="10"/>
      <c r="B23" s="10"/>
      <c r="C23" s="11"/>
      <c r="D23" s="11"/>
    </row>
    <row r="24" spans="1:4" ht="15.75" customHeight="1">
      <c r="A24" s="10"/>
      <c r="B24" s="10"/>
      <c r="C24" s="11"/>
      <c r="D24" s="11"/>
    </row>
    <row r="25" spans="1:4" ht="15.75" customHeight="1">
      <c r="A25" s="10"/>
      <c r="B25" s="10"/>
      <c r="C25" s="11"/>
      <c r="D25" s="11"/>
    </row>
    <row r="26" spans="1:4" ht="15.75" customHeight="1">
      <c r="A26" s="10"/>
      <c r="B26" s="10"/>
      <c r="C26" s="11"/>
      <c r="D26" s="11"/>
    </row>
    <row r="27" spans="1:4" ht="15.75" customHeight="1">
      <c r="A27" s="10"/>
      <c r="B27" s="10"/>
      <c r="C27" s="11"/>
      <c r="D27" s="11"/>
    </row>
    <row r="28" spans="1:4" ht="15.75" customHeight="1">
      <c r="A28" s="10"/>
      <c r="B28" s="10"/>
      <c r="C28" s="11"/>
      <c r="D28" s="11"/>
    </row>
    <row r="29" spans="1:4" ht="15.75" customHeight="1">
      <c r="A29" s="10"/>
      <c r="B29" s="10"/>
      <c r="C29" s="11"/>
      <c r="D29" s="11"/>
    </row>
    <row r="30" spans="1:4" ht="15.75" customHeight="1">
      <c r="A30" s="10"/>
      <c r="B30" s="10"/>
      <c r="C30" s="11"/>
      <c r="D30" s="11"/>
    </row>
    <row r="31" spans="1:4" ht="15.75" customHeight="1">
      <c r="A31" s="10"/>
      <c r="B31" s="10"/>
      <c r="C31" s="11"/>
      <c r="D31" s="11"/>
    </row>
    <row r="32" spans="1:4" ht="15.75" customHeight="1">
      <c r="A32" s="10"/>
      <c r="B32" s="10"/>
      <c r="C32" s="11"/>
      <c r="D32" s="11"/>
    </row>
    <row r="33" spans="1:4" ht="15.75" customHeight="1">
      <c r="A33" s="10"/>
      <c r="B33" s="10"/>
      <c r="C33" s="11"/>
      <c r="D33" s="11"/>
    </row>
    <row r="34" spans="1:4" ht="15.75" customHeight="1">
      <c r="A34" s="10"/>
      <c r="B34" s="10"/>
      <c r="C34" s="11"/>
      <c r="D34" s="11"/>
    </row>
    <row r="35" spans="1:4" ht="15.75" customHeight="1">
      <c r="A35" s="10"/>
      <c r="B35" s="10"/>
      <c r="C35" s="11"/>
      <c r="D35" s="11"/>
    </row>
    <row r="36" spans="1:4" ht="15.75" customHeight="1">
      <c r="A36" s="10"/>
      <c r="B36" s="10"/>
      <c r="C36" s="11"/>
      <c r="D36" s="11"/>
    </row>
    <row r="37" spans="1:4" ht="15.75" customHeight="1">
      <c r="A37" s="10"/>
      <c r="B37" s="10"/>
      <c r="C37" s="11"/>
      <c r="D37" s="11"/>
    </row>
    <row r="38" spans="1:4" ht="15.75" customHeight="1">
      <c r="A38" s="10"/>
      <c r="B38" s="10"/>
      <c r="C38" s="11"/>
      <c r="D38" s="11"/>
    </row>
    <row r="39" spans="1:4" ht="15.75" customHeight="1">
      <c r="A39" s="10"/>
      <c r="B39" s="10"/>
      <c r="C39" s="11"/>
      <c r="D39" s="11"/>
    </row>
    <row r="40" spans="1:4" ht="15.75" customHeight="1">
      <c r="A40" s="10"/>
      <c r="B40" s="10"/>
      <c r="C40" s="11"/>
      <c r="D40" s="11"/>
    </row>
    <row r="41" spans="1:4" ht="15.75" customHeight="1">
      <c r="A41" s="10"/>
      <c r="B41" s="10"/>
      <c r="C41" s="11"/>
      <c r="D41" s="11"/>
    </row>
    <row r="42" spans="1:4" ht="15.75" customHeight="1">
      <c r="A42" s="10"/>
      <c r="B42" s="10"/>
      <c r="C42" s="11"/>
      <c r="D42" s="11"/>
    </row>
    <row r="43" spans="1:4" ht="15.75" customHeight="1">
      <c r="A43" s="10"/>
      <c r="B43" s="10"/>
      <c r="C43" s="11"/>
      <c r="D43" s="11"/>
    </row>
    <row r="44" spans="1:4" ht="15.75" customHeight="1">
      <c r="A44" s="10"/>
      <c r="B44" s="10"/>
      <c r="C44" s="11"/>
      <c r="D44" s="11"/>
    </row>
    <row r="45" spans="1:4" ht="15.75" customHeight="1">
      <c r="A45" s="10"/>
      <c r="B45" s="10"/>
      <c r="C45" s="11"/>
      <c r="D45" s="11"/>
    </row>
    <row r="46" spans="1:4" ht="15.75" customHeight="1">
      <c r="A46" s="10"/>
      <c r="B46" s="10"/>
      <c r="C46" s="11"/>
      <c r="D46" s="11"/>
    </row>
    <row r="47" spans="1:4" ht="15.75" customHeight="1">
      <c r="A47" s="10"/>
      <c r="B47" s="10"/>
      <c r="C47" s="11"/>
      <c r="D47" s="11"/>
    </row>
    <row r="48" spans="1:4" ht="15.75" customHeight="1">
      <c r="A48" s="10"/>
      <c r="B48" s="10"/>
      <c r="C48" s="11"/>
      <c r="D48" s="11"/>
    </row>
    <row r="49" spans="1:4" ht="15.75" customHeight="1">
      <c r="A49" s="10"/>
      <c r="B49" s="10"/>
      <c r="C49" s="11"/>
      <c r="D49" s="11"/>
    </row>
    <row r="50" spans="1:4" ht="15.75" customHeight="1">
      <c r="A50" s="10"/>
      <c r="B50" s="10"/>
      <c r="C50" s="11"/>
      <c r="D50" s="11"/>
    </row>
    <row r="51" spans="1:4" ht="15.75" customHeight="1">
      <c r="A51" s="10"/>
      <c r="B51" s="10"/>
      <c r="C51" s="11"/>
      <c r="D51" s="11"/>
    </row>
    <row r="52" spans="1:4" ht="15.75" customHeight="1">
      <c r="A52" s="10"/>
      <c r="B52" s="10"/>
      <c r="C52" s="11"/>
      <c r="D52" s="11"/>
    </row>
    <row r="53" spans="1:4" ht="15.75" customHeight="1">
      <c r="A53" s="10"/>
      <c r="B53" s="10"/>
      <c r="C53" s="11"/>
      <c r="D53" s="11"/>
    </row>
    <row r="54" spans="1:4" ht="15.75" customHeight="1">
      <c r="A54" s="10"/>
      <c r="B54" s="10"/>
      <c r="C54" s="11"/>
      <c r="D54" s="11"/>
    </row>
    <row r="55" spans="1:4" ht="15.75" customHeight="1">
      <c r="A55" s="10"/>
      <c r="B55" s="10"/>
      <c r="C55" s="11"/>
      <c r="D55" s="11"/>
    </row>
    <row r="56" spans="1:4" ht="15.75" customHeight="1">
      <c r="A56" s="10"/>
      <c r="B56" s="10"/>
      <c r="C56" s="11"/>
      <c r="D56" s="11"/>
    </row>
    <row r="57" spans="1:4" ht="15.75" customHeight="1">
      <c r="A57" s="10"/>
      <c r="B57" s="10"/>
      <c r="C57" s="11"/>
      <c r="D57" s="11"/>
    </row>
    <row r="58" spans="1:4" ht="15.75" customHeight="1">
      <c r="A58" s="10"/>
      <c r="B58" s="10"/>
      <c r="C58" s="11"/>
      <c r="D58" s="11"/>
    </row>
    <row r="59" spans="1:4" ht="15.75" customHeight="1">
      <c r="A59" s="10"/>
      <c r="B59" s="10"/>
      <c r="C59" s="11"/>
      <c r="D59" s="11"/>
    </row>
    <row r="60" spans="1:4" ht="15.75" customHeight="1">
      <c r="A60" s="10"/>
      <c r="B60" s="10"/>
      <c r="C60" s="11"/>
      <c r="D60" s="11"/>
    </row>
    <row r="61" spans="1:4" ht="15.75" customHeight="1">
      <c r="A61" s="10"/>
      <c r="B61" s="10"/>
      <c r="C61" s="11"/>
      <c r="D61" s="11"/>
    </row>
    <row r="62" spans="1:4" ht="15.75" customHeight="1">
      <c r="A62" s="10"/>
      <c r="B62" s="10"/>
      <c r="C62" s="11"/>
      <c r="D62" s="11"/>
    </row>
    <row r="63" spans="1:4" ht="15.75" customHeight="1">
      <c r="A63" s="10"/>
      <c r="B63" s="10"/>
      <c r="C63" s="11"/>
      <c r="D63" s="11"/>
    </row>
    <row r="64" spans="1:4" ht="15.75" customHeight="1">
      <c r="A64" s="10"/>
      <c r="B64" s="10"/>
      <c r="C64" s="11"/>
      <c r="D64" s="11"/>
    </row>
    <row r="65" spans="1:4" ht="15.75" customHeight="1">
      <c r="A65" s="10"/>
      <c r="B65" s="10"/>
      <c r="C65" s="11"/>
      <c r="D65" s="11"/>
    </row>
    <row r="66" spans="1:4" ht="15.75" customHeight="1">
      <c r="A66" s="10"/>
      <c r="B66" s="10"/>
      <c r="C66" s="11"/>
      <c r="D66" s="11"/>
    </row>
    <row r="67" spans="1:4" ht="15.75" customHeight="1">
      <c r="A67" s="10"/>
      <c r="B67" s="10"/>
      <c r="C67" s="11"/>
      <c r="D67" s="11"/>
    </row>
    <row r="68" spans="1:4" ht="15.75" customHeight="1">
      <c r="A68" s="10"/>
      <c r="B68" s="10"/>
      <c r="C68" s="11"/>
      <c r="D68" s="11"/>
    </row>
    <row r="69" spans="1:4" ht="15.75" customHeight="1">
      <c r="A69" s="10"/>
      <c r="B69" s="10"/>
      <c r="C69" s="11"/>
      <c r="D69" s="11"/>
    </row>
    <row r="70" spans="1:4" ht="15.75" customHeight="1">
      <c r="A70" s="10"/>
      <c r="B70" s="10"/>
      <c r="C70" s="11"/>
      <c r="D70" s="11"/>
    </row>
    <row r="71" spans="1:4" ht="15.75" customHeight="1">
      <c r="A71" s="10"/>
      <c r="B71" s="10"/>
      <c r="C71" s="11"/>
      <c r="D71" s="11"/>
    </row>
    <row r="72" spans="1:4" ht="15.75" customHeight="1">
      <c r="A72" s="10"/>
      <c r="B72" s="10"/>
      <c r="C72" s="11"/>
      <c r="D72" s="11"/>
    </row>
    <row r="73" spans="1:4" ht="15.75" customHeight="1">
      <c r="A73" s="10"/>
      <c r="B73" s="10"/>
      <c r="C73" s="11"/>
      <c r="D73" s="11"/>
    </row>
    <row r="74" spans="1:4" ht="15.75" customHeight="1">
      <c r="A74" s="10"/>
      <c r="B74" s="10"/>
      <c r="C74" s="11"/>
      <c r="D74" s="11"/>
    </row>
    <row r="75" spans="1:4" ht="15.75" customHeight="1">
      <c r="A75" s="10"/>
      <c r="B75" s="10"/>
      <c r="C75" s="11"/>
      <c r="D75" s="11"/>
    </row>
    <row r="76" spans="1:4" ht="15.75" customHeight="1">
      <c r="A76" s="10"/>
      <c r="B76" s="10"/>
      <c r="C76" s="11"/>
      <c r="D76" s="11"/>
    </row>
    <row r="77" spans="1:4" ht="15.75" customHeight="1">
      <c r="A77" s="10"/>
      <c r="B77" s="10"/>
      <c r="C77" s="11"/>
      <c r="D77" s="11"/>
    </row>
    <row r="78" spans="1:4" ht="15.75" customHeight="1">
      <c r="A78" s="10"/>
      <c r="B78" s="10"/>
      <c r="C78" s="11"/>
      <c r="D78" s="11"/>
    </row>
    <row r="79" spans="1:4" ht="15.75" customHeight="1">
      <c r="A79" s="10"/>
      <c r="B79" s="10"/>
      <c r="C79" s="11"/>
      <c r="D79" s="11"/>
    </row>
    <row r="80" spans="1:4" ht="15.75" customHeight="1">
      <c r="A80" s="10"/>
      <c r="B80" s="10"/>
      <c r="C80" s="11"/>
      <c r="D80" s="11"/>
    </row>
    <row r="81" spans="1:4" ht="15.75" customHeight="1">
      <c r="A81" s="10"/>
      <c r="B81" s="10"/>
      <c r="C81" s="11"/>
      <c r="D81" s="11"/>
    </row>
    <row r="82" spans="1:4" ht="15.75" customHeight="1">
      <c r="A82" s="10"/>
      <c r="B82" s="10"/>
      <c r="C82" s="11"/>
      <c r="D82" s="11"/>
    </row>
    <row r="83" spans="1:4" ht="15.75" customHeight="1">
      <c r="A83" s="10"/>
      <c r="B83" s="10"/>
      <c r="C83" s="11"/>
      <c r="D83" s="11"/>
    </row>
    <row r="84" spans="1:4" ht="15.75" customHeight="1">
      <c r="A84" s="10"/>
      <c r="B84" s="10"/>
      <c r="C84" s="11"/>
      <c r="D84" s="11"/>
    </row>
    <row r="85" spans="1:4" ht="15.75" customHeight="1">
      <c r="A85" s="10"/>
      <c r="B85" s="10"/>
      <c r="C85" s="11"/>
      <c r="D85" s="11"/>
    </row>
    <row r="86" spans="1:4" ht="15.75" customHeight="1">
      <c r="A86" s="10"/>
      <c r="B86" s="10"/>
      <c r="C86" s="11"/>
      <c r="D86" s="11"/>
    </row>
    <row r="87" spans="1:4" ht="15.75" customHeight="1">
      <c r="A87" s="10"/>
      <c r="B87" s="10"/>
      <c r="C87" s="11"/>
      <c r="D87" s="11"/>
    </row>
    <row r="88" spans="1:4" ht="15.75" customHeight="1">
      <c r="A88" s="10"/>
      <c r="B88" s="10"/>
      <c r="C88" s="11"/>
      <c r="D88" s="11"/>
    </row>
    <row r="89" spans="1:4" ht="15.75" customHeight="1">
      <c r="A89" s="10"/>
      <c r="B89" s="10"/>
      <c r="C89" s="11"/>
      <c r="D89" s="11"/>
    </row>
    <row r="90" spans="1:4" ht="15.75" customHeight="1">
      <c r="A90" s="10"/>
      <c r="B90" s="10"/>
      <c r="C90" s="11"/>
      <c r="D90" s="11"/>
    </row>
    <row r="91" spans="1:4" ht="15.75" customHeight="1">
      <c r="A91" s="10"/>
      <c r="B91" s="10"/>
      <c r="C91" s="11"/>
      <c r="D91" s="11"/>
    </row>
    <row r="92" spans="1:4" ht="15.75" customHeight="1">
      <c r="A92" s="10"/>
      <c r="B92" s="10"/>
      <c r="C92" s="11"/>
      <c r="D92" s="11"/>
    </row>
    <row r="93" spans="1:4" ht="15.75" customHeight="1">
      <c r="A93" s="10"/>
      <c r="B93" s="10"/>
      <c r="C93" s="11"/>
      <c r="D93" s="11"/>
    </row>
    <row r="94" spans="1:4" ht="15.75" customHeight="1">
      <c r="A94" s="10"/>
      <c r="B94" s="10"/>
      <c r="C94" s="11"/>
      <c r="D94" s="11"/>
    </row>
    <row r="95" spans="1:4" ht="15.75" customHeight="1">
      <c r="A95" s="10"/>
      <c r="B95" s="10"/>
      <c r="C95" s="11"/>
      <c r="D95" s="11"/>
    </row>
    <row r="96" spans="1:4" ht="15.75" customHeight="1">
      <c r="A96" s="10"/>
      <c r="B96" s="10"/>
      <c r="C96" s="11"/>
      <c r="D96" s="11"/>
    </row>
    <row r="97" spans="1:4" ht="15.75" customHeight="1">
      <c r="A97" s="10"/>
      <c r="B97" s="10"/>
      <c r="C97" s="11"/>
      <c r="D97" s="11"/>
    </row>
    <row r="98" spans="1:4" ht="15.75" customHeight="1">
      <c r="A98" s="10"/>
      <c r="B98" s="10"/>
      <c r="C98" s="11"/>
      <c r="D98" s="11"/>
    </row>
    <row r="99" spans="1:4" ht="15.75" customHeight="1">
      <c r="A99" s="10"/>
      <c r="B99" s="10"/>
      <c r="C99" s="11"/>
      <c r="D99" s="11"/>
    </row>
    <row r="100" spans="1:4" ht="15.75" customHeight="1">
      <c r="A100" s="10"/>
      <c r="B100" s="10"/>
      <c r="C100" s="11"/>
      <c r="D100" s="11"/>
    </row>
    <row r="101" spans="1:4" ht="15.75" customHeight="1">
      <c r="A101" s="10"/>
      <c r="B101" s="10"/>
      <c r="C101" s="11"/>
      <c r="D101" s="11"/>
    </row>
    <row r="102" spans="1:4" ht="15.75" customHeight="1">
      <c r="A102" s="10"/>
      <c r="B102" s="10"/>
      <c r="C102" s="11"/>
      <c r="D102" s="11"/>
    </row>
    <row r="103" spans="1:4" ht="15.75" customHeight="1">
      <c r="A103" s="10"/>
      <c r="B103" s="10"/>
      <c r="C103" s="11"/>
      <c r="D103" s="11"/>
    </row>
    <row r="104" spans="1:4" ht="15.75" customHeight="1">
      <c r="A104" s="10"/>
      <c r="B104" s="10"/>
      <c r="C104" s="11"/>
      <c r="D104" s="11"/>
    </row>
    <row r="105" spans="1:4" ht="15.75" customHeight="1">
      <c r="A105" s="10"/>
      <c r="B105" s="10"/>
      <c r="C105" s="11"/>
      <c r="D105" s="11"/>
    </row>
    <row r="106" spans="1:4" ht="15.75" customHeight="1">
      <c r="A106" s="10"/>
      <c r="B106" s="10"/>
      <c r="C106" s="11"/>
      <c r="D106" s="11"/>
    </row>
    <row r="107" spans="1:4" ht="15.75" customHeight="1">
      <c r="A107" s="10"/>
      <c r="B107" s="10"/>
      <c r="C107" s="11"/>
      <c r="D107" s="11"/>
    </row>
    <row r="108" spans="1:4" ht="15.75" customHeight="1">
      <c r="A108" s="10"/>
      <c r="B108" s="10"/>
      <c r="C108" s="11"/>
      <c r="D108" s="11"/>
    </row>
    <row r="109" spans="1:4" ht="15.75" customHeight="1">
      <c r="A109" s="10"/>
      <c r="B109" s="10"/>
      <c r="C109" s="11"/>
      <c r="D109" s="11"/>
    </row>
    <row r="110" spans="1:4" ht="15.75" customHeight="1">
      <c r="A110" s="10"/>
      <c r="B110" s="10"/>
      <c r="C110" s="11"/>
      <c r="D110" s="11"/>
    </row>
    <row r="111" spans="1:4" ht="15.75" customHeight="1">
      <c r="A111" s="10"/>
      <c r="B111" s="10"/>
      <c r="C111" s="11"/>
      <c r="D111" s="11"/>
    </row>
    <row r="112" spans="1:4" ht="15.75" customHeight="1">
      <c r="A112" s="10"/>
      <c r="B112" s="10"/>
      <c r="C112" s="11"/>
      <c r="D112" s="11"/>
    </row>
    <row r="113" spans="1:4" ht="15.75" customHeight="1">
      <c r="A113" s="10"/>
      <c r="B113" s="10"/>
      <c r="C113" s="11"/>
      <c r="D113" s="11"/>
    </row>
    <row r="114" spans="1:4" ht="15.75" customHeight="1">
      <c r="A114" s="10"/>
      <c r="B114" s="10"/>
      <c r="C114" s="11"/>
      <c r="D114" s="11"/>
    </row>
    <row r="115" spans="1:4" ht="15.75" customHeight="1">
      <c r="A115" s="10"/>
      <c r="B115" s="10"/>
      <c r="C115" s="11"/>
      <c r="D115" s="11"/>
    </row>
    <row r="116" spans="1:4" ht="15.75" customHeight="1">
      <c r="A116" s="10"/>
      <c r="B116" s="10"/>
      <c r="C116" s="11"/>
      <c r="D116" s="11"/>
    </row>
    <row r="117" spans="1:4" ht="15.75" customHeight="1">
      <c r="A117" s="10"/>
      <c r="B117" s="10"/>
      <c r="C117" s="11"/>
      <c r="D117" s="11"/>
    </row>
    <row r="118" spans="1:4" ht="15.75" customHeight="1">
      <c r="A118" s="10"/>
      <c r="B118" s="10"/>
      <c r="C118" s="11"/>
      <c r="D118" s="11"/>
    </row>
    <row r="119" spans="1:4" ht="15.75" customHeight="1">
      <c r="A119" s="10"/>
      <c r="B119" s="10"/>
      <c r="C119" s="11"/>
      <c r="D119" s="11"/>
    </row>
    <row r="120" spans="1:4" ht="15.75" customHeight="1">
      <c r="A120" s="10"/>
      <c r="B120" s="10"/>
      <c r="C120" s="11"/>
      <c r="D120" s="11"/>
    </row>
    <row r="121" spans="1:4" ht="15.75" customHeight="1">
      <c r="A121" s="10"/>
      <c r="B121" s="10"/>
      <c r="C121" s="11"/>
      <c r="D121" s="11"/>
    </row>
    <row r="122" spans="1:4" ht="15.75" customHeight="1">
      <c r="A122" s="10"/>
      <c r="B122" s="10"/>
      <c r="C122" s="11"/>
      <c r="D122" s="11"/>
    </row>
    <row r="123" spans="1:4" ht="15.75" customHeight="1">
      <c r="A123" s="10"/>
      <c r="B123" s="10"/>
      <c r="C123" s="11"/>
      <c r="D123" s="11"/>
    </row>
    <row r="124" spans="1:4" ht="15.75" customHeight="1">
      <c r="A124" s="10"/>
      <c r="B124" s="10"/>
      <c r="C124" s="11"/>
      <c r="D124" s="11"/>
    </row>
    <row r="125" spans="1:4" ht="15.75" customHeight="1">
      <c r="A125" s="10"/>
      <c r="B125" s="10"/>
      <c r="C125" s="11"/>
      <c r="D125" s="11"/>
    </row>
    <row r="126" spans="1:4" ht="15.75" customHeight="1">
      <c r="A126" s="10"/>
      <c r="B126" s="10"/>
      <c r="C126" s="11"/>
      <c r="D126" s="11"/>
    </row>
    <row r="127" spans="1:4" ht="15.75" customHeight="1">
      <c r="A127" s="10"/>
      <c r="B127" s="10"/>
      <c r="C127" s="11"/>
      <c r="D127" s="11"/>
    </row>
    <row r="128" spans="1:4" ht="15.75" customHeight="1">
      <c r="A128" s="10"/>
      <c r="B128" s="10"/>
      <c r="C128" s="11"/>
      <c r="D128" s="11"/>
    </row>
    <row r="129" spans="1:4" ht="15.75" customHeight="1">
      <c r="A129" s="10"/>
      <c r="B129" s="10"/>
      <c r="C129" s="11"/>
      <c r="D129" s="11"/>
    </row>
    <row r="130" spans="1:4" ht="15.75" customHeight="1">
      <c r="A130" s="10"/>
      <c r="B130" s="10"/>
      <c r="C130" s="11"/>
      <c r="D130" s="11"/>
    </row>
    <row r="131" spans="1:4" ht="15.75" customHeight="1">
      <c r="A131" s="10"/>
      <c r="B131" s="10"/>
      <c r="C131" s="11"/>
      <c r="D131" s="11"/>
    </row>
    <row r="132" spans="1:4" ht="15.75" customHeight="1">
      <c r="A132" s="10"/>
      <c r="B132" s="10"/>
      <c r="C132" s="11"/>
      <c r="D132" s="11"/>
    </row>
    <row r="133" spans="1:4" ht="15.75" customHeight="1">
      <c r="A133" s="10"/>
      <c r="B133" s="10"/>
      <c r="C133" s="11"/>
      <c r="D133" s="11"/>
    </row>
    <row r="134" spans="1:4" ht="15.75" customHeight="1">
      <c r="A134" s="10"/>
      <c r="B134" s="10"/>
      <c r="C134" s="11"/>
      <c r="D134" s="11"/>
    </row>
    <row r="135" spans="1:4" ht="15.75" customHeight="1">
      <c r="A135" s="10"/>
      <c r="B135" s="10"/>
      <c r="C135" s="11"/>
      <c r="D135" s="11"/>
    </row>
    <row r="136" spans="1:4" ht="15.75" customHeight="1">
      <c r="A136" s="10"/>
      <c r="B136" s="10"/>
      <c r="C136" s="11"/>
      <c r="D136" s="11"/>
    </row>
    <row r="137" spans="1:4" ht="15.75" customHeight="1">
      <c r="A137" s="10"/>
      <c r="B137" s="10"/>
      <c r="C137" s="11"/>
      <c r="D137" s="11"/>
    </row>
    <row r="138" spans="1:4" ht="15.75" customHeight="1">
      <c r="A138" s="10"/>
      <c r="B138" s="10"/>
      <c r="C138" s="11"/>
      <c r="D138" s="11"/>
    </row>
    <row r="139" spans="1:4" ht="15.75" customHeight="1">
      <c r="A139" s="10"/>
      <c r="B139" s="10"/>
      <c r="C139" s="11"/>
      <c r="D139" s="11"/>
    </row>
    <row r="140" spans="1:4" ht="15.75" customHeight="1">
      <c r="A140" s="10"/>
      <c r="B140" s="10"/>
      <c r="C140" s="11"/>
      <c r="D140" s="11"/>
    </row>
    <row r="141" spans="1:4" ht="15.75" customHeight="1">
      <c r="A141" s="10"/>
      <c r="B141" s="10"/>
      <c r="C141" s="11"/>
      <c r="D141" s="11"/>
    </row>
    <row r="142" spans="1:4" ht="15.75" customHeight="1">
      <c r="A142" s="10"/>
      <c r="B142" s="10"/>
      <c r="C142" s="11"/>
      <c r="D142" s="11"/>
    </row>
    <row r="143" spans="1:4" ht="15.75" customHeight="1">
      <c r="A143" s="10"/>
      <c r="B143" s="10"/>
      <c r="C143" s="11"/>
      <c r="D143" s="11"/>
    </row>
    <row r="144" spans="1:4" ht="15.75" customHeight="1">
      <c r="A144" s="10"/>
      <c r="B144" s="10"/>
      <c r="C144" s="11"/>
      <c r="D144" s="11"/>
    </row>
    <row r="145" spans="1:4" ht="15.75" customHeight="1">
      <c r="A145" s="10"/>
      <c r="B145" s="10"/>
      <c r="C145" s="11"/>
      <c r="D145" s="11"/>
    </row>
    <row r="146" spans="1:4" ht="15.75" customHeight="1">
      <c r="A146" s="10"/>
      <c r="B146" s="10"/>
      <c r="C146" s="11"/>
      <c r="D146" s="11"/>
    </row>
    <row r="147" spans="1:4" ht="15.75" customHeight="1">
      <c r="A147" s="10"/>
      <c r="B147" s="10"/>
      <c r="C147" s="11"/>
      <c r="D147" s="11"/>
    </row>
    <row r="148" spans="1:4" ht="15.75" customHeight="1">
      <c r="A148" s="10"/>
      <c r="B148" s="10"/>
      <c r="C148" s="11"/>
      <c r="D148" s="11"/>
    </row>
    <row r="149" spans="1:4" ht="15.75" customHeight="1">
      <c r="A149" s="10"/>
      <c r="B149" s="10"/>
      <c r="C149" s="11"/>
      <c r="D149" s="11"/>
    </row>
    <row r="150" spans="1:4" ht="15.75" customHeight="1">
      <c r="A150" s="10"/>
      <c r="B150" s="10"/>
      <c r="C150" s="11"/>
      <c r="D150" s="11"/>
    </row>
    <row r="151" spans="1:4" ht="15.75" customHeight="1">
      <c r="A151" s="10"/>
      <c r="B151" s="10"/>
      <c r="C151" s="11"/>
      <c r="D151" s="11"/>
    </row>
    <row r="152" spans="1:4" ht="15.75" customHeight="1">
      <c r="A152" s="10"/>
      <c r="B152" s="10"/>
      <c r="C152" s="11"/>
      <c r="D152" s="11"/>
    </row>
    <row r="153" spans="1:4" ht="15.75" customHeight="1">
      <c r="A153" s="10"/>
      <c r="B153" s="10"/>
      <c r="C153" s="11"/>
      <c r="D153" s="11"/>
    </row>
    <row r="154" spans="1:4" ht="15.75" customHeight="1">
      <c r="A154" s="10"/>
      <c r="B154" s="10"/>
      <c r="C154" s="11"/>
      <c r="D154" s="11"/>
    </row>
    <row r="155" spans="1:4" ht="15.75" customHeight="1">
      <c r="A155" s="10"/>
      <c r="B155" s="10"/>
      <c r="C155" s="11"/>
      <c r="D155" s="11"/>
    </row>
    <row r="156" spans="1:4" ht="15.75" customHeight="1">
      <c r="A156" s="10"/>
      <c r="B156" s="10"/>
      <c r="C156" s="11"/>
      <c r="D156" s="11"/>
    </row>
    <row r="157" spans="1:4" ht="15.75" customHeight="1">
      <c r="A157" s="10"/>
      <c r="B157" s="10"/>
      <c r="C157" s="11"/>
      <c r="D157" s="11"/>
    </row>
    <row r="158" spans="1:4" ht="15.75" customHeight="1">
      <c r="A158" s="10"/>
      <c r="B158" s="10"/>
      <c r="C158" s="11"/>
      <c r="D158" s="11"/>
    </row>
    <row r="159" spans="1:4" ht="15.75" customHeight="1">
      <c r="A159" s="10"/>
      <c r="B159" s="10"/>
      <c r="C159" s="11"/>
      <c r="D159" s="11"/>
    </row>
    <row r="160" spans="1:4" ht="15.75" customHeight="1">
      <c r="A160" s="10"/>
      <c r="B160" s="10"/>
      <c r="C160" s="11"/>
      <c r="D160" s="11"/>
    </row>
    <row r="161" spans="1:4" ht="15.75" customHeight="1">
      <c r="A161" s="10"/>
      <c r="B161" s="10"/>
      <c r="C161" s="11"/>
      <c r="D161" s="11"/>
    </row>
    <row r="162" spans="1:4" ht="15.75" customHeight="1">
      <c r="A162" s="10"/>
      <c r="B162" s="10"/>
      <c r="C162" s="11"/>
      <c r="D162" s="11"/>
    </row>
    <row r="163" spans="1:4" ht="15.75" customHeight="1">
      <c r="A163" s="10"/>
      <c r="B163" s="10"/>
      <c r="C163" s="11"/>
      <c r="D163" s="11"/>
    </row>
    <row r="164" spans="1:4" ht="15.75" customHeight="1">
      <c r="A164" s="10"/>
      <c r="B164" s="10"/>
      <c r="C164" s="11"/>
      <c r="D164" s="11"/>
    </row>
    <row r="165" spans="1:4" ht="15.75" customHeight="1">
      <c r="A165" s="10"/>
      <c r="B165" s="10"/>
      <c r="C165" s="11"/>
      <c r="D165" s="11"/>
    </row>
    <row r="166" spans="1:4" ht="15.75" customHeight="1">
      <c r="A166" s="10"/>
      <c r="B166" s="10"/>
      <c r="C166" s="11"/>
      <c r="D166" s="11"/>
    </row>
    <row r="167" spans="1:4" ht="15.75" customHeight="1">
      <c r="A167" s="10"/>
      <c r="B167" s="10"/>
      <c r="C167" s="11"/>
      <c r="D167" s="11"/>
    </row>
    <row r="168" spans="1:4" ht="15.75" customHeight="1">
      <c r="A168" s="10"/>
      <c r="B168" s="10"/>
      <c r="C168" s="11"/>
      <c r="D168" s="11"/>
    </row>
    <row r="169" spans="1:4" ht="15.75" customHeight="1">
      <c r="A169" s="10"/>
      <c r="B169" s="10"/>
      <c r="C169" s="11"/>
      <c r="D169" s="11"/>
    </row>
    <row r="170" spans="1:4" ht="15.75" customHeight="1">
      <c r="A170" s="10"/>
      <c r="B170" s="10"/>
      <c r="C170" s="11"/>
      <c r="D170" s="11"/>
    </row>
    <row r="171" spans="1:4" ht="15.75" customHeight="1">
      <c r="A171" s="10"/>
      <c r="B171" s="10"/>
      <c r="C171" s="11"/>
      <c r="D171" s="11"/>
    </row>
    <row r="172" spans="1:4" ht="15.75" customHeight="1">
      <c r="A172" s="10"/>
      <c r="B172" s="10"/>
      <c r="C172" s="11"/>
      <c r="D172" s="11"/>
    </row>
    <row r="173" spans="1:4" ht="15.75" customHeight="1">
      <c r="A173" s="10"/>
      <c r="B173" s="10"/>
      <c r="C173" s="11"/>
      <c r="D173" s="11"/>
    </row>
    <row r="174" spans="1:4" ht="15.75" customHeight="1">
      <c r="A174" s="10"/>
      <c r="B174" s="10"/>
      <c r="C174" s="11"/>
      <c r="D174" s="11"/>
    </row>
    <row r="175" spans="1:4" ht="15.75" customHeight="1">
      <c r="A175" s="10"/>
      <c r="B175" s="10"/>
      <c r="C175" s="11"/>
      <c r="D175" s="11"/>
    </row>
    <row r="176" spans="1:4" ht="15.75" customHeight="1">
      <c r="A176" s="10"/>
      <c r="B176" s="10"/>
      <c r="C176" s="11"/>
      <c r="D176" s="11"/>
    </row>
    <row r="177" spans="1:4" ht="15.75" customHeight="1">
      <c r="A177" s="10"/>
      <c r="B177" s="10"/>
      <c r="C177" s="11"/>
      <c r="D177" s="11"/>
    </row>
    <row r="178" spans="1:4" ht="15.75" customHeight="1">
      <c r="A178" s="10"/>
      <c r="B178" s="10"/>
      <c r="C178" s="11"/>
      <c r="D178" s="11"/>
    </row>
    <row r="179" spans="1:4" ht="15.75" customHeight="1">
      <c r="A179" s="10"/>
      <c r="B179" s="10"/>
      <c r="C179" s="11"/>
      <c r="D179" s="11"/>
    </row>
    <row r="180" spans="1:4" ht="15.75" customHeight="1">
      <c r="A180" s="10"/>
      <c r="B180" s="10"/>
      <c r="C180" s="11"/>
      <c r="D180" s="11"/>
    </row>
    <row r="181" spans="1:4" ht="15.75" customHeight="1">
      <c r="A181" s="10"/>
      <c r="B181" s="10"/>
      <c r="C181" s="11"/>
      <c r="D181" s="11"/>
    </row>
    <row r="182" spans="1:4" ht="15.75" customHeight="1">
      <c r="A182" s="10"/>
      <c r="B182" s="10"/>
      <c r="C182" s="11"/>
      <c r="D182" s="11"/>
    </row>
    <row r="183" spans="1:4" ht="15.75" customHeight="1">
      <c r="A183" s="10"/>
      <c r="B183" s="10"/>
      <c r="C183" s="11"/>
      <c r="D183" s="11"/>
    </row>
    <row r="184" spans="1:4" ht="15.75" customHeight="1">
      <c r="A184" s="10"/>
      <c r="B184" s="10"/>
      <c r="C184" s="11"/>
      <c r="D184" s="11"/>
    </row>
    <row r="185" spans="1:4" ht="15.75" customHeight="1">
      <c r="A185" s="10"/>
      <c r="B185" s="10"/>
      <c r="C185" s="11"/>
      <c r="D185" s="11"/>
    </row>
    <row r="186" spans="1:4" ht="15.75" customHeight="1">
      <c r="A186" s="10"/>
      <c r="B186" s="10"/>
      <c r="C186" s="11"/>
      <c r="D186" s="11"/>
    </row>
    <row r="187" spans="1:4" ht="15.75" customHeight="1">
      <c r="A187" s="10"/>
      <c r="B187" s="10"/>
      <c r="C187" s="11"/>
      <c r="D187" s="11"/>
    </row>
    <row r="188" spans="1:4" ht="15.75" customHeight="1">
      <c r="A188" s="10"/>
      <c r="B188" s="10"/>
      <c r="C188" s="11"/>
      <c r="D188" s="11"/>
    </row>
    <row r="189" spans="1:4" ht="15.75" customHeight="1">
      <c r="A189" s="10"/>
      <c r="B189" s="10"/>
      <c r="C189" s="11"/>
      <c r="D189" s="11"/>
    </row>
    <row r="190" spans="1:4" ht="15.75" customHeight="1">
      <c r="A190" s="10"/>
      <c r="B190" s="10"/>
      <c r="C190" s="11"/>
      <c r="D190" s="11"/>
    </row>
    <row r="191" spans="1:4" ht="15.75" customHeight="1">
      <c r="A191" s="10"/>
      <c r="B191" s="10"/>
      <c r="C191" s="11"/>
      <c r="D191" s="11"/>
    </row>
    <row r="192" spans="1:4" ht="15.75" customHeight="1">
      <c r="A192" s="10"/>
      <c r="B192" s="10"/>
      <c r="C192" s="11"/>
      <c r="D192" s="11"/>
    </row>
    <row r="193" spans="1:4" ht="15.75" customHeight="1">
      <c r="A193" s="10"/>
      <c r="B193" s="10"/>
      <c r="C193" s="11"/>
      <c r="D193" s="11"/>
    </row>
    <row r="194" spans="1:4" ht="15.75" customHeight="1">
      <c r="A194" s="10"/>
      <c r="B194" s="10"/>
      <c r="C194" s="11"/>
      <c r="D194" s="11"/>
    </row>
    <row r="195" spans="1:4" ht="15.75" customHeight="1">
      <c r="A195" s="10"/>
      <c r="B195" s="10"/>
      <c r="C195" s="11"/>
      <c r="D195" s="11"/>
    </row>
    <row r="196" spans="1:4" ht="15.75" customHeight="1">
      <c r="A196" s="10"/>
      <c r="B196" s="10"/>
      <c r="C196" s="11"/>
      <c r="D196" s="11"/>
    </row>
    <row r="197" spans="1:4" ht="15.75" customHeight="1">
      <c r="A197" s="10"/>
      <c r="B197" s="10"/>
      <c r="C197" s="11"/>
      <c r="D197" s="11"/>
    </row>
    <row r="198" spans="1:4" ht="15.75" customHeight="1">
      <c r="A198" s="10"/>
      <c r="B198" s="10"/>
      <c r="C198" s="11"/>
      <c r="D198" s="11"/>
    </row>
    <row r="199" spans="1:4" ht="15.75" customHeight="1">
      <c r="A199" s="10"/>
      <c r="B199" s="10"/>
      <c r="C199" s="11"/>
      <c r="D199" s="11"/>
    </row>
    <row r="200" spans="1:4" ht="15.75" customHeight="1">
      <c r="A200" s="10"/>
      <c r="B200" s="10"/>
      <c r="C200" s="11"/>
      <c r="D200" s="11"/>
    </row>
    <row r="201" spans="1:4" ht="15.75" customHeight="1">
      <c r="A201" s="10"/>
      <c r="B201" s="10"/>
      <c r="C201" s="11"/>
      <c r="D201" s="11"/>
    </row>
    <row r="202" spans="1:4" ht="15.75" customHeight="1">
      <c r="A202" s="10"/>
      <c r="B202" s="10"/>
      <c r="C202" s="11"/>
      <c r="D202" s="11"/>
    </row>
    <row r="203" spans="1:4" ht="15.75" customHeight="1">
      <c r="A203" s="10"/>
      <c r="B203" s="10"/>
      <c r="C203" s="11"/>
      <c r="D203" s="11"/>
    </row>
    <row r="204" spans="1:4" ht="15.75" customHeight="1">
      <c r="A204" s="10"/>
      <c r="B204" s="10"/>
      <c r="C204" s="11"/>
      <c r="D204" s="11"/>
    </row>
    <row r="205" spans="1:4" ht="15.75" customHeight="1">
      <c r="A205" s="10"/>
      <c r="B205" s="10"/>
      <c r="C205" s="11"/>
      <c r="D205" s="11"/>
    </row>
    <row r="206" spans="1:4" ht="15.75" customHeight="1">
      <c r="A206" s="10"/>
      <c r="B206" s="10"/>
      <c r="C206" s="11"/>
      <c r="D206" s="11"/>
    </row>
    <row r="207" spans="1:4" ht="15.75" customHeight="1">
      <c r="A207" s="10"/>
      <c r="B207" s="10"/>
      <c r="C207" s="11"/>
      <c r="D207" s="11"/>
    </row>
    <row r="208" spans="1:4" ht="15.75" customHeight="1">
      <c r="A208" s="10"/>
      <c r="B208" s="10"/>
      <c r="C208" s="11"/>
      <c r="D208" s="11"/>
    </row>
    <row r="209" spans="1:4" ht="15.75" customHeight="1">
      <c r="A209" s="10"/>
      <c r="B209" s="10"/>
      <c r="C209" s="11"/>
      <c r="D209" s="11"/>
    </row>
    <row r="210" spans="1:4" ht="15.75" customHeight="1">
      <c r="A210" s="10"/>
      <c r="B210" s="10"/>
      <c r="C210" s="11"/>
      <c r="D210" s="11"/>
    </row>
    <row r="211" spans="1:4" ht="15.75" customHeight="1"/>
    <row r="212" spans="1:4" ht="15.75" customHeight="1"/>
    <row r="213" spans="1:4" ht="15.75" customHeight="1"/>
    <row r="214" spans="1:4" ht="15.75" customHeight="1"/>
    <row r="215" spans="1:4" ht="15.75" customHeight="1"/>
    <row r="216" spans="1:4" ht="15.75" customHeight="1"/>
    <row r="217" spans="1:4" ht="15.75" customHeight="1"/>
    <row r="218" spans="1:4" ht="15.75" customHeight="1"/>
    <row r="219" spans="1:4" ht="15.75" customHeight="1"/>
    <row r="220" spans="1:4" ht="15.75" customHeight="1"/>
    <row r="221" spans="1:4" ht="15.75" customHeight="1"/>
    <row r="222" spans="1:4" ht="15.75" customHeight="1"/>
    <row r="223" spans="1:4" ht="15.75" customHeight="1"/>
    <row r="224" spans="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
    <mergeCell ref="A1:A2"/>
    <mergeCell ref="B1:C2"/>
    <mergeCell ref="A3:D3"/>
    <mergeCell ref="D1:D2"/>
  </mergeCells>
  <printOptions horizontalCentered="1"/>
  <pageMargins left="0.19685039370078741" right="0.19685039370078741" top="0.19685039370078741" bottom="0.39370078740157483" header="0.11811023622047245" footer="0.11811023622047245"/>
  <pageSetup paperSize="9" scale="83" fitToHeight="70" orientation="landscape" r:id="rId1"/>
  <headerFooter>
    <oddFooter xml:space="preserve">&amp;L        &amp;A&amp;C&amp;F&amp;R&amp;P of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D31D-F762-406E-873B-226F20D5D9CB}">
  <dimension ref="A1:IZ224"/>
  <sheetViews>
    <sheetView zoomScale="41" zoomScaleNormal="55" workbookViewId="0">
      <pane ySplit="2" topLeftCell="A65" activePane="bottomLeft" state="frozen"/>
      <selection activeCell="G224" sqref="G224"/>
      <selection pane="bottomLeft" activeCell="J68" sqref="J68"/>
    </sheetView>
  </sheetViews>
  <sheetFormatPr defaultColWidth="9.1796875" defaultRowHeight="18.5"/>
  <cols>
    <col min="1" max="1" width="8.54296875" style="728" customWidth="1"/>
    <col min="2" max="2" width="36.453125" style="729" customWidth="1"/>
    <col min="3" max="3" width="156" style="729" customWidth="1"/>
    <col min="4" max="4" width="11.26953125" style="728" bestFit="1" customWidth="1"/>
    <col min="5" max="5" width="16.54296875" style="730" bestFit="1" customWidth="1"/>
    <col min="6" max="6" width="23.54296875" style="730" customWidth="1"/>
    <col min="7" max="7" width="22" style="731" bestFit="1" customWidth="1"/>
    <col min="8" max="8" width="34.1796875" style="731" customWidth="1"/>
    <col min="9" max="9" width="24.08984375" style="976" customWidth="1"/>
    <col min="10" max="10" width="25.08984375" style="976" customWidth="1"/>
    <col min="11" max="16384" width="9.1796875" style="614"/>
  </cols>
  <sheetData>
    <row r="1" spans="1:8" ht="23.5">
      <c r="A1" s="831" t="s">
        <v>5</v>
      </c>
      <c r="B1" s="832"/>
      <c r="C1" s="832"/>
      <c r="D1" s="832"/>
      <c r="E1" s="832"/>
      <c r="F1" s="832"/>
      <c r="G1" s="833"/>
      <c r="H1" s="614"/>
    </row>
    <row r="2" spans="1:8" ht="31">
      <c r="A2" s="615" t="s">
        <v>21</v>
      </c>
      <c r="B2" s="616" t="s">
        <v>22</v>
      </c>
      <c r="C2" s="616" t="s">
        <v>23</v>
      </c>
      <c r="D2" s="617" t="s">
        <v>24</v>
      </c>
      <c r="E2" s="618" t="s">
        <v>25</v>
      </c>
      <c r="F2" s="619" t="s">
        <v>26</v>
      </c>
      <c r="G2" s="620" t="s">
        <v>27</v>
      </c>
      <c r="H2" s="620" t="s">
        <v>28</v>
      </c>
    </row>
    <row r="3" spans="1:8">
      <c r="A3" s="621"/>
      <c r="B3" s="622"/>
      <c r="C3" s="622"/>
      <c r="D3" s="623"/>
      <c r="E3" s="624"/>
      <c r="F3" s="625"/>
      <c r="G3" s="626"/>
      <c r="H3" s="626"/>
    </row>
    <row r="4" spans="1:8">
      <c r="A4" s="621"/>
      <c r="B4" s="622"/>
      <c r="C4" s="627" t="s">
        <v>29</v>
      </c>
      <c r="D4" s="623"/>
      <c r="E4" s="624"/>
      <c r="F4" s="625"/>
      <c r="G4" s="626"/>
      <c r="H4" s="626"/>
    </row>
    <row r="5" spans="1:8">
      <c r="A5" s="621"/>
      <c r="B5" s="622"/>
      <c r="C5" s="627" t="s">
        <v>30</v>
      </c>
      <c r="D5" s="623"/>
      <c r="E5" s="624"/>
      <c r="F5" s="625"/>
      <c r="G5" s="626"/>
      <c r="H5" s="626"/>
    </row>
    <row r="6" spans="1:8" ht="31">
      <c r="A6" s="621"/>
      <c r="B6" s="622"/>
      <c r="C6" s="628" t="s">
        <v>31</v>
      </c>
      <c r="D6" s="623"/>
      <c r="E6" s="624"/>
      <c r="F6" s="625"/>
      <c r="G6" s="626"/>
      <c r="H6" s="626"/>
    </row>
    <row r="7" spans="1:8">
      <c r="A7" s="621"/>
      <c r="B7" s="622"/>
      <c r="C7" s="629" t="s">
        <v>32</v>
      </c>
      <c r="D7" s="623"/>
      <c r="E7" s="624"/>
      <c r="F7" s="625"/>
      <c r="G7" s="626"/>
      <c r="H7" s="626"/>
    </row>
    <row r="8" spans="1:8">
      <c r="A8" s="621"/>
      <c r="B8" s="622"/>
      <c r="C8" s="629" t="s">
        <v>33</v>
      </c>
      <c r="D8" s="623"/>
      <c r="E8" s="624"/>
      <c r="F8" s="625"/>
      <c r="G8" s="626"/>
      <c r="H8" s="626"/>
    </row>
    <row r="9" spans="1:8">
      <c r="A9" s="621"/>
      <c r="B9" s="622"/>
      <c r="C9" s="629" t="s">
        <v>34</v>
      </c>
      <c r="D9" s="623"/>
      <c r="E9" s="624"/>
      <c r="F9" s="625"/>
      <c r="G9" s="626"/>
      <c r="H9" s="626"/>
    </row>
    <row r="10" spans="1:8">
      <c r="A10" s="621"/>
      <c r="B10" s="622"/>
      <c r="C10" s="629" t="s">
        <v>35</v>
      </c>
      <c r="D10" s="623"/>
      <c r="E10" s="624"/>
      <c r="F10" s="625"/>
      <c r="G10" s="626"/>
      <c r="H10" s="626"/>
    </row>
    <row r="11" spans="1:8" ht="31">
      <c r="A11" s="621"/>
      <c r="B11" s="622"/>
      <c r="C11" s="629" t="s">
        <v>36</v>
      </c>
      <c r="D11" s="623"/>
      <c r="E11" s="624"/>
      <c r="F11" s="625"/>
      <c r="G11" s="626"/>
      <c r="H11" s="626"/>
    </row>
    <row r="12" spans="1:8" ht="31">
      <c r="A12" s="621"/>
      <c r="B12" s="622"/>
      <c r="C12" s="630" t="s">
        <v>37</v>
      </c>
      <c r="D12" s="623"/>
      <c r="E12" s="624"/>
      <c r="F12" s="625"/>
      <c r="G12" s="626"/>
      <c r="H12" s="626"/>
    </row>
    <row r="13" spans="1:8" ht="31">
      <c r="A13" s="621"/>
      <c r="B13" s="622"/>
      <c r="C13" s="631" t="s">
        <v>38</v>
      </c>
      <c r="D13" s="623"/>
      <c r="E13" s="624"/>
      <c r="F13" s="625"/>
      <c r="G13" s="626"/>
      <c r="H13" s="626"/>
    </row>
    <row r="14" spans="1:8" ht="139.5">
      <c r="A14" s="621"/>
      <c r="B14" s="622"/>
      <c r="C14" s="631" t="s">
        <v>39</v>
      </c>
      <c r="D14" s="623"/>
      <c r="E14" s="624"/>
      <c r="F14" s="625"/>
      <c r="G14" s="626"/>
      <c r="H14" s="626"/>
    </row>
    <row r="15" spans="1:8">
      <c r="A15" s="621"/>
      <c r="B15" s="622"/>
      <c r="C15" s="632" t="s">
        <v>40</v>
      </c>
      <c r="D15" s="623"/>
      <c r="E15" s="624"/>
      <c r="F15" s="625"/>
      <c r="G15" s="626"/>
      <c r="H15" s="626"/>
    </row>
    <row r="16" spans="1:8">
      <c r="A16" s="621"/>
      <c r="B16" s="622"/>
      <c r="C16" s="628" t="s">
        <v>41</v>
      </c>
      <c r="D16" s="623"/>
      <c r="E16" s="624"/>
      <c r="F16" s="625"/>
      <c r="G16" s="626"/>
      <c r="H16" s="626"/>
    </row>
    <row r="17" spans="1:8">
      <c r="A17" s="621"/>
      <c r="B17" s="622"/>
      <c r="C17" s="633" t="s">
        <v>42</v>
      </c>
      <c r="D17" s="623"/>
      <c r="E17" s="624"/>
      <c r="F17" s="625"/>
      <c r="G17" s="626"/>
      <c r="H17" s="626"/>
    </row>
    <row r="18" spans="1:8" ht="65.25" customHeight="1">
      <c r="A18" s="621"/>
      <c r="B18" s="622"/>
      <c r="C18" s="628" t="s">
        <v>43</v>
      </c>
      <c r="D18" s="623"/>
      <c r="E18" s="624"/>
      <c r="F18" s="625"/>
      <c r="G18" s="626"/>
      <c r="H18" s="626"/>
    </row>
    <row r="19" spans="1:8" ht="46.5">
      <c r="A19" s="621"/>
      <c r="B19" s="622"/>
      <c r="C19" s="628" t="s">
        <v>44</v>
      </c>
      <c r="D19" s="623"/>
      <c r="E19" s="624"/>
      <c r="F19" s="625"/>
      <c r="G19" s="626"/>
      <c r="H19" s="626"/>
    </row>
    <row r="20" spans="1:8">
      <c r="A20" s="621"/>
      <c r="B20" s="622"/>
      <c r="C20" s="629" t="s">
        <v>45</v>
      </c>
      <c r="D20" s="623"/>
      <c r="E20" s="624"/>
      <c r="F20" s="625"/>
      <c r="G20" s="626"/>
      <c r="H20" s="626"/>
    </row>
    <row r="21" spans="1:8">
      <c r="A21" s="621"/>
      <c r="B21" s="622"/>
      <c r="C21" s="629" t="s">
        <v>46</v>
      </c>
      <c r="D21" s="623"/>
      <c r="E21" s="624"/>
      <c r="F21" s="625"/>
      <c r="G21" s="626"/>
      <c r="H21" s="626"/>
    </row>
    <row r="22" spans="1:8" ht="30.75" customHeight="1">
      <c r="A22" s="621"/>
      <c r="B22" s="622"/>
      <c r="C22" s="634" t="s">
        <v>47</v>
      </c>
      <c r="D22" s="623"/>
      <c r="E22" s="624"/>
      <c r="F22" s="625"/>
      <c r="G22" s="626"/>
      <c r="H22" s="626"/>
    </row>
    <row r="23" spans="1:8" ht="30.75" customHeight="1">
      <c r="A23" s="621"/>
      <c r="B23" s="622"/>
      <c r="C23" s="634" t="s">
        <v>48</v>
      </c>
      <c r="D23" s="623"/>
      <c r="E23" s="624"/>
      <c r="F23" s="625"/>
      <c r="G23" s="626"/>
      <c r="H23" s="626"/>
    </row>
    <row r="24" spans="1:8" ht="30.75" customHeight="1">
      <c r="A24" s="621"/>
      <c r="B24" s="622"/>
      <c r="C24" s="634" t="s">
        <v>49</v>
      </c>
      <c r="D24" s="623"/>
      <c r="E24" s="624"/>
      <c r="F24" s="625"/>
      <c r="G24" s="626"/>
      <c r="H24" s="626"/>
    </row>
    <row r="25" spans="1:8" ht="46.5">
      <c r="A25" s="621"/>
      <c r="B25" s="622"/>
      <c r="C25" s="634" t="s">
        <v>50</v>
      </c>
      <c r="D25" s="623"/>
      <c r="E25" s="624"/>
      <c r="F25" s="625"/>
      <c r="G25" s="626"/>
      <c r="H25" s="626"/>
    </row>
    <row r="26" spans="1:8" ht="31">
      <c r="A26" s="621"/>
      <c r="B26" s="622"/>
      <c r="C26" s="634" t="s">
        <v>51</v>
      </c>
      <c r="D26" s="623"/>
      <c r="E26" s="624"/>
      <c r="F26" s="625"/>
      <c r="G26" s="626"/>
      <c r="H26" s="626"/>
    </row>
    <row r="27" spans="1:8">
      <c r="A27" s="621"/>
      <c r="B27" s="622"/>
      <c r="C27" s="634"/>
      <c r="D27" s="623"/>
      <c r="E27" s="624"/>
      <c r="F27" s="625"/>
      <c r="G27" s="626"/>
      <c r="H27" s="626"/>
    </row>
    <row r="28" spans="1:8">
      <c r="A28" s="621"/>
      <c r="B28" s="622"/>
      <c r="C28" s="622"/>
      <c r="D28" s="623"/>
      <c r="E28" s="624"/>
      <c r="F28" s="625"/>
      <c r="G28" s="626"/>
      <c r="H28" s="626"/>
    </row>
    <row r="29" spans="1:8">
      <c r="A29" s="615" t="s">
        <v>52</v>
      </c>
      <c r="B29" s="834" t="s">
        <v>53</v>
      </c>
      <c r="C29" s="834"/>
      <c r="D29" s="617"/>
      <c r="E29" s="618"/>
      <c r="F29" s="619"/>
      <c r="G29" s="620"/>
      <c r="H29" s="620"/>
    </row>
    <row r="30" spans="1:8" ht="56.25" customHeight="1">
      <c r="A30" s="635">
        <v>1</v>
      </c>
      <c r="B30" s="636" t="s">
        <v>54</v>
      </c>
      <c r="C30" s="628" t="s">
        <v>55</v>
      </c>
      <c r="D30" s="637" t="s">
        <v>56</v>
      </c>
      <c r="E30" s="638">
        <v>220</v>
      </c>
      <c r="F30" s="772">
        <v>371</v>
      </c>
      <c r="G30" s="639">
        <f t="shared" ref="G30:G53" si="0">IFERROR(E30*F30,0)</f>
        <v>81620</v>
      </c>
      <c r="H30" s="639"/>
    </row>
    <row r="31" spans="1:8" ht="40.5" customHeight="1">
      <c r="A31" s="635">
        <v>2</v>
      </c>
      <c r="B31" s="636" t="s">
        <v>57</v>
      </c>
      <c r="C31" s="628" t="s">
        <v>58</v>
      </c>
      <c r="D31" s="637" t="s">
        <v>56</v>
      </c>
      <c r="E31" s="638">
        <v>250</v>
      </c>
      <c r="F31" s="772">
        <v>318</v>
      </c>
      <c r="G31" s="639">
        <f t="shared" si="0"/>
        <v>79500</v>
      </c>
      <c r="H31" s="639"/>
    </row>
    <row r="32" spans="1:8" ht="40.5" customHeight="1">
      <c r="A32" s="635">
        <v>3</v>
      </c>
      <c r="B32" s="636" t="s">
        <v>59</v>
      </c>
      <c r="C32" s="628" t="s">
        <v>60</v>
      </c>
      <c r="D32" s="637" t="s">
        <v>61</v>
      </c>
      <c r="E32" s="638">
        <v>100</v>
      </c>
      <c r="F32" s="772">
        <v>265</v>
      </c>
      <c r="G32" s="639">
        <f t="shared" si="0"/>
        <v>26500</v>
      </c>
      <c r="H32" s="639"/>
    </row>
    <row r="33" spans="1:10">
      <c r="A33" s="640" t="s">
        <v>62</v>
      </c>
      <c r="B33" s="830" t="s">
        <v>63</v>
      </c>
      <c r="C33" s="830"/>
      <c r="D33" s="830"/>
      <c r="E33" s="642"/>
      <c r="F33" s="773">
        <v>0</v>
      </c>
      <c r="G33" s="643">
        <f t="shared" si="0"/>
        <v>0</v>
      </c>
      <c r="H33" s="643"/>
    </row>
    <row r="34" spans="1:10" ht="62">
      <c r="A34" s="635">
        <v>1</v>
      </c>
      <c r="B34" s="644" t="s">
        <v>64</v>
      </c>
      <c r="C34" s="636" t="s">
        <v>65</v>
      </c>
      <c r="D34" s="637" t="s">
        <v>56</v>
      </c>
      <c r="E34" s="638">
        <v>1275</v>
      </c>
      <c r="F34" s="772">
        <v>90.100000000000009</v>
      </c>
      <c r="G34" s="639">
        <f t="shared" si="0"/>
        <v>114877.50000000001</v>
      </c>
      <c r="H34" s="639"/>
    </row>
    <row r="35" spans="1:10">
      <c r="A35" s="635"/>
      <c r="B35" s="645"/>
      <c r="C35" s="628"/>
      <c r="D35" s="637"/>
      <c r="E35" s="638"/>
      <c r="F35" s="772">
        <v>0</v>
      </c>
      <c r="G35" s="639">
        <f t="shared" si="0"/>
        <v>0</v>
      </c>
      <c r="H35" s="639"/>
    </row>
    <row r="36" spans="1:10">
      <c r="A36" s="640" t="s">
        <v>66</v>
      </c>
      <c r="B36" s="830" t="s">
        <v>67</v>
      </c>
      <c r="C36" s="830"/>
      <c r="D36" s="830"/>
      <c r="E36" s="642"/>
      <c r="F36" s="773">
        <v>0</v>
      </c>
      <c r="G36" s="620">
        <f t="shared" si="0"/>
        <v>0</v>
      </c>
      <c r="H36" s="620"/>
    </row>
    <row r="37" spans="1:10" ht="46.5">
      <c r="A37" s="635">
        <v>1</v>
      </c>
      <c r="B37" s="644" t="s">
        <v>68</v>
      </c>
      <c r="C37" s="636" t="s">
        <v>69</v>
      </c>
      <c r="D37" s="637" t="s">
        <v>56</v>
      </c>
      <c r="E37" s="638">
        <f>300</f>
        <v>300</v>
      </c>
      <c r="F37" s="772">
        <v>445.20000000000005</v>
      </c>
      <c r="G37" s="639">
        <f t="shared" si="0"/>
        <v>133560</v>
      </c>
      <c r="H37" s="639"/>
    </row>
    <row r="38" spans="1:10" ht="62">
      <c r="A38" s="635">
        <v>2</v>
      </c>
      <c r="B38" s="636" t="s">
        <v>70</v>
      </c>
      <c r="C38" s="628" t="s">
        <v>71</v>
      </c>
      <c r="D38" s="637" t="s">
        <v>56</v>
      </c>
      <c r="E38" s="638">
        <v>250</v>
      </c>
      <c r="F38" s="772">
        <v>795</v>
      </c>
      <c r="G38" s="639">
        <f t="shared" si="0"/>
        <v>198750</v>
      </c>
      <c r="H38" s="639"/>
    </row>
    <row r="39" spans="1:10" ht="91.5" customHeight="1">
      <c r="A39" s="635">
        <v>3</v>
      </c>
      <c r="B39" s="636" t="s">
        <v>72</v>
      </c>
      <c r="C39" s="628" t="s">
        <v>73</v>
      </c>
      <c r="D39" s="637" t="s">
        <v>56</v>
      </c>
      <c r="E39" s="638">
        <v>100</v>
      </c>
      <c r="F39" s="772">
        <v>424</v>
      </c>
      <c r="G39" s="639">
        <f t="shared" si="0"/>
        <v>42400</v>
      </c>
      <c r="H39" s="639"/>
    </row>
    <row r="40" spans="1:10" ht="216" customHeight="1">
      <c r="A40" s="635">
        <v>4</v>
      </c>
      <c r="B40" s="636" t="s">
        <v>74</v>
      </c>
      <c r="C40" s="628" t="s">
        <v>75</v>
      </c>
      <c r="D40" s="637" t="s">
        <v>56</v>
      </c>
      <c r="E40" s="638">
        <f>58*4</f>
        <v>232</v>
      </c>
      <c r="F40" s="772">
        <v>2597</v>
      </c>
      <c r="G40" s="639">
        <f t="shared" si="0"/>
        <v>602504</v>
      </c>
      <c r="H40" s="639"/>
    </row>
    <row r="41" spans="1:10" ht="216" customHeight="1">
      <c r="A41" s="635">
        <v>5</v>
      </c>
      <c r="B41" s="636" t="s">
        <v>76</v>
      </c>
      <c r="C41" s="628" t="s">
        <v>75</v>
      </c>
      <c r="D41" s="637" t="s">
        <v>56</v>
      </c>
      <c r="E41" s="638">
        <v>10</v>
      </c>
      <c r="F41" s="772">
        <v>2491</v>
      </c>
      <c r="G41" s="639">
        <f t="shared" si="0"/>
        <v>24910</v>
      </c>
      <c r="H41" s="639"/>
    </row>
    <row r="42" spans="1:10" ht="145.5" customHeight="1">
      <c r="A42" s="635">
        <v>6</v>
      </c>
      <c r="B42" s="636" t="s">
        <v>77</v>
      </c>
      <c r="C42" s="628" t="s">
        <v>78</v>
      </c>
      <c r="D42" s="637" t="s">
        <v>56</v>
      </c>
      <c r="E42" s="638">
        <v>925</v>
      </c>
      <c r="F42" s="772">
        <v>477</v>
      </c>
      <c r="G42" s="639">
        <f t="shared" si="0"/>
        <v>441225</v>
      </c>
      <c r="H42" s="639"/>
    </row>
    <row r="43" spans="1:10">
      <c r="A43" s="640" t="s">
        <v>79</v>
      </c>
      <c r="B43" s="830" t="s">
        <v>80</v>
      </c>
      <c r="C43" s="830"/>
      <c r="D43" s="830"/>
      <c r="E43" s="642"/>
      <c r="F43" s="773">
        <v>0</v>
      </c>
      <c r="G43" s="643">
        <f t="shared" si="0"/>
        <v>0</v>
      </c>
      <c r="H43" s="643"/>
      <c r="I43" s="982" t="s">
        <v>1732</v>
      </c>
      <c r="J43" s="982" t="s">
        <v>435</v>
      </c>
    </row>
    <row r="44" spans="1:10" ht="77.5">
      <c r="A44" s="646">
        <v>1</v>
      </c>
      <c r="B44" s="647" t="s">
        <v>81</v>
      </c>
      <c r="C44" s="636" t="s">
        <v>82</v>
      </c>
      <c r="D44" s="637" t="s">
        <v>56</v>
      </c>
      <c r="E44" s="638">
        <f>40*2.6</f>
        <v>104</v>
      </c>
      <c r="F44" s="772">
        <v>14808.2</v>
      </c>
      <c r="G44" s="639">
        <f t="shared" si="0"/>
        <v>1540052.8</v>
      </c>
      <c r="H44" s="639" t="s">
        <v>83</v>
      </c>
      <c r="I44" s="976">
        <v>92.18</v>
      </c>
      <c r="J44" s="977">
        <f>I44*F44</f>
        <v>1365019.8760000002</v>
      </c>
    </row>
    <row r="45" spans="1:10" s="771" customFormat="1" ht="143.25" customHeight="1">
      <c r="A45" s="765">
        <v>2</v>
      </c>
      <c r="B45" s="766" t="s">
        <v>84</v>
      </c>
      <c r="C45" s="767" t="s">
        <v>85</v>
      </c>
      <c r="D45" s="768" t="s">
        <v>86</v>
      </c>
      <c r="E45" s="769"/>
      <c r="F45" s="774">
        <v>6148</v>
      </c>
      <c r="G45" s="770">
        <f t="shared" si="0"/>
        <v>0</v>
      </c>
      <c r="H45" s="770" t="s">
        <v>83</v>
      </c>
      <c r="I45" s="978"/>
      <c r="J45" s="978"/>
    </row>
    <row r="46" spans="1:10" ht="334.5" customHeight="1">
      <c r="A46" s="646">
        <v>3</v>
      </c>
      <c r="B46" s="648" t="s">
        <v>87</v>
      </c>
      <c r="C46" s="636" t="s">
        <v>88</v>
      </c>
      <c r="D46" s="637" t="s">
        <v>56</v>
      </c>
      <c r="E46" s="638">
        <f>68*1.6</f>
        <v>108.80000000000001</v>
      </c>
      <c r="F46" s="772">
        <v>4108.3639084799997</v>
      </c>
      <c r="G46" s="639">
        <f t="shared" si="0"/>
        <v>446989.99324262404</v>
      </c>
      <c r="H46" s="639"/>
    </row>
    <row r="47" spans="1:10" ht="405" customHeight="1">
      <c r="A47" s="646">
        <v>4</v>
      </c>
      <c r="B47" s="648" t="s">
        <v>89</v>
      </c>
      <c r="C47" s="649" t="s">
        <v>90</v>
      </c>
      <c r="D47" s="637" t="s">
        <v>56</v>
      </c>
      <c r="E47" s="638">
        <f>70*4</f>
        <v>280</v>
      </c>
      <c r="F47" s="772">
        <v>3720.2011516800003</v>
      </c>
      <c r="G47" s="639">
        <f t="shared" si="0"/>
        <v>1041656.3224704001</v>
      </c>
      <c r="H47" s="639"/>
    </row>
    <row r="48" spans="1:10" ht="363" customHeight="1">
      <c r="A48" s="646">
        <v>5</v>
      </c>
      <c r="B48" s="647" t="s">
        <v>91</v>
      </c>
      <c r="C48" s="649" t="s">
        <v>92</v>
      </c>
      <c r="D48" s="637" t="s">
        <v>56</v>
      </c>
      <c r="E48" s="638">
        <v>25</v>
      </c>
      <c r="F48" s="772">
        <v>2161.3888108800002</v>
      </c>
      <c r="G48" s="639">
        <f t="shared" si="0"/>
        <v>54034.720272000006</v>
      </c>
      <c r="H48" s="639"/>
    </row>
    <row r="49" spans="1:10" ht="249" customHeight="1">
      <c r="A49" s="646">
        <v>6</v>
      </c>
      <c r="B49" s="647" t="s">
        <v>93</v>
      </c>
      <c r="C49" s="649" t="s">
        <v>94</v>
      </c>
      <c r="D49" s="637" t="s">
        <v>56</v>
      </c>
      <c r="E49" s="638">
        <v>10</v>
      </c>
      <c r="F49" s="772">
        <v>4134.2414256000002</v>
      </c>
      <c r="G49" s="639">
        <f t="shared" si="0"/>
        <v>41342.414256000004</v>
      </c>
      <c r="H49" s="639"/>
    </row>
    <row r="50" spans="1:10" ht="62">
      <c r="A50" s="646">
        <v>7</v>
      </c>
      <c r="B50" s="647" t="s">
        <v>95</v>
      </c>
      <c r="C50" s="649" t="s">
        <v>96</v>
      </c>
      <c r="D50" s="637" t="s">
        <v>56</v>
      </c>
      <c r="E50" s="638">
        <v>25</v>
      </c>
      <c r="F50" s="772">
        <v>1296.9565127999999</v>
      </c>
      <c r="G50" s="639">
        <f t="shared" si="0"/>
        <v>32423.912819999998</v>
      </c>
      <c r="H50" s="639" t="s">
        <v>97</v>
      </c>
    </row>
    <row r="51" spans="1:10" ht="62">
      <c r="A51" s="646">
        <v>8</v>
      </c>
      <c r="B51" s="647" t="s">
        <v>98</v>
      </c>
      <c r="C51" s="649" t="s">
        <v>99</v>
      </c>
      <c r="D51" s="637" t="s">
        <v>56</v>
      </c>
      <c r="E51" s="638">
        <v>10</v>
      </c>
      <c r="F51" s="772">
        <v>1102.8751344</v>
      </c>
      <c r="G51" s="639">
        <f t="shared" si="0"/>
        <v>11028.751344</v>
      </c>
      <c r="H51" s="639"/>
    </row>
    <row r="52" spans="1:10" ht="31">
      <c r="A52" s="646">
        <v>9</v>
      </c>
      <c r="B52" s="647" t="s">
        <v>100</v>
      </c>
      <c r="C52" s="649" t="s">
        <v>101</v>
      </c>
      <c r="D52" s="637" t="s">
        <v>56</v>
      </c>
      <c r="E52" s="638">
        <v>10</v>
      </c>
      <c r="F52" s="772">
        <v>410.65155144000011</v>
      </c>
      <c r="G52" s="639">
        <f t="shared" si="0"/>
        <v>4106.5155144000009</v>
      </c>
      <c r="H52" s="639"/>
    </row>
    <row r="53" spans="1:10" ht="31">
      <c r="A53" s="646">
        <v>10</v>
      </c>
      <c r="B53" s="647" t="s">
        <v>102</v>
      </c>
      <c r="C53" s="649" t="s">
        <v>103</v>
      </c>
      <c r="D53" s="637" t="s">
        <v>56</v>
      </c>
      <c r="E53" s="638">
        <v>10</v>
      </c>
      <c r="F53" s="772">
        <v>821.30310288000021</v>
      </c>
      <c r="G53" s="639">
        <f t="shared" si="0"/>
        <v>8213.0310288000019</v>
      </c>
      <c r="H53" s="639"/>
    </row>
    <row r="54" spans="1:10">
      <c r="A54" s="646"/>
      <c r="B54" s="647"/>
      <c r="C54" s="647"/>
      <c r="D54" s="637"/>
      <c r="E54" s="638"/>
      <c r="F54" s="775">
        <v>0</v>
      </c>
      <c r="G54" s="639"/>
      <c r="H54" s="639"/>
    </row>
    <row r="55" spans="1:10">
      <c r="A55" s="640" t="s">
        <v>104</v>
      </c>
      <c r="B55" s="830" t="s">
        <v>105</v>
      </c>
      <c r="C55" s="830"/>
      <c r="D55" s="830"/>
      <c r="E55" s="651"/>
      <c r="F55" s="773">
        <v>0</v>
      </c>
      <c r="G55" s="652"/>
      <c r="H55" s="652"/>
    </row>
    <row r="56" spans="1:10" ht="223.5" customHeight="1">
      <c r="A56" s="646">
        <v>1</v>
      </c>
      <c r="B56" s="647" t="s">
        <v>106</v>
      </c>
      <c r="C56" s="653" t="s">
        <v>107</v>
      </c>
      <c r="D56" s="637" t="s">
        <v>108</v>
      </c>
      <c r="E56" s="638">
        <v>2</v>
      </c>
      <c r="F56" s="776">
        <v>98050</v>
      </c>
      <c r="G56" s="639">
        <f>IFERROR(E56*F56,0)</f>
        <v>196100</v>
      </c>
      <c r="H56" s="639" t="s">
        <v>109</v>
      </c>
      <c r="I56" s="976">
        <v>2</v>
      </c>
      <c r="J56" s="979">
        <f>I56*F56</f>
        <v>196100</v>
      </c>
    </row>
    <row r="57" spans="1:10" ht="223.5" customHeight="1">
      <c r="A57" s="646">
        <v>2</v>
      </c>
      <c r="B57" s="647" t="s">
        <v>110</v>
      </c>
      <c r="C57" s="653" t="s">
        <v>111</v>
      </c>
      <c r="D57" s="637" t="s">
        <v>108</v>
      </c>
      <c r="E57" s="638">
        <v>1</v>
      </c>
      <c r="F57" s="772">
        <v>59667.4</v>
      </c>
      <c r="G57" s="639">
        <f t="shared" ref="G57:G64" si="1">IFERROR(E57*F57,0)</f>
        <v>59667.4</v>
      </c>
      <c r="H57" s="639" t="s">
        <v>109</v>
      </c>
      <c r="I57" s="976">
        <v>1</v>
      </c>
      <c r="J57" s="979">
        <f t="shared" ref="J57:J65" si="2">I57*F57</f>
        <v>59667.4</v>
      </c>
    </row>
    <row r="58" spans="1:10" ht="187.5" customHeight="1">
      <c r="A58" s="646">
        <v>3</v>
      </c>
      <c r="B58" s="647" t="s">
        <v>112</v>
      </c>
      <c r="C58" s="653" t="s">
        <v>113</v>
      </c>
      <c r="D58" s="637" t="s">
        <v>108</v>
      </c>
      <c r="E58" s="638">
        <v>8</v>
      </c>
      <c r="F58" s="772">
        <v>58607.4</v>
      </c>
      <c r="G58" s="639">
        <f t="shared" si="1"/>
        <v>468859.2</v>
      </c>
      <c r="H58" s="639" t="s">
        <v>109</v>
      </c>
      <c r="I58" s="976">
        <v>8</v>
      </c>
      <c r="J58" s="979">
        <f t="shared" si="2"/>
        <v>468859.2</v>
      </c>
    </row>
    <row r="59" spans="1:10" ht="187.5" customHeight="1">
      <c r="A59" s="646">
        <v>4</v>
      </c>
      <c r="B59" s="647" t="s">
        <v>114</v>
      </c>
      <c r="C59" s="653" t="s">
        <v>115</v>
      </c>
      <c r="D59" s="637" t="s">
        <v>108</v>
      </c>
      <c r="E59" s="638">
        <v>2</v>
      </c>
      <c r="F59" s="772">
        <v>58607.4</v>
      </c>
      <c r="G59" s="639">
        <f t="shared" si="1"/>
        <v>117214.8</v>
      </c>
      <c r="H59" s="639" t="s">
        <v>109</v>
      </c>
      <c r="I59" s="976">
        <v>3</v>
      </c>
      <c r="J59" s="979">
        <f t="shared" si="2"/>
        <v>175822.2</v>
      </c>
    </row>
    <row r="60" spans="1:10" ht="175.5" customHeight="1">
      <c r="A60" s="646">
        <v>5</v>
      </c>
      <c r="B60" s="647" t="s">
        <v>116</v>
      </c>
      <c r="C60" s="653" t="s">
        <v>117</v>
      </c>
      <c r="D60" s="637" t="s">
        <v>108</v>
      </c>
      <c r="E60" s="638">
        <v>3</v>
      </c>
      <c r="F60" s="772">
        <v>49979</v>
      </c>
      <c r="G60" s="639">
        <f t="shared" si="1"/>
        <v>149937</v>
      </c>
      <c r="H60" s="639" t="s">
        <v>109</v>
      </c>
      <c r="I60" s="976">
        <v>2</v>
      </c>
      <c r="J60" s="979">
        <f t="shared" si="2"/>
        <v>99958</v>
      </c>
    </row>
    <row r="61" spans="1:10" ht="175.5" customHeight="1">
      <c r="A61" s="646">
        <v>6</v>
      </c>
      <c r="B61" s="647" t="s">
        <v>118</v>
      </c>
      <c r="C61" s="653" t="s">
        <v>117</v>
      </c>
      <c r="D61" s="637" t="s">
        <v>108</v>
      </c>
      <c r="E61" s="638">
        <v>1</v>
      </c>
      <c r="F61" s="772">
        <v>49979</v>
      </c>
      <c r="G61" s="639">
        <f>IFERROR(E61*F61,0)</f>
        <v>49979</v>
      </c>
      <c r="H61" s="639" t="s">
        <v>109</v>
      </c>
      <c r="I61" s="976">
        <v>1</v>
      </c>
      <c r="J61" s="979">
        <f t="shared" si="2"/>
        <v>49979</v>
      </c>
    </row>
    <row r="62" spans="1:10" ht="110.25" customHeight="1">
      <c r="A62" s="646">
        <v>7</v>
      </c>
      <c r="B62" s="647" t="s">
        <v>119</v>
      </c>
      <c r="C62" s="629" t="s">
        <v>120</v>
      </c>
      <c r="D62" s="637" t="s">
        <v>108</v>
      </c>
      <c r="E62" s="638">
        <v>2</v>
      </c>
      <c r="F62" s="772">
        <v>57240</v>
      </c>
      <c r="G62" s="639">
        <f t="shared" si="1"/>
        <v>114480</v>
      </c>
      <c r="H62" s="639" t="s">
        <v>121</v>
      </c>
      <c r="J62" s="979">
        <f t="shared" si="2"/>
        <v>0</v>
      </c>
    </row>
    <row r="63" spans="1:10" ht="110.25" customHeight="1">
      <c r="A63" s="646">
        <v>8</v>
      </c>
      <c r="B63" s="647" t="s">
        <v>122</v>
      </c>
      <c r="C63" s="629" t="s">
        <v>123</v>
      </c>
      <c r="D63" s="637" t="s">
        <v>108</v>
      </c>
      <c r="E63" s="638">
        <v>1</v>
      </c>
      <c r="F63" s="772">
        <v>55120</v>
      </c>
      <c r="G63" s="654">
        <f t="shared" si="1"/>
        <v>55120</v>
      </c>
      <c r="H63" s="639" t="s">
        <v>121</v>
      </c>
      <c r="J63" s="979">
        <f t="shared" si="2"/>
        <v>0</v>
      </c>
    </row>
    <row r="64" spans="1:10" ht="110.25" customHeight="1">
      <c r="A64" s="646">
        <v>9</v>
      </c>
      <c r="B64" s="647" t="s">
        <v>124</v>
      </c>
      <c r="C64" s="629" t="s">
        <v>125</v>
      </c>
      <c r="D64" s="637" t="s">
        <v>108</v>
      </c>
      <c r="E64" s="638">
        <v>1</v>
      </c>
      <c r="F64" s="772">
        <v>55120</v>
      </c>
      <c r="G64" s="654">
        <f t="shared" si="1"/>
        <v>55120</v>
      </c>
      <c r="H64" s="639" t="s">
        <v>121</v>
      </c>
      <c r="J64" s="979">
        <f t="shared" si="2"/>
        <v>0</v>
      </c>
    </row>
    <row r="65" spans="1:28" ht="31">
      <c r="A65" s="646">
        <v>10</v>
      </c>
      <c r="B65" s="647" t="s">
        <v>126</v>
      </c>
      <c r="C65" s="629" t="s">
        <v>127</v>
      </c>
      <c r="D65" s="637" t="s">
        <v>108</v>
      </c>
      <c r="E65" s="638">
        <v>12</v>
      </c>
      <c r="F65" s="772">
        <v>21681.81818181818</v>
      </c>
      <c r="G65" s="654">
        <f>IFERROR(E65*F65,0)</f>
        <v>260181.81818181818</v>
      </c>
      <c r="H65" s="654" t="s">
        <v>83</v>
      </c>
      <c r="I65" s="976">
        <v>14</v>
      </c>
      <c r="J65" s="979">
        <f t="shared" si="2"/>
        <v>303545.45454545453</v>
      </c>
    </row>
    <row r="66" spans="1:28" s="655" customFormat="1" ht="31">
      <c r="A66" s="646">
        <v>11</v>
      </c>
      <c r="B66" s="647" t="s">
        <v>128</v>
      </c>
      <c r="C66" s="629" t="s">
        <v>129</v>
      </c>
      <c r="D66" s="637" t="s">
        <v>108</v>
      </c>
      <c r="E66" s="638">
        <v>4</v>
      </c>
      <c r="F66" s="772">
        <v>16430</v>
      </c>
      <c r="G66" s="654">
        <f>IFERROR($F66*E66,0)</f>
        <v>65720</v>
      </c>
      <c r="H66" s="654" t="s">
        <v>130</v>
      </c>
      <c r="I66" s="976"/>
      <c r="J66" s="976"/>
      <c r="K66" s="614"/>
      <c r="L66" s="614"/>
      <c r="M66" s="614"/>
      <c r="N66" s="614"/>
      <c r="O66" s="614"/>
      <c r="P66" s="614"/>
      <c r="Q66" s="614"/>
      <c r="R66" s="614"/>
      <c r="S66" s="614"/>
      <c r="T66" s="614"/>
      <c r="U66" s="614"/>
      <c r="V66" s="614"/>
      <c r="W66" s="614"/>
      <c r="X66" s="614"/>
      <c r="Y66" s="614"/>
      <c r="Z66" s="614"/>
      <c r="AA66" s="614"/>
      <c r="AB66" s="614"/>
    </row>
    <row r="67" spans="1:28" s="658" customFormat="1" ht="232.5">
      <c r="A67" s="646">
        <v>12</v>
      </c>
      <c r="B67" s="656" t="s">
        <v>131</v>
      </c>
      <c r="C67" s="657" t="s">
        <v>132</v>
      </c>
      <c r="D67" s="637"/>
      <c r="E67" s="638"/>
      <c r="F67" s="772">
        <v>0</v>
      </c>
      <c r="G67" s="654">
        <f>IFERROR($F67*E67,0)</f>
        <v>0</v>
      </c>
      <c r="H67" s="654" t="s">
        <v>133</v>
      </c>
      <c r="I67" s="980"/>
      <c r="J67" s="980"/>
    </row>
    <row r="68" spans="1:28" s="658" customFormat="1">
      <c r="A68" s="659" t="s">
        <v>52</v>
      </c>
      <c r="B68" s="656" t="s">
        <v>134</v>
      </c>
      <c r="C68" s="660" t="s">
        <v>135</v>
      </c>
      <c r="D68" s="637" t="s">
        <v>108</v>
      </c>
      <c r="E68" s="638">
        <v>1</v>
      </c>
      <c r="F68" s="772">
        <v>432533.98148148146</v>
      </c>
      <c r="G68" s="654">
        <f>IFERROR(E68*F68,0)</f>
        <v>432533.98148148146</v>
      </c>
      <c r="H68" s="654"/>
      <c r="I68" s="980">
        <v>1</v>
      </c>
      <c r="J68" s="1004">
        <f>I68*F68</f>
        <v>432533.98148148146</v>
      </c>
    </row>
    <row r="69" spans="1:28" s="658" customFormat="1">
      <c r="A69" s="659" t="s">
        <v>62</v>
      </c>
      <c r="B69" s="656" t="s">
        <v>136</v>
      </c>
      <c r="C69" s="660" t="s">
        <v>137</v>
      </c>
      <c r="D69" s="637" t="s">
        <v>138</v>
      </c>
      <c r="E69" s="638"/>
      <c r="F69" s="772">
        <v>268183.18</v>
      </c>
      <c r="G69" s="654">
        <f>IFERROR(E69*F69,0)</f>
        <v>0</v>
      </c>
      <c r="H69" s="654"/>
      <c r="I69" s="980"/>
      <c r="J69" s="980"/>
    </row>
    <row r="70" spans="1:28" s="992" customFormat="1" ht="324" customHeight="1">
      <c r="A70" s="983" t="s">
        <v>139</v>
      </c>
      <c r="B70" s="984" t="s">
        <v>140</v>
      </c>
      <c r="C70" s="985" t="s">
        <v>141</v>
      </c>
      <c r="D70" s="986" t="s">
        <v>138</v>
      </c>
      <c r="E70" s="987"/>
      <c r="F70" s="988">
        <v>64185.120000000003</v>
      </c>
      <c r="G70" s="989">
        <f>F70*E70</f>
        <v>0</v>
      </c>
      <c r="H70" s="990" t="s">
        <v>133</v>
      </c>
      <c r="I70" s="991"/>
      <c r="J70" s="991"/>
    </row>
    <row r="71" spans="1:28">
      <c r="A71" s="640" t="s">
        <v>142</v>
      </c>
      <c r="B71" s="830" t="s">
        <v>143</v>
      </c>
      <c r="C71" s="830"/>
      <c r="D71" s="830"/>
      <c r="E71" s="651"/>
      <c r="F71" s="773">
        <v>0</v>
      </c>
      <c r="G71" s="651"/>
      <c r="H71" s="651"/>
    </row>
    <row r="72" spans="1:28" ht="121.5" customHeight="1">
      <c r="A72" s="646">
        <v>1</v>
      </c>
      <c r="B72" s="647" t="s">
        <v>144</v>
      </c>
      <c r="C72" s="629" t="s">
        <v>145</v>
      </c>
      <c r="D72" s="637" t="s">
        <v>56</v>
      </c>
      <c r="E72" s="638">
        <v>60</v>
      </c>
      <c r="F72" s="772">
        <v>1643</v>
      </c>
      <c r="G72" s="654">
        <f>IFERROR(E72*F72,0)</f>
        <v>98580</v>
      </c>
      <c r="H72" s="654"/>
    </row>
    <row r="73" spans="1:28" ht="123.75" customHeight="1">
      <c r="A73" s="646">
        <v>2</v>
      </c>
      <c r="B73" s="647" t="s">
        <v>146</v>
      </c>
      <c r="C73" s="629" t="s">
        <v>147</v>
      </c>
      <c r="D73" s="637" t="s">
        <v>56</v>
      </c>
      <c r="E73" s="638">
        <v>380</v>
      </c>
      <c r="F73" s="772">
        <v>1961</v>
      </c>
      <c r="G73" s="654">
        <f>IFERROR(E73*F73,0)</f>
        <v>745180</v>
      </c>
      <c r="H73" s="654"/>
    </row>
    <row r="74" spans="1:28" s="71" customFormat="1" ht="31">
      <c r="A74" s="646">
        <v>3</v>
      </c>
      <c r="B74" s="647" t="s">
        <v>148</v>
      </c>
      <c r="C74" s="629" t="s">
        <v>149</v>
      </c>
      <c r="D74" s="637" t="s">
        <v>56</v>
      </c>
      <c r="E74" s="638">
        <v>45</v>
      </c>
      <c r="F74" s="772">
        <v>2301.0480000000002</v>
      </c>
      <c r="G74" s="654">
        <f>E74*F74</f>
        <v>103547.16</v>
      </c>
      <c r="H74" s="654"/>
      <c r="I74" s="976"/>
      <c r="J74" s="976"/>
    </row>
    <row r="75" spans="1:28" ht="118.5" customHeight="1">
      <c r="A75" s="646">
        <v>4</v>
      </c>
      <c r="B75" s="647" t="s">
        <v>150</v>
      </c>
      <c r="C75" s="629" t="s">
        <v>151</v>
      </c>
      <c r="D75" s="637" t="s">
        <v>56</v>
      </c>
      <c r="E75" s="638">
        <v>400</v>
      </c>
      <c r="F75" s="772">
        <v>1272</v>
      </c>
      <c r="G75" s="639">
        <f t="shared" ref="G75:G89" si="3">IFERROR(E75*F75,0)</f>
        <v>508800</v>
      </c>
      <c r="H75" s="639"/>
    </row>
    <row r="76" spans="1:28" ht="107.25" customHeight="1">
      <c r="A76" s="646">
        <v>5</v>
      </c>
      <c r="B76" s="647" t="s">
        <v>152</v>
      </c>
      <c r="C76" s="629" t="s">
        <v>153</v>
      </c>
      <c r="D76" s="637" t="s">
        <v>56</v>
      </c>
      <c r="E76" s="638">
        <v>50</v>
      </c>
      <c r="F76" s="772">
        <v>1272</v>
      </c>
      <c r="G76" s="639">
        <f t="shared" si="3"/>
        <v>63600</v>
      </c>
      <c r="H76" s="639"/>
    </row>
    <row r="77" spans="1:28" ht="108.5">
      <c r="A77" s="646">
        <v>6</v>
      </c>
      <c r="B77" s="647" t="s">
        <v>154</v>
      </c>
      <c r="C77" s="649" t="s">
        <v>155</v>
      </c>
      <c r="D77" s="637" t="s">
        <v>56</v>
      </c>
      <c r="E77" s="638">
        <v>40</v>
      </c>
      <c r="F77" s="772">
        <v>3021</v>
      </c>
      <c r="G77" s="639">
        <f t="shared" si="3"/>
        <v>120840</v>
      </c>
      <c r="H77" s="639"/>
    </row>
    <row r="78" spans="1:28" ht="31">
      <c r="A78" s="646">
        <v>7</v>
      </c>
      <c r="B78" s="647" t="s">
        <v>156</v>
      </c>
      <c r="C78" s="629" t="s">
        <v>157</v>
      </c>
      <c r="D78" s="637" t="s">
        <v>158</v>
      </c>
      <c r="E78" s="638">
        <v>25</v>
      </c>
      <c r="F78" s="772">
        <v>583</v>
      </c>
      <c r="G78" s="639">
        <f t="shared" si="3"/>
        <v>14575</v>
      </c>
      <c r="H78" s="639"/>
    </row>
    <row r="79" spans="1:28" ht="31">
      <c r="A79" s="646">
        <v>8</v>
      </c>
      <c r="B79" s="647" t="s">
        <v>159</v>
      </c>
      <c r="C79" s="661"/>
      <c r="D79" s="614"/>
      <c r="E79" s="614"/>
      <c r="F79" s="777">
        <v>0</v>
      </c>
      <c r="G79" s="614"/>
      <c r="H79" s="614"/>
    </row>
    <row r="80" spans="1:28" ht="31">
      <c r="A80" s="646"/>
      <c r="B80" s="662" t="s">
        <v>160</v>
      </c>
      <c r="C80" s="661" t="s">
        <v>161</v>
      </c>
      <c r="D80" s="637" t="s">
        <v>56</v>
      </c>
      <c r="E80" s="638">
        <v>5</v>
      </c>
      <c r="F80" s="772">
        <v>12076.174656000001</v>
      </c>
      <c r="G80" s="639">
        <f>IFERROR(E80*F80,0)</f>
        <v>60380.873280000007</v>
      </c>
      <c r="H80" s="639" t="s">
        <v>162</v>
      </c>
    </row>
    <row r="81" spans="1:8" ht="31">
      <c r="A81" s="646"/>
      <c r="B81" s="662" t="s">
        <v>163</v>
      </c>
      <c r="C81" s="661" t="s">
        <v>164</v>
      </c>
      <c r="D81" s="637" t="s">
        <v>56</v>
      </c>
      <c r="E81" s="638">
        <v>25</v>
      </c>
      <c r="F81" s="772">
        <v>12076.174656000001</v>
      </c>
      <c r="G81" s="639">
        <f>IFERROR(E81*F81,0)</f>
        <v>301904.3664</v>
      </c>
      <c r="H81" s="639" t="s">
        <v>162</v>
      </c>
    </row>
    <row r="82" spans="1:8" ht="31">
      <c r="A82" s="646"/>
      <c r="B82" s="662" t="s">
        <v>165</v>
      </c>
      <c r="C82" s="661" t="s">
        <v>166</v>
      </c>
      <c r="D82" s="637" t="s">
        <v>56</v>
      </c>
      <c r="E82" s="638">
        <v>50</v>
      </c>
      <c r="F82" s="772">
        <v>12076.174656000001</v>
      </c>
      <c r="G82" s="639">
        <f>IFERROR(E82*F82,0)</f>
        <v>603808.7328</v>
      </c>
      <c r="H82" s="639" t="s">
        <v>162</v>
      </c>
    </row>
    <row r="83" spans="1:8" ht="124">
      <c r="A83" s="646">
        <v>9</v>
      </c>
      <c r="B83" s="647" t="s">
        <v>167</v>
      </c>
      <c r="C83" s="636" t="s">
        <v>168</v>
      </c>
      <c r="D83" s="637" t="s">
        <v>56</v>
      </c>
      <c r="E83" s="638">
        <v>50</v>
      </c>
      <c r="F83" s="772">
        <v>6777.4449599999998</v>
      </c>
      <c r="G83" s="639">
        <f t="shared" si="3"/>
        <v>338872.24799999996</v>
      </c>
      <c r="H83" s="639" t="s">
        <v>169</v>
      </c>
    </row>
    <row r="84" spans="1:8" ht="139.5">
      <c r="A84" s="646">
        <v>10</v>
      </c>
      <c r="B84" s="647" t="s">
        <v>170</v>
      </c>
      <c r="C84" s="636" t="s">
        <v>171</v>
      </c>
      <c r="D84" s="637" t="s">
        <v>61</v>
      </c>
      <c r="E84" s="638">
        <v>80</v>
      </c>
      <c r="F84" s="772">
        <v>5175.5034240000005</v>
      </c>
      <c r="G84" s="639">
        <f t="shared" si="3"/>
        <v>414040.27392000007</v>
      </c>
      <c r="H84" s="807" t="s">
        <v>172</v>
      </c>
    </row>
    <row r="85" spans="1:8" ht="61.5" customHeight="1">
      <c r="A85" s="646">
        <v>11</v>
      </c>
      <c r="B85" s="647" t="s">
        <v>173</v>
      </c>
      <c r="C85" s="636" t="s">
        <v>174</v>
      </c>
      <c r="D85" s="637" t="s">
        <v>61</v>
      </c>
      <c r="E85" s="638">
        <v>25</v>
      </c>
      <c r="F85" s="772">
        <v>4682.5983360000009</v>
      </c>
      <c r="G85" s="639">
        <f t="shared" si="3"/>
        <v>117064.95840000002</v>
      </c>
      <c r="H85" s="639" t="s">
        <v>169</v>
      </c>
    </row>
    <row r="86" spans="1:8" ht="93">
      <c r="A86" s="646">
        <v>12</v>
      </c>
      <c r="B86" s="629" t="s">
        <v>175</v>
      </c>
      <c r="C86" s="636" t="s">
        <v>176</v>
      </c>
      <c r="D86" s="637" t="s">
        <v>56</v>
      </c>
      <c r="E86" s="650">
        <v>80</v>
      </c>
      <c r="F86" s="772">
        <v>318</v>
      </c>
      <c r="G86" s="639">
        <f t="shared" si="3"/>
        <v>25440</v>
      </c>
      <c r="H86" s="639"/>
    </row>
    <row r="87" spans="1:8" ht="57.75" customHeight="1">
      <c r="A87" s="646">
        <v>13</v>
      </c>
      <c r="B87" s="647" t="s">
        <v>177</v>
      </c>
      <c r="C87" s="649" t="s">
        <v>178</v>
      </c>
      <c r="D87" s="637" t="s">
        <v>108</v>
      </c>
      <c r="E87" s="638">
        <v>30</v>
      </c>
      <c r="F87" s="772">
        <v>7748.0064000000011</v>
      </c>
      <c r="G87" s="639">
        <f t="shared" si="3"/>
        <v>232440.19200000004</v>
      </c>
      <c r="H87" s="639" t="s">
        <v>179</v>
      </c>
    </row>
    <row r="88" spans="1:8" ht="46.5">
      <c r="A88" s="646">
        <v>14</v>
      </c>
      <c r="B88" s="647" t="s">
        <v>180</v>
      </c>
      <c r="C88" s="649" t="s">
        <v>181</v>
      </c>
      <c r="D88" s="637" t="s">
        <v>108</v>
      </c>
      <c r="E88" s="638">
        <v>10</v>
      </c>
      <c r="F88" s="772">
        <v>5824.7424000000019</v>
      </c>
      <c r="G88" s="639">
        <f t="shared" si="3"/>
        <v>58247.424000000021</v>
      </c>
      <c r="H88" s="639" t="s">
        <v>182</v>
      </c>
    </row>
    <row r="89" spans="1:8" ht="31">
      <c r="A89" s="646">
        <v>15</v>
      </c>
      <c r="B89" s="663" t="s">
        <v>183</v>
      </c>
      <c r="C89" s="629" t="s">
        <v>184</v>
      </c>
      <c r="D89" s="637" t="s">
        <v>185</v>
      </c>
      <c r="E89" s="638">
        <v>100</v>
      </c>
      <c r="F89" s="772">
        <v>196.10000000000002</v>
      </c>
      <c r="G89" s="639">
        <f t="shared" si="3"/>
        <v>19610.000000000004</v>
      </c>
      <c r="H89" s="639"/>
    </row>
    <row r="90" spans="1:8">
      <c r="A90" s="640" t="s">
        <v>186</v>
      </c>
      <c r="B90" s="641" t="s">
        <v>187</v>
      </c>
      <c r="C90" s="641"/>
      <c r="D90" s="664"/>
      <c r="E90" s="651"/>
      <c r="F90" s="773">
        <v>0</v>
      </c>
      <c r="G90" s="652"/>
      <c r="H90" s="652"/>
    </row>
    <row r="91" spans="1:8" ht="31">
      <c r="A91" s="646">
        <v>1</v>
      </c>
      <c r="B91" s="629" t="s">
        <v>188</v>
      </c>
      <c r="C91" s="629" t="s">
        <v>189</v>
      </c>
      <c r="D91" s="637" t="s">
        <v>190</v>
      </c>
      <c r="E91" s="638"/>
      <c r="F91" s="772">
        <v>4682.5983360000009</v>
      </c>
      <c r="G91" s="639">
        <f t="shared" ref="G91:G99" si="4">IFERROR(E91*F91,0)</f>
        <v>0</v>
      </c>
      <c r="H91" s="639"/>
    </row>
    <row r="92" spans="1:8" ht="62">
      <c r="A92" s="646">
        <v>2</v>
      </c>
      <c r="B92" s="647" t="s">
        <v>191</v>
      </c>
      <c r="C92" s="629" t="s">
        <v>192</v>
      </c>
      <c r="D92" s="637" t="s">
        <v>56</v>
      </c>
      <c r="E92" s="638">
        <v>40</v>
      </c>
      <c r="F92" s="772">
        <v>5141</v>
      </c>
      <c r="G92" s="639">
        <f t="shared" si="4"/>
        <v>205640</v>
      </c>
      <c r="H92" s="639"/>
    </row>
    <row r="93" spans="1:8" ht="31">
      <c r="A93" s="646">
        <v>3</v>
      </c>
      <c r="B93" s="647" t="s">
        <v>193</v>
      </c>
      <c r="C93" s="629" t="s">
        <v>194</v>
      </c>
      <c r="D93" s="637" t="s">
        <v>56</v>
      </c>
      <c r="E93" s="638">
        <v>10</v>
      </c>
      <c r="F93" s="772">
        <v>7441.2000000000016</v>
      </c>
      <c r="G93" s="639">
        <f t="shared" si="4"/>
        <v>74412.000000000015</v>
      </c>
      <c r="H93" s="639"/>
    </row>
    <row r="94" spans="1:8" ht="31">
      <c r="A94" s="646">
        <v>4</v>
      </c>
      <c r="B94" s="647" t="s">
        <v>195</v>
      </c>
      <c r="C94" s="629" t="s">
        <v>196</v>
      </c>
      <c r="D94" s="637" t="s">
        <v>158</v>
      </c>
      <c r="E94" s="638">
        <v>25</v>
      </c>
      <c r="F94" s="772">
        <v>2884.8960000000002</v>
      </c>
      <c r="G94" s="639">
        <f t="shared" si="4"/>
        <v>72122.400000000009</v>
      </c>
      <c r="H94" s="639"/>
    </row>
    <row r="95" spans="1:8" ht="97.5" customHeight="1">
      <c r="A95" s="646">
        <v>5</v>
      </c>
      <c r="B95" s="647" t="s">
        <v>197</v>
      </c>
      <c r="C95" s="629" t="s">
        <v>198</v>
      </c>
      <c r="D95" s="637" t="s">
        <v>56</v>
      </c>
      <c r="E95" s="638">
        <v>60</v>
      </c>
      <c r="F95" s="772">
        <v>3253.1735808000003</v>
      </c>
      <c r="G95" s="639">
        <f t="shared" si="4"/>
        <v>195190.41484800001</v>
      </c>
      <c r="H95" s="639"/>
    </row>
    <row r="96" spans="1:8" ht="46.5">
      <c r="A96" s="646">
        <v>6</v>
      </c>
      <c r="B96" s="647" t="s">
        <v>199</v>
      </c>
      <c r="C96" s="649" t="s">
        <v>200</v>
      </c>
      <c r="D96" s="637" t="s">
        <v>61</v>
      </c>
      <c r="E96" s="638">
        <v>20</v>
      </c>
      <c r="F96" s="772">
        <v>2409.8040000000001</v>
      </c>
      <c r="G96" s="639">
        <f t="shared" si="4"/>
        <v>48196.08</v>
      </c>
      <c r="H96" s="639"/>
    </row>
    <row r="97" spans="1:10" ht="62">
      <c r="A97" s="646">
        <v>7</v>
      </c>
      <c r="B97" s="647" t="s">
        <v>201</v>
      </c>
      <c r="C97" s="649" t="s">
        <v>202</v>
      </c>
      <c r="D97" s="637" t="s">
        <v>56</v>
      </c>
      <c r="E97" s="638">
        <v>60</v>
      </c>
      <c r="F97" s="772">
        <v>2088.6853104000002</v>
      </c>
      <c r="G97" s="639">
        <f t="shared" si="4"/>
        <v>125321.11862400001</v>
      </c>
      <c r="H97" s="639"/>
    </row>
    <row r="98" spans="1:10" ht="62">
      <c r="A98" s="646">
        <v>8</v>
      </c>
      <c r="B98" s="647" t="s">
        <v>203</v>
      </c>
      <c r="C98" s="649" t="s">
        <v>204</v>
      </c>
      <c r="D98" s="637" t="s">
        <v>56</v>
      </c>
      <c r="E98" s="638">
        <v>50</v>
      </c>
      <c r="F98" s="772">
        <v>2218.0728960000001</v>
      </c>
      <c r="G98" s="639">
        <f t="shared" si="4"/>
        <v>110903.64480000001</v>
      </c>
      <c r="H98" s="639"/>
    </row>
    <row r="99" spans="1:10" s="658" customFormat="1">
      <c r="A99" s="646">
        <v>9</v>
      </c>
      <c r="B99" s="762" t="s">
        <v>205</v>
      </c>
      <c r="C99" s="763" t="s">
        <v>206</v>
      </c>
      <c r="D99" s="637" t="s">
        <v>56</v>
      </c>
      <c r="E99" s="638">
        <v>10</v>
      </c>
      <c r="F99" s="778">
        <v>7040.52</v>
      </c>
      <c r="G99" s="639">
        <f t="shared" si="4"/>
        <v>70405.200000000012</v>
      </c>
      <c r="H99" s="639"/>
      <c r="I99" s="980"/>
      <c r="J99" s="980"/>
    </row>
    <row r="100" spans="1:10">
      <c r="A100" s="646"/>
      <c r="B100" s="645"/>
      <c r="C100" s="629"/>
      <c r="D100" s="637"/>
      <c r="E100" s="638"/>
      <c r="F100" s="772">
        <v>0</v>
      </c>
      <c r="G100" s="639"/>
      <c r="H100" s="639"/>
    </row>
    <row r="101" spans="1:10">
      <c r="A101" s="640" t="s">
        <v>207</v>
      </c>
      <c r="B101" s="641" t="s">
        <v>208</v>
      </c>
      <c r="C101" s="641"/>
      <c r="D101" s="665"/>
      <c r="E101" s="666"/>
      <c r="F101" s="779">
        <v>0</v>
      </c>
      <c r="G101" s="667"/>
      <c r="H101" s="667"/>
    </row>
    <row r="102" spans="1:10" ht="31">
      <c r="A102" s="646">
        <v>1</v>
      </c>
      <c r="B102" s="629" t="s">
        <v>209</v>
      </c>
      <c r="C102" s="668" t="s">
        <v>210</v>
      </c>
      <c r="D102" s="669" t="s">
        <v>211</v>
      </c>
      <c r="E102" s="650">
        <v>450</v>
      </c>
      <c r="F102" s="772">
        <v>307.40000000000003</v>
      </c>
      <c r="G102" s="639">
        <f t="shared" ref="G102:G107" si="5">IFERROR(E102*F102,0)</f>
        <v>138330.00000000003</v>
      </c>
      <c r="H102" s="639" t="s">
        <v>212</v>
      </c>
    </row>
    <row r="103" spans="1:10">
      <c r="A103" s="646">
        <v>2</v>
      </c>
      <c r="B103" s="629" t="s">
        <v>213</v>
      </c>
      <c r="C103" s="670" t="s">
        <v>214</v>
      </c>
      <c r="D103" s="671" t="s">
        <v>211</v>
      </c>
      <c r="E103" s="650">
        <v>10</v>
      </c>
      <c r="F103" s="772">
        <v>2843.6832000000004</v>
      </c>
      <c r="G103" s="639">
        <f t="shared" si="5"/>
        <v>28436.832000000002</v>
      </c>
      <c r="H103" s="639"/>
    </row>
    <row r="104" spans="1:10">
      <c r="A104" s="646">
        <v>3</v>
      </c>
      <c r="B104" s="629" t="s">
        <v>215</v>
      </c>
      <c r="C104" s="670" t="s">
        <v>216</v>
      </c>
      <c r="D104" s="671" t="s">
        <v>211</v>
      </c>
      <c r="E104" s="650">
        <v>20</v>
      </c>
      <c r="F104" s="772">
        <v>4739.4720000000007</v>
      </c>
      <c r="G104" s="639">
        <f t="shared" si="5"/>
        <v>94789.440000000017</v>
      </c>
      <c r="H104" s="639"/>
    </row>
    <row r="105" spans="1:10" ht="31">
      <c r="A105" s="646">
        <v>4</v>
      </c>
      <c r="B105" s="629" t="s">
        <v>217</v>
      </c>
      <c r="C105" s="629" t="s">
        <v>218</v>
      </c>
      <c r="D105" s="671" t="s">
        <v>108</v>
      </c>
      <c r="E105" s="650">
        <v>50</v>
      </c>
      <c r="F105" s="772">
        <v>381.6</v>
      </c>
      <c r="G105" s="639">
        <f t="shared" si="5"/>
        <v>19080</v>
      </c>
      <c r="H105" s="639" t="s">
        <v>212</v>
      </c>
    </row>
    <row r="106" spans="1:10" ht="46.5">
      <c r="A106" s="646">
        <v>5</v>
      </c>
      <c r="B106" s="629" t="s">
        <v>219</v>
      </c>
      <c r="C106" s="629" t="s">
        <v>220</v>
      </c>
      <c r="D106" s="671" t="s">
        <v>211</v>
      </c>
      <c r="E106" s="650">
        <v>45</v>
      </c>
      <c r="F106" s="772">
        <v>1325</v>
      </c>
      <c r="G106" s="639">
        <f t="shared" si="5"/>
        <v>59625</v>
      </c>
      <c r="H106" s="639"/>
    </row>
    <row r="107" spans="1:10">
      <c r="A107" s="646">
        <v>6</v>
      </c>
      <c r="B107" s="629" t="s">
        <v>221</v>
      </c>
      <c r="C107" s="672" t="s">
        <v>222</v>
      </c>
      <c r="D107" s="669" t="s">
        <v>211</v>
      </c>
      <c r="E107" s="650">
        <v>10</v>
      </c>
      <c r="F107" s="772">
        <v>381.6</v>
      </c>
      <c r="G107" s="639">
        <f t="shared" si="5"/>
        <v>3816</v>
      </c>
      <c r="H107" s="639" t="s">
        <v>212</v>
      </c>
    </row>
    <row r="108" spans="1:10">
      <c r="A108" s="640" t="s">
        <v>223</v>
      </c>
      <c r="B108" s="641" t="s">
        <v>224</v>
      </c>
      <c r="C108" s="641"/>
      <c r="D108" s="664"/>
      <c r="E108" s="651"/>
      <c r="F108" s="773">
        <v>0</v>
      </c>
      <c r="G108" s="652"/>
      <c r="H108" s="652"/>
    </row>
    <row r="109" spans="1:10" ht="61.5" customHeight="1">
      <c r="A109" s="646">
        <v>1</v>
      </c>
      <c r="B109" s="673" t="s">
        <v>225</v>
      </c>
      <c r="C109" s="674" t="s">
        <v>226</v>
      </c>
      <c r="D109" s="637" t="s">
        <v>56</v>
      </c>
      <c r="E109" s="650">
        <v>150</v>
      </c>
      <c r="F109" s="772">
        <v>2735.6232384</v>
      </c>
      <c r="G109" s="639">
        <f t="shared" ref="G109:G117" si="6">IFERROR(E109*F109,0)</f>
        <v>410343.48576000001</v>
      </c>
      <c r="H109" s="639"/>
    </row>
    <row r="110" spans="1:10" ht="46.5">
      <c r="A110" s="646">
        <v>2</v>
      </c>
      <c r="B110" s="629" t="s">
        <v>227</v>
      </c>
      <c r="C110" s="629" t="s">
        <v>228</v>
      </c>
      <c r="D110" s="637" t="s">
        <v>61</v>
      </c>
      <c r="E110" s="650">
        <v>50</v>
      </c>
      <c r="F110" s="772">
        <v>4929</v>
      </c>
      <c r="G110" s="639">
        <f t="shared" si="6"/>
        <v>246450</v>
      </c>
      <c r="H110" s="639"/>
    </row>
    <row r="111" spans="1:10" ht="52.5" customHeight="1">
      <c r="A111" s="646">
        <v>3</v>
      </c>
      <c r="B111" s="629" t="s">
        <v>229</v>
      </c>
      <c r="C111" s="629" t="s">
        <v>230</v>
      </c>
      <c r="D111" s="637" t="s">
        <v>56</v>
      </c>
      <c r="E111" s="650">
        <v>25</v>
      </c>
      <c r="F111" s="772">
        <v>3920.5636469999999</v>
      </c>
      <c r="G111" s="639">
        <f t="shared" si="6"/>
        <v>98014.091174999994</v>
      </c>
      <c r="H111" s="639"/>
    </row>
    <row r="112" spans="1:10" ht="52.5" customHeight="1">
      <c r="A112" s="646">
        <v>4</v>
      </c>
      <c r="B112" s="629" t="s">
        <v>231</v>
      </c>
      <c r="C112" s="629" t="s">
        <v>232</v>
      </c>
      <c r="D112" s="637" t="s">
        <v>56</v>
      </c>
      <c r="E112" s="650">
        <v>25</v>
      </c>
      <c r="F112" s="772">
        <v>3291.5962169999998</v>
      </c>
      <c r="G112" s="639">
        <f t="shared" si="6"/>
        <v>82289.90542499999</v>
      </c>
      <c r="H112" s="639"/>
    </row>
    <row r="113" spans="1:8" ht="46.5">
      <c r="A113" s="646">
        <v>5</v>
      </c>
      <c r="B113" s="629" t="s">
        <v>233</v>
      </c>
      <c r="C113" s="629" t="s">
        <v>234</v>
      </c>
      <c r="D113" s="637" t="s">
        <v>56</v>
      </c>
      <c r="E113" s="650">
        <v>85</v>
      </c>
      <c r="F113" s="772">
        <v>5034.734523000001</v>
      </c>
      <c r="G113" s="639">
        <f t="shared" si="6"/>
        <v>427952.4344550001</v>
      </c>
      <c r="H113" s="639"/>
    </row>
    <row r="114" spans="1:8" ht="62">
      <c r="A114" s="646">
        <v>6</v>
      </c>
      <c r="B114" s="629" t="s">
        <v>235</v>
      </c>
      <c r="C114" s="629" t="s">
        <v>236</v>
      </c>
      <c r="D114" s="637" t="s">
        <v>56</v>
      </c>
      <c r="E114" s="650">
        <v>15</v>
      </c>
      <c r="F114" s="772">
        <v>4109.2538759999998</v>
      </c>
      <c r="G114" s="639">
        <f t="shared" si="6"/>
        <v>61638.808139999994</v>
      </c>
      <c r="H114" s="639"/>
    </row>
    <row r="115" spans="1:8" ht="46.5">
      <c r="A115" s="646">
        <v>7</v>
      </c>
      <c r="B115" s="629" t="s">
        <v>237</v>
      </c>
      <c r="C115" s="629" t="s">
        <v>238</v>
      </c>
      <c r="D115" s="637" t="s">
        <v>56</v>
      </c>
      <c r="E115" s="650">
        <v>25</v>
      </c>
      <c r="F115" s="772">
        <v>3783.0465504000003</v>
      </c>
      <c r="G115" s="639">
        <f t="shared" si="6"/>
        <v>94576.16376000001</v>
      </c>
      <c r="H115" s="639"/>
    </row>
    <row r="116" spans="1:8" ht="46.5">
      <c r="A116" s="646">
        <v>8</v>
      </c>
      <c r="B116" s="629" t="s">
        <v>239</v>
      </c>
      <c r="C116" s="629" t="s">
        <v>240</v>
      </c>
      <c r="D116" s="637" t="s">
        <v>158</v>
      </c>
      <c r="E116" s="650">
        <v>60</v>
      </c>
      <c r="F116" s="772">
        <v>1272</v>
      </c>
      <c r="G116" s="639">
        <f t="shared" si="6"/>
        <v>76320</v>
      </c>
      <c r="H116" s="639"/>
    </row>
    <row r="117" spans="1:8" ht="31">
      <c r="A117" s="646">
        <v>9</v>
      </c>
      <c r="B117" s="629" t="s">
        <v>241</v>
      </c>
      <c r="C117" s="629" t="s">
        <v>242</v>
      </c>
      <c r="D117" s="637" t="s">
        <v>108</v>
      </c>
      <c r="E117" s="650">
        <v>100</v>
      </c>
      <c r="F117" s="772">
        <v>951.92295120000006</v>
      </c>
      <c r="G117" s="639">
        <f t="shared" si="6"/>
        <v>95192.29512000001</v>
      </c>
      <c r="H117" s="639"/>
    </row>
    <row r="118" spans="1:8" ht="31">
      <c r="A118" s="646">
        <v>10</v>
      </c>
      <c r="B118" s="629" t="s">
        <v>243</v>
      </c>
      <c r="C118" s="629"/>
      <c r="D118" s="675"/>
      <c r="E118" s="650"/>
      <c r="F118" s="775">
        <v>0</v>
      </c>
      <c r="G118" s="676"/>
      <c r="H118" s="676"/>
    </row>
    <row r="119" spans="1:8">
      <c r="A119" s="646"/>
      <c r="B119" s="629" t="s">
        <v>244</v>
      </c>
      <c r="C119" s="629" t="s">
        <v>245</v>
      </c>
      <c r="D119" s="637" t="s">
        <v>56</v>
      </c>
      <c r="E119" s="650">
        <v>10</v>
      </c>
      <c r="F119" s="772">
        <v>951.92295120000006</v>
      </c>
      <c r="G119" s="639">
        <f t="shared" ref="G119:G137" si="7">IFERROR(E119*F119,0)</f>
        <v>9519.2295119999999</v>
      </c>
      <c r="H119" s="639"/>
    </row>
    <row r="120" spans="1:8">
      <c r="A120" s="646"/>
      <c r="B120" s="629" t="s">
        <v>246</v>
      </c>
      <c r="C120" s="629" t="s">
        <v>247</v>
      </c>
      <c r="D120" s="637" t="s">
        <v>56</v>
      </c>
      <c r="E120" s="650">
        <v>50</v>
      </c>
      <c r="F120" s="772">
        <v>1469.4732936</v>
      </c>
      <c r="G120" s="639">
        <f t="shared" si="7"/>
        <v>73473.664680000002</v>
      </c>
      <c r="H120" s="639"/>
    </row>
    <row r="121" spans="1:8">
      <c r="A121" s="646"/>
      <c r="B121" s="629" t="s">
        <v>248</v>
      </c>
      <c r="C121" s="629" t="s">
        <v>249</v>
      </c>
      <c r="D121" s="637" t="s">
        <v>56</v>
      </c>
      <c r="E121" s="650">
        <v>10</v>
      </c>
      <c r="F121" s="772">
        <v>1792.9422575999999</v>
      </c>
      <c r="G121" s="639">
        <f t="shared" si="7"/>
        <v>17929.422576000001</v>
      </c>
      <c r="H121" s="639"/>
    </row>
    <row r="122" spans="1:8" ht="31">
      <c r="A122" s="646">
        <v>11</v>
      </c>
      <c r="B122" s="629" t="s">
        <v>250</v>
      </c>
      <c r="C122" s="629" t="s">
        <v>251</v>
      </c>
      <c r="D122" s="675" t="s">
        <v>108</v>
      </c>
      <c r="E122" s="650">
        <v>1</v>
      </c>
      <c r="F122" s="772">
        <v>47700</v>
      </c>
      <c r="G122" s="639">
        <f t="shared" si="7"/>
        <v>47700</v>
      </c>
      <c r="H122" s="639"/>
    </row>
    <row r="123" spans="1:8" ht="31">
      <c r="A123" s="646">
        <v>12</v>
      </c>
      <c r="B123" s="629" t="s">
        <v>252</v>
      </c>
      <c r="C123" s="629" t="s">
        <v>253</v>
      </c>
      <c r="D123" s="637" t="s">
        <v>56</v>
      </c>
      <c r="E123" s="650">
        <v>10</v>
      </c>
      <c r="F123" s="772">
        <v>1442.67157944</v>
      </c>
      <c r="G123" s="639">
        <f t="shared" si="7"/>
        <v>14426.715794399999</v>
      </c>
      <c r="H123" s="639"/>
    </row>
    <row r="124" spans="1:8" ht="31">
      <c r="A124" s="646">
        <v>13</v>
      </c>
      <c r="B124" s="629" t="s">
        <v>254</v>
      </c>
      <c r="C124" s="629" t="s">
        <v>255</v>
      </c>
      <c r="D124" s="637" t="s">
        <v>56</v>
      </c>
      <c r="E124" s="650">
        <v>5</v>
      </c>
      <c r="F124" s="772">
        <v>4081</v>
      </c>
      <c r="G124" s="639">
        <f t="shared" si="7"/>
        <v>20405</v>
      </c>
      <c r="H124" s="639"/>
    </row>
    <row r="125" spans="1:8" ht="31">
      <c r="A125" s="646">
        <v>14</v>
      </c>
      <c r="B125" s="629" t="s">
        <v>256</v>
      </c>
      <c r="C125" s="629" t="s">
        <v>257</v>
      </c>
      <c r="D125" s="637" t="s">
        <v>108</v>
      </c>
      <c r="E125" s="638">
        <v>12</v>
      </c>
      <c r="F125" s="772">
        <v>1272</v>
      </c>
      <c r="G125" s="639">
        <f t="shared" si="7"/>
        <v>15264</v>
      </c>
      <c r="H125" s="639"/>
    </row>
    <row r="126" spans="1:8" ht="31">
      <c r="A126" s="646">
        <v>15</v>
      </c>
      <c r="B126" s="629" t="s">
        <v>258</v>
      </c>
      <c r="C126" s="629" t="s">
        <v>259</v>
      </c>
      <c r="D126" s="637" t="s">
        <v>86</v>
      </c>
      <c r="E126" s="638"/>
      <c r="F126" s="772">
        <v>6890</v>
      </c>
      <c r="G126" s="639">
        <f t="shared" si="7"/>
        <v>0</v>
      </c>
      <c r="H126" s="639"/>
    </row>
    <row r="127" spans="1:8">
      <c r="A127" s="646">
        <v>16</v>
      </c>
      <c r="B127" s="629" t="s">
        <v>260</v>
      </c>
      <c r="C127" s="674" t="s">
        <v>261</v>
      </c>
      <c r="D127" s="637" t="s">
        <v>262</v>
      </c>
      <c r="E127" s="638">
        <v>100</v>
      </c>
      <c r="F127" s="772">
        <v>196.10000000000002</v>
      </c>
      <c r="G127" s="639">
        <f t="shared" si="7"/>
        <v>19610.000000000004</v>
      </c>
      <c r="H127" s="639"/>
    </row>
    <row r="128" spans="1:8" ht="31">
      <c r="A128" s="646">
        <v>17</v>
      </c>
      <c r="B128" s="629" t="s">
        <v>263</v>
      </c>
      <c r="C128" s="674" t="s">
        <v>264</v>
      </c>
      <c r="D128" s="637" t="s">
        <v>61</v>
      </c>
      <c r="E128" s="638">
        <v>25</v>
      </c>
      <c r="F128" s="772">
        <v>4805.8246079999999</v>
      </c>
      <c r="G128" s="639">
        <f t="shared" si="7"/>
        <v>120145.6152</v>
      </c>
      <c r="H128" s="639"/>
    </row>
    <row r="129" spans="1:10" ht="46.5">
      <c r="A129" s="646">
        <v>18</v>
      </c>
      <c r="B129" s="629" t="s">
        <v>265</v>
      </c>
      <c r="C129" s="674" t="s">
        <v>266</v>
      </c>
      <c r="D129" s="637" t="s">
        <v>190</v>
      </c>
      <c r="E129" s="638"/>
      <c r="F129" s="772">
        <v>3900.1115087999997</v>
      </c>
      <c r="G129" s="639">
        <f t="shared" si="7"/>
        <v>0</v>
      </c>
      <c r="H129" s="639"/>
    </row>
    <row r="130" spans="1:10" ht="59.25" customHeight="1">
      <c r="A130" s="646">
        <v>19</v>
      </c>
      <c r="B130" s="629" t="s">
        <v>267</v>
      </c>
      <c r="C130" s="629" t="s">
        <v>268</v>
      </c>
      <c r="D130" s="637" t="s">
        <v>190</v>
      </c>
      <c r="E130" s="638"/>
      <c r="F130" s="772">
        <v>7950</v>
      </c>
      <c r="G130" s="639">
        <f t="shared" si="7"/>
        <v>0</v>
      </c>
      <c r="H130" s="639"/>
    </row>
    <row r="131" spans="1:10">
      <c r="A131" s="646">
        <v>20</v>
      </c>
      <c r="B131" s="629" t="s">
        <v>269</v>
      </c>
      <c r="C131" s="629" t="s">
        <v>270</v>
      </c>
      <c r="D131" s="637" t="s">
        <v>56</v>
      </c>
      <c r="E131" s="638">
        <v>10</v>
      </c>
      <c r="F131" s="772">
        <v>30806.568000000003</v>
      </c>
      <c r="G131" s="639">
        <f t="shared" si="7"/>
        <v>308065.68000000005</v>
      </c>
      <c r="H131" s="639"/>
    </row>
    <row r="132" spans="1:10">
      <c r="A132" s="646">
        <v>21</v>
      </c>
      <c r="B132" s="629" t="s">
        <v>271</v>
      </c>
      <c r="C132" s="629" t="s">
        <v>272</v>
      </c>
      <c r="D132" s="637" t="s">
        <v>56</v>
      </c>
      <c r="E132" s="638">
        <v>10</v>
      </c>
      <c r="F132" s="772">
        <v>6161.3136000000004</v>
      </c>
      <c r="G132" s="639">
        <f t="shared" si="7"/>
        <v>61613.136000000006</v>
      </c>
      <c r="H132" s="639"/>
    </row>
    <row r="133" spans="1:10" ht="46.5">
      <c r="A133" s="646">
        <v>22</v>
      </c>
      <c r="B133" s="629" t="s">
        <v>273</v>
      </c>
      <c r="C133" s="629" t="s">
        <v>274</v>
      </c>
      <c r="D133" s="637" t="s">
        <v>56</v>
      </c>
      <c r="E133" s="638">
        <v>30</v>
      </c>
      <c r="F133" s="772">
        <v>4386.8552832000005</v>
      </c>
      <c r="G133" s="639">
        <f t="shared" si="7"/>
        <v>131605.65849600002</v>
      </c>
      <c r="H133" s="639" t="s">
        <v>275</v>
      </c>
    </row>
    <row r="134" spans="1:10" ht="139.5">
      <c r="A134" s="646">
        <v>23</v>
      </c>
      <c r="B134" s="629" t="s">
        <v>276</v>
      </c>
      <c r="C134" s="629" t="s">
        <v>277</v>
      </c>
      <c r="D134" s="637" t="s">
        <v>56</v>
      </c>
      <c r="E134" s="650">
        <v>10</v>
      </c>
      <c r="F134" s="772">
        <v>7393.5763200000001</v>
      </c>
      <c r="G134" s="639">
        <f t="shared" si="7"/>
        <v>73935.763200000001</v>
      </c>
      <c r="H134" s="639" t="s">
        <v>278</v>
      </c>
    </row>
    <row r="135" spans="1:10">
      <c r="A135" s="646">
        <v>24</v>
      </c>
      <c r="B135" s="629" t="s">
        <v>279</v>
      </c>
      <c r="C135" s="629" t="s">
        <v>280</v>
      </c>
      <c r="D135" s="637" t="s">
        <v>56</v>
      </c>
      <c r="E135" s="650">
        <v>10</v>
      </c>
      <c r="F135" s="772">
        <v>1330.8437376000002</v>
      </c>
      <c r="G135" s="639">
        <f t="shared" si="7"/>
        <v>13308.437376000002</v>
      </c>
      <c r="H135" s="639"/>
    </row>
    <row r="136" spans="1:10" ht="31">
      <c r="A136" s="646">
        <v>25</v>
      </c>
      <c r="B136" s="629" t="s">
        <v>281</v>
      </c>
      <c r="C136" s="629" t="s">
        <v>282</v>
      </c>
      <c r="D136" s="637" t="s">
        <v>86</v>
      </c>
      <c r="E136" s="650"/>
      <c r="F136" s="772">
        <v>10070</v>
      </c>
      <c r="G136" s="639">
        <f t="shared" si="7"/>
        <v>0</v>
      </c>
      <c r="H136" s="639"/>
    </row>
    <row r="137" spans="1:10">
      <c r="A137" s="646">
        <v>26</v>
      </c>
      <c r="B137" s="629" t="s">
        <v>283</v>
      </c>
      <c r="C137" s="629" t="s">
        <v>284</v>
      </c>
      <c r="D137" s="637" t="s">
        <v>158</v>
      </c>
      <c r="E137" s="650">
        <v>10</v>
      </c>
      <c r="F137" s="772">
        <v>7670.8354320000008</v>
      </c>
      <c r="G137" s="639">
        <f t="shared" si="7"/>
        <v>76708.354320000013</v>
      </c>
      <c r="H137" s="639"/>
    </row>
    <row r="138" spans="1:10">
      <c r="A138" s="640" t="s">
        <v>285</v>
      </c>
      <c r="B138" s="641" t="s">
        <v>286</v>
      </c>
      <c r="C138" s="641"/>
      <c r="D138" s="664"/>
      <c r="E138" s="651"/>
      <c r="F138" s="773">
        <v>0</v>
      </c>
      <c r="G138" s="652"/>
      <c r="H138" s="652"/>
    </row>
    <row r="139" spans="1:10" s="658" customFormat="1" ht="31">
      <c r="A139" s="677">
        <v>1</v>
      </c>
      <c r="B139" s="678" t="s">
        <v>287</v>
      </c>
      <c r="C139" s="678" t="s">
        <v>288</v>
      </c>
      <c r="D139" s="679"/>
      <c r="E139" s="680"/>
      <c r="F139" s="780">
        <v>0</v>
      </c>
      <c r="G139" s="681"/>
      <c r="H139" s="681"/>
      <c r="I139" s="980"/>
      <c r="J139" s="980"/>
    </row>
    <row r="140" spans="1:10" s="658" customFormat="1" ht="31">
      <c r="A140" s="677" t="s">
        <v>52</v>
      </c>
      <c r="B140" s="678" t="s">
        <v>289</v>
      </c>
      <c r="C140" s="678" t="s">
        <v>290</v>
      </c>
      <c r="D140" s="682" t="s">
        <v>56</v>
      </c>
      <c r="E140" s="683">
        <v>25</v>
      </c>
      <c r="F140" s="780">
        <v>3718.3527576000006</v>
      </c>
      <c r="G140" s="681">
        <f>E140*F140</f>
        <v>92958.818940000012</v>
      </c>
      <c r="H140" s="681"/>
      <c r="I140" s="980"/>
      <c r="J140" s="980"/>
    </row>
    <row r="141" spans="1:10" s="658" customFormat="1" ht="31">
      <c r="A141" s="677" t="s">
        <v>62</v>
      </c>
      <c r="B141" s="678" t="s">
        <v>291</v>
      </c>
      <c r="C141" s="678" t="s">
        <v>292</v>
      </c>
      <c r="D141" s="682" t="s">
        <v>56</v>
      </c>
      <c r="E141" s="683">
        <v>15</v>
      </c>
      <c r="F141" s="780">
        <v>6432.4113984000005</v>
      </c>
      <c r="G141" s="681">
        <f>E141*F141</f>
        <v>96486.170976000009</v>
      </c>
      <c r="H141" s="681"/>
      <c r="I141" s="980"/>
      <c r="J141" s="980"/>
    </row>
    <row r="142" spans="1:10" s="658" customFormat="1" ht="30.75" customHeight="1">
      <c r="A142" s="677" t="s">
        <v>66</v>
      </c>
      <c r="B142" s="678" t="s">
        <v>293</v>
      </c>
      <c r="C142" s="678" t="s">
        <v>294</v>
      </c>
      <c r="D142" s="682" t="s">
        <v>56</v>
      </c>
      <c r="E142" s="683">
        <v>20</v>
      </c>
      <c r="F142" s="780">
        <v>6614.1701496000005</v>
      </c>
      <c r="G142" s="681">
        <f>E142*F142</f>
        <v>132283.40299200002</v>
      </c>
      <c r="H142" s="681"/>
      <c r="I142" s="980"/>
      <c r="J142" s="980"/>
    </row>
    <row r="143" spans="1:10" s="658" customFormat="1" ht="46.5">
      <c r="A143" s="677" t="s">
        <v>79</v>
      </c>
      <c r="B143" s="678" t="s">
        <v>295</v>
      </c>
      <c r="C143" s="678" t="s">
        <v>296</v>
      </c>
      <c r="D143" s="682" t="s">
        <v>56</v>
      </c>
      <c r="E143" s="683">
        <v>30</v>
      </c>
      <c r="F143" s="780">
        <v>5820.2848922400008</v>
      </c>
      <c r="G143" s="681">
        <f>E143*F143</f>
        <v>174608.54676720002</v>
      </c>
      <c r="H143" s="806" t="s">
        <v>297</v>
      </c>
      <c r="I143" s="980"/>
      <c r="J143" s="980"/>
    </row>
    <row r="144" spans="1:10">
      <c r="A144" s="646"/>
      <c r="B144" s="630"/>
      <c r="C144" s="674"/>
      <c r="D144" s="637"/>
      <c r="E144" s="684"/>
      <c r="F144" s="775">
        <v>0</v>
      </c>
      <c r="G144" s="654"/>
      <c r="H144" s="654"/>
    </row>
    <row r="145" spans="1:10">
      <c r="A145" s="640" t="s">
        <v>298</v>
      </c>
      <c r="B145" s="641" t="s">
        <v>299</v>
      </c>
      <c r="C145" s="641"/>
      <c r="D145" s="664"/>
      <c r="E145" s="651"/>
      <c r="F145" s="773">
        <v>0</v>
      </c>
      <c r="G145" s="651"/>
      <c r="H145" s="651"/>
    </row>
    <row r="146" spans="1:10">
      <c r="A146" s="646">
        <v>1</v>
      </c>
      <c r="B146" s="629" t="s">
        <v>300</v>
      </c>
      <c r="C146" s="629" t="s">
        <v>301</v>
      </c>
      <c r="D146" s="675" t="s">
        <v>108</v>
      </c>
      <c r="E146" s="650">
        <v>15</v>
      </c>
      <c r="F146" s="772">
        <v>4770</v>
      </c>
      <c r="G146" s="654">
        <f>IFERROR(E146*F146,0)</f>
        <v>71550</v>
      </c>
      <c r="H146" s="654"/>
    </row>
    <row r="147" spans="1:10" ht="31">
      <c r="A147" s="646">
        <v>2</v>
      </c>
      <c r="B147" s="629" t="s">
        <v>302</v>
      </c>
      <c r="C147" s="629" t="s">
        <v>303</v>
      </c>
      <c r="D147" s="675" t="s">
        <v>108</v>
      </c>
      <c r="E147" s="650">
        <v>2</v>
      </c>
      <c r="F147" s="772">
        <v>7950</v>
      </c>
      <c r="G147" s="654">
        <f>IFERROR(E147*F147,0)</f>
        <v>15900</v>
      </c>
      <c r="H147" s="654"/>
    </row>
    <row r="148" spans="1:10" ht="52.5" customHeight="1">
      <c r="A148" s="646">
        <v>3</v>
      </c>
      <c r="B148" s="629" t="s">
        <v>304</v>
      </c>
      <c r="C148" s="629" t="s">
        <v>305</v>
      </c>
      <c r="D148" s="675" t="s">
        <v>108</v>
      </c>
      <c r="E148" s="650">
        <v>75</v>
      </c>
      <c r="F148" s="772">
        <v>689</v>
      </c>
      <c r="G148" s="654">
        <f>IFERROR(E148*F148,0)</f>
        <v>51675</v>
      </c>
      <c r="H148" s="654"/>
    </row>
    <row r="149" spans="1:10" ht="77.5">
      <c r="A149" s="646">
        <v>4</v>
      </c>
      <c r="B149" s="629" t="s">
        <v>306</v>
      </c>
      <c r="C149" s="674" t="s">
        <v>307</v>
      </c>
      <c r="D149" s="637" t="s">
        <v>56</v>
      </c>
      <c r="E149" s="650">
        <v>25</v>
      </c>
      <c r="F149" s="772">
        <v>15403.284000000001</v>
      </c>
      <c r="G149" s="654">
        <f>IFERROR(E149*F149,0)</f>
        <v>385082.10000000003</v>
      </c>
      <c r="H149" s="654"/>
    </row>
    <row r="150" spans="1:10" ht="77.5">
      <c r="A150" s="685">
        <v>5</v>
      </c>
      <c r="B150" s="629" t="s">
        <v>308</v>
      </c>
      <c r="C150" s="674" t="s">
        <v>309</v>
      </c>
      <c r="D150" s="637" t="s">
        <v>56</v>
      </c>
      <c r="E150" s="650">
        <v>15</v>
      </c>
      <c r="F150" s="772">
        <v>12938.75856</v>
      </c>
      <c r="G150" s="654">
        <f>IFERROR(E150*F150,0)</f>
        <v>194081.37840000002</v>
      </c>
      <c r="H150" s="654"/>
    </row>
    <row r="151" spans="1:10" s="658" customFormat="1" ht="62">
      <c r="A151" s="677">
        <v>6</v>
      </c>
      <c r="B151" s="678" t="s">
        <v>310</v>
      </c>
      <c r="C151" s="678" t="s">
        <v>311</v>
      </c>
      <c r="D151" s="682" t="s">
        <v>56</v>
      </c>
      <c r="E151" s="683">
        <v>20</v>
      </c>
      <c r="F151" s="780">
        <v>9241.9704000000002</v>
      </c>
      <c r="G151" s="681">
        <f>E151*F151</f>
        <v>184839.408</v>
      </c>
      <c r="H151" s="681"/>
      <c r="I151" s="980"/>
      <c r="J151" s="980"/>
    </row>
    <row r="152" spans="1:10">
      <c r="A152" s="646"/>
      <c r="B152" s="629"/>
      <c r="C152" s="674"/>
      <c r="D152" s="637"/>
      <c r="E152" s="686"/>
      <c r="F152" s="781">
        <v>0</v>
      </c>
      <c r="G152" s="654"/>
      <c r="H152" s="654"/>
    </row>
    <row r="153" spans="1:10">
      <c r="A153" s="640" t="s">
        <v>312</v>
      </c>
      <c r="B153" s="641" t="s">
        <v>313</v>
      </c>
      <c r="C153" s="641"/>
      <c r="D153" s="665"/>
      <c r="E153" s="666"/>
      <c r="F153" s="779">
        <v>0</v>
      </c>
      <c r="G153" s="666"/>
      <c r="H153" s="666"/>
    </row>
    <row r="154" spans="1:10" ht="93">
      <c r="A154" s="646">
        <v>1</v>
      </c>
      <c r="B154" s="629" t="s">
        <v>314</v>
      </c>
      <c r="C154" s="629" t="s">
        <v>315</v>
      </c>
      <c r="D154" s="671" t="s">
        <v>108</v>
      </c>
      <c r="E154" s="650">
        <v>1</v>
      </c>
      <c r="F154" s="772">
        <v>174900</v>
      </c>
      <c r="G154" s="654">
        <f>IFERROR(E154*F154,0)</f>
        <v>174900</v>
      </c>
      <c r="H154" s="654"/>
    </row>
    <row r="155" spans="1:10" ht="77.5">
      <c r="A155" s="646">
        <v>2</v>
      </c>
      <c r="B155" s="629" t="s">
        <v>316</v>
      </c>
      <c r="C155" s="629" t="s">
        <v>317</v>
      </c>
      <c r="D155" s="671" t="s">
        <v>158</v>
      </c>
      <c r="E155" s="650">
        <v>10</v>
      </c>
      <c r="F155" s="772">
        <v>7950</v>
      </c>
      <c r="G155" s="639">
        <f>IFERROR(E155*F155,0)</f>
        <v>79500</v>
      </c>
      <c r="H155" s="639"/>
    </row>
    <row r="156" spans="1:10" ht="31">
      <c r="A156" s="646">
        <v>3</v>
      </c>
      <c r="B156" s="629" t="s">
        <v>318</v>
      </c>
      <c r="C156" s="629" t="s">
        <v>319</v>
      </c>
      <c r="D156" s="671" t="s">
        <v>158</v>
      </c>
      <c r="E156" s="650">
        <v>5</v>
      </c>
      <c r="F156" s="772">
        <v>15403.284000000001</v>
      </c>
      <c r="G156" s="639">
        <f>IFERROR(E156*F156,0)</f>
        <v>77016.420000000013</v>
      </c>
      <c r="H156" s="639"/>
    </row>
    <row r="157" spans="1:10" ht="46.5">
      <c r="A157" s="646">
        <v>4</v>
      </c>
      <c r="B157" s="629" t="s">
        <v>320</v>
      </c>
      <c r="C157" s="636" t="s">
        <v>321</v>
      </c>
      <c r="D157" s="671" t="s">
        <v>56</v>
      </c>
      <c r="E157" s="688">
        <v>5</v>
      </c>
      <c r="F157" s="772">
        <v>12190</v>
      </c>
      <c r="G157" s="639">
        <f>IFERROR(E157*F157,0)</f>
        <v>60950</v>
      </c>
      <c r="H157" s="639"/>
    </row>
    <row r="158" spans="1:10">
      <c r="A158" s="689"/>
      <c r="B158" s="636"/>
      <c r="C158" s="629"/>
      <c r="D158" s="671"/>
      <c r="E158" s="687"/>
      <c r="F158" s="781">
        <v>0</v>
      </c>
      <c r="G158" s="639"/>
      <c r="H158" s="639"/>
    </row>
    <row r="159" spans="1:10">
      <c r="A159" s="690" t="s">
        <v>322</v>
      </c>
      <c r="B159" s="691" t="s">
        <v>323</v>
      </c>
      <c r="C159" s="691"/>
      <c r="D159" s="665"/>
      <c r="E159" s="666"/>
      <c r="F159" s="779">
        <v>0</v>
      </c>
      <c r="G159" s="667"/>
      <c r="H159" s="667"/>
    </row>
    <row r="160" spans="1:10" ht="31">
      <c r="A160" s="646">
        <v>1</v>
      </c>
      <c r="B160" s="629" t="s">
        <v>324</v>
      </c>
      <c r="C160" s="692" t="s">
        <v>325</v>
      </c>
      <c r="D160" s="637" t="s">
        <v>56</v>
      </c>
      <c r="E160" s="650">
        <v>900</v>
      </c>
      <c r="F160" s="772">
        <v>296.8</v>
      </c>
      <c r="G160" s="639">
        <f>IFERROR(E160*F160,0)</f>
        <v>267120</v>
      </c>
      <c r="H160" s="639"/>
    </row>
    <row r="161" spans="1:260" ht="93">
      <c r="A161" s="646">
        <v>2</v>
      </c>
      <c r="B161" s="673" t="s">
        <v>326</v>
      </c>
      <c r="C161" s="636" t="s">
        <v>327</v>
      </c>
      <c r="D161" s="637" t="s">
        <v>56</v>
      </c>
      <c r="E161" s="650">
        <v>25</v>
      </c>
      <c r="F161" s="772">
        <v>1848.39408</v>
      </c>
      <c r="G161" s="639">
        <f>IFERROR(E161*F161,0)</f>
        <v>46209.851999999999</v>
      </c>
      <c r="H161" s="639"/>
    </row>
    <row r="162" spans="1:260">
      <c r="A162" s="693" t="s">
        <v>328</v>
      </c>
      <c r="B162" s="641" t="s">
        <v>329</v>
      </c>
      <c r="C162" s="641"/>
      <c r="D162" s="664"/>
      <c r="E162" s="651"/>
      <c r="F162" s="773">
        <v>0</v>
      </c>
      <c r="G162" s="652"/>
      <c r="H162" s="652"/>
    </row>
    <row r="163" spans="1:260">
      <c r="A163" s="646">
        <v>1</v>
      </c>
      <c r="B163" s="694" t="s">
        <v>330</v>
      </c>
      <c r="C163" s="695" t="s">
        <v>331</v>
      </c>
      <c r="D163" s="637" t="s">
        <v>56</v>
      </c>
      <c r="E163" s="686">
        <v>50</v>
      </c>
      <c r="F163" s="772">
        <v>2232.36</v>
      </c>
      <c r="G163" s="639">
        <f t="shared" ref="G163:G169" si="8">IFERROR(E163*F163,0)</f>
        <v>111618</v>
      </c>
      <c r="H163" s="639"/>
    </row>
    <row r="164" spans="1:260" ht="31">
      <c r="A164" s="646">
        <v>2</v>
      </c>
      <c r="B164" s="694" t="s">
        <v>332</v>
      </c>
      <c r="C164" s="627" t="s">
        <v>333</v>
      </c>
      <c r="D164" s="637" t="s">
        <v>56</v>
      </c>
      <c r="E164" s="650">
        <v>5</v>
      </c>
      <c r="F164" s="772">
        <v>2365.9444224000003</v>
      </c>
      <c r="G164" s="639">
        <f t="shared" si="8"/>
        <v>11829.722112000001</v>
      </c>
      <c r="H164" s="639" t="s">
        <v>334</v>
      </c>
    </row>
    <row r="165" spans="1:260" ht="46.5">
      <c r="A165" s="646">
        <v>3</v>
      </c>
      <c r="B165" s="696" t="s">
        <v>335</v>
      </c>
      <c r="C165" s="627" t="s">
        <v>336</v>
      </c>
      <c r="D165" s="637" t="s">
        <v>56</v>
      </c>
      <c r="E165" s="650">
        <v>25</v>
      </c>
      <c r="F165" s="772">
        <v>1522.5840000000001</v>
      </c>
      <c r="G165" s="639">
        <f t="shared" si="8"/>
        <v>38064.6</v>
      </c>
      <c r="H165" s="639"/>
    </row>
    <row r="166" spans="1:260" ht="46.5">
      <c r="A166" s="646">
        <v>4</v>
      </c>
      <c r="B166" s="696" t="s">
        <v>337</v>
      </c>
      <c r="C166" s="627" t="s">
        <v>338</v>
      </c>
      <c r="D166" s="637" t="s">
        <v>56</v>
      </c>
      <c r="E166" s="650">
        <v>220</v>
      </c>
      <c r="F166" s="772">
        <v>2735.6232384</v>
      </c>
      <c r="G166" s="639">
        <f t="shared" si="8"/>
        <v>601837.112448</v>
      </c>
      <c r="H166" s="639" t="s">
        <v>339</v>
      </c>
    </row>
    <row r="167" spans="1:260" ht="46.5">
      <c r="A167" s="646">
        <v>5</v>
      </c>
      <c r="B167" s="696" t="s">
        <v>340</v>
      </c>
      <c r="C167" s="629" t="s">
        <v>341</v>
      </c>
      <c r="D167" s="637" t="s">
        <v>56</v>
      </c>
      <c r="E167" s="650">
        <v>25</v>
      </c>
      <c r="F167" s="772">
        <v>6161.3136000000004</v>
      </c>
      <c r="G167" s="639">
        <f t="shared" si="8"/>
        <v>154032.84</v>
      </c>
      <c r="H167" s="639"/>
    </row>
    <row r="168" spans="1:260" ht="31">
      <c r="A168" s="646">
        <v>6</v>
      </c>
      <c r="B168" s="696" t="s">
        <v>342</v>
      </c>
      <c r="C168" s="629" t="s">
        <v>343</v>
      </c>
      <c r="D168" s="637" t="s">
        <v>56</v>
      </c>
      <c r="E168" s="650">
        <v>60</v>
      </c>
      <c r="F168" s="772">
        <v>3228.5283264</v>
      </c>
      <c r="G168" s="753">
        <f t="shared" si="8"/>
        <v>193711.69958399999</v>
      </c>
      <c r="H168" s="639" t="s">
        <v>344</v>
      </c>
    </row>
    <row r="169" spans="1:260" s="700" customFormat="1" ht="31">
      <c r="A169" s="697">
        <v>7</v>
      </c>
      <c r="B169" s="698" t="s">
        <v>345</v>
      </c>
      <c r="C169" s="699" t="s">
        <v>346</v>
      </c>
      <c r="D169" s="637" t="s">
        <v>56</v>
      </c>
      <c r="E169" s="650">
        <v>175</v>
      </c>
      <c r="F169" s="782">
        <v>4128.0801120000006</v>
      </c>
      <c r="G169" s="754">
        <f t="shared" si="8"/>
        <v>722414.01960000012</v>
      </c>
      <c r="H169" s="639" t="s">
        <v>347</v>
      </c>
      <c r="I169" s="977"/>
      <c r="J169" s="977"/>
      <c r="K169" s="757"/>
      <c r="L169" s="757"/>
      <c r="M169" s="757"/>
      <c r="N169" s="757"/>
      <c r="O169" s="757"/>
      <c r="P169" s="757"/>
      <c r="Q169" s="757"/>
      <c r="R169" s="757"/>
      <c r="S169" s="757"/>
      <c r="T169" s="757"/>
      <c r="U169" s="757"/>
      <c r="V169" s="757"/>
      <c r="W169" s="757"/>
      <c r="X169" s="757"/>
      <c r="Y169" s="757"/>
      <c r="Z169" s="757"/>
      <c r="AA169" s="757"/>
      <c r="AB169" s="757"/>
      <c r="AC169" s="757"/>
      <c r="AD169" s="757"/>
      <c r="AE169" s="757"/>
      <c r="AF169" s="757"/>
      <c r="AG169" s="757"/>
      <c r="AH169" s="757"/>
      <c r="AI169" s="757"/>
      <c r="AJ169" s="757"/>
      <c r="AK169" s="757"/>
      <c r="AL169" s="757"/>
      <c r="AM169" s="757"/>
      <c r="AN169" s="757"/>
      <c r="AO169" s="757"/>
      <c r="AP169" s="757"/>
      <c r="AQ169" s="757"/>
      <c r="AR169" s="757"/>
      <c r="AS169" s="757"/>
      <c r="AT169" s="757"/>
      <c r="AU169" s="757"/>
      <c r="AV169" s="757"/>
      <c r="AW169" s="757"/>
      <c r="AX169" s="757"/>
      <c r="AY169" s="757"/>
      <c r="AZ169" s="757"/>
      <c r="BA169" s="757"/>
      <c r="BB169" s="757"/>
      <c r="BC169" s="757"/>
      <c r="BD169" s="757"/>
      <c r="BE169" s="757"/>
      <c r="BF169" s="757"/>
      <c r="BG169" s="757"/>
      <c r="BH169" s="757"/>
      <c r="BI169" s="757"/>
      <c r="BJ169" s="757"/>
      <c r="BK169" s="757"/>
      <c r="BL169" s="757"/>
      <c r="BM169" s="757"/>
      <c r="BN169" s="757"/>
      <c r="BO169" s="757"/>
      <c r="BP169" s="757"/>
      <c r="BQ169" s="757"/>
      <c r="BR169" s="757"/>
      <c r="BS169" s="757"/>
      <c r="BT169" s="757"/>
      <c r="BU169" s="757"/>
      <c r="BV169" s="757"/>
      <c r="BW169" s="757"/>
      <c r="BX169" s="757"/>
      <c r="BY169" s="757"/>
      <c r="BZ169" s="757"/>
      <c r="CA169" s="757"/>
      <c r="CB169" s="757"/>
      <c r="CC169" s="757"/>
      <c r="CD169" s="757"/>
      <c r="CE169" s="757"/>
      <c r="CF169" s="757"/>
      <c r="CG169" s="757"/>
      <c r="CH169" s="757"/>
      <c r="CI169" s="757"/>
      <c r="CJ169" s="757"/>
      <c r="CK169" s="757"/>
      <c r="CL169" s="757"/>
      <c r="CM169" s="757"/>
      <c r="CN169" s="757"/>
      <c r="CO169" s="757"/>
      <c r="CP169" s="757"/>
      <c r="CQ169" s="757"/>
      <c r="CR169" s="757"/>
      <c r="CS169" s="757"/>
      <c r="CT169" s="757"/>
      <c r="CU169" s="757"/>
      <c r="CV169" s="757"/>
      <c r="CW169" s="757"/>
      <c r="CX169" s="757"/>
      <c r="CY169" s="757"/>
      <c r="CZ169" s="757"/>
      <c r="DA169" s="757"/>
      <c r="DB169" s="757"/>
      <c r="DC169" s="757"/>
      <c r="DD169" s="757"/>
      <c r="DE169" s="757"/>
      <c r="DF169" s="757"/>
      <c r="DG169" s="757"/>
      <c r="DH169" s="757"/>
      <c r="DI169" s="757"/>
      <c r="DJ169" s="757"/>
      <c r="DK169" s="757"/>
      <c r="DL169" s="757"/>
      <c r="DM169" s="757"/>
      <c r="DN169" s="757"/>
      <c r="DO169" s="757"/>
      <c r="DP169" s="757"/>
      <c r="DQ169" s="757"/>
      <c r="DR169" s="757"/>
      <c r="DS169" s="757"/>
      <c r="DT169" s="757"/>
      <c r="DU169" s="757"/>
      <c r="DV169" s="757"/>
      <c r="DW169" s="757"/>
      <c r="DX169" s="757"/>
      <c r="DY169" s="757"/>
      <c r="DZ169" s="757"/>
      <c r="EA169" s="757"/>
      <c r="EB169" s="757"/>
      <c r="EC169" s="757"/>
      <c r="ED169" s="757"/>
      <c r="EE169" s="757"/>
      <c r="EF169" s="757"/>
      <c r="EG169" s="757"/>
      <c r="EH169" s="757"/>
      <c r="EI169" s="757"/>
      <c r="EJ169" s="757"/>
      <c r="EK169" s="757"/>
      <c r="EL169" s="757"/>
      <c r="EM169" s="757"/>
      <c r="EN169" s="757"/>
      <c r="EO169" s="757"/>
      <c r="EP169" s="757"/>
      <c r="EQ169" s="757"/>
      <c r="ER169" s="757"/>
      <c r="ES169" s="757"/>
      <c r="ET169" s="757"/>
      <c r="EU169" s="757"/>
      <c r="EV169" s="757"/>
      <c r="EW169" s="757"/>
      <c r="EX169" s="757"/>
      <c r="EY169" s="757"/>
      <c r="EZ169" s="757"/>
      <c r="FA169" s="757"/>
      <c r="FB169" s="757"/>
      <c r="FC169" s="757"/>
      <c r="FD169" s="757"/>
      <c r="FE169" s="757"/>
      <c r="FF169" s="757"/>
      <c r="FG169" s="757"/>
      <c r="FH169" s="757"/>
      <c r="FI169" s="757"/>
      <c r="FJ169" s="757"/>
      <c r="FK169" s="757"/>
      <c r="FL169" s="757"/>
      <c r="FM169" s="757"/>
      <c r="FN169" s="757"/>
      <c r="FO169" s="757"/>
      <c r="FP169" s="757"/>
      <c r="FQ169" s="757"/>
      <c r="FR169" s="757"/>
      <c r="FS169" s="757"/>
      <c r="FT169" s="757"/>
      <c r="FU169" s="757"/>
      <c r="FV169" s="757"/>
      <c r="FW169" s="757"/>
      <c r="FX169" s="757"/>
      <c r="FY169" s="757"/>
      <c r="FZ169" s="757"/>
      <c r="GA169" s="757"/>
      <c r="GB169" s="757"/>
      <c r="GC169" s="757"/>
      <c r="GD169" s="757"/>
      <c r="GE169" s="757"/>
      <c r="GF169" s="757"/>
      <c r="GG169" s="757"/>
      <c r="GH169" s="757"/>
      <c r="GI169" s="757"/>
      <c r="GJ169" s="757"/>
      <c r="GK169" s="757"/>
      <c r="GL169" s="757"/>
      <c r="GM169" s="757"/>
      <c r="GN169" s="757"/>
      <c r="GO169" s="757"/>
      <c r="GP169" s="757"/>
      <c r="GQ169" s="757"/>
      <c r="GR169" s="757"/>
      <c r="GS169" s="757"/>
      <c r="GT169" s="757"/>
      <c r="GU169" s="757"/>
      <c r="GV169" s="757"/>
      <c r="GW169" s="757"/>
      <c r="GX169" s="757"/>
      <c r="GY169" s="757"/>
      <c r="GZ169" s="757"/>
      <c r="HA169" s="757"/>
      <c r="HB169" s="757"/>
      <c r="HC169" s="757"/>
      <c r="HD169" s="757"/>
      <c r="HE169" s="757"/>
      <c r="HF169" s="757"/>
      <c r="HG169" s="757"/>
      <c r="HH169" s="757"/>
      <c r="HI169" s="757"/>
      <c r="HJ169" s="757"/>
      <c r="HK169" s="757"/>
      <c r="HL169" s="757"/>
      <c r="HM169" s="757"/>
      <c r="HN169" s="757"/>
      <c r="HO169" s="757"/>
      <c r="HP169" s="757"/>
      <c r="HQ169" s="757"/>
      <c r="HR169" s="757"/>
      <c r="HS169" s="757"/>
      <c r="HT169" s="757"/>
      <c r="HU169" s="757"/>
      <c r="HV169" s="757"/>
      <c r="HW169" s="757"/>
      <c r="HX169" s="757"/>
      <c r="HY169" s="757"/>
      <c r="HZ169" s="757"/>
      <c r="IA169" s="757"/>
      <c r="IB169" s="757"/>
      <c r="IC169" s="757"/>
      <c r="ID169" s="757"/>
      <c r="IE169" s="757"/>
      <c r="IF169" s="757"/>
      <c r="IG169" s="757"/>
      <c r="IH169" s="757"/>
      <c r="II169" s="757"/>
      <c r="IJ169" s="757"/>
      <c r="IK169" s="757"/>
      <c r="IL169" s="757"/>
      <c r="IM169" s="757"/>
      <c r="IN169" s="757"/>
      <c r="IO169" s="757"/>
      <c r="IP169" s="757"/>
      <c r="IQ169" s="757"/>
      <c r="IR169" s="757"/>
      <c r="IS169" s="757"/>
      <c r="IT169" s="757"/>
      <c r="IU169" s="757"/>
      <c r="IV169" s="757"/>
      <c r="IW169" s="757"/>
      <c r="IX169" s="757"/>
      <c r="IY169" s="757"/>
      <c r="IZ169" s="757"/>
    </row>
    <row r="170" spans="1:260">
      <c r="A170" s="646"/>
      <c r="B170" s="696"/>
      <c r="C170" s="696"/>
      <c r="D170" s="675"/>
      <c r="E170" s="686"/>
      <c r="F170" s="781">
        <v>0</v>
      </c>
      <c r="G170" s="755"/>
      <c r="H170" s="755"/>
    </row>
    <row r="171" spans="1:260">
      <c r="A171" s="693" t="s">
        <v>348</v>
      </c>
      <c r="B171" s="641" t="s">
        <v>349</v>
      </c>
      <c r="C171" s="641"/>
      <c r="D171" s="664"/>
      <c r="E171" s="642"/>
      <c r="F171" s="773">
        <v>0</v>
      </c>
      <c r="G171" s="756"/>
      <c r="H171" s="756"/>
    </row>
    <row r="172" spans="1:260" ht="139.5">
      <c r="A172" s="646">
        <v>1</v>
      </c>
      <c r="B172" s="696" t="s">
        <v>350</v>
      </c>
      <c r="C172" s="657" t="s">
        <v>351</v>
      </c>
      <c r="D172" s="637" t="s">
        <v>56</v>
      </c>
      <c r="E172" s="650">
        <v>110</v>
      </c>
      <c r="F172" s="772">
        <v>843.18181818181813</v>
      </c>
      <c r="G172" s="753">
        <f>IFERROR(E172*F172,0)</f>
        <v>92750</v>
      </c>
      <c r="H172" s="753" t="s">
        <v>352</v>
      </c>
      <c r="I172" s="976">
        <v>105.3</v>
      </c>
      <c r="J172" s="977">
        <f>I172*F172</f>
        <v>88787.045454545441</v>
      </c>
    </row>
    <row r="173" spans="1:260">
      <c r="A173" s="646"/>
      <c r="B173" s="647"/>
      <c r="C173" s="701"/>
      <c r="D173" s="637"/>
      <c r="E173" s="686"/>
      <c r="F173" s="781">
        <v>0</v>
      </c>
      <c r="G173" s="639"/>
      <c r="H173" s="639"/>
    </row>
    <row r="174" spans="1:260">
      <c r="A174" s="693" t="s">
        <v>353</v>
      </c>
      <c r="B174" s="641" t="s">
        <v>354</v>
      </c>
      <c r="C174" s="641"/>
      <c r="D174" s="664"/>
      <c r="E174" s="651"/>
      <c r="F174" s="773">
        <v>0</v>
      </c>
      <c r="G174" s="652"/>
      <c r="H174" s="652"/>
    </row>
    <row r="175" spans="1:260">
      <c r="A175" s="646">
        <v>1</v>
      </c>
      <c r="B175" s="629" t="s">
        <v>355</v>
      </c>
      <c r="C175" s="702" t="s">
        <v>356</v>
      </c>
      <c r="D175" s="703" t="s">
        <v>108</v>
      </c>
      <c r="E175" s="704">
        <v>25</v>
      </c>
      <c r="F175" s="772">
        <v>4579.2</v>
      </c>
      <c r="G175" s="639">
        <f>IFERROR(E175*F175,0)</f>
        <v>114480</v>
      </c>
      <c r="H175" s="639"/>
    </row>
    <row r="176" spans="1:260">
      <c r="A176" s="646">
        <v>2</v>
      </c>
      <c r="B176" s="629" t="s">
        <v>357</v>
      </c>
      <c r="C176" s="702" t="s">
        <v>358</v>
      </c>
      <c r="D176" s="703" t="s">
        <v>108</v>
      </c>
      <c r="E176" s="704">
        <v>25</v>
      </c>
      <c r="F176" s="772">
        <v>689</v>
      </c>
      <c r="G176" s="639">
        <f>IFERROR(E176*F176,0)</f>
        <v>17225</v>
      </c>
      <c r="H176" s="639"/>
    </row>
    <row r="177" spans="1:8">
      <c r="A177" s="646">
        <v>3</v>
      </c>
      <c r="B177" s="629" t="s">
        <v>359</v>
      </c>
      <c r="C177" s="702" t="s">
        <v>360</v>
      </c>
      <c r="D177" s="703" t="s">
        <v>108</v>
      </c>
      <c r="E177" s="650">
        <v>4</v>
      </c>
      <c r="F177" s="772">
        <v>954</v>
      </c>
      <c r="G177" s="639">
        <f>IFERROR(E177*F177,0)</f>
        <v>3816</v>
      </c>
      <c r="H177" s="639"/>
    </row>
    <row r="178" spans="1:8">
      <c r="A178" s="646"/>
      <c r="B178" s="629"/>
      <c r="C178" s="702"/>
      <c r="D178" s="703"/>
      <c r="E178" s="650"/>
      <c r="F178" s="772">
        <v>0</v>
      </c>
      <c r="G178" s="639"/>
      <c r="H178" s="639"/>
    </row>
    <row r="179" spans="1:8">
      <c r="A179" s="693" t="s">
        <v>361</v>
      </c>
      <c r="B179" s="641" t="s">
        <v>362</v>
      </c>
      <c r="C179" s="641"/>
      <c r="D179" s="664"/>
      <c r="E179" s="651"/>
      <c r="F179" s="773">
        <v>0</v>
      </c>
      <c r="G179" s="652"/>
      <c r="H179" s="652"/>
    </row>
    <row r="180" spans="1:8" ht="62">
      <c r="A180" s="646">
        <v>1</v>
      </c>
      <c r="B180" s="629" t="s">
        <v>363</v>
      </c>
      <c r="C180" s="629" t="s">
        <v>364</v>
      </c>
      <c r="D180" s="703" t="s">
        <v>61</v>
      </c>
      <c r="E180" s="650">
        <v>50</v>
      </c>
      <c r="F180" s="772">
        <v>954</v>
      </c>
      <c r="G180" s="639">
        <f t="shared" ref="G180:G199" si="9">IFERROR(E180*F180,0)</f>
        <v>47700</v>
      </c>
      <c r="H180" s="639"/>
    </row>
    <row r="181" spans="1:8" ht="31">
      <c r="A181" s="646">
        <v>2</v>
      </c>
      <c r="B181" s="629" t="s">
        <v>365</v>
      </c>
      <c r="C181" s="629" t="s">
        <v>366</v>
      </c>
      <c r="D181" s="703" t="s">
        <v>108</v>
      </c>
      <c r="E181" s="650">
        <v>2</v>
      </c>
      <c r="F181" s="772">
        <v>10474.92</v>
      </c>
      <c r="G181" s="639">
        <f t="shared" si="9"/>
        <v>20949.84</v>
      </c>
      <c r="H181" s="639"/>
    </row>
    <row r="182" spans="1:8" ht="31">
      <c r="A182" s="646">
        <v>3</v>
      </c>
      <c r="B182" s="629" t="s">
        <v>367</v>
      </c>
      <c r="C182" s="629" t="s">
        <v>368</v>
      </c>
      <c r="D182" s="703" t="s">
        <v>108</v>
      </c>
      <c r="E182" s="650">
        <v>1</v>
      </c>
      <c r="F182" s="772">
        <v>17490</v>
      </c>
      <c r="G182" s="639">
        <f t="shared" si="9"/>
        <v>17490</v>
      </c>
      <c r="H182" s="639"/>
    </row>
    <row r="183" spans="1:8">
      <c r="A183" s="646">
        <v>4</v>
      </c>
      <c r="B183" s="629" t="s">
        <v>369</v>
      </c>
      <c r="C183" s="702" t="s">
        <v>370</v>
      </c>
      <c r="D183" s="703" t="s">
        <v>108</v>
      </c>
      <c r="E183" s="650">
        <v>2</v>
      </c>
      <c r="F183" s="772">
        <v>12190</v>
      </c>
      <c r="G183" s="639">
        <f t="shared" si="9"/>
        <v>24380</v>
      </c>
      <c r="H183" s="639"/>
    </row>
    <row r="184" spans="1:8" ht="46.5">
      <c r="A184" s="646">
        <v>5</v>
      </c>
      <c r="B184" s="629" t="s">
        <v>371</v>
      </c>
      <c r="C184" s="702" t="s">
        <v>372</v>
      </c>
      <c r="D184" s="703" t="s">
        <v>56</v>
      </c>
      <c r="E184" s="650">
        <v>3</v>
      </c>
      <c r="F184" s="772">
        <v>19610</v>
      </c>
      <c r="G184" s="639">
        <f t="shared" si="9"/>
        <v>58830</v>
      </c>
      <c r="H184" s="639"/>
    </row>
    <row r="185" spans="1:8" ht="62">
      <c r="A185" s="646">
        <v>6</v>
      </c>
      <c r="B185" s="629" t="s">
        <v>373</v>
      </c>
      <c r="C185" s="629" t="s">
        <v>374</v>
      </c>
      <c r="D185" s="637" t="s">
        <v>56</v>
      </c>
      <c r="E185" s="650">
        <v>5</v>
      </c>
      <c r="F185" s="772">
        <v>23850</v>
      </c>
      <c r="G185" s="639">
        <f t="shared" si="9"/>
        <v>119250</v>
      </c>
      <c r="H185" s="639"/>
    </row>
    <row r="186" spans="1:8" ht="77.5">
      <c r="A186" s="646">
        <v>7</v>
      </c>
      <c r="B186" s="647" t="s">
        <v>375</v>
      </c>
      <c r="C186" s="629" t="s">
        <v>376</v>
      </c>
      <c r="D186" s="637" t="s">
        <v>56</v>
      </c>
      <c r="E186" s="650">
        <v>5</v>
      </c>
      <c r="F186" s="772">
        <v>17490</v>
      </c>
      <c r="G186" s="639">
        <f t="shared" si="9"/>
        <v>87450</v>
      </c>
      <c r="H186" s="639"/>
    </row>
    <row r="187" spans="1:8" ht="62">
      <c r="A187" s="646">
        <v>8</v>
      </c>
      <c r="B187" s="647" t="s">
        <v>377</v>
      </c>
      <c r="C187" s="629" t="s">
        <v>378</v>
      </c>
      <c r="D187" s="637" t="s">
        <v>61</v>
      </c>
      <c r="E187" s="650">
        <v>2</v>
      </c>
      <c r="F187" s="772">
        <v>16635.546720000002</v>
      </c>
      <c r="G187" s="639">
        <f t="shared" si="9"/>
        <v>33271.093440000004</v>
      </c>
      <c r="H187" s="639"/>
    </row>
    <row r="188" spans="1:8" ht="62">
      <c r="A188" s="646">
        <v>9</v>
      </c>
      <c r="B188" s="647" t="s">
        <v>379</v>
      </c>
      <c r="C188" s="629" t="s">
        <v>380</v>
      </c>
      <c r="D188" s="637" t="s">
        <v>61</v>
      </c>
      <c r="E188" s="650">
        <v>2</v>
      </c>
      <c r="F188" s="772">
        <v>14171.021279999999</v>
      </c>
      <c r="G188" s="639">
        <f t="shared" si="9"/>
        <v>28342.042559999998</v>
      </c>
      <c r="H188" s="639"/>
    </row>
    <row r="189" spans="1:8" ht="31">
      <c r="A189" s="646">
        <v>10</v>
      </c>
      <c r="B189" s="647" t="s">
        <v>381</v>
      </c>
      <c r="C189" s="629" t="s">
        <v>382</v>
      </c>
      <c r="D189" s="637" t="s">
        <v>56</v>
      </c>
      <c r="E189" s="650">
        <v>80</v>
      </c>
      <c r="F189" s="772">
        <v>2144.1371328</v>
      </c>
      <c r="G189" s="639">
        <f t="shared" si="9"/>
        <v>171530.97062400001</v>
      </c>
      <c r="H189" s="639"/>
    </row>
    <row r="190" spans="1:8" ht="46.5">
      <c r="A190" s="646">
        <v>11</v>
      </c>
      <c r="B190" s="647" t="s">
        <v>383</v>
      </c>
      <c r="C190" s="629" t="s">
        <v>384</v>
      </c>
      <c r="D190" s="637" t="s">
        <v>56</v>
      </c>
      <c r="E190" s="650">
        <v>30</v>
      </c>
      <c r="F190" s="772">
        <v>2661.6874752000003</v>
      </c>
      <c r="G190" s="639">
        <f t="shared" si="9"/>
        <v>79850.62425600001</v>
      </c>
      <c r="H190" s="639"/>
    </row>
    <row r="191" spans="1:8" ht="31">
      <c r="A191" s="646">
        <v>12</v>
      </c>
      <c r="B191" s="647" t="s">
        <v>385</v>
      </c>
      <c r="C191" s="629" t="s">
        <v>386</v>
      </c>
      <c r="D191" s="637" t="s">
        <v>158</v>
      </c>
      <c r="E191" s="650">
        <v>15</v>
      </c>
      <c r="F191" s="772">
        <v>1854.5760000000002</v>
      </c>
      <c r="G191" s="639">
        <f t="shared" si="9"/>
        <v>27818.640000000003</v>
      </c>
      <c r="H191" s="639"/>
    </row>
    <row r="192" spans="1:8" ht="46.5">
      <c r="A192" s="646">
        <v>13</v>
      </c>
      <c r="B192" s="647" t="s">
        <v>387</v>
      </c>
      <c r="C192" s="629" t="s">
        <v>388</v>
      </c>
      <c r="D192" s="637" t="s">
        <v>158</v>
      </c>
      <c r="E192" s="650">
        <v>5</v>
      </c>
      <c r="F192" s="772">
        <v>15582</v>
      </c>
      <c r="G192" s="639">
        <f t="shared" si="9"/>
        <v>77910</v>
      </c>
      <c r="H192" s="639"/>
    </row>
    <row r="193" spans="1:10">
      <c r="A193" s="646">
        <v>14</v>
      </c>
      <c r="B193" s="636" t="s">
        <v>389</v>
      </c>
      <c r="C193" s="636" t="s">
        <v>390</v>
      </c>
      <c r="D193" s="705" t="s">
        <v>108</v>
      </c>
      <c r="E193" s="654">
        <v>2</v>
      </c>
      <c r="F193" s="772">
        <v>1961</v>
      </c>
      <c r="G193" s="639">
        <f t="shared" si="9"/>
        <v>3922</v>
      </c>
      <c r="H193" s="639"/>
    </row>
    <row r="194" spans="1:10" ht="31">
      <c r="A194" s="646">
        <v>15</v>
      </c>
      <c r="B194" s="647" t="s">
        <v>391</v>
      </c>
      <c r="C194" s="629" t="s">
        <v>392</v>
      </c>
      <c r="D194" s="637" t="s">
        <v>56</v>
      </c>
      <c r="E194" s="650">
        <v>15</v>
      </c>
      <c r="F194" s="772">
        <v>5914.8610560000006</v>
      </c>
      <c r="G194" s="639">
        <f t="shared" si="9"/>
        <v>88722.915840000016</v>
      </c>
      <c r="H194" s="639"/>
    </row>
    <row r="195" spans="1:10" s="709" customFormat="1" ht="77.5">
      <c r="A195" s="646">
        <v>16</v>
      </c>
      <c r="B195" s="706" t="s">
        <v>393</v>
      </c>
      <c r="C195" s="630" t="s">
        <v>394</v>
      </c>
      <c r="D195" s="707" t="s">
        <v>108</v>
      </c>
      <c r="E195" s="686">
        <v>1</v>
      </c>
      <c r="F195" s="783">
        <v>132500</v>
      </c>
      <c r="G195" s="708">
        <f t="shared" si="9"/>
        <v>132500</v>
      </c>
      <c r="H195" s="708"/>
      <c r="I195" s="981"/>
      <c r="J195" s="981"/>
    </row>
    <row r="196" spans="1:10" s="709" customFormat="1">
      <c r="A196" s="646">
        <v>17</v>
      </c>
      <c r="B196" s="706" t="s">
        <v>395</v>
      </c>
      <c r="C196" s="630" t="s">
        <v>396</v>
      </c>
      <c r="D196" s="707" t="s">
        <v>108</v>
      </c>
      <c r="E196" s="686">
        <v>1</v>
      </c>
      <c r="F196" s="783">
        <v>23320</v>
      </c>
      <c r="G196" s="708">
        <f t="shared" si="9"/>
        <v>23320</v>
      </c>
      <c r="H196" s="708"/>
      <c r="I196" s="981"/>
      <c r="J196" s="981"/>
    </row>
    <row r="197" spans="1:10" s="709" customFormat="1">
      <c r="A197" s="646">
        <v>18</v>
      </c>
      <c r="B197" s="706" t="s">
        <v>397</v>
      </c>
      <c r="C197" s="630" t="s">
        <v>398</v>
      </c>
      <c r="D197" s="707" t="s">
        <v>108</v>
      </c>
      <c r="E197" s="686">
        <v>1</v>
      </c>
      <c r="F197" s="783">
        <v>29680</v>
      </c>
      <c r="G197" s="708">
        <f t="shared" si="9"/>
        <v>29680</v>
      </c>
      <c r="H197" s="708"/>
      <c r="I197" s="981"/>
      <c r="J197" s="981"/>
    </row>
    <row r="198" spans="1:10" s="709" customFormat="1" ht="31">
      <c r="A198" s="646">
        <v>19</v>
      </c>
      <c r="B198" s="706" t="s">
        <v>399</v>
      </c>
      <c r="C198" s="630" t="s">
        <v>400</v>
      </c>
      <c r="D198" s="707" t="s">
        <v>108</v>
      </c>
      <c r="E198" s="686">
        <v>1</v>
      </c>
      <c r="F198" s="783">
        <v>40280</v>
      </c>
      <c r="G198" s="708">
        <f t="shared" si="9"/>
        <v>40280</v>
      </c>
      <c r="H198" s="708"/>
      <c r="I198" s="981"/>
      <c r="J198" s="981"/>
    </row>
    <row r="199" spans="1:10" s="709" customFormat="1" ht="108.5">
      <c r="A199" s="646">
        <v>20</v>
      </c>
      <c r="B199" s="706" t="s">
        <v>401</v>
      </c>
      <c r="C199" s="630" t="s">
        <v>402</v>
      </c>
      <c r="D199" s="707" t="s">
        <v>108</v>
      </c>
      <c r="E199" s="686">
        <v>1</v>
      </c>
      <c r="F199" s="783">
        <v>27560</v>
      </c>
      <c r="G199" s="708">
        <f t="shared" si="9"/>
        <v>27560</v>
      </c>
      <c r="H199" s="708"/>
      <c r="I199" s="981"/>
      <c r="J199" s="981"/>
    </row>
    <row r="200" spans="1:10">
      <c r="A200" s="646"/>
      <c r="B200" s="647"/>
      <c r="C200" s="629"/>
      <c r="D200" s="637"/>
      <c r="E200" s="650"/>
      <c r="F200" s="772">
        <v>0</v>
      </c>
      <c r="G200" s="639"/>
      <c r="H200" s="639"/>
    </row>
    <row r="201" spans="1:10">
      <c r="A201" s="693" t="s">
        <v>403</v>
      </c>
      <c r="B201" s="641" t="s">
        <v>404</v>
      </c>
      <c r="C201" s="641"/>
      <c r="D201" s="664"/>
      <c r="E201" s="651"/>
      <c r="F201" s="773">
        <v>0</v>
      </c>
      <c r="G201" s="643"/>
      <c r="H201" s="643"/>
    </row>
    <row r="202" spans="1:10" ht="23.25" customHeight="1">
      <c r="A202" s="646">
        <v>1</v>
      </c>
      <c r="B202" s="636" t="s">
        <v>405</v>
      </c>
      <c r="C202" s="710" t="s">
        <v>406</v>
      </c>
      <c r="D202" s="705"/>
      <c r="E202" s="654"/>
      <c r="F202" s="772">
        <v>0</v>
      </c>
      <c r="G202" s="639"/>
      <c r="H202" s="639"/>
    </row>
    <row r="203" spans="1:10">
      <c r="A203" s="646"/>
      <c r="B203" s="636"/>
      <c r="C203" s="711" t="s">
        <v>407</v>
      </c>
      <c r="D203" s="705" t="s">
        <v>108</v>
      </c>
      <c r="E203" s="654">
        <v>2</v>
      </c>
      <c r="F203" s="772">
        <v>2862</v>
      </c>
      <c r="G203" s="639">
        <f>IFERROR(E203*F203,0)</f>
        <v>5724</v>
      </c>
      <c r="H203" s="639"/>
    </row>
    <row r="204" spans="1:10">
      <c r="A204" s="646"/>
      <c r="B204" s="636"/>
      <c r="C204" s="711" t="s">
        <v>408</v>
      </c>
      <c r="D204" s="705" t="s">
        <v>108</v>
      </c>
      <c r="E204" s="654">
        <v>6</v>
      </c>
      <c r="F204" s="772">
        <v>4006.8000000000006</v>
      </c>
      <c r="G204" s="639">
        <f>IFERROR(E204*F204,0)</f>
        <v>24040.800000000003</v>
      </c>
      <c r="H204" s="639"/>
    </row>
    <row r="205" spans="1:10">
      <c r="A205" s="646"/>
      <c r="B205" s="636"/>
      <c r="C205" s="711" t="s">
        <v>409</v>
      </c>
      <c r="D205" s="705" t="s">
        <v>108</v>
      </c>
      <c r="E205" s="654">
        <v>8</v>
      </c>
      <c r="F205" s="772">
        <v>5151.6000000000004</v>
      </c>
      <c r="G205" s="639">
        <f>IFERROR(E205*F205,0)</f>
        <v>41212.800000000003</v>
      </c>
      <c r="H205" s="639"/>
    </row>
    <row r="206" spans="1:10">
      <c r="A206" s="646"/>
      <c r="B206" s="636"/>
      <c r="C206" s="711"/>
      <c r="D206" s="705"/>
      <c r="E206" s="654"/>
      <c r="F206" s="772">
        <v>0</v>
      </c>
      <c r="G206" s="639"/>
      <c r="H206" s="639"/>
    </row>
    <row r="207" spans="1:10">
      <c r="A207" s="646">
        <v>2</v>
      </c>
      <c r="B207" s="636" t="s">
        <v>410</v>
      </c>
      <c r="C207" s="711" t="s">
        <v>411</v>
      </c>
      <c r="D207" s="705"/>
      <c r="E207" s="654"/>
      <c r="F207" s="772">
        <v>0</v>
      </c>
      <c r="G207" s="639"/>
      <c r="H207" s="639"/>
    </row>
    <row r="208" spans="1:10">
      <c r="A208" s="646"/>
      <c r="B208" s="636"/>
      <c r="C208" s="711" t="s">
        <v>412</v>
      </c>
      <c r="D208" s="705" t="s">
        <v>108</v>
      </c>
      <c r="E208" s="654">
        <v>2</v>
      </c>
      <c r="F208" s="772">
        <v>5724</v>
      </c>
      <c r="G208" s="639">
        <f>IFERROR(E208*F208,0)</f>
        <v>11448</v>
      </c>
      <c r="H208" s="639"/>
    </row>
    <row r="209" spans="1:10">
      <c r="A209" s="646"/>
      <c r="B209" s="636"/>
      <c r="C209" s="711" t="s">
        <v>413</v>
      </c>
      <c r="D209" s="705" t="s">
        <v>108</v>
      </c>
      <c r="E209" s="654">
        <v>3</v>
      </c>
      <c r="F209" s="772">
        <v>8013.6000000000013</v>
      </c>
      <c r="G209" s="639">
        <f>IFERROR(E209*F209,0)</f>
        <v>24040.800000000003</v>
      </c>
      <c r="H209" s="639"/>
    </row>
    <row r="210" spans="1:10">
      <c r="A210" s="646"/>
      <c r="B210" s="636"/>
      <c r="C210" s="711" t="s">
        <v>414</v>
      </c>
      <c r="D210" s="705" t="s">
        <v>108</v>
      </c>
      <c r="E210" s="654">
        <v>4</v>
      </c>
      <c r="F210" s="772">
        <v>13737.6</v>
      </c>
      <c r="G210" s="639">
        <f>IFERROR(E210*F210,0)</f>
        <v>54950.400000000001</v>
      </c>
      <c r="H210" s="639"/>
    </row>
    <row r="211" spans="1:10">
      <c r="A211" s="646"/>
      <c r="B211" s="636"/>
      <c r="C211" s="711" t="s">
        <v>415</v>
      </c>
      <c r="D211" s="705" t="s">
        <v>108</v>
      </c>
      <c r="E211" s="654">
        <v>100</v>
      </c>
      <c r="F211" s="772">
        <v>572.4</v>
      </c>
      <c r="G211" s="639">
        <f>IFERROR(E211*F211,0)</f>
        <v>57240</v>
      </c>
      <c r="H211" s="639"/>
    </row>
    <row r="212" spans="1:10">
      <c r="A212" s="646">
        <v>3</v>
      </c>
      <c r="B212" s="636" t="s">
        <v>416</v>
      </c>
      <c r="C212" s="711" t="s">
        <v>417</v>
      </c>
      <c r="D212" s="705"/>
      <c r="E212" s="654"/>
      <c r="F212" s="772">
        <v>0</v>
      </c>
      <c r="G212" s="639"/>
      <c r="H212" s="639"/>
    </row>
    <row r="213" spans="1:10">
      <c r="A213" s="646"/>
      <c r="B213" s="636"/>
      <c r="C213" s="711" t="s">
        <v>418</v>
      </c>
      <c r="D213" s="705" t="s">
        <v>108</v>
      </c>
      <c r="E213" s="654">
        <v>2</v>
      </c>
      <c r="F213" s="772">
        <v>6868.8</v>
      </c>
      <c r="G213" s="639">
        <f>IFERROR(E213*F213,0)</f>
        <v>13737.6</v>
      </c>
      <c r="H213" s="639"/>
    </row>
    <row r="214" spans="1:10">
      <c r="A214" s="646"/>
      <c r="B214" s="636"/>
      <c r="C214" s="711" t="s">
        <v>413</v>
      </c>
      <c r="D214" s="705" t="s">
        <v>108</v>
      </c>
      <c r="E214" s="654">
        <v>2</v>
      </c>
      <c r="F214" s="772">
        <v>8013.6000000000013</v>
      </c>
      <c r="G214" s="639">
        <f>IFERROR(E214*F214,0)</f>
        <v>16027.200000000003</v>
      </c>
      <c r="H214" s="639"/>
    </row>
    <row r="215" spans="1:10">
      <c r="A215" s="646"/>
      <c r="B215" s="636"/>
      <c r="C215" s="711" t="s">
        <v>419</v>
      </c>
      <c r="D215" s="705" t="s">
        <v>108</v>
      </c>
      <c r="E215" s="654">
        <v>4</v>
      </c>
      <c r="F215" s="772">
        <v>9158.4</v>
      </c>
      <c r="G215" s="639">
        <f>IFERROR(E215*F215,0)</f>
        <v>36633.599999999999</v>
      </c>
      <c r="H215" s="639"/>
    </row>
    <row r="216" spans="1:10">
      <c r="A216" s="646"/>
      <c r="B216" s="636"/>
      <c r="C216" s="711" t="s">
        <v>420</v>
      </c>
      <c r="D216" s="705" t="s">
        <v>108</v>
      </c>
      <c r="E216" s="654">
        <v>75</v>
      </c>
      <c r="F216" s="772">
        <v>629.64</v>
      </c>
      <c r="G216" s="639">
        <f>IFERROR(E216*F216,0)</f>
        <v>47223</v>
      </c>
      <c r="H216" s="639"/>
    </row>
    <row r="217" spans="1:10">
      <c r="A217" s="685"/>
      <c r="B217" s="636"/>
      <c r="C217" s="711"/>
      <c r="D217" s="705"/>
      <c r="E217" s="654"/>
      <c r="F217" s="772">
        <v>0</v>
      </c>
      <c r="G217" s="753"/>
      <c r="H217" s="753"/>
    </row>
    <row r="218" spans="1:10" s="658" customFormat="1" ht="30.75" customHeight="1">
      <c r="A218" s="759">
        <v>4</v>
      </c>
      <c r="B218" s="760" t="s">
        <v>421</v>
      </c>
      <c r="C218" s="761" t="s">
        <v>422</v>
      </c>
      <c r="D218" s="705" t="s">
        <v>108</v>
      </c>
      <c r="E218" s="677">
        <v>8</v>
      </c>
      <c r="F218" s="784">
        <v>1590</v>
      </c>
      <c r="G218" s="639">
        <f>IFERROR(E218*F218,0)</f>
        <v>12720</v>
      </c>
      <c r="H218" s="639"/>
      <c r="I218" s="980"/>
      <c r="J218" s="980"/>
    </row>
    <row r="219" spans="1:10">
      <c r="A219" s="693" t="s">
        <v>423</v>
      </c>
      <c r="B219" s="641" t="s">
        <v>424</v>
      </c>
      <c r="C219" s="641"/>
      <c r="D219" s="664"/>
      <c r="E219" s="651"/>
      <c r="F219" s="773">
        <v>0</v>
      </c>
      <c r="G219" s="652"/>
      <c r="H219" s="652"/>
    </row>
    <row r="220" spans="1:10" ht="224.25" customHeight="1">
      <c r="A220" s="646">
        <v>1</v>
      </c>
      <c r="B220" s="629" t="s">
        <v>425</v>
      </c>
      <c r="C220" s="629" t="s">
        <v>426</v>
      </c>
      <c r="D220" s="712" t="s">
        <v>427</v>
      </c>
      <c r="E220" s="686">
        <v>1</v>
      </c>
      <c r="F220" s="772">
        <v>212559</v>
      </c>
      <c r="G220" s="639">
        <f>IFERROR(E220*F220,0)</f>
        <v>212559</v>
      </c>
      <c r="H220" s="639"/>
    </row>
    <row r="221" spans="1:10">
      <c r="A221" s="713"/>
      <c r="B221" s="714"/>
      <c r="C221" s="715"/>
      <c r="D221" s="716"/>
      <c r="E221" s="717"/>
      <c r="F221" s="717"/>
      <c r="G221" s="718"/>
      <c r="H221" s="718"/>
    </row>
    <row r="222" spans="1:10">
      <c r="A222" s="690" t="s">
        <v>428</v>
      </c>
      <c r="B222" s="719"/>
      <c r="C222" s="719"/>
      <c r="D222" s="720"/>
      <c r="E222" s="721"/>
      <c r="F222" s="721"/>
      <c r="G222" s="722">
        <f>ROUND(SUM(G28:G220),0)</f>
        <v>20485551</v>
      </c>
      <c r="H222" s="722"/>
    </row>
    <row r="223" spans="1:10">
      <c r="A223" s="713"/>
      <c r="B223" s="714"/>
      <c r="C223" s="715"/>
      <c r="D223" s="716"/>
      <c r="E223" s="717"/>
      <c r="F223" s="717"/>
      <c r="G223" s="718"/>
      <c r="H223" s="718"/>
    </row>
    <row r="224" spans="1:10" ht="19" thickBot="1">
      <c r="A224" s="723" t="s">
        <v>429</v>
      </c>
      <c r="B224" s="724"/>
      <c r="C224" s="724"/>
      <c r="D224" s="725"/>
      <c r="E224" s="726"/>
      <c r="F224" s="726"/>
      <c r="G224" s="727">
        <f>SUM(G222:G223)</f>
        <v>20485551</v>
      </c>
      <c r="H224" s="727"/>
    </row>
  </sheetData>
  <protectedRanges>
    <protectedRange sqref="C89 C78" name="Range2_8_1_1"/>
    <protectedRange sqref="C66" name="Range2_8_1_1_1"/>
  </protectedRanges>
  <mergeCells count="7">
    <mergeCell ref="B71:D71"/>
    <mergeCell ref="A1:G1"/>
    <mergeCell ref="B29:C29"/>
    <mergeCell ref="B33:D33"/>
    <mergeCell ref="B36:D36"/>
    <mergeCell ref="B43:D43"/>
    <mergeCell ref="B55:D5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0F938-2C5B-4F5F-BFD4-BD138053A240}">
  <dimension ref="A1:N33"/>
  <sheetViews>
    <sheetView view="pageBreakPreview" zoomScale="60" zoomScaleNormal="70" workbookViewId="0">
      <selection activeCell="H32" sqref="H32"/>
    </sheetView>
  </sheetViews>
  <sheetFormatPr defaultColWidth="9.1796875" defaultRowHeight="15.5"/>
  <cols>
    <col min="1" max="1" width="6.7265625" style="614" bestFit="1" customWidth="1"/>
    <col min="2" max="2" width="25.453125" style="614" customWidth="1"/>
    <col min="3" max="3" width="108.54296875" style="614" bestFit="1" customWidth="1"/>
    <col min="4" max="4" width="29.54296875" style="614" bestFit="1" customWidth="1"/>
    <col min="5" max="5" width="16.26953125" style="614" customWidth="1"/>
    <col min="6" max="6" width="18.7265625" style="614" customWidth="1"/>
    <col min="7" max="7" width="28.1796875" style="614" customWidth="1"/>
    <col min="8" max="9" width="27.81640625" style="614" customWidth="1"/>
    <col min="10" max="11" width="9.54296875" style="614" bestFit="1" customWidth="1"/>
    <col min="12" max="16384" width="9.1796875" style="614"/>
  </cols>
  <sheetData>
    <row r="1" spans="1:9" ht="23.5">
      <c r="A1" s="835" t="s">
        <v>430</v>
      </c>
      <c r="B1" s="835"/>
      <c r="C1" s="835"/>
      <c r="D1" s="835"/>
      <c r="E1" s="835"/>
      <c r="F1" s="835"/>
      <c r="G1" s="835"/>
      <c r="H1" s="835"/>
    </row>
    <row r="2" spans="1:9">
      <c r="A2" s="732" t="s">
        <v>2</v>
      </c>
      <c r="B2" s="733" t="s">
        <v>431</v>
      </c>
      <c r="C2" s="734" t="s">
        <v>23</v>
      </c>
      <c r="D2" s="734" t="s">
        <v>432</v>
      </c>
      <c r="E2" s="734" t="s">
        <v>433</v>
      </c>
      <c r="F2" s="735" t="s">
        <v>25</v>
      </c>
      <c r="G2" s="735" t="s">
        <v>434</v>
      </c>
      <c r="H2" s="735" t="s">
        <v>435</v>
      </c>
      <c r="I2" s="735" t="s">
        <v>28</v>
      </c>
    </row>
    <row r="3" spans="1:9">
      <c r="A3" s="736"/>
      <c r="B3" s="733"/>
      <c r="C3" s="734"/>
      <c r="D3" s="734"/>
      <c r="E3" s="734"/>
      <c r="F3" s="737"/>
      <c r="G3" s="737"/>
      <c r="H3" s="737"/>
      <c r="I3" s="737"/>
    </row>
    <row r="4" spans="1:9" ht="93">
      <c r="A4" s="738" t="s">
        <v>436</v>
      </c>
      <c r="B4" s="739" t="s">
        <v>437</v>
      </c>
      <c r="C4" s="739" t="s">
        <v>438</v>
      </c>
      <c r="D4" s="740"/>
      <c r="E4" s="703" t="s">
        <v>56</v>
      </c>
      <c r="F4" s="741">
        <v>85</v>
      </c>
      <c r="G4" s="785">
        <v>2597</v>
      </c>
      <c r="H4" s="742">
        <f>F4*G4</f>
        <v>220745</v>
      </c>
      <c r="I4" s="742"/>
    </row>
    <row r="5" spans="1:9" ht="93">
      <c r="A5" s="738" t="s">
        <v>439</v>
      </c>
      <c r="B5" s="739" t="s">
        <v>440</v>
      </c>
      <c r="C5" s="739" t="s">
        <v>441</v>
      </c>
      <c r="D5" s="740"/>
      <c r="E5" s="703" t="s">
        <v>56</v>
      </c>
      <c r="F5" s="741">
        <v>10</v>
      </c>
      <c r="G5" s="785">
        <v>2491</v>
      </c>
      <c r="H5" s="742">
        <f>F5*G5</f>
        <v>24910</v>
      </c>
      <c r="I5" s="742"/>
    </row>
    <row r="6" spans="1:9" ht="31">
      <c r="A6" s="738" t="s">
        <v>442</v>
      </c>
      <c r="B6" s="739" t="s">
        <v>443</v>
      </c>
      <c r="C6" s="739" t="s">
        <v>444</v>
      </c>
      <c r="D6" s="740"/>
      <c r="E6" s="703" t="s">
        <v>56</v>
      </c>
      <c r="F6" s="741">
        <v>50</v>
      </c>
      <c r="G6" s="785">
        <v>3074</v>
      </c>
      <c r="H6" s="742">
        <f>F6*G6</f>
        <v>153700</v>
      </c>
      <c r="I6" s="742"/>
    </row>
    <row r="7" spans="1:9" ht="46.5">
      <c r="A7" s="738" t="s">
        <v>445</v>
      </c>
      <c r="B7" s="739" t="s">
        <v>446</v>
      </c>
      <c r="C7" s="739" t="s">
        <v>447</v>
      </c>
      <c r="D7" s="740"/>
      <c r="E7" s="703" t="s">
        <v>56</v>
      </c>
      <c r="F7" s="741">
        <v>20</v>
      </c>
      <c r="G7" s="785">
        <v>2597</v>
      </c>
      <c r="H7" s="742">
        <f>F7*G7</f>
        <v>51940</v>
      </c>
      <c r="I7" s="742"/>
    </row>
    <row r="8" spans="1:9" ht="77.5">
      <c r="A8" s="738" t="s">
        <v>448</v>
      </c>
      <c r="B8" s="739" t="s">
        <v>449</v>
      </c>
      <c r="C8" s="739" t="s">
        <v>450</v>
      </c>
      <c r="D8" s="743"/>
      <c r="E8" s="703" t="s">
        <v>56</v>
      </c>
      <c r="F8" s="741">
        <v>100</v>
      </c>
      <c r="G8" s="785">
        <v>954</v>
      </c>
      <c r="H8" s="742">
        <f>F8*G8</f>
        <v>95400</v>
      </c>
      <c r="I8" s="742"/>
    </row>
    <row r="9" spans="1:9" ht="31">
      <c r="A9" s="738" t="s">
        <v>451</v>
      </c>
      <c r="B9" s="647" t="s">
        <v>452</v>
      </c>
      <c r="C9" s="649" t="s">
        <v>453</v>
      </c>
      <c r="D9" s="744"/>
      <c r="E9" s="703" t="s">
        <v>158</v>
      </c>
      <c r="F9" s="638">
        <v>20</v>
      </c>
      <c r="G9" s="772">
        <v>2650</v>
      </c>
      <c r="H9" s="654">
        <f t="shared" ref="H9:H21" si="0">IFERROR(F9*G9,0)</f>
        <v>53000</v>
      </c>
      <c r="I9" s="654"/>
    </row>
    <row r="10" spans="1:9" ht="99" customHeight="1">
      <c r="A10" s="738" t="s">
        <v>454</v>
      </c>
      <c r="B10" s="647" t="s">
        <v>455</v>
      </c>
      <c r="C10" s="649" t="s">
        <v>456</v>
      </c>
      <c r="D10" s="745" t="s">
        <v>457</v>
      </c>
      <c r="E10" s="703" t="s">
        <v>56</v>
      </c>
      <c r="F10" s="638">
        <v>100</v>
      </c>
      <c r="G10" s="772">
        <v>1940.4360000000001</v>
      </c>
      <c r="H10" s="654">
        <f t="shared" si="0"/>
        <v>194043.6</v>
      </c>
      <c r="I10" s="654"/>
    </row>
    <row r="11" spans="1:9" ht="62">
      <c r="A11" s="738" t="s">
        <v>458</v>
      </c>
      <c r="B11" s="647" t="s">
        <v>459</v>
      </c>
      <c r="C11" s="649" t="s">
        <v>460</v>
      </c>
      <c r="D11" s="745" t="s">
        <v>461</v>
      </c>
      <c r="E11" s="703" t="s">
        <v>56</v>
      </c>
      <c r="F11" s="638">
        <f>61*2.6</f>
        <v>158.6</v>
      </c>
      <c r="G11" s="772">
        <v>1940.4360000000001</v>
      </c>
      <c r="H11" s="654">
        <f t="shared" si="0"/>
        <v>307753.1496</v>
      </c>
      <c r="I11" s="654"/>
    </row>
    <row r="12" spans="1:9" ht="62">
      <c r="A12" s="738" t="s">
        <v>462</v>
      </c>
      <c r="B12" s="647" t="s">
        <v>463</v>
      </c>
      <c r="C12" s="649" t="s">
        <v>464</v>
      </c>
      <c r="D12" s="745" t="s">
        <v>465</v>
      </c>
      <c r="E12" s="703" t="s">
        <v>56</v>
      </c>
      <c r="F12" s="638">
        <f>61*2.6</f>
        <v>158.6</v>
      </c>
      <c r="G12" s="772">
        <v>477</v>
      </c>
      <c r="H12" s="654">
        <f t="shared" si="0"/>
        <v>75652.2</v>
      </c>
      <c r="I12" s="654"/>
    </row>
    <row r="13" spans="1:9" ht="77.5">
      <c r="A13" s="738" t="s">
        <v>466</v>
      </c>
      <c r="B13" s="647" t="s">
        <v>467</v>
      </c>
      <c r="C13" s="649" t="s">
        <v>468</v>
      </c>
      <c r="D13" s="744"/>
      <c r="E13" s="703" t="s">
        <v>158</v>
      </c>
      <c r="F13" s="638">
        <v>30</v>
      </c>
      <c r="G13" s="772">
        <v>3029.3125199999999</v>
      </c>
      <c r="H13" s="654">
        <f t="shared" si="0"/>
        <v>90879.375599999999</v>
      </c>
      <c r="I13" s="654"/>
    </row>
    <row r="14" spans="1:9" ht="62">
      <c r="A14" s="738" t="s">
        <v>469</v>
      </c>
      <c r="B14" s="647" t="s">
        <v>470</v>
      </c>
      <c r="C14" s="649" t="s">
        <v>471</v>
      </c>
      <c r="D14" s="744"/>
      <c r="E14" s="703" t="s">
        <v>158</v>
      </c>
      <c r="F14" s="638">
        <v>10</v>
      </c>
      <c r="G14" s="772">
        <v>10070</v>
      </c>
      <c r="H14" s="654">
        <f t="shared" si="0"/>
        <v>100700</v>
      </c>
      <c r="I14" s="654"/>
    </row>
    <row r="15" spans="1:9" ht="186">
      <c r="A15" s="738" t="s">
        <v>472</v>
      </c>
      <c r="B15" s="647" t="s">
        <v>473</v>
      </c>
      <c r="C15" s="649" t="s">
        <v>474</v>
      </c>
      <c r="D15" s="744" t="s">
        <v>475</v>
      </c>
      <c r="E15" s="703" t="s">
        <v>56</v>
      </c>
      <c r="F15" s="638">
        <v>100</v>
      </c>
      <c r="G15" s="772">
        <v>2332</v>
      </c>
      <c r="H15" s="654">
        <f t="shared" si="0"/>
        <v>233200</v>
      </c>
      <c r="I15" s="654"/>
    </row>
    <row r="16" spans="1:9" ht="294.5">
      <c r="A16" s="738" t="s">
        <v>139</v>
      </c>
      <c r="B16" s="647" t="s">
        <v>476</v>
      </c>
      <c r="C16" s="649" t="s">
        <v>477</v>
      </c>
      <c r="D16" s="744" t="s">
        <v>478</v>
      </c>
      <c r="E16" s="703" t="s">
        <v>56</v>
      </c>
      <c r="F16" s="638">
        <v>20</v>
      </c>
      <c r="G16" s="772">
        <v>1462.8000000000002</v>
      </c>
      <c r="H16" s="654">
        <f t="shared" si="0"/>
        <v>29256.000000000004</v>
      </c>
      <c r="I16" s="654"/>
    </row>
    <row r="17" spans="1:14">
      <c r="A17" s="738" t="s">
        <v>479</v>
      </c>
      <c r="B17" s="647" t="s">
        <v>480</v>
      </c>
      <c r="C17" s="649" t="s">
        <v>481</v>
      </c>
      <c r="D17" s="744" t="s">
        <v>482</v>
      </c>
      <c r="E17" s="703" t="s">
        <v>108</v>
      </c>
      <c r="F17" s="638">
        <v>5</v>
      </c>
      <c r="G17" s="772">
        <v>1537</v>
      </c>
      <c r="H17" s="654">
        <f t="shared" si="0"/>
        <v>7685</v>
      </c>
      <c r="I17" s="654"/>
    </row>
    <row r="18" spans="1:14" ht="77.5">
      <c r="A18" s="738" t="s">
        <v>483</v>
      </c>
      <c r="B18" s="647" t="s">
        <v>484</v>
      </c>
      <c r="C18" s="649" t="s">
        <v>485</v>
      </c>
      <c r="D18" s="745" t="s">
        <v>486</v>
      </c>
      <c r="E18" s="703" t="s">
        <v>108</v>
      </c>
      <c r="F18" s="638">
        <v>10</v>
      </c>
      <c r="G18" s="772">
        <v>30531.610742048175</v>
      </c>
      <c r="H18" s="654">
        <f t="shared" si="0"/>
        <v>305316.10742048174</v>
      </c>
      <c r="I18" s="654" t="s">
        <v>1730</v>
      </c>
      <c r="N18" s="815"/>
    </row>
    <row r="19" spans="1:14" ht="119.25" customHeight="1">
      <c r="A19" s="738" t="s">
        <v>487</v>
      </c>
      <c r="B19" s="647" t="s">
        <v>488</v>
      </c>
      <c r="C19" s="649" t="s">
        <v>489</v>
      </c>
      <c r="D19" s="745" t="s">
        <v>490</v>
      </c>
      <c r="E19" s="703" t="s">
        <v>108</v>
      </c>
      <c r="F19" s="638">
        <v>1</v>
      </c>
      <c r="G19" s="772">
        <v>59413</v>
      </c>
      <c r="H19" s="654">
        <f t="shared" si="0"/>
        <v>59413</v>
      </c>
      <c r="I19" s="654"/>
    </row>
    <row r="20" spans="1:14" ht="207.75" customHeight="1">
      <c r="A20" s="738" t="s">
        <v>491</v>
      </c>
      <c r="B20" s="647" t="s">
        <v>492</v>
      </c>
      <c r="C20" s="653" t="s">
        <v>493</v>
      </c>
      <c r="D20" s="745" t="s">
        <v>494</v>
      </c>
      <c r="E20" s="703" t="s">
        <v>108</v>
      </c>
      <c r="F20" s="638">
        <v>1</v>
      </c>
      <c r="G20" s="772">
        <v>53689</v>
      </c>
      <c r="H20" s="654">
        <f t="shared" si="0"/>
        <v>53689</v>
      </c>
      <c r="I20" s="654" t="s">
        <v>495</v>
      </c>
    </row>
    <row r="21" spans="1:14" ht="200.25" customHeight="1">
      <c r="A21" s="738" t="s">
        <v>496</v>
      </c>
      <c r="B21" s="647" t="s">
        <v>497</v>
      </c>
      <c r="C21" s="653" t="s">
        <v>498</v>
      </c>
      <c r="D21" s="745" t="s">
        <v>494</v>
      </c>
      <c r="E21" s="703" t="s">
        <v>108</v>
      </c>
      <c r="F21" s="638">
        <v>2</v>
      </c>
      <c r="G21" s="772">
        <v>52629</v>
      </c>
      <c r="H21" s="654">
        <f t="shared" si="0"/>
        <v>105258</v>
      </c>
      <c r="I21" s="654" t="s">
        <v>495</v>
      </c>
    </row>
    <row r="22" spans="1:14" ht="214.5" customHeight="1">
      <c r="A22" s="738" t="s">
        <v>499</v>
      </c>
      <c r="B22" s="647" t="s">
        <v>500</v>
      </c>
      <c r="C22" s="653" t="s">
        <v>501</v>
      </c>
      <c r="D22" s="745" t="s">
        <v>494</v>
      </c>
      <c r="E22" s="703" t="s">
        <v>108</v>
      </c>
      <c r="F22" s="638">
        <v>1</v>
      </c>
      <c r="G22" s="772">
        <v>49916.36363636364</v>
      </c>
      <c r="H22" s="654">
        <f>IFERROR(F22*G22,0)</f>
        <v>49916.36363636364</v>
      </c>
      <c r="I22" s="654" t="s">
        <v>495</v>
      </c>
    </row>
    <row r="23" spans="1:14" ht="31">
      <c r="A23" s="738" t="s">
        <v>502</v>
      </c>
      <c r="B23" s="647" t="s">
        <v>503</v>
      </c>
      <c r="C23" s="649" t="s">
        <v>504</v>
      </c>
      <c r="D23" s="744"/>
      <c r="E23" s="703" t="s">
        <v>138</v>
      </c>
      <c r="F23" s="638"/>
      <c r="G23" s="772">
        <v>25970</v>
      </c>
      <c r="H23" s="654"/>
      <c r="I23" s="654"/>
    </row>
    <row r="24" spans="1:14" ht="93">
      <c r="A24" s="738" t="s">
        <v>505</v>
      </c>
      <c r="B24" s="647" t="s">
        <v>506</v>
      </c>
      <c r="C24" s="649" t="s">
        <v>507</v>
      </c>
      <c r="D24" s="744" t="s">
        <v>508</v>
      </c>
      <c r="E24" s="703" t="s">
        <v>56</v>
      </c>
      <c r="F24" s="638">
        <v>25</v>
      </c>
      <c r="G24" s="772">
        <v>318</v>
      </c>
      <c r="H24" s="654">
        <f t="shared" ref="H24:H29" si="1">IFERROR(F24*G24,0)</f>
        <v>7950</v>
      </c>
      <c r="I24" s="654"/>
    </row>
    <row r="25" spans="1:14" ht="62">
      <c r="A25" s="738" t="s">
        <v>509</v>
      </c>
      <c r="B25" s="647" t="s">
        <v>510</v>
      </c>
      <c r="C25" s="649" t="s">
        <v>511</v>
      </c>
      <c r="D25" s="745" t="s">
        <v>512</v>
      </c>
      <c r="E25" s="703" t="s">
        <v>56</v>
      </c>
      <c r="F25" s="638">
        <v>10</v>
      </c>
      <c r="G25" s="772">
        <v>4187</v>
      </c>
      <c r="H25" s="654">
        <f t="shared" si="1"/>
        <v>41870</v>
      </c>
      <c r="I25" s="654"/>
    </row>
    <row r="26" spans="1:14" ht="62">
      <c r="A26" s="738" t="s">
        <v>513</v>
      </c>
      <c r="B26" s="647" t="s">
        <v>514</v>
      </c>
      <c r="C26" s="649" t="s">
        <v>372</v>
      </c>
      <c r="D26" s="744"/>
      <c r="E26" s="703" t="s">
        <v>56</v>
      </c>
      <c r="F26" s="638">
        <v>3</v>
      </c>
      <c r="G26" s="772">
        <v>23850</v>
      </c>
      <c r="H26" s="654">
        <f t="shared" si="1"/>
        <v>71550</v>
      </c>
      <c r="I26" s="654"/>
    </row>
    <row r="27" spans="1:14">
      <c r="A27" s="738" t="s">
        <v>515</v>
      </c>
      <c r="B27" s="647" t="s">
        <v>516</v>
      </c>
      <c r="C27" s="649" t="s">
        <v>517</v>
      </c>
      <c r="D27" s="744" t="s">
        <v>518</v>
      </c>
      <c r="E27" s="703" t="s">
        <v>108</v>
      </c>
      <c r="F27" s="638">
        <v>2</v>
      </c>
      <c r="G27" s="772">
        <v>2650</v>
      </c>
      <c r="H27" s="654">
        <f t="shared" si="1"/>
        <v>5300</v>
      </c>
      <c r="I27" s="654"/>
    </row>
    <row r="28" spans="1:14" ht="31">
      <c r="A28" s="738" t="s">
        <v>519</v>
      </c>
      <c r="B28" s="647" t="s">
        <v>520</v>
      </c>
      <c r="C28" s="649" t="s">
        <v>521</v>
      </c>
      <c r="D28" s="744" t="s">
        <v>522</v>
      </c>
      <c r="E28" s="703" t="s">
        <v>108</v>
      </c>
      <c r="F28" s="638">
        <v>1</v>
      </c>
      <c r="G28" s="772">
        <v>1941.3900000000003</v>
      </c>
      <c r="H28" s="654">
        <f t="shared" si="1"/>
        <v>1941.3900000000003</v>
      </c>
      <c r="I28" s="654" t="s">
        <v>523</v>
      </c>
    </row>
    <row r="29" spans="1:14">
      <c r="A29" s="738" t="s">
        <v>524</v>
      </c>
      <c r="B29" s="647" t="s">
        <v>520</v>
      </c>
      <c r="C29" s="649" t="s">
        <v>525</v>
      </c>
      <c r="D29" s="744" t="s">
        <v>522</v>
      </c>
      <c r="E29" s="703" t="s">
        <v>108</v>
      </c>
      <c r="F29" s="638">
        <v>2</v>
      </c>
      <c r="G29" s="772">
        <v>8213.94</v>
      </c>
      <c r="H29" s="654">
        <f t="shared" si="1"/>
        <v>16427.88</v>
      </c>
      <c r="I29" s="654"/>
    </row>
    <row r="30" spans="1:14" ht="31">
      <c r="A30" s="738" t="s">
        <v>526</v>
      </c>
      <c r="B30" s="739" t="s">
        <v>527</v>
      </c>
      <c r="C30" s="739" t="s">
        <v>528</v>
      </c>
      <c r="D30" s="744" t="s">
        <v>522</v>
      </c>
      <c r="E30" s="703" t="s">
        <v>108</v>
      </c>
      <c r="F30" s="746">
        <v>17</v>
      </c>
      <c r="G30" s="786">
        <v>2703</v>
      </c>
      <c r="H30" s="747">
        <f>F30*G30</f>
        <v>45951</v>
      </c>
      <c r="I30" s="654" t="s">
        <v>529</v>
      </c>
    </row>
    <row r="31" spans="1:14" s="758" customFormat="1" ht="46.5">
      <c r="A31" s="738" t="s">
        <v>530</v>
      </c>
      <c r="B31" s="739" t="s">
        <v>531</v>
      </c>
      <c r="C31" s="739" t="s">
        <v>532</v>
      </c>
      <c r="D31" s="743" t="s">
        <v>533</v>
      </c>
      <c r="E31" s="703" t="s">
        <v>61</v>
      </c>
      <c r="F31" s="741">
        <v>7</v>
      </c>
      <c r="G31" s="785">
        <v>15370</v>
      </c>
      <c r="H31" s="742">
        <f>F31*G31</f>
        <v>107590</v>
      </c>
      <c r="I31" s="742"/>
    </row>
    <row r="32" spans="1:14">
      <c r="A32" s="748"/>
      <c r="B32" s="748"/>
      <c r="C32" s="749" t="s">
        <v>534</v>
      </c>
      <c r="D32" s="749"/>
      <c r="E32" s="748"/>
      <c r="F32" s="750"/>
      <c r="G32" s="750"/>
      <c r="H32" s="751">
        <f>SUM(H4:H31)</f>
        <v>2511037.0662568454</v>
      </c>
      <c r="I32" s="751"/>
      <c r="J32" s="752"/>
      <c r="K32" s="752"/>
    </row>
    <row r="33" spans="1:11">
      <c r="A33" s="752"/>
      <c r="B33" s="752"/>
      <c r="C33" s="752"/>
      <c r="D33" s="752"/>
      <c r="E33" s="752"/>
      <c r="F33" s="752"/>
      <c r="G33" s="752"/>
      <c r="H33" s="752"/>
      <c r="I33" s="752"/>
      <c r="J33" s="752"/>
      <c r="K33" s="752"/>
    </row>
  </sheetData>
  <mergeCells count="1">
    <mergeCell ref="A1:H1"/>
  </mergeCells>
  <phoneticPr fontId="459" type="noConversion"/>
  <pageMargins left="0.7" right="0.7" top="0.75" bottom="0.75" header="0.3" footer="0.3"/>
  <pageSetup paperSize="9" scale="2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1"/>
  <sheetViews>
    <sheetView showGridLines="0" showZeros="0" view="pageBreakPreview" zoomScaleSheetLayoutView="100" workbookViewId="0">
      <selection activeCell="F7" sqref="F5:F7"/>
    </sheetView>
  </sheetViews>
  <sheetFormatPr defaultRowHeight="14.5"/>
  <cols>
    <col min="1" max="1" width="7.81640625" style="499" customWidth="1"/>
    <col min="2" max="2" width="34.26953125" style="488" customWidth="1"/>
    <col min="3" max="3" width="17.453125" style="488" customWidth="1"/>
    <col min="4" max="4" width="15.26953125" style="488" customWidth="1"/>
    <col min="5" max="5" width="18.81640625" style="488" customWidth="1"/>
    <col min="6" max="6" width="8.453125" style="488" customWidth="1"/>
    <col min="7" max="7" width="13.54296875" style="488" bestFit="1" customWidth="1"/>
    <col min="8" max="256" width="9.1796875" style="488"/>
    <col min="257" max="257" width="7.81640625" style="488" customWidth="1"/>
    <col min="258" max="258" width="34.26953125" style="488" customWidth="1"/>
    <col min="259" max="259" width="17.453125" style="488" customWidth="1"/>
    <col min="260" max="260" width="15.26953125" style="488" customWidth="1"/>
    <col min="261" max="261" width="18.81640625" style="488" customWidth="1"/>
    <col min="262" max="262" width="8.453125" style="488" customWidth="1"/>
    <col min="263" max="263" width="13.54296875" style="488" bestFit="1" customWidth="1"/>
    <col min="264" max="512" width="9.1796875" style="488"/>
    <col min="513" max="513" width="7.81640625" style="488" customWidth="1"/>
    <col min="514" max="514" width="34.26953125" style="488" customWidth="1"/>
    <col min="515" max="515" width="17.453125" style="488" customWidth="1"/>
    <col min="516" max="516" width="15.26953125" style="488" customWidth="1"/>
    <col min="517" max="517" width="18.81640625" style="488" customWidth="1"/>
    <col min="518" max="518" width="8.453125" style="488" customWidth="1"/>
    <col min="519" max="519" width="13.54296875" style="488" bestFit="1" customWidth="1"/>
    <col min="520" max="768" width="9.1796875" style="488"/>
    <col min="769" max="769" width="7.81640625" style="488" customWidth="1"/>
    <col min="770" max="770" width="34.26953125" style="488" customWidth="1"/>
    <col min="771" max="771" width="17.453125" style="488" customWidth="1"/>
    <col min="772" max="772" width="15.26953125" style="488" customWidth="1"/>
    <col min="773" max="773" width="18.81640625" style="488" customWidth="1"/>
    <col min="774" max="774" width="8.453125" style="488" customWidth="1"/>
    <col min="775" max="775" width="13.54296875" style="488" bestFit="1" customWidth="1"/>
    <col min="776" max="1024" width="9.1796875" style="488"/>
    <col min="1025" max="1025" width="7.81640625" style="488" customWidth="1"/>
    <col min="1026" max="1026" width="34.26953125" style="488" customWidth="1"/>
    <col min="1027" max="1027" width="17.453125" style="488" customWidth="1"/>
    <col min="1028" max="1028" width="15.26953125" style="488" customWidth="1"/>
    <col min="1029" max="1029" width="18.81640625" style="488" customWidth="1"/>
    <col min="1030" max="1030" width="8.453125" style="488" customWidth="1"/>
    <col min="1031" max="1031" width="13.54296875" style="488" bestFit="1" customWidth="1"/>
    <col min="1032" max="1280" width="9.1796875" style="488"/>
    <col min="1281" max="1281" width="7.81640625" style="488" customWidth="1"/>
    <col min="1282" max="1282" width="34.26953125" style="488" customWidth="1"/>
    <col min="1283" max="1283" width="17.453125" style="488" customWidth="1"/>
    <col min="1284" max="1284" width="15.26953125" style="488" customWidth="1"/>
    <col min="1285" max="1285" width="18.81640625" style="488" customWidth="1"/>
    <col min="1286" max="1286" width="8.453125" style="488" customWidth="1"/>
    <col min="1287" max="1287" width="13.54296875" style="488" bestFit="1" customWidth="1"/>
    <col min="1288" max="1536" width="9.1796875" style="488"/>
    <col min="1537" max="1537" width="7.81640625" style="488" customWidth="1"/>
    <col min="1538" max="1538" width="34.26953125" style="488" customWidth="1"/>
    <col min="1539" max="1539" width="17.453125" style="488" customWidth="1"/>
    <col min="1540" max="1540" width="15.26953125" style="488" customWidth="1"/>
    <col min="1541" max="1541" width="18.81640625" style="488" customWidth="1"/>
    <col min="1542" max="1542" width="8.453125" style="488" customWidth="1"/>
    <col min="1543" max="1543" width="13.54296875" style="488" bestFit="1" customWidth="1"/>
    <col min="1544" max="1792" width="9.1796875" style="488"/>
    <col min="1793" max="1793" width="7.81640625" style="488" customWidth="1"/>
    <col min="1794" max="1794" width="34.26953125" style="488" customWidth="1"/>
    <col min="1795" max="1795" width="17.453125" style="488" customWidth="1"/>
    <col min="1796" max="1796" width="15.26953125" style="488" customWidth="1"/>
    <col min="1797" max="1797" width="18.81640625" style="488" customWidth="1"/>
    <col min="1798" max="1798" width="8.453125" style="488" customWidth="1"/>
    <col min="1799" max="1799" width="13.54296875" style="488" bestFit="1" customWidth="1"/>
    <col min="1800" max="2048" width="9.1796875" style="488"/>
    <col min="2049" max="2049" width="7.81640625" style="488" customWidth="1"/>
    <col min="2050" max="2050" width="34.26953125" style="488" customWidth="1"/>
    <col min="2051" max="2051" width="17.453125" style="488" customWidth="1"/>
    <col min="2052" max="2052" width="15.26953125" style="488" customWidth="1"/>
    <col min="2053" max="2053" width="18.81640625" style="488" customWidth="1"/>
    <col min="2054" max="2054" width="8.453125" style="488" customWidth="1"/>
    <col min="2055" max="2055" width="13.54296875" style="488" bestFit="1" customWidth="1"/>
    <col min="2056" max="2304" width="9.1796875" style="488"/>
    <col min="2305" max="2305" width="7.81640625" style="488" customWidth="1"/>
    <col min="2306" max="2306" width="34.26953125" style="488" customWidth="1"/>
    <col min="2307" max="2307" width="17.453125" style="488" customWidth="1"/>
    <col min="2308" max="2308" width="15.26953125" style="488" customWidth="1"/>
    <col min="2309" max="2309" width="18.81640625" style="488" customWidth="1"/>
    <col min="2310" max="2310" width="8.453125" style="488" customWidth="1"/>
    <col min="2311" max="2311" width="13.54296875" style="488" bestFit="1" customWidth="1"/>
    <col min="2312" max="2560" width="9.1796875" style="488"/>
    <col min="2561" max="2561" width="7.81640625" style="488" customWidth="1"/>
    <col min="2562" max="2562" width="34.26953125" style="488" customWidth="1"/>
    <col min="2563" max="2563" width="17.453125" style="488" customWidth="1"/>
    <col min="2564" max="2564" width="15.26953125" style="488" customWidth="1"/>
    <col min="2565" max="2565" width="18.81640625" style="488" customWidth="1"/>
    <col min="2566" max="2566" width="8.453125" style="488" customWidth="1"/>
    <col min="2567" max="2567" width="13.54296875" style="488" bestFit="1" customWidth="1"/>
    <col min="2568" max="2816" width="9.1796875" style="488"/>
    <col min="2817" max="2817" width="7.81640625" style="488" customWidth="1"/>
    <col min="2818" max="2818" width="34.26953125" style="488" customWidth="1"/>
    <col min="2819" max="2819" width="17.453125" style="488" customWidth="1"/>
    <col min="2820" max="2820" width="15.26953125" style="488" customWidth="1"/>
    <col min="2821" max="2821" width="18.81640625" style="488" customWidth="1"/>
    <col min="2822" max="2822" width="8.453125" style="488" customWidth="1"/>
    <col min="2823" max="2823" width="13.54296875" style="488" bestFit="1" customWidth="1"/>
    <col min="2824" max="3072" width="9.1796875" style="488"/>
    <col min="3073" max="3073" width="7.81640625" style="488" customWidth="1"/>
    <col min="3074" max="3074" width="34.26953125" style="488" customWidth="1"/>
    <col min="3075" max="3075" width="17.453125" style="488" customWidth="1"/>
    <col min="3076" max="3076" width="15.26953125" style="488" customWidth="1"/>
    <col min="3077" max="3077" width="18.81640625" style="488" customWidth="1"/>
    <col min="3078" max="3078" width="8.453125" style="488" customWidth="1"/>
    <col min="3079" max="3079" width="13.54296875" style="488" bestFit="1" customWidth="1"/>
    <col min="3080" max="3328" width="9.1796875" style="488"/>
    <col min="3329" max="3329" width="7.81640625" style="488" customWidth="1"/>
    <col min="3330" max="3330" width="34.26953125" style="488" customWidth="1"/>
    <col min="3331" max="3331" width="17.453125" style="488" customWidth="1"/>
    <col min="3332" max="3332" width="15.26953125" style="488" customWidth="1"/>
    <col min="3333" max="3333" width="18.81640625" style="488" customWidth="1"/>
    <col min="3334" max="3334" width="8.453125" style="488" customWidth="1"/>
    <col min="3335" max="3335" width="13.54296875" style="488" bestFit="1" customWidth="1"/>
    <col min="3336" max="3584" width="9.1796875" style="488"/>
    <col min="3585" max="3585" width="7.81640625" style="488" customWidth="1"/>
    <col min="3586" max="3586" width="34.26953125" style="488" customWidth="1"/>
    <col min="3587" max="3587" width="17.453125" style="488" customWidth="1"/>
    <col min="3588" max="3588" width="15.26953125" style="488" customWidth="1"/>
    <col min="3589" max="3589" width="18.81640625" style="488" customWidth="1"/>
    <col min="3590" max="3590" width="8.453125" style="488" customWidth="1"/>
    <col min="3591" max="3591" width="13.54296875" style="488" bestFit="1" customWidth="1"/>
    <col min="3592" max="3840" width="9.1796875" style="488"/>
    <col min="3841" max="3841" width="7.81640625" style="488" customWidth="1"/>
    <col min="3842" max="3842" width="34.26953125" style="488" customWidth="1"/>
    <col min="3843" max="3843" width="17.453125" style="488" customWidth="1"/>
    <col min="3844" max="3844" width="15.26953125" style="488" customWidth="1"/>
    <col min="3845" max="3845" width="18.81640625" style="488" customWidth="1"/>
    <col min="3846" max="3846" width="8.453125" style="488" customWidth="1"/>
    <col min="3847" max="3847" width="13.54296875" style="488" bestFit="1" customWidth="1"/>
    <col min="3848" max="4096" width="9.1796875" style="488"/>
    <col min="4097" max="4097" width="7.81640625" style="488" customWidth="1"/>
    <col min="4098" max="4098" width="34.26953125" style="488" customWidth="1"/>
    <col min="4099" max="4099" width="17.453125" style="488" customWidth="1"/>
    <col min="4100" max="4100" width="15.26953125" style="488" customWidth="1"/>
    <col min="4101" max="4101" width="18.81640625" style="488" customWidth="1"/>
    <col min="4102" max="4102" width="8.453125" style="488" customWidth="1"/>
    <col min="4103" max="4103" width="13.54296875" style="488" bestFit="1" customWidth="1"/>
    <col min="4104" max="4352" width="9.1796875" style="488"/>
    <col min="4353" max="4353" width="7.81640625" style="488" customWidth="1"/>
    <col min="4354" max="4354" width="34.26953125" style="488" customWidth="1"/>
    <col min="4355" max="4355" width="17.453125" style="488" customWidth="1"/>
    <col min="4356" max="4356" width="15.26953125" style="488" customWidth="1"/>
    <col min="4357" max="4357" width="18.81640625" style="488" customWidth="1"/>
    <col min="4358" max="4358" width="8.453125" style="488" customWidth="1"/>
    <col min="4359" max="4359" width="13.54296875" style="488" bestFit="1" customWidth="1"/>
    <col min="4360" max="4608" width="9.1796875" style="488"/>
    <col min="4609" max="4609" width="7.81640625" style="488" customWidth="1"/>
    <col min="4610" max="4610" width="34.26953125" style="488" customWidth="1"/>
    <col min="4611" max="4611" width="17.453125" style="488" customWidth="1"/>
    <col min="4612" max="4612" width="15.26953125" style="488" customWidth="1"/>
    <col min="4613" max="4613" width="18.81640625" style="488" customWidth="1"/>
    <col min="4614" max="4614" width="8.453125" style="488" customWidth="1"/>
    <col min="4615" max="4615" width="13.54296875" style="488" bestFit="1" customWidth="1"/>
    <col min="4616" max="4864" width="9.1796875" style="488"/>
    <col min="4865" max="4865" width="7.81640625" style="488" customWidth="1"/>
    <col min="4866" max="4866" width="34.26953125" style="488" customWidth="1"/>
    <col min="4867" max="4867" width="17.453125" style="488" customWidth="1"/>
    <col min="4868" max="4868" width="15.26953125" style="488" customWidth="1"/>
    <col min="4869" max="4869" width="18.81640625" style="488" customWidth="1"/>
    <col min="4870" max="4870" width="8.453125" style="488" customWidth="1"/>
    <col min="4871" max="4871" width="13.54296875" style="488" bestFit="1" customWidth="1"/>
    <col min="4872" max="5120" width="9.1796875" style="488"/>
    <col min="5121" max="5121" width="7.81640625" style="488" customWidth="1"/>
    <col min="5122" max="5122" width="34.26953125" style="488" customWidth="1"/>
    <col min="5123" max="5123" width="17.453125" style="488" customWidth="1"/>
    <col min="5124" max="5124" width="15.26953125" style="488" customWidth="1"/>
    <col min="5125" max="5125" width="18.81640625" style="488" customWidth="1"/>
    <col min="5126" max="5126" width="8.453125" style="488" customWidth="1"/>
    <col min="5127" max="5127" width="13.54296875" style="488" bestFit="1" customWidth="1"/>
    <col min="5128" max="5376" width="9.1796875" style="488"/>
    <col min="5377" max="5377" width="7.81640625" style="488" customWidth="1"/>
    <col min="5378" max="5378" width="34.26953125" style="488" customWidth="1"/>
    <col min="5379" max="5379" width="17.453125" style="488" customWidth="1"/>
    <col min="5380" max="5380" width="15.26953125" style="488" customWidth="1"/>
    <col min="5381" max="5381" width="18.81640625" style="488" customWidth="1"/>
    <col min="5382" max="5382" width="8.453125" style="488" customWidth="1"/>
    <col min="5383" max="5383" width="13.54296875" style="488" bestFit="1" customWidth="1"/>
    <col min="5384" max="5632" width="9.1796875" style="488"/>
    <col min="5633" max="5633" width="7.81640625" style="488" customWidth="1"/>
    <col min="5634" max="5634" width="34.26953125" style="488" customWidth="1"/>
    <col min="5635" max="5635" width="17.453125" style="488" customWidth="1"/>
    <col min="5636" max="5636" width="15.26953125" style="488" customWidth="1"/>
    <col min="5637" max="5637" width="18.81640625" style="488" customWidth="1"/>
    <col min="5638" max="5638" width="8.453125" style="488" customWidth="1"/>
    <col min="5639" max="5639" width="13.54296875" style="488" bestFit="1" customWidth="1"/>
    <col min="5640" max="5888" width="9.1796875" style="488"/>
    <col min="5889" max="5889" width="7.81640625" style="488" customWidth="1"/>
    <col min="5890" max="5890" width="34.26953125" style="488" customWidth="1"/>
    <col min="5891" max="5891" width="17.453125" style="488" customWidth="1"/>
    <col min="5892" max="5892" width="15.26953125" style="488" customWidth="1"/>
    <col min="5893" max="5893" width="18.81640625" style="488" customWidth="1"/>
    <col min="5894" max="5894" width="8.453125" style="488" customWidth="1"/>
    <col min="5895" max="5895" width="13.54296875" style="488" bestFit="1" customWidth="1"/>
    <col min="5896" max="6144" width="9.1796875" style="488"/>
    <col min="6145" max="6145" width="7.81640625" style="488" customWidth="1"/>
    <col min="6146" max="6146" width="34.26953125" style="488" customWidth="1"/>
    <col min="6147" max="6147" width="17.453125" style="488" customWidth="1"/>
    <col min="6148" max="6148" width="15.26953125" style="488" customWidth="1"/>
    <col min="6149" max="6149" width="18.81640625" style="488" customWidth="1"/>
    <col min="6150" max="6150" width="8.453125" style="488" customWidth="1"/>
    <col min="6151" max="6151" width="13.54296875" style="488" bestFit="1" customWidth="1"/>
    <col min="6152" max="6400" width="9.1796875" style="488"/>
    <col min="6401" max="6401" width="7.81640625" style="488" customWidth="1"/>
    <col min="6402" max="6402" width="34.26953125" style="488" customWidth="1"/>
    <col min="6403" max="6403" width="17.453125" style="488" customWidth="1"/>
    <col min="6404" max="6404" width="15.26953125" style="488" customWidth="1"/>
    <col min="6405" max="6405" width="18.81640625" style="488" customWidth="1"/>
    <col min="6406" max="6406" width="8.453125" style="488" customWidth="1"/>
    <col min="6407" max="6407" width="13.54296875" style="488" bestFit="1" customWidth="1"/>
    <col min="6408" max="6656" width="9.1796875" style="488"/>
    <col min="6657" max="6657" width="7.81640625" style="488" customWidth="1"/>
    <col min="6658" max="6658" width="34.26953125" style="488" customWidth="1"/>
    <col min="6659" max="6659" width="17.453125" style="488" customWidth="1"/>
    <col min="6660" max="6660" width="15.26953125" style="488" customWidth="1"/>
    <col min="6661" max="6661" width="18.81640625" style="488" customWidth="1"/>
    <col min="6662" max="6662" width="8.453125" style="488" customWidth="1"/>
    <col min="6663" max="6663" width="13.54296875" style="488" bestFit="1" customWidth="1"/>
    <col min="6664" max="6912" width="9.1796875" style="488"/>
    <col min="6913" max="6913" width="7.81640625" style="488" customWidth="1"/>
    <col min="6914" max="6914" width="34.26953125" style="488" customWidth="1"/>
    <col min="6915" max="6915" width="17.453125" style="488" customWidth="1"/>
    <col min="6916" max="6916" width="15.26953125" style="488" customWidth="1"/>
    <col min="6917" max="6917" width="18.81640625" style="488" customWidth="1"/>
    <col min="6918" max="6918" width="8.453125" style="488" customWidth="1"/>
    <col min="6919" max="6919" width="13.54296875" style="488" bestFit="1" customWidth="1"/>
    <col min="6920" max="7168" width="9.1796875" style="488"/>
    <col min="7169" max="7169" width="7.81640625" style="488" customWidth="1"/>
    <col min="7170" max="7170" width="34.26953125" style="488" customWidth="1"/>
    <col min="7171" max="7171" width="17.453125" style="488" customWidth="1"/>
    <col min="7172" max="7172" width="15.26953125" style="488" customWidth="1"/>
    <col min="7173" max="7173" width="18.81640625" style="488" customWidth="1"/>
    <col min="7174" max="7174" width="8.453125" style="488" customWidth="1"/>
    <col min="7175" max="7175" width="13.54296875" style="488" bestFit="1" customWidth="1"/>
    <col min="7176" max="7424" width="9.1796875" style="488"/>
    <col min="7425" max="7425" width="7.81640625" style="488" customWidth="1"/>
    <col min="7426" max="7426" width="34.26953125" style="488" customWidth="1"/>
    <col min="7427" max="7427" width="17.453125" style="488" customWidth="1"/>
    <col min="7428" max="7428" width="15.26953125" style="488" customWidth="1"/>
    <col min="7429" max="7429" width="18.81640625" style="488" customWidth="1"/>
    <col min="7430" max="7430" width="8.453125" style="488" customWidth="1"/>
    <col min="7431" max="7431" width="13.54296875" style="488" bestFit="1" customWidth="1"/>
    <col min="7432" max="7680" width="9.1796875" style="488"/>
    <col min="7681" max="7681" width="7.81640625" style="488" customWidth="1"/>
    <col min="7682" max="7682" width="34.26953125" style="488" customWidth="1"/>
    <col min="7683" max="7683" width="17.453125" style="488" customWidth="1"/>
    <col min="7684" max="7684" width="15.26953125" style="488" customWidth="1"/>
    <col min="7685" max="7685" width="18.81640625" style="488" customWidth="1"/>
    <col min="7686" max="7686" width="8.453125" style="488" customWidth="1"/>
    <col min="7687" max="7687" width="13.54296875" style="488" bestFit="1" customWidth="1"/>
    <col min="7688" max="7936" width="9.1796875" style="488"/>
    <col min="7937" max="7937" width="7.81640625" style="488" customWidth="1"/>
    <col min="7938" max="7938" width="34.26953125" style="488" customWidth="1"/>
    <col min="7939" max="7939" width="17.453125" style="488" customWidth="1"/>
    <col min="7940" max="7940" width="15.26953125" style="488" customWidth="1"/>
    <col min="7941" max="7941" width="18.81640625" style="488" customWidth="1"/>
    <col min="7942" max="7942" width="8.453125" style="488" customWidth="1"/>
    <col min="7943" max="7943" width="13.54296875" style="488" bestFit="1" customWidth="1"/>
    <col min="7944" max="8192" width="9.1796875" style="488"/>
    <col min="8193" max="8193" width="7.81640625" style="488" customWidth="1"/>
    <col min="8194" max="8194" width="34.26953125" style="488" customWidth="1"/>
    <col min="8195" max="8195" width="17.453125" style="488" customWidth="1"/>
    <col min="8196" max="8196" width="15.26953125" style="488" customWidth="1"/>
    <col min="8197" max="8197" width="18.81640625" style="488" customWidth="1"/>
    <col min="8198" max="8198" width="8.453125" style="488" customWidth="1"/>
    <col min="8199" max="8199" width="13.54296875" style="488" bestFit="1" customWidth="1"/>
    <col min="8200" max="8448" width="9.1796875" style="488"/>
    <col min="8449" max="8449" width="7.81640625" style="488" customWidth="1"/>
    <col min="8450" max="8450" width="34.26953125" style="488" customWidth="1"/>
    <col min="8451" max="8451" width="17.453125" style="488" customWidth="1"/>
    <col min="8452" max="8452" width="15.26953125" style="488" customWidth="1"/>
    <col min="8453" max="8453" width="18.81640625" style="488" customWidth="1"/>
    <col min="8454" max="8454" width="8.453125" style="488" customWidth="1"/>
    <col min="8455" max="8455" width="13.54296875" style="488" bestFit="1" customWidth="1"/>
    <col min="8456" max="8704" width="9.1796875" style="488"/>
    <col min="8705" max="8705" width="7.81640625" style="488" customWidth="1"/>
    <col min="8706" max="8706" width="34.26953125" style="488" customWidth="1"/>
    <col min="8707" max="8707" width="17.453125" style="488" customWidth="1"/>
    <col min="8708" max="8708" width="15.26953125" style="488" customWidth="1"/>
    <col min="8709" max="8709" width="18.81640625" style="488" customWidth="1"/>
    <col min="8710" max="8710" width="8.453125" style="488" customWidth="1"/>
    <col min="8711" max="8711" width="13.54296875" style="488" bestFit="1" customWidth="1"/>
    <col min="8712" max="8960" width="9.1796875" style="488"/>
    <col min="8961" max="8961" width="7.81640625" style="488" customWidth="1"/>
    <col min="8962" max="8962" width="34.26953125" style="488" customWidth="1"/>
    <col min="8963" max="8963" width="17.453125" style="488" customWidth="1"/>
    <col min="8964" max="8964" width="15.26953125" style="488" customWidth="1"/>
    <col min="8965" max="8965" width="18.81640625" style="488" customWidth="1"/>
    <col min="8966" max="8966" width="8.453125" style="488" customWidth="1"/>
    <col min="8967" max="8967" width="13.54296875" style="488" bestFit="1" customWidth="1"/>
    <col min="8968" max="9216" width="9.1796875" style="488"/>
    <col min="9217" max="9217" width="7.81640625" style="488" customWidth="1"/>
    <col min="9218" max="9218" width="34.26953125" style="488" customWidth="1"/>
    <col min="9219" max="9219" width="17.453125" style="488" customWidth="1"/>
    <col min="9220" max="9220" width="15.26953125" style="488" customWidth="1"/>
    <col min="9221" max="9221" width="18.81640625" style="488" customWidth="1"/>
    <col min="9222" max="9222" width="8.453125" style="488" customWidth="1"/>
    <col min="9223" max="9223" width="13.54296875" style="488" bestFit="1" customWidth="1"/>
    <col min="9224" max="9472" width="9.1796875" style="488"/>
    <col min="9473" max="9473" width="7.81640625" style="488" customWidth="1"/>
    <col min="9474" max="9474" width="34.26953125" style="488" customWidth="1"/>
    <col min="9475" max="9475" width="17.453125" style="488" customWidth="1"/>
    <col min="9476" max="9476" width="15.26953125" style="488" customWidth="1"/>
    <col min="9477" max="9477" width="18.81640625" style="488" customWidth="1"/>
    <col min="9478" max="9478" width="8.453125" style="488" customWidth="1"/>
    <col min="9479" max="9479" width="13.54296875" style="488" bestFit="1" customWidth="1"/>
    <col min="9480" max="9728" width="9.1796875" style="488"/>
    <col min="9729" max="9729" width="7.81640625" style="488" customWidth="1"/>
    <col min="9730" max="9730" width="34.26953125" style="488" customWidth="1"/>
    <col min="9731" max="9731" width="17.453125" style="488" customWidth="1"/>
    <col min="9732" max="9732" width="15.26953125" style="488" customWidth="1"/>
    <col min="9733" max="9733" width="18.81640625" style="488" customWidth="1"/>
    <col min="9734" max="9734" width="8.453125" style="488" customWidth="1"/>
    <col min="9735" max="9735" width="13.54296875" style="488" bestFit="1" customWidth="1"/>
    <col min="9736" max="9984" width="9.1796875" style="488"/>
    <col min="9985" max="9985" width="7.81640625" style="488" customWidth="1"/>
    <col min="9986" max="9986" width="34.26953125" style="488" customWidth="1"/>
    <col min="9987" max="9987" width="17.453125" style="488" customWidth="1"/>
    <col min="9988" max="9988" width="15.26953125" style="488" customWidth="1"/>
    <col min="9989" max="9989" width="18.81640625" style="488" customWidth="1"/>
    <col min="9990" max="9990" width="8.453125" style="488" customWidth="1"/>
    <col min="9991" max="9991" width="13.54296875" style="488" bestFit="1" customWidth="1"/>
    <col min="9992" max="10240" width="9.1796875" style="488"/>
    <col min="10241" max="10241" width="7.81640625" style="488" customWidth="1"/>
    <col min="10242" max="10242" width="34.26953125" style="488" customWidth="1"/>
    <col min="10243" max="10243" width="17.453125" style="488" customWidth="1"/>
    <col min="10244" max="10244" width="15.26953125" style="488" customWidth="1"/>
    <col min="10245" max="10245" width="18.81640625" style="488" customWidth="1"/>
    <col min="10246" max="10246" width="8.453125" style="488" customWidth="1"/>
    <col min="10247" max="10247" width="13.54296875" style="488" bestFit="1" customWidth="1"/>
    <col min="10248" max="10496" width="9.1796875" style="488"/>
    <col min="10497" max="10497" width="7.81640625" style="488" customWidth="1"/>
    <col min="10498" max="10498" width="34.26953125" style="488" customWidth="1"/>
    <col min="10499" max="10499" width="17.453125" style="488" customWidth="1"/>
    <col min="10500" max="10500" width="15.26953125" style="488" customWidth="1"/>
    <col min="10501" max="10501" width="18.81640625" style="488" customWidth="1"/>
    <col min="10502" max="10502" width="8.453125" style="488" customWidth="1"/>
    <col min="10503" max="10503" width="13.54296875" style="488" bestFit="1" customWidth="1"/>
    <col min="10504" max="10752" width="9.1796875" style="488"/>
    <col min="10753" max="10753" width="7.81640625" style="488" customWidth="1"/>
    <col min="10754" max="10754" width="34.26953125" style="488" customWidth="1"/>
    <col min="10755" max="10755" width="17.453125" style="488" customWidth="1"/>
    <col min="10756" max="10756" width="15.26953125" style="488" customWidth="1"/>
    <col min="10757" max="10757" width="18.81640625" style="488" customWidth="1"/>
    <col min="10758" max="10758" width="8.453125" style="488" customWidth="1"/>
    <col min="10759" max="10759" width="13.54296875" style="488" bestFit="1" customWidth="1"/>
    <col min="10760" max="11008" width="9.1796875" style="488"/>
    <col min="11009" max="11009" width="7.81640625" style="488" customWidth="1"/>
    <col min="11010" max="11010" width="34.26953125" style="488" customWidth="1"/>
    <col min="11011" max="11011" width="17.453125" style="488" customWidth="1"/>
    <col min="11012" max="11012" width="15.26953125" style="488" customWidth="1"/>
    <col min="11013" max="11013" width="18.81640625" style="488" customWidth="1"/>
    <col min="11014" max="11014" width="8.453125" style="488" customWidth="1"/>
    <col min="11015" max="11015" width="13.54296875" style="488" bestFit="1" customWidth="1"/>
    <col min="11016" max="11264" width="9.1796875" style="488"/>
    <col min="11265" max="11265" width="7.81640625" style="488" customWidth="1"/>
    <col min="11266" max="11266" width="34.26953125" style="488" customWidth="1"/>
    <col min="11267" max="11267" width="17.453125" style="488" customWidth="1"/>
    <col min="11268" max="11268" width="15.26953125" style="488" customWidth="1"/>
    <col min="11269" max="11269" width="18.81640625" style="488" customWidth="1"/>
    <col min="11270" max="11270" width="8.453125" style="488" customWidth="1"/>
    <col min="11271" max="11271" width="13.54296875" style="488" bestFit="1" customWidth="1"/>
    <col min="11272" max="11520" width="9.1796875" style="488"/>
    <col min="11521" max="11521" width="7.81640625" style="488" customWidth="1"/>
    <col min="11522" max="11522" width="34.26953125" style="488" customWidth="1"/>
    <col min="11523" max="11523" width="17.453125" style="488" customWidth="1"/>
    <col min="11524" max="11524" width="15.26953125" style="488" customWidth="1"/>
    <col min="11525" max="11525" width="18.81640625" style="488" customWidth="1"/>
    <col min="11526" max="11526" width="8.453125" style="488" customWidth="1"/>
    <col min="11527" max="11527" width="13.54296875" style="488" bestFit="1" customWidth="1"/>
    <col min="11528" max="11776" width="9.1796875" style="488"/>
    <col min="11777" max="11777" width="7.81640625" style="488" customWidth="1"/>
    <col min="11778" max="11778" width="34.26953125" style="488" customWidth="1"/>
    <col min="11779" max="11779" width="17.453125" style="488" customWidth="1"/>
    <col min="11780" max="11780" width="15.26953125" style="488" customWidth="1"/>
    <col min="11781" max="11781" width="18.81640625" style="488" customWidth="1"/>
    <col min="11782" max="11782" width="8.453125" style="488" customWidth="1"/>
    <col min="11783" max="11783" width="13.54296875" style="488" bestFit="1" customWidth="1"/>
    <col min="11784" max="12032" width="9.1796875" style="488"/>
    <col min="12033" max="12033" width="7.81640625" style="488" customWidth="1"/>
    <col min="12034" max="12034" width="34.26953125" style="488" customWidth="1"/>
    <col min="12035" max="12035" width="17.453125" style="488" customWidth="1"/>
    <col min="12036" max="12036" width="15.26953125" style="488" customWidth="1"/>
    <col min="12037" max="12037" width="18.81640625" style="488" customWidth="1"/>
    <col min="12038" max="12038" width="8.453125" style="488" customWidth="1"/>
    <col min="12039" max="12039" width="13.54296875" style="488" bestFit="1" customWidth="1"/>
    <col min="12040" max="12288" width="9.1796875" style="488"/>
    <col min="12289" max="12289" width="7.81640625" style="488" customWidth="1"/>
    <col min="12290" max="12290" width="34.26953125" style="488" customWidth="1"/>
    <col min="12291" max="12291" width="17.453125" style="488" customWidth="1"/>
    <col min="12292" max="12292" width="15.26953125" style="488" customWidth="1"/>
    <col min="12293" max="12293" width="18.81640625" style="488" customWidth="1"/>
    <col min="12294" max="12294" width="8.453125" style="488" customWidth="1"/>
    <col min="12295" max="12295" width="13.54296875" style="488" bestFit="1" customWidth="1"/>
    <col min="12296" max="12544" width="9.1796875" style="488"/>
    <col min="12545" max="12545" width="7.81640625" style="488" customWidth="1"/>
    <col min="12546" max="12546" width="34.26953125" style="488" customWidth="1"/>
    <col min="12547" max="12547" width="17.453125" style="488" customWidth="1"/>
    <col min="12548" max="12548" width="15.26953125" style="488" customWidth="1"/>
    <col min="12549" max="12549" width="18.81640625" style="488" customWidth="1"/>
    <col min="12550" max="12550" width="8.453125" style="488" customWidth="1"/>
    <col min="12551" max="12551" width="13.54296875" style="488" bestFit="1" customWidth="1"/>
    <col min="12552" max="12800" width="9.1796875" style="488"/>
    <col min="12801" max="12801" width="7.81640625" style="488" customWidth="1"/>
    <col min="12802" max="12802" width="34.26953125" style="488" customWidth="1"/>
    <col min="12803" max="12803" width="17.453125" style="488" customWidth="1"/>
    <col min="12804" max="12804" width="15.26953125" style="488" customWidth="1"/>
    <col min="12805" max="12805" width="18.81640625" style="488" customWidth="1"/>
    <col min="12806" max="12806" width="8.453125" style="488" customWidth="1"/>
    <col min="12807" max="12807" width="13.54296875" style="488" bestFit="1" customWidth="1"/>
    <col min="12808" max="13056" width="9.1796875" style="488"/>
    <col min="13057" max="13057" width="7.81640625" style="488" customWidth="1"/>
    <col min="13058" max="13058" width="34.26953125" style="488" customWidth="1"/>
    <col min="13059" max="13059" width="17.453125" style="488" customWidth="1"/>
    <col min="13060" max="13060" width="15.26953125" style="488" customWidth="1"/>
    <col min="13061" max="13061" width="18.81640625" style="488" customWidth="1"/>
    <col min="13062" max="13062" width="8.453125" style="488" customWidth="1"/>
    <col min="13063" max="13063" width="13.54296875" style="488" bestFit="1" customWidth="1"/>
    <col min="13064" max="13312" width="9.1796875" style="488"/>
    <col min="13313" max="13313" width="7.81640625" style="488" customWidth="1"/>
    <col min="13314" max="13314" width="34.26953125" style="488" customWidth="1"/>
    <col min="13315" max="13315" width="17.453125" style="488" customWidth="1"/>
    <col min="13316" max="13316" width="15.26953125" style="488" customWidth="1"/>
    <col min="13317" max="13317" width="18.81640625" style="488" customWidth="1"/>
    <col min="13318" max="13318" width="8.453125" style="488" customWidth="1"/>
    <col min="13319" max="13319" width="13.54296875" style="488" bestFit="1" customWidth="1"/>
    <col min="13320" max="13568" width="9.1796875" style="488"/>
    <col min="13569" max="13569" width="7.81640625" style="488" customWidth="1"/>
    <col min="13570" max="13570" width="34.26953125" style="488" customWidth="1"/>
    <col min="13571" max="13571" width="17.453125" style="488" customWidth="1"/>
    <col min="13572" max="13572" width="15.26953125" style="488" customWidth="1"/>
    <col min="13573" max="13573" width="18.81640625" style="488" customWidth="1"/>
    <col min="13574" max="13574" width="8.453125" style="488" customWidth="1"/>
    <col min="13575" max="13575" width="13.54296875" style="488" bestFit="1" customWidth="1"/>
    <col min="13576" max="13824" width="9.1796875" style="488"/>
    <col min="13825" max="13825" width="7.81640625" style="488" customWidth="1"/>
    <col min="13826" max="13826" width="34.26953125" style="488" customWidth="1"/>
    <col min="13827" max="13827" width="17.453125" style="488" customWidth="1"/>
    <col min="13828" max="13828" width="15.26953125" style="488" customWidth="1"/>
    <col min="13829" max="13829" width="18.81640625" style="488" customWidth="1"/>
    <col min="13830" max="13830" width="8.453125" style="488" customWidth="1"/>
    <col min="13831" max="13831" width="13.54296875" style="488" bestFit="1" customWidth="1"/>
    <col min="13832" max="14080" width="9.1796875" style="488"/>
    <col min="14081" max="14081" width="7.81640625" style="488" customWidth="1"/>
    <col min="14082" max="14082" width="34.26953125" style="488" customWidth="1"/>
    <col min="14083" max="14083" width="17.453125" style="488" customWidth="1"/>
    <col min="14084" max="14084" width="15.26953125" style="488" customWidth="1"/>
    <col min="14085" max="14085" width="18.81640625" style="488" customWidth="1"/>
    <col min="14086" max="14086" width="8.453125" style="488" customWidth="1"/>
    <col min="14087" max="14087" width="13.54296875" style="488" bestFit="1" customWidth="1"/>
    <col min="14088" max="14336" width="9.1796875" style="488"/>
    <col min="14337" max="14337" width="7.81640625" style="488" customWidth="1"/>
    <col min="14338" max="14338" width="34.26953125" style="488" customWidth="1"/>
    <col min="14339" max="14339" width="17.453125" style="488" customWidth="1"/>
    <col min="14340" max="14340" width="15.26953125" style="488" customWidth="1"/>
    <col min="14341" max="14341" width="18.81640625" style="488" customWidth="1"/>
    <col min="14342" max="14342" width="8.453125" style="488" customWidth="1"/>
    <col min="14343" max="14343" width="13.54296875" style="488" bestFit="1" customWidth="1"/>
    <col min="14344" max="14592" width="9.1796875" style="488"/>
    <col min="14593" max="14593" width="7.81640625" style="488" customWidth="1"/>
    <col min="14594" max="14594" width="34.26953125" style="488" customWidth="1"/>
    <col min="14595" max="14595" width="17.453125" style="488" customWidth="1"/>
    <col min="14596" max="14596" width="15.26953125" style="488" customWidth="1"/>
    <col min="14597" max="14597" width="18.81640625" style="488" customWidth="1"/>
    <col min="14598" max="14598" width="8.453125" style="488" customWidth="1"/>
    <col min="14599" max="14599" width="13.54296875" style="488" bestFit="1" customWidth="1"/>
    <col min="14600" max="14848" width="9.1796875" style="488"/>
    <col min="14849" max="14849" width="7.81640625" style="488" customWidth="1"/>
    <col min="14850" max="14850" width="34.26953125" style="488" customWidth="1"/>
    <col min="14851" max="14851" width="17.453125" style="488" customWidth="1"/>
    <col min="14852" max="14852" width="15.26953125" style="488" customWidth="1"/>
    <col min="14853" max="14853" width="18.81640625" style="488" customWidth="1"/>
    <col min="14854" max="14854" width="8.453125" style="488" customWidth="1"/>
    <col min="14855" max="14855" width="13.54296875" style="488" bestFit="1" customWidth="1"/>
    <col min="14856" max="15104" width="9.1796875" style="488"/>
    <col min="15105" max="15105" width="7.81640625" style="488" customWidth="1"/>
    <col min="15106" max="15106" width="34.26953125" style="488" customWidth="1"/>
    <col min="15107" max="15107" width="17.453125" style="488" customWidth="1"/>
    <col min="15108" max="15108" width="15.26953125" style="488" customWidth="1"/>
    <col min="15109" max="15109" width="18.81640625" style="488" customWidth="1"/>
    <col min="15110" max="15110" width="8.453125" style="488" customWidth="1"/>
    <col min="15111" max="15111" width="13.54296875" style="488" bestFit="1" customWidth="1"/>
    <col min="15112" max="15360" width="9.1796875" style="488"/>
    <col min="15361" max="15361" width="7.81640625" style="488" customWidth="1"/>
    <col min="15362" max="15362" width="34.26953125" style="488" customWidth="1"/>
    <col min="15363" max="15363" width="17.453125" style="488" customWidth="1"/>
    <col min="15364" max="15364" width="15.26953125" style="488" customWidth="1"/>
    <col min="15365" max="15365" width="18.81640625" style="488" customWidth="1"/>
    <col min="15366" max="15366" width="8.453125" style="488" customWidth="1"/>
    <col min="15367" max="15367" width="13.54296875" style="488" bestFit="1" customWidth="1"/>
    <col min="15368" max="15616" width="9.1796875" style="488"/>
    <col min="15617" max="15617" width="7.81640625" style="488" customWidth="1"/>
    <col min="15618" max="15618" width="34.26953125" style="488" customWidth="1"/>
    <col min="15619" max="15619" width="17.453125" style="488" customWidth="1"/>
    <col min="15620" max="15620" width="15.26953125" style="488" customWidth="1"/>
    <col min="15621" max="15621" width="18.81640625" style="488" customWidth="1"/>
    <col min="15622" max="15622" width="8.453125" style="488" customWidth="1"/>
    <col min="15623" max="15623" width="13.54296875" style="488" bestFit="1" customWidth="1"/>
    <col min="15624" max="15872" width="9.1796875" style="488"/>
    <col min="15873" max="15873" width="7.81640625" style="488" customWidth="1"/>
    <col min="15874" max="15874" width="34.26953125" style="488" customWidth="1"/>
    <col min="15875" max="15875" width="17.453125" style="488" customWidth="1"/>
    <col min="15876" max="15876" width="15.26953125" style="488" customWidth="1"/>
    <col min="15877" max="15877" width="18.81640625" style="488" customWidth="1"/>
    <col min="15878" max="15878" width="8.453125" style="488" customWidth="1"/>
    <col min="15879" max="15879" width="13.54296875" style="488" bestFit="1" customWidth="1"/>
    <col min="15880" max="16128" width="9.1796875" style="488"/>
    <col min="16129" max="16129" width="7.81640625" style="488" customWidth="1"/>
    <col min="16130" max="16130" width="34.26953125" style="488" customWidth="1"/>
    <col min="16131" max="16131" width="17.453125" style="488" customWidth="1"/>
    <col min="16132" max="16132" width="15.26953125" style="488" customWidth="1"/>
    <col min="16133" max="16133" width="18.81640625" style="488" customWidth="1"/>
    <col min="16134" max="16134" width="8.453125" style="488" customWidth="1"/>
    <col min="16135" max="16135" width="13.54296875" style="488" bestFit="1" customWidth="1"/>
    <col min="16136" max="16384" width="9.1796875" style="488"/>
  </cols>
  <sheetData>
    <row r="1" spans="1:7" s="10" customFormat="1" ht="15.75" customHeight="1">
      <c r="A1" s="836" t="s">
        <v>535</v>
      </c>
      <c r="B1" s="837"/>
      <c r="C1" s="837"/>
      <c r="D1" s="837"/>
      <c r="E1" s="837"/>
    </row>
    <row r="2" spans="1:7" ht="16.5" customHeight="1">
      <c r="A2" s="838" t="s">
        <v>536</v>
      </c>
      <c r="B2" s="838" t="s">
        <v>537</v>
      </c>
      <c r="C2" s="838" t="s">
        <v>538</v>
      </c>
      <c r="D2" s="838" t="s">
        <v>539</v>
      </c>
      <c r="E2" s="838" t="s">
        <v>540</v>
      </c>
    </row>
    <row r="3" spans="1:7">
      <c r="A3" s="838"/>
      <c r="B3" s="838"/>
      <c r="C3" s="838" t="s">
        <v>541</v>
      </c>
      <c r="D3" s="838" t="s">
        <v>541</v>
      </c>
      <c r="E3" s="838"/>
    </row>
    <row r="4" spans="1:7">
      <c r="A4" s="348">
        <v>1</v>
      </c>
      <c r="B4" s="406" t="s">
        <v>542</v>
      </c>
      <c r="C4" s="29">
        <f>'HVAC Lowside'!H179</f>
        <v>2237176</v>
      </c>
      <c r="D4" s="29">
        <f>'HVAC Lowside'!I179</f>
        <v>503202.1</v>
      </c>
      <c r="E4" s="30">
        <f>SUM(C4:D4)</f>
        <v>2740378.1</v>
      </c>
      <c r="F4" s="489"/>
      <c r="G4" s="490"/>
    </row>
    <row r="5" spans="1:7">
      <c r="A5" s="407"/>
      <c r="B5" s="408"/>
      <c r="C5" s="29"/>
      <c r="D5" s="29"/>
      <c r="E5" s="31"/>
    </row>
    <row r="6" spans="1:7">
      <c r="A6" s="407">
        <v>2</v>
      </c>
      <c r="B6" s="408" t="s">
        <v>543</v>
      </c>
      <c r="C6" s="29">
        <f>VAV!H82</f>
        <v>58936</v>
      </c>
      <c r="D6" s="29">
        <f>VAV!I82</f>
        <v>7367</v>
      </c>
      <c r="E6" s="30">
        <f>SUM(C6:D6)</f>
        <v>66303</v>
      </c>
    </row>
    <row r="7" spans="1:7">
      <c r="A7" s="407"/>
      <c r="B7" s="408"/>
      <c r="C7" s="29"/>
      <c r="D7" s="29"/>
      <c r="E7" s="31"/>
    </row>
    <row r="8" spans="1:7">
      <c r="A8" s="491">
        <v>3</v>
      </c>
      <c r="B8" s="492" t="s">
        <v>544</v>
      </c>
      <c r="C8" s="492">
        <f>'VRF SYSTEM'!H72</f>
        <v>1663767.6</v>
      </c>
      <c r="D8" s="492">
        <f>'VRF SYSTEM'!I72</f>
        <v>228324</v>
      </c>
      <c r="E8" s="30">
        <f>SUM(C8:D8)</f>
        <v>1892091.6</v>
      </c>
      <c r="F8" s="489"/>
      <c r="G8" s="493"/>
    </row>
    <row r="9" spans="1:7">
      <c r="A9" s="491"/>
      <c r="B9" s="492"/>
      <c r="C9" s="492"/>
      <c r="D9" s="492"/>
      <c r="E9" s="30"/>
      <c r="F9" s="489"/>
      <c r="G9" s="493"/>
    </row>
    <row r="10" spans="1:7" s="498" customFormat="1">
      <c r="A10" s="494"/>
      <c r="B10" s="495" t="s">
        <v>545</v>
      </c>
      <c r="C10" s="496">
        <f>SUM(C4:C8)</f>
        <v>3959879.6</v>
      </c>
      <c r="D10" s="496">
        <f>SUM(D4:D8)</f>
        <v>738893.1</v>
      </c>
      <c r="E10" s="496">
        <f>SUM(E4:E8)</f>
        <v>4698772.7</v>
      </c>
      <c r="F10" s="497"/>
    </row>
    <row r="11" spans="1:7">
      <c r="E11" s="500"/>
    </row>
  </sheetData>
  <mergeCells count="6">
    <mergeCell ref="A1:E1"/>
    <mergeCell ref="A2:A3"/>
    <mergeCell ref="B2:B3"/>
    <mergeCell ref="C2:C3"/>
    <mergeCell ref="D2:D3"/>
    <mergeCell ref="E2:E3"/>
  </mergeCells>
  <printOptions horizontalCentered="1"/>
  <pageMargins left="0.15748031496063" right="3.9370078740157501E-2" top="0.70866141732283505" bottom="0.66929133858267698" header="0.31496062992126" footer="0.27559055118110198"/>
  <pageSetup paperSize="9" fitToHeight="2" orientation="portrait" useFirstPageNumber="1" verticalDpi="300" r:id="rId1"/>
  <headerFooter alignWithMargins="0">
    <oddFooter>&amp;LE Sollutions Consultancy Pvt Ltd&amp;R&amp;P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1"/>
  <sheetViews>
    <sheetView showGridLines="0" showZeros="0" view="pageBreakPreview" zoomScale="85" zoomScaleNormal="55" zoomScaleSheetLayoutView="85" workbookViewId="0">
      <pane ySplit="1" topLeftCell="A2" activePane="bottomLeft" state="frozen"/>
      <selection sqref="A1:XFD1"/>
      <selection pane="bottomLeft" activeCell="G183" sqref="G183"/>
    </sheetView>
  </sheetViews>
  <sheetFormatPr defaultColWidth="8.81640625" defaultRowHeight="14.5"/>
  <cols>
    <col min="1" max="1" width="10.1796875" style="57" bestFit="1" customWidth="1"/>
    <col min="2" max="2" width="76.7265625" style="58" bestFit="1" customWidth="1"/>
    <col min="3" max="3" width="7.1796875" style="59" customWidth="1"/>
    <col min="4" max="4" width="11.1796875" style="59" customWidth="1"/>
    <col min="5" max="5" width="9.1796875" style="59" customWidth="1"/>
    <col min="6" max="6" width="14.54296875" style="32" customWidth="1"/>
    <col min="7" max="7" width="15.453125" style="32" customWidth="1"/>
    <col min="8" max="8" width="15" style="32" bestFit="1" customWidth="1"/>
    <col min="9" max="9" width="16" style="32" customWidth="1"/>
    <col min="10" max="16" width="9.1796875" style="32" customWidth="1"/>
    <col min="17" max="256" width="8.81640625" style="32"/>
    <col min="257" max="257" width="10.1796875" style="32" bestFit="1" customWidth="1"/>
    <col min="258" max="258" width="71.26953125" style="32" customWidth="1"/>
    <col min="259" max="259" width="7.1796875" style="32" customWidth="1"/>
    <col min="260" max="260" width="11.1796875" style="32" customWidth="1"/>
    <col min="261" max="261" width="9.1796875" style="32" customWidth="1"/>
    <col min="262" max="262" width="14.54296875" style="32" customWidth="1"/>
    <col min="263" max="263" width="15.453125" style="32" customWidth="1"/>
    <col min="264" max="264" width="13.453125" style="32" customWidth="1"/>
    <col min="265" max="265" width="16" style="32" customWidth="1"/>
    <col min="266" max="272" width="9.1796875" style="32" customWidth="1"/>
    <col min="273" max="512" width="8.81640625" style="32"/>
    <col min="513" max="513" width="10.1796875" style="32" bestFit="1" customWidth="1"/>
    <col min="514" max="514" width="71.26953125" style="32" customWidth="1"/>
    <col min="515" max="515" width="7.1796875" style="32" customWidth="1"/>
    <col min="516" max="516" width="11.1796875" style="32" customWidth="1"/>
    <col min="517" max="517" width="9.1796875" style="32" customWidth="1"/>
    <col min="518" max="518" width="14.54296875" style="32" customWidth="1"/>
    <col min="519" max="519" width="15.453125" style="32" customWidth="1"/>
    <col min="520" max="520" width="13.453125" style="32" customWidth="1"/>
    <col min="521" max="521" width="16" style="32" customWidth="1"/>
    <col min="522" max="528" width="9.1796875" style="32" customWidth="1"/>
    <col min="529" max="768" width="8.81640625" style="32"/>
    <col min="769" max="769" width="10.1796875" style="32" bestFit="1" customWidth="1"/>
    <col min="770" max="770" width="71.26953125" style="32" customWidth="1"/>
    <col min="771" max="771" width="7.1796875" style="32" customWidth="1"/>
    <col min="772" max="772" width="11.1796875" style="32" customWidth="1"/>
    <col min="773" max="773" width="9.1796875" style="32" customWidth="1"/>
    <col min="774" max="774" width="14.54296875" style="32" customWidth="1"/>
    <col min="775" max="775" width="15.453125" style="32" customWidth="1"/>
    <col min="776" max="776" width="13.453125" style="32" customWidth="1"/>
    <col min="777" max="777" width="16" style="32" customWidth="1"/>
    <col min="778" max="784" width="9.1796875" style="32" customWidth="1"/>
    <col min="785" max="1024" width="8.81640625" style="32"/>
    <col min="1025" max="1025" width="10.1796875" style="32" bestFit="1" customWidth="1"/>
    <col min="1026" max="1026" width="71.26953125" style="32" customWidth="1"/>
    <col min="1027" max="1027" width="7.1796875" style="32" customWidth="1"/>
    <col min="1028" max="1028" width="11.1796875" style="32" customWidth="1"/>
    <col min="1029" max="1029" width="9.1796875" style="32" customWidth="1"/>
    <col min="1030" max="1030" width="14.54296875" style="32" customWidth="1"/>
    <col min="1031" max="1031" width="15.453125" style="32" customWidth="1"/>
    <col min="1032" max="1032" width="13.453125" style="32" customWidth="1"/>
    <col min="1033" max="1033" width="16" style="32" customWidth="1"/>
    <col min="1034" max="1040" width="9.1796875" style="32" customWidth="1"/>
    <col min="1041" max="1280" width="8.81640625" style="32"/>
    <col min="1281" max="1281" width="10.1796875" style="32" bestFit="1" customWidth="1"/>
    <col min="1282" max="1282" width="71.26953125" style="32" customWidth="1"/>
    <col min="1283" max="1283" width="7.1796875" style="32" customWidth="1"/>
    <col min="1284" max="1284" width="11.1796875" style="32" customWidth="1"/>
    <col min="1285" max="1285" width="9.1796875" style="32" customWidth="1"/>
    <col min="1286" max="1286" width="14.54296875" style="32" customWidth="1"/>
    <col min="1287" max="1287" width="15.453125" style="32" customWidth="1"/>
    <col min="1288" max="1288" width="13.453125" style="32" customWidth="1"/>
    <col min="1289" max="1289" width="16" style="32" customWidth="1"/>
    <col min="1290" max="1296" width="9.1796875" style="32" customWidth="1"/>
    <col min="1297" max="1536" width="8.81640625" style="32"/>
    <col min="1537" max="1537" width="10.1796875" style="32" bestFit="1" customWidth="1"/>
    <col min="1538" max="1538" width="71.26953125" style="32" customWidth="1"/>
    <col min="1539" max="1539" width="7.1796875" style="32" customWidth="1"/>
    <col min="1540" max="1540" width="11.1796875" style="32" customWidth="1"/>
    <col min="1541" max="1541" width="9.1796875" style="32" customWidth="1"/>
    <col min="1542" max="1542" width="14.54296875" style="32" customWidth="1"/>
    <col min="1543" max="1543" width="15.453125" style="32" customWidth="1"/>
    <col min="1544" max="1544" width="13.453125" style="32" customWidth="1"/>
    <col min="1545" max="1545" width="16" style="32" customWidth="1"/>
    <col min="1546" max="1552" width="9.1796875" style="32" customWidth="1"/>
    <col min="1553" max="1792" width="8.81640625" style="32"/>
    <col min="1793" max="1793" width="10.1796875" style="32" bestFit="1" customWidth="1"/>
    <col min="1794" max="1794" width="71.26953125" style="32" customWidth="1"/>
    <col min="1795" max="1795" width="7.1796875" style="32" customWidth="1"/>
    <col min="1796" max="1796" width="11.1796875" style="32" customWidth="1"/>
    <col min="1797" max="1797" width="9.1796875" style="32" customWidth="1"/>
    <col min="1798" max="1798" width="14.54296875" style="32" customWidth="1"/>
    <col min="1799" max="1799" width="15.453125" style="32" customWidth="1"/>
    <col min="1800" max="1800" width="13.453125" style="32" customWidth="1"/>
    <col min="1801" max="1801" width="16" style="32" customWidth="1"/>
    <col min="1802" max="1808" width="9.1796875" style="32" customWidth="1"/>
    <col min="1809" max="2048" width="8.81640625" style="32"/>
    <col min="2049" max="2049" width="10.1796875" style="32" bestFit="1" customWidth="1"/>
    <col min="2050" max="2050" width="71.26953125" style="32" customWidth="1"/>
    <col min="2051" max="2051" width="7.1796875" style="32" customWidth="1"/>
    <col min="2052" max="2052" width="11.1796875" style="32" customWidth="1"/>
    <col min="2053" max="2053" width="9.1796875" style="32" customWidth="1"/>
    <col min="2054" max="2054" width="14.54296875" style="32" customWidth="1"/>
    <col min="2055" max="2055" width="15.453125" style="32" customWidth="1"/>
    <col min="2056" max="2056" width="13.453125" style="32" customWidth="1"/>
    <col min="2057" max="2057" width="16" style="32" customWidth="1"/>
    <col min="2058" max="2064" width="9.1796875" style="32" customWidth="1"/>
    <col min="2065" max="2304" width="8.81640625" style="32"/>
    <col min="2305" max="2305" width="10.1796875" style="32" bestFit="1" customWidth="1"/>
    <col min="2306" max="2306" width="71.26953125" style="32" customWidth="1"/>
    <col min="2307" max="2307" width="7.1796875" style="32" customWidth="1"/>
    <col min="2308" max="2308" width="11.1796875" style="32" customWidth="1"/>
    <col min="2309" max="2309" width="9.1796875" style="32" customWidth="1"/>
    <col min="2310" max="2310" width="14.54296875" style="32" customWidth="1"/>
    <col min="2311" max="2311" width="15.453125" style="32" customWidth="1"/>
    <col min="2312" max="2312" width="13.453125" style="32" customWidth="1"/>
    <col min="2313" max="2313" width="16" style="32" customWidth="1"/>
    <col min="2314" max="2320" width="9.1796875" style="32" customWidth="1"/>
    <col min="2321" max="2560" width="8.81640625" style="32"/>
    <col min="2561" max="2561" width="10.1796875" style="32" bestFit="1" customWidth="1"/>
    <col min="2562" max="2562" width="71.26953125" style="32" customWidth="1"/>
    <col min="2563" max="2563" width="7.1796875" style="32" customWidth="1"/>
    <col min="2564" max="2564" width="11.1796875" style="32" customWidth="1"/>
    <col min="2565" max="2565" width="9.1796875" style="32" customWidth="1"/>
    <col min="2566" max="2566" width="14.54296875" style="32" customWidth="1"/>
    <col min="2567" max="2567" width="15.453125" style="32" customWidth="1"/>
    <col min="2568" max="2568" width="13.453125" style="32" customWidth="1"/>
    <col min="2569" max="2569" width="16" style="32" customWidth="1"/>
    <col min="2570" max="2576" width="9.1796875" style="32" customWidth="1"/>
    <col min="2577" max="2816" width="8.81640625" style="32"/>
    <col min="2817" max="2817" width="10.1796875" style="32" bestFit="1" customWidth="1"/>
    <col min="2818" max="2818" width="71.26953125" style="32" customWidth="1"/>
    <col min="2819" max="2819" width="7.1796875" style="32" customWidth="1"/>
    <col min="2820" max="2820" width="11.1796875" style="32" customWidth="1"/>
    <col min="2821" max="2821" width="9.1796875" style="32" customWidth="1"/>
    <col min="2822" max="2822" width="14.54296875" style="32" customWidth="1"/>
    <col min="2823" max="2823" width="15.453125" style="32" customWidth="1"/>
    <col min="2824" max="2824" width="13.453125" style="32" customWidth="1"/>
    <col min="2825" max="2825" width="16" style="32" customWidth="1"/>
    <col min="2826" max="2832" width="9.1796875" style="32" customWidth="1"/>
    <col min="2833" max="3072" width="8.81640625" style="32"/>
    <col min="3073" max="3073" width="10.1796875" style="32" bestFit="1" customWidth="1"/>
    <col min="3074" max="3074" width="71.26953125" style="32" customWidth="1"/>
    <col min="3075" max="3075" width="7.1796875" style="32" customWidth="1"/>
    <col min="3076" max="3076" width="11.1796875" style="32" customWidth="1"/>
    <col min="3077" max="3077" width="9.1796875" style="32" customWidth="1"/>
    <col min="3078" max="3078" width="14.54296875" style="32" customWidth="1"/>
    <col min="3079" max="3079" width="15.453125" style="32" customWidth="1"/>
    <col min="3080" max="3080" width="13.453125" style="32" customWidth="1"/>
    <col min="3081" max="3081" width="16" style="32" customWidth="1"/>
    <col min="3082" max="3088" width="9.1796875" style="32" customWidth="1"/>
    <col min="3089" max="3328" width="8.81640625" style="32"/>
    <col min="3329" max="3329" width="10.1796875" style="32" bestFit="1" customWidth="1"/>
    <col min="3330" max="3330" width="71.26953125" style="32" customWidth="1"/>
    <col min="3331" max="3331" width="7.1796875" style="32" customWidth="1"/>
    <col min="3332" max="3332" width="11.1796875" style="32" customWidth="1"/>
    <col min="3333" max="3333" width="9.1796875" style="32" customWidth="1"/>
    <col min="3334" max="3334" width="14.54296875" style="32" customWidth="1"/>
    <col min="3335" max="3335" width="15.453125" style="32" customWidth="1"/>
    <col min="3336" max="3336" width="13.453125" style="32" customWidth="1"/>
    <col min="3337" max="3337" width="16" style="32" customWidth="1"/>
    <col min="3338" max="3344" width="9.1796875" style="32" customWidth="1"/>
    <col min="3345" max="3584" width="8.81640625" style="32"/>
    <col min="3585" max="3585" width="10.1796875" style="32" bestFit="1" customWidth="1"/>
    <col min="3586" max="3586" width="71.26953125" style="32" customWidth="1"/>
    <col min="3587" max="3587" width="7.1796875" style="32" customWidth="1"/>
    <col min="3588" max="3588" width="11.1796875" style="32" customWidth="1"/>
    <col min="3589" max="3589" width="9.1796875" style="32" customWidth="1"/>
    <col min="3590" max="3590" width="14.54296875" style="32" customWidth="1"/>
    <col min="3591" max="3591" width="15.453125" style="32" customWidth="1"/>
    <col min="3592" max="3592" width="13.453125" style="32" customWidth="1"/>
    <col min="3593" max="3593" width="16" style="32" customWidth="1"/>
    <col min="3594" max="3600" width="9.1796875" style="32" customWidth="1"/>
    <col min="3601" max="3840" width="8.81640625" style="32"/>
    <col min="3841" max="3841" width="10.1796875" style="32" bestFit="1" customWidth="1"/>
    <col min="3842" max="3842" width="71.26953125" style="32" customWidth="1"/>
    <col min="3843" max="3843" width="7.1796875" style="32" customWidth="1"/>
    <col min="3844" max="3844" width="11.1796875" style="32" customWidth="1"/>
    <col min="3845" max="3845" width="9.1796875" style="32" customWidth="1"/>
    <col min="3846" max="3846" width="14.54296875" style="32" customWidth="1"/>
    <col min="3847" max="3847" width="15.453125" style="32" customWidth="1"/>
    <col min="3848" max="3848" width="13.453125" style="32" customWidth="1"/>
    <col min="3849" max="3849" width="16" style="32" customWidth="1"/>
    <col min="3850" max="3856" width="9.1796875" style="32" customWidth="1"/>
    <col min="3857" max="4096" width="8.81640625" style="32"/>
    <col min="4097" max="4097" width="10.1796875" style="32" bestFit="1" customWidth="1"/>
    <col min="4098" max="4098" width="71.26953125" style="32" customWidth="1"/>
    <col min="4099" max="4099" width="7.1796875" style="32" customWidth="1"/>
    <col min="4100" max="4100" width="11.1796875" style="32" customWidth="1"/>
    <col min="4101" max="4101" width="9.1796875" style="32" customWidth="1"/>
    <col min="4102" max="4102" width="14.54296875" style="32" customWidth="1"/>
    <col min="4103" max="4103" width="15.453125" style="32" customWidth="1"/>
    <col min="4104" max="4104" width="13.453125" style="32" customWidth="1"/>
    <col min="4105" max="4105" width="16" style="32" customWidth="1"/>
    <col min="4106" max="4112" width="9.1796875" style="32" customWidth="1"/>
    <col min="4113" max="4352" width="8.81640625" style="32"/>
    <col min="4353" max="4353" width="10.1796875" style="32" bestFit="1" customWidth="1"/>
    <col min="4354" max="4354" width="71.26953125" style="32" customWidth="1"/>
    <col min="4355" max="4355" width="7.1796875" style="32" customWidth="1"/>
    <col min="4356" max="4356" width="11.1796875" style="32" customWidth="1"/>
    <col min="4357" max="4357" width="9.1796875" style="32" customWidth="1"/>
    <col min="4358" max="4358" width="14.54296875" style="32" customWidth="1"/>
    <col min="4359" max="4359" width="15.453125" style="32" customWidth="1"/>
    <col min="4360" max="4360" width="13.453125" style="32" customWidth="1"/>
    <col min="4361" max="4361" width="16" style="32" customWidth="1"/>
    <col min="4362" max="4368" width="9.1796875" style="32" customWidth="1"/>
    <col min="4369" max="4608" width="8.81640625" style="32"/>
    <col min="4609" max="4609" width="10.1796875" style="32" bestFit="1" customWidth="1"/>
    <col min="4610" max="4610" width="71.26953125" style="32" customWidth="1"/>
    <col min="4611" max="4611" width="7.1796875" style="32" customWidth="1"/>
    <col min="4612" max="4612" width="11.1796875" style="32" customWidth="1"/>
    <col min="4613" max="4613" width="9.1796875" style="32" customWidth="1"/>
    <col min="4614" max="4614" width="14.54296875" style="32" customWidth="1"/>
    <col min="4615" max="4615" width="15.453125" style="32" customWidth="1"/>
    <col min="4616" max="4616" width="13.453125" style="32" customWidth="1"/>
    <col min="4617" max="4617" width="16" style="32" customWidth="1"/>
    <col min="4618" max="4624" width="9.1796875" style="32" customWidth="1"/>
    <col min="4625" max="4864" width="8.81640625" style="32"/>
    <col min="4865" max="4865" width="10.1796875" style="32" bestFit="1" customWidth="1"/>
    <col min="4866" max="4866" width="71.26953125" style="32" customWidth="1"/>
    <col min="4867" max="4867" width="7.1796875" style="32" customWidth="1"/>
    <col min="4868" max="4868" width="11.1796875" style="32" customWidth="1"/>
    <col min="4869" max="4869" width="9.1796875" style="32" customWidth="1"/>
    <col min="4870" max="4870" width="14.54296875" style="32" customWidth="1"/>
    <col min="4871" max="4871" width="15.453125" style="32" customWidth="1"/>
    <col min="4872" max="4872" width="13.453125" style="32" customWidth="1"/>
    <col min="4873" max="4873" width="16" style="32" customWidth="1"/>
    <col min="4874" max="4880" width="9.1796875" style="32" customWidth="1"/>
    <col min="4881" max="5120" width="8.81640625" style="32"/>
    <col min="5121" max="5121" width="10.1796875" style="32" bestFit="1" customWidth="1"/>
    <col min="5122" max="5122" width="71.26953125" style="32" customWidth="1"/>
    <col min="5123" max="5123" width="7.1796875" style="32" customWidth="1"/>
    <col min="5124" max="5124" width="11.1796875" style="32" customWidth="1"/>
    <col min="5125" max="5125" width="9.1796875" style="32" customWidth="1"/>
    <col min="5126" max="5126" width="14.54296875" style="32" customWidth="1"/>
    <col min="5127" max="5127" width="15.453125" style="32" customWidth="1"/>
    <col min="5128" max="5128" width="13.453125" style="32" customWidth="1"/>
    <col min="5129" max="5129" width="16" style="32" customWidth="1"/>
    <col min="5130" max="5136" width="9.1796875" style="32" customWidth="1"/>
    <col min="5137" max="5376" width="8.81640625" style="32"/>
    <col min="5377" max="5377" width="10.1796875" style="32" bestFit="1" customWidth="1"/>
    <col min="5378" max="5378" width="71.26953125" style="32" customWidth="1"/>
    <col min="5379" max="5379" width="7.1796875" style="32" customWidth="1"/>
    <col min="5380" max="5380" width="11.1796875" style="32" customWidth="1"/>
    <col min="5381" max="5381" width="9.1796875" style="32" customWidth="1"/>
    <col min="5382" max="5382" width="14.54296875" style="32" customWidth="1"/>
    <col min="5383" max="5383" width="15.453125" style="32" customWidth="1"/>
    <col min="5384" max="5384" width="13.453125" style="32" customWidth="1"/>
    <col min="5385" max="5385" width="16" style="32" customWidth="1"/>
    <col min="5386" max="5392" width="9.1796875" style="32" customWidth="1"/>
    <col min="5393" max="5632" width="8.81640625" style="32"/>
    <col min="5633" max="5633" width="10.1796875" style="32" bestFit="1" customWidth="1"/>
    <col min="5634" max="5634" width="71.26953125" style="32" customWidth="1"/>
    <col min="5635" max="5635" width="7.1796875" style="32" customWidth="1"/>
    <col min="5636" max="5636" width="11.1796875" style="32" customWidth="1"/>
    <col min="5637" max="5637" width="9.1796875" style="32" customWidth="1"/>
    <col min="5638" max="5638" width="14.54296875" style="32" customWidth="1"/>
    <col min="5639" max="5639" width="15.453125" style="32" customWidth="1"/>
    <col min="5640" max="5640" width="13.453125" style="32" customWidth="1"/>
    <col min="5641" max="5641" width="16" style="32" customWidth="1"/>
    <col min="5642" max="5648" width="9.1796875" style="32" customWidth="1"/>
    <col min="5649" max="5888" width="8.81640625" style="32"/>
    <col min="5889" max="5889" width="10.1796875" style="32" bestFit="1" customWidth="1"/>
    <col min="5890" max="5890" width="71.26953125" style="32" customWidth="1"/>
    <col min="5891" max="5891" width="7.1796875" style="32" customWidth="1"/>
    <col min="5892" max="5892" width="11.1796875" style="32" customWidth="1"/>
    <col min="5893" max="5893" width="9.1796875" style="32" customWidth="1"/>
    <col min="5894" max="5894" width="14.54296875" style="32" customWidth="1"/>
    <col min="5895" max="5895" width="15.453125" style="32" customWidth="1"/>
    <col min="5896" max="5896" width="13.453125" style="32" customWidth="1"/>
    <col min="5897" max="5897" width="16" style="32" customWidth="1"/>
    <col min="5898" max="5904" width="9.1796875" style="32" customWidth="1"/>
    <col min="5905" max="6144" width="8.81640625" style="32"/>
    <col min="6145" max="6145" width="10.1796875" style="32" bestFit="1" customWidth="1"/>
    <col min="6146" max="6146" width="71.26953125" style="32" customWidth="1"/>
    <col min="6147" max="6147" width="7.1796875" style="32" customWidth="1"/>
    <col min="6148" max="6148" width="11.1796875" style="32" customWidth="1"/>
    <col min="6149" max="6149" width="9.1796875" style="32" customWidth="1"/>
    <col min="6150" max="6150" width="14.54296875" style="32" customWidth="1"/>
    <col min="6151" max="6151" width="15.453125" style="32" customWidth="1"/>
    <col min="6152" max="6152" width="13.453125" style="32" customWidth="1"/>
    <col min="6153" max="6153" width="16" style="32" customWidth="1"/>
    <col min="6154" max="6160" width="9.1796875" style="32" customWidth="1"/>
    <col min="6161" max="6400" width="8.81640625" style="32"/>
    <col min="6401" max="6401" width="10.1796875" style="32" bestFit="1" customWidth="1"/>
    <col min="6402" max="6402" width="71.26953125" style="32" customWidth="1"/>
    <col min="6403" max="6403" width="7.1796875" style="32" customWidth="1"/>
    <col min="6404" max="6404" width="11.1796875" style="32" customWidth="1"/>
    <col min="6405" max="6405" width="9.1796875" style="32" customWidth="1"/>
    <col min="6406" max="6406" width="14.54296875" style="32" customWidth="1"/>
    <col min="6407" max="6407" width="15.453125" style="32" customWidth="1"/>
    <col min="6408" max="6408" width="13.453125" style="32" customWidth="1"/>
    <col min="6409" max="6409" width="16" style="32" customWidth="1"/>
    <col min="6410" max="6416" width="9.1796875" style="32" customWidth="1"/>
    <col min="6417" max="6656" width="8.81640625" style="32"/>
    <col min="6657" max="6657" width="10.1796875" style="32" bestFit="1" customWidth="1"/>
    <col min="6658" max="6658" width="71.26953125" style="32" customWidth="1"/>
    <col min="6659" max="6659" width="7.1796875" style="32" customWidth="1"/>
    <col min="6660" max="6660" width="11.1796875" style="32" customWidth="1"/>
    <col min="6661" max="6661" width="9.1796875" style="32" customWidth="1"/>
    <col min="6662" max="6662" width="14.54296875" style="32" customWidth="1"/>
    <col min="6663" max="6663" width="15.453125" style="32" customWidth="1"/>
    <col min="6664" max="6664" width="13.453125" style="32" customWidth="1"/>
    <col min="6665" max="6665" width="16" style="32" customWidth="1"/>
    <col min="6666" max="6672" width="9.1796875" style="32" customWidth="1"/>
    <col min="6673" max="6912" width="8.81640625" style="32"/>
    <col min="6913" max="6913" width="10.1796875" style="32" bestFit="1" customWidth="1"/>
    <col min="6914" max="6914" width="71.26953125" style="32" customWidth="1"/>
    <col min="6915" max="6915" width="7.1796875" style="32" customWidth="1"/>
    <col min="6916" max="6916" width="11.1796875" style="32" customWidth="1"/>
    <col min="6917" max="6917" width="9.1796875" style="32" customWidth="1"/>
    <col min="6918" max="6918" width="14.54296875" style="32" customWidth="1"/>
    <col min="6919" max="6919" width="15.453125" style="32" customWidth="1"/>
    <col min="6920" max="6920" width="13.453125" style="32" customWidth="1"/>
    <col min="6921" max="6921" width="16" style="32" customWidth="1"/>
    <col min="6922" max="6928" width="9.1796875" style="32" customWidth="1"/>
    <col min="6929" max="7168" width="8.81640625" style="32"/>
    <col min="7169" max="7169" width="10.1796875" style="32" bestFit="1" customWidth="1"/>
    <col min="7170" max="7170" width="71.26953125" style="32" customWidth="1"/>
    <col min="7171" max="7171" width="7.1796875" style="32" customWidth="1"/>
    <col min="7172" max="7172" width="11.1796875" style="32" customWidth="1"/>
    <col min="7173" max="7173" width="9.1796875" style="32" customWidth="1"/>
    <col min="7174" max="7174" width="14.54296875" style="32" customWidth="1"/>
    <col min="7175" max="7175" width="15.453125" style="32" customWidth="1"/>
    <col min="7176" max="7176" width="13.453125" style="32" customWidth="1"/>
    <col min="7177" max="7177" width="16" style="32" customWidth="1"/>
    <col min="7178" max="7184" width="9.1796875" style="32" customWidth="1"/>
    <col min="7185" max="7424" width="8.81640625" style="32"/>
    <col min="7425" max="7425" width="10.1796875" style="32" bestFit="1" customWidth="1"/>
    <col min="7426" max="7426" width="71.26953125" style="32" customWidth="1"/>
    <col min="7427" max="7427" width="7.1796875" style="32" customWidth="1"/>
    <col min="7428" max="7428" width="11.1796875" style="32" customWidth="1"/>
    <col min="7429" max="7429" width="9.1796875" style="32" customWidth="1"/>
    <col min="7430" max="7430" width="14.54296875" style="32" customWidth="1"/>
    <col min="7431" max="7431" width="15.453125" style="32" customWidth="1"/>
    <col min="7432" max="7432" width="13.453125" style="32" customWidth="1"/>
    <col min="7433" max="7433" width="16" style="32" customWidth="1"/>
    <col min="7434" max="7440" width="9.1796875" style="32" customWidth="1"/>
    <col min="7441" max="7680" width="8.81640625" style="32"/>
    <col min="7681" max="7681" width="10.1796875" style="32" bestFit="1" customWidth="1"/>
    <col min="7682" max="7682" width="71.26953125" style="32" customWidth="1"/>
    <col min="7683" max="7683" width="7.1796875" style="32" customWidth="1"/>
    <col min="7684" max="7684" width="11.1796875" style="32" customWidth="1"/>
    <col min="7685" max="7685" width="9.1796875" style="32" customWidth="1"/>
    <col min="7686" max="7686" width="14.54296875" style="32" customWidth="1"/>
    <col min="7687" max="7687" width="15.453125" style="32" customWidth="1"/>
    <col min="7688" max="7688" width="13.453125" style="32" customWidth="1"/>
    <col min="7689" max="7689" width="16" style="32" customWidth="1"/>
    <col min="7690" max="7696" width="9.1796875" style="32" customWidth="1"/>
    <col min="7697" max="7936" width="8.81640625" style="32"/>
    <col min="7937" max="7937" width="10.1796875" style="32" bestFit="1" customWidth="1"/>
    <col min="7938" max="7938" width="71.26953125" style="32" customWidth="1"/>
    <col min="7939" max="7939" width="7.1796875" style="32" customWidth="1"/>
    <col min="7940" max="7940" width="11.1796875" style="32" customWidth="1"/>
    <col min="7941" max="7941" width="9.1796875" style="32" customWidth="1"/>
    <col min="7942" max="7942" width="14.54296875" style="32" customWidth="1"/>
    <col min="7943" max="7943" width="15.453125" style="32" customWidth="1"/>
    <col min="7944" max="7944" width="13.453125" style="32" customWidth="1"/>
    <col min="7945" max="7945" width="16" style="32" customWidth="1"/>
    <col min="7946" max="7952" width="9.1796875" style="32" customWidth="1"/>
    <col min="7953" max="8192" width="8.81640625" style="32"/>
    <col min="8193" max="8193" width="10.1796875" style="32" bestFit="1" customWidth="1"/>
    <col min="8194" max="8194" width="71.26953125" style="32" customWidth="1"/>
    <col min="8195" max="8195" width="7.1796875" style="32" customWidth="1"/>
    <col min="8196" max="8196" width="11.1796875" style="32" customWidth="1"/>
    <col min="8197" max="8197" width="9.1796875" style="32" customWidth="1"/>
    <col min="8198" max="8198" width="14.54296875" style="32" customWidth="1"/>
    <col min="8199" max="8199" width="15.453125" style="32" customWidth="1"/>
    <col min="8200" max="8200" width="13.453125" style="32" customWidth="1"/>
    <col min="8201" max="8201" width="16" style="32" customWidth="1"/>
    <col min="8202" max="8208" width="9.1796875" style="32" customWidth="1"/>
    <col min="8209" max="8448" width="8.81640625" style="32"/>
    <col min="8449" max="8449" width="10.1796875" style="32" bestFit="1" customWidth="1"/>
    <col min="8450" max="8450" width="71.26953125" style="32" customWidth="1"/>
    <col min="8451" max="8451" width="7.1796875" style="32" customWidth="1"/>
    <col min="8452" max="8452" width="11.1796875" style="32" customWidth="1"/>
    <col min="8453" max="8453" width="9.1796875" style="32" customWidth="1"/>
    <col min="8454" max="8454" width="14.54296875" style="32" customWidth="1"/>
    <col min="8455" max="8455" width="15.453125" style="32" customWidth="1"/>
    <col min="8456" max="8456" width="13.453125" style="32" customWidth="1"/>
    <col min="8457" max="8457" width="16" style="32" customWidth="1"/>
    <col min="8458" max="8464" width="9.1796875" style="32" customWidth="1"/>
    <col min="8465" max="8704" width="8.81640625" style="32"/>
    <col min="8705" max="8705" width="10.1796875" style="32" bestFit="1" customWidth="1"/>
    <col min="8706" max="8706" width="71.26953125" style="32" customWidth="1"/>
    <col min="8707" max="8707" width="7.1796875" style="32" customWidth="1"/>
    <col min="8708" max="8708" width="11.1796875" style="32" customWidth="1"/>
    <col min="8709" max="8709" width="9.1796875" style="32" customWidth="1"/>
    <col min="8710" max="8710" width="14.54296875" style="32" customWidth="1"/>
    <col min="8711" max="8711" width="15.453125" style="32" customWidth="1"/>
    <col min="8712" max="8712" width="13.453125" style="32" customWidth="1"/>
    <col min="8713" max="8713" width="16" style="32" customWidth="1"/>
    <col min="8714" max="8720" width="9.1796875" style="32" customWidth="1"/>
    <col min="8721" max="8960" width="8.81640625" style="32"/>
    <col min="8961" max="8961" width="10.1796875" style="32" bestFit="1" customWidth="1"/>
    <col min="8962" max="8962" width="71.26953125" style="32" customWidth="1"/>
    <col min="8963" max="8963" width="7.1796875" style="32" customWidth="1"/>
    <col min="8964" max="8964" width="11.1796875" style="32" customWidth="1"/>
    <col min="8965" max="8965" width="9.1796875" style="32" customWidth="1"/>
    <col min="8966" max="8966" width="14.54296875" style="32" customWidth="1"/>
    <col min="8967" max="8967" width="15.453125" style="32" customWidth="1"/>
    <col min="8968" max="8968" width="13.453125" style="32" customWidth="1"/>
    <col min="8969" max="8969" width="16" style="32" customWidth="1"/>
    <col min="8970" max="8976" width="9.1796875" style="32" customWidth="1"/>
    <col min="8977" max="9216" width="8.81640625" style="32"/>
    <col min="9217" max="9217" width="10.1796875" style="32" bestFit="1" customWidth="1"/>
    <col min="9218" max="9218" width="71.26953125" style="32" customWidth="1"/>
    <col min="9219" max="9219" width="7.1796875" style="32" customWidth="1"/>
    <col min="9220" max="9220" width="11.1796875" style="32" customWidth="1"/>
    <col min="9221" max="9221" width="9.1796875" style="32" customWidth="1"/>
    <col min="9222" max="9222" width="14.54296875" style="32" customWidth="1"/>
    <col min="9223" max="9223" width="15.453125" style="32" customWidth="1"/>
    <col min="9224" max="9224" width="13.453125" style="32" customWidth="1"/>
    <col min="9225" max="9225" width="16" style="32" customWidth="1"/>
    <col min="9226" max="9232" width="9.1796875" style="32" customWidth="1"/>
    <col min="9233" max="9472" width="8.81640625" style="32"/>
    <col min="9473" max="9473" width="10.1796875" style="32" bestFit="1" customWidth="1"/>
    <col min="9474" max="9474" width="71.26953125" style="32" customWidth="1"/>
    <col min="9475" max="9475" width="7.1796875" style="32" customWidth="1"/>
    <col min="9476" max="9476" width="11.1796875" style="32" customWidth="1"/>
    <col min="9477" max="9477" width="9.1796875" style="32" customWidth="1"/>
    <col min="9478" max="9478" width="14.54296875" style="32" customWidth="1"/>
    <col min="9479" max="9479" width="15.453125" style="32" customWidth="1"/>
    <col min="9480" max="9480" width="13.453125" style="32" customWidth="1"/>
    <col min="9481" max="9481" width="16" style="32" customWidth="1"/>
    <col min="9482" max="9488" width="9.1796875" style="32" customWidth="1"/>
    <col min="9489" max="9728" width="8.81640625" style="32"/>
    <col min="9729" max="9729" width="10.1796875" style="32" bestFit="1" customWidth="1"/>
    <col min="9730" max="9730" width="71.26953125" style="32" customWidth="1"/>
    <col min="9731" max="9731" width="7.1796875" style="32" customWidth="1"/>
    <col min="9732" max="9732" width="11.1796875" style="32" customWidth="1"/>
    <col min="9733" max="9733" width="9.1796875" style="32" customWidth="1"/>
    <col min="9734" max="9734" width="14.54296875" style="32" customWidth="1"/>
    <col min="9735" max="9735" width="15.453125" style="32" customWidth="1"/>
    <col min="9736" max="9736" width="13.453125" style="32" customWidth="1"/>
    <col min="9737" max="9737" width="16" style="32" customWidth="1"/>
    <col min="9738" max="9744" width="9.1796875" style="32" customWidth="1"/>
    <col min="9745" max="9984" width="8.81640625" style="32"/>
    <col min="9985" max="9985" width="10.1796875" style="32" bestFit="1" customWidth="1"/>
    <col min="9986" max="9986" width="71.26953125" style="32" customWidth="1"/>
    <col min="9987" max="9987" width="7.1796875" style="32" customWidth="1"/>
    <col min="9988" max="9988" width="11.1796875" style="32" customWidth="1"/>
    <col min="9989" max="9989" width="9.1796875" style="32" customWidth="1"/>
    <col min="9990" max="9990" width="14.54296875" style="32" customWidth="1"/>
    <col min="9991" max="9991" width="15.453125" style="32" customWidth="1"/>
    <col min="9992" max="9992" width="13.453125" style="32" customWidth="1"/>
    <col min="9993" max="9993" width="16" style="32" customWidth="1"/>
    <col min="9994" max="10000" width="9.1796875" style="32" customWidth="1"/>
    <col min="10001" max="10240" width="8.81640625" style="32"/>
    <col min="10241" max="10241" width="10.1796875" style="32" bestFit="1" customWidth="1"/>
    <col min="10242" max="10242" width="71.26953125" style="32" customWidth="1"/>
    <col min="10243" max="10243" width="7.1796875" style="32" customWidth="1"/>
    <col min="10244" max="10244" width="11.1796875" style="32" customWidth="1"/>
    <col min="10245" max="10245" width="9.1796875" style="32" customWidth="1"/>
    <col min="10246" max="10246" width="14.54296875" style="32" customWidth="1"/>
    <col min="10247" max="10247" width="15.453125" style="32" customWidth="1"/>
    <col min="10248" max="10248" width="13.453125" style="32" customWidth="1"/>
    <col min="10249" max="10249" width="16" style="32" customWidth="1"/>
    <col min="10250" max="10256" width="9.1796875" style="32" customWidth="1"/>
    <col min="10257" max="10496" width="8.81640625" style="32"/>
    <col min="10497" max="10497" width="10.1796875" style="32" bestFit="1" customWidth="1"/>
    <col min="10498" max="10498" width="71.26953125" style="32" customWidth="1"/>
    <col min="10499" max="10499" width="7.1796875" style="32" customWidth="1"/>
    <col min="10500" max="10500" width="11.1796875" style="32" customWidth="1"/>
    <col min="10501" max="10501" width="9.1796875" style="32" customWidth="1"/>
    <col min="10502" max="10502" width="14.54296875" style="32" customWidth="1"/>
    <col min="10503" max="10503" width="15.453125" style="32" customWidth="1"/>
    <col min="10504" max="10504" width="13.453125" style="32" customWidth="1"/>
    <col min="10505" max="10505" width="16" style="32" customWidth="1"/>
    <col min="10506" max="10512" width="9.1796875" style="32" customWidth="1"/>
    <col min="10513" max="10752" width="8.81640625" style="32"/>
    <col min="10753" max="10753" width="10.1796875" style="32" bestFit="1" customWidth="1"/>
    <col min="10754" max="10754" width="71.26953125" style="32" customWidth="1"/>
    <col min="10755" max="10755" width="7.1796875" style="32" customWidth="1"/>
    <col min="10756" max="10756" width="11.1796875" style="32" customWidth="1"/>
    <col min="10757" max="10757" width="9.1796875" style="32" customWidth="1"/>
    <col min="10758" max="10758" width="14.54296875" style="32" customWidth="1"/>
    <col min="10759" max="10759" width="15.453125" style="32" customWidth="1"/>
    <col min="10760" max="10760" width="13.453125" style="32" customWidth="1"/>
    <col min="10761" max="10761" width="16" style="32" customWidth="1"/>
    <col min="10762" max="10768" width="9.1796875" style="32" customWidth="1"/>
    <col min="10769" max="11008" width="8.81640625" style="32"/>
    <col min="11009" max="11009" width="10.1796875" style="32" bestFit="1" customWidth="1"/>
    <col min="11010" max="11010" width="71.26953125" style="32" customWidth="1"/>
    <col min="11011" max="11011" width="7.1796875" style="32" customWidth="1"/>
    <col min="11012" max="11012" width="11.1796875" style="32" customWidth="1"/>
    <col min="11013" max="11013" width="9.1796875" style="32" customWidth="1"/>
    <col min="11014" max="11014" width="14.54296875" style="32" customWidth="1"/>
    <col min="11015" max="11015" width="15.453125" style="32" customWidth="1"/>
    <col min="11016" max="11016" width="13.453125" style="32" customWidth="1"/>
    <col min="11017" max="11017" width="16" style="32" customWidth="1"/>
    <col min="11018" max="11024" width="9.1796875" style="32" customWidth="1"/>
    <col min="11025" max="11264" width="8.81640625" style="32"/>
    <col min="11265" max="11265" width="10.1796875" style="32" bestFit="1" customWidth="1"/>
    <col min="11266" max="11266" width="71.26953125" style="32" customWidth="1"/>
    <col min="11267" max="11267" width="7.1796875" style="32" customWidth="1"/>
    <col min="11268" max="11268" width="11.1796875" style="32" customWidth="1"/>
    <col min="11269" max="11269" width="9.1796875" style="32" customWidth="1"/>
    <col min="11270" max="11270" width="14.54296875" style="32" customWidth="1"/>
    <col min="11271" max="11271" width="15.453125" style="32" customWidth="1"/>
    <col min="11272" max="11272" width="13.453125" style="32" customWidth="1"/>
    <col min="11273" max="11273" width="16" style="32" customWidth="1"/>
    <col min="11274" max="11280" width="9.1796875" style="32" customWidth="1"/>
    <col min="11281" max="11520" width="8.81640625" style="32"/>
    <col min="11521" max="11521" width="10.1796875" style="32" bestFit="1" customWidth="1"/>
    <col min="11522" max="11522" width="71.26953125" style="32" customWidth="1"/>
    <col min="11523" max="11523" width="7.1796875" style="32" customWidth="1"/>
    <col min="11524" max="11524" width="11.1796875" style="32" customWidth="1"/>
    <col min="11525" max="11525" width="9.1796875" style="32" customWidth="1"/>
    <col min="11526" max="11526" width="14.54296875" style="32" customWidth="1"/>
    <col min="11527" max="11527" width="15.453125" style="32" customWidth="1"/>
    <col min="11528" max="11528" width="13.453125" style="32" customWidth="1"/>
    <col min="11529" max="11529" width="16" style="32" customWidth="1"/>
    <col min="11530" max="11536" width="9.1796875" style="32" customWidth="1"/>
    <col min="11537" max="11776" width="8.81640625" style="32"/>
    <col min="11777" max="11777" width="10.1796875" style="32" bestFit="1" customWidth="1"/>
    <col min="11778" max="11778" width="71.26953125" style="32" customWidth="1"/>
    <col min="11779" max="11779" width="7.1796875" style="32" customWidth="1"/>
    <col min="11780" max="11780" width="11.1796875" style="32" customWidth="1"/>
    <col min="11781" max="11781" width="9.1796875" style="32" customWidth="1"/>
    <col min="11782" max="11782" width="14.54296875" style="32" customWidth="1"/>
    <col min="11783" max="11783" width="15.453125" style="32" customWidth="1"/>
    <col min="11784" max="11784" width="13.453125" style="32" customWidth="1"/>
    <col min="11785" max="11785" width="16" style="32" customWidth="1"/>
    <col min="11786" max="11792" width="9.1796875" style="32" customWidth="1"/>
    <col min="11793" max="12032" width="8.81640625" style="32"/>
    <col min="12033" max="12033" width="10.1796875" style="32" bestFit="1" customWidth="1"/>
    <col min="12034" max="12034" width="71.26953125" style="32" customWidth="1"/>
    <col min="12035" max="12035" width="7.1796875" style="32" customWidth="1"/>
    <col min="12036" max="12036" width="11.1796875" style="32" customWidth="1"/>
    <col min="12037" max="12037" width="9.1796875" style="32" customWidth="1"/>
    <col min="12038" max="12038" width="14.54296875" style="32" customWidth="1"/>
    <col min="12039" max="12039" width="15.453125" style="32" customWidth="1"/>
    <col min="12040" max="12040" width="13.453125" style="32" customWidth="1"/>
    <col min="12041" max="12041" width="16" style="32" customWidth="1"/>
    <col min="12042" max="12048" width="9.1796875" style="32" customWidth="1"/>
    <col min="12049" max="12288" width="8.81640625" style="32"/>
    <col min="12289" max="12289" width="10.1796875" style="32" bestFit="1" customWidth="1"/>
    <col min="12290" max="12290" width="71.26953125" style="32" customWidth="1"/>
    <col min="12291" max="12291" width="7.1796875" style="32" customWidth="1"/>
    <col min="12292" max="12292" width="11.1796875" style="32" customWidth="1"/>
    <col min="12293" max="12293" width="9.1796875" style="32" customWidth="1"/>
    <col min="12294" max="12294" width="14.54296875" style="32" customWidth="1"/>
    <col min="12295" max="12295" width="15.453125" style="32" customWidth="1"/>
    <col min="12296" max="12296" width="13.453125" style="32" customWidth="1"/>
    <col min="12297" max="12297" width="16" style="32" customWidth="1"/>
    <col min="12298" max="12304" width="9.1796875" style="32" customWidth="1"/>
    <col min="12305" max="12544" width="8.81640625" style="32"/>
    <col min="12545" max="12545" width="10.1796875" style="32" bestFit="1" customWidth="1"/>
    <col min="12546" max="12546" width="71.26953125" style="32" customWidth="1"/>
    <col min="12547" max="12547" width="7.1796875" style="32" customWidth="1"/>
    <col min="12548" max="12548" width="11.1796875" style="32" customWidth="1"/>
    <col min="12549" max="12549" width="9.1796875" style="32" customWidth="1"/>
    <col min="12550" max="12550" width="14.54296875" style="32" customWidth="1"/>
    <col min="12551" max="12551" width="15.453125" style="32" customWidth="1"/>
    <col min="12552" max="12552" width="13.453125" style="32" customWidth="1"/>
    <col min="12553" max="12553" width="16" style="32" customWidth="1"/>
    <col min="12554" max="12560" width="9.1796875" style="32" customWidth="1"/>
    <col min="12561" max="12800" width="8.81640625" style="32"/>
    <col min="12801" max="12801" width="10.1796875" style="32" bestFit="1" customWidth="1"/>
    <col min="12802" max="12802" width="71.26953125" style="32" customWidth="1"/>
    <col min="12803" max="12803" width="7.1796875" style="32" customWidth="1"/>
    <col min="12804" max="12804" width="11.1796875" style="32" customWidth="1"/>
    <col min="12805" max="12805" width="9.1796875" style="32" customWidth="1"/>
    <col min="12806" max="12806" width="14.54296875" style="32" customWidth="1"/>
    <col min="12807" max="12807" width="15.453125" style="32" customWidth="1"/>
    <col min="12808" max="12808" width="13.453125" style="32" customWidth="1"/>
    <col min="12809" max="12809" width="16" style="32" customWidth="1"/>
    <col min="12810" max="12816" width="9.1796875" style="32" customWidth="1"/>
    <col min="12817" max="13056" width="8.81640625" style="32"/>
    <col min="13057" max="13057" width="10.1796875" style="32" bestFit="1" customWidth="1"/>
    <col min="13058" max="13058" width="71.26953125" style="32" customWidth="1"/>
    <col min="13059" max="13059" width="7.1796875" style="32" customWidth="1"/>
    <col min="13060" max="13060" width="11.1796875" style="32" customWidth="1"/>
    <col min="13061" max="13061" width="9.1796875" style="32" customWidth="1"/>
    <col min="13062" max="13062" width="14.54296875" style="32" customWidth="1"/>
    <col min="13063" max="13063" width="15.453125" style="32" customWidth="1"/>
    <col min="13064" max="13064" width="13.453125" style="32" customWidth="1"/>
    <col min="13065" max="13065" width="16" style="32" customWidth="1"/>
    <col min="13066" max="13072" width="9.1796875" style="32" customWidth="1"/>
    <col min="13073" max="13312" width="8.81640625" style="32"/>
    <col min="13313" max="13313" width="10.1796875" style="32" bestFit="1" customWidth="1"/>
    <col min="13314" max="13314" width="71.26953125" style="32" customWidth="1"/>
    <col min="13315" max="13315" width="7.1796875" style="32" customWidth="1"/>
    <col min="13316" max="13316" width="11.1796875" style="32" customWidth="1"/>
    <col min="13317" max="13317" width="9.1796875" style="32" customWidth="1"/>
    <col min="13318" max="13318" width="14.54296875" style="32" customWidth="1"/>
    <col min="13319" max="13319" width="15.453125" style="32" customWidth="1"/>
    <col min="13320" max="13320" width="13.453125" style="32" customWidth="1"/>
    <col min="13321" max="13321" width="16" style="32" customWidth="1"/>
    <col min="13322" max="13328" width="9.1796875" style="32" customWidth="1"/>
    <col min="13329" max="13568" width="8.81640625" style="32"/>
    <col min="13569" max="13569" width="10.1796875" style="32" bestFit="1" customWidth="1"/>
    <col min="13570" max="13570" width="71.26953125" style="32" customWidth="1"/>
    <col min="13571" max="13571" width="7.1796875" style="32" customWidth="1"/>
    <col min="13572" max="13572" width="11.1796875" style="32" customWidth="1"/>
    <col min="13573" max="13573" width="9.1796875" style="32" customWidth="1"/>
    <col min="13574" max="13574" width="14.54296875" style="32" customWidth="1"/>
    <col min="13575" max="13575" width="15.453125" style="32" customWidth="1"/>
    <col min="13576" max="13576" width="13.453125" style="32" customWidth="1"/>
    <col min="13577" max="13577" width="16" style="32" customWidth="1"/>
    <col min="13578" max="13584" width="9.1796875" style="32" customWidth="1"/>
    <col min="13585" max="13824" width="8.81640625" style="32"/>
    <col min="13825" max="13825" width="10.1796875" style="32" bestFit="1" customWidth="1"/>
    <col min="13826" max="13826" width="71.26953125" style="32" customWidth="1"/>
    <col min="13827" max="13827" width="7.1796875" style="32" customWidth="1"/>
    <col min="13828" max="13828" width="11.1796875" style="32" customWidth="1"/>
    <col min="13829" max="13829" width="9.1796875" style="32" customWidth="1"/>
    <col min="13830" max="13830" width="14.54296875" style="32" customWidth="1"/>
    <col min="13831" max="13831" width="15.453125" style="32" customWidth="1"/>
    <col min="13832" max="13832" width="13.453125" style="32" customWidth="1"/>
    <col min="13833" max="13833" width="16" style="32" customWidth="1"/>
    <col min="13834" max="13840" width="9.1796875" style="32" customWidth="1"/>
    <col min="13841" max="14080" width="8.81640625" style="32"/>
    <col min="14081" max="14081" width="10.1796875" style="32" bestFit="1" customWidth="1"/>
    <col min="14082" max="14082" width="71.26953125" style="32" customWidth="1"/>
    <col min="14083" max="14083" width="7.1796875" style="32" customWidth="1"/>
    <col min="14084" max="14084" width="11.1796875" style="32" customWidth="1"/>
    <col min="14085" max="14085" width="9.1796875" style="32" customWidth="1"/>
    <col min="14086" max="14086" width="14.54296875" style="32" customWidth="1"/>
    <col min="14087" max="14087" width="15.453125" style="32" customWidth="1"/>
    <col min="14088" max="14088" width="13.453125" style="32" customWidth="1"/>
    <col min="14089" max="14089" width="16" style="32" customWidth="1"/>
    <col min="14090" max="14096" width="9.1796875" style="32" customWidth="1"/>
    <col min="14097" max="14336" width="8.81640625" style="32"/>
    <col min="14337" max="14337" width="10.1796875" style="32" bestFit="1" customWidth="1"/>
    <col min="14338" max="14338" width="71.26953125" style="32" customWidth="1"/>
    <col min="14339" max="14339" width="7.1796875" style="32" customWidth="1"/>
    <col min="14340" max="14340" width="11.1796875" style="32" customWidth="1"/>
    <col min="14341" max="14341" width="9.1796875" style="32" customWidth="1"/>
    <col min="14342" max="14342" width="14.54296875" style="32" customWidth="1"/>
    <col min="14343" max="14343" width="15.453125" style="32" customWidth="1"/>
    <col min="14344" max="14344" width="13.453125" style="32" customWidth="1"/>
    <col min="14345" max="14345" width="16" style="32" customWidth="1"/>
    <col min="14346" max="14352" width="9.1796875" style="32" customWidth="1"/>
    <col min="14353" max="14592" width="8.81640625" style="32"/>
    <col min="14593" max="14593" width="10.1796875" style="32" bestFit="1" customWidth="1"/>
    <col min="14594" max="14594" width="71.26953125" style="32" customWidth="1"/>
    <col min="14595" max="14595" width="7.1796875" style="32" customWidth="1"/>
    <col min="14596" max="14596" width="11.1796875" style="32" customWidth="1"/>
    <col min="14597" max="14597" width="9.1796875" style="32" customWidth="1"/>
    <col min="14598" max="14598" width="14.54296875" style="32" customWidth="1"/>
    <col min="14599" max="14599" width="15.453125" style="32" customWidth="1"/>
    <col min="14600" max="14600" width="13.453125" style="32" customWidth="1"/>
    <col min="14601" max="14601" width="16" style="32" customWidth="1"/>
    <col min="14602" max="14608" width="9.1796875" style="32" customWidth="1"/>
    <col min="14609" max="14848" width="8.81640625" style="32"/>
    <col min="14849" max="14849" width="10.1796875" style="32" bestFit="1" customWidth="1"/>
    <col min="14850" max="14850" width="71.26953125" style="32" customWidth="1"/>
    <col min="14851" max="14851" width="7.1796875" style="32" customWidth="1"/>
    <col min="14852" max="14852" width="11.1796875" style="32" customWidth="1"/>
    <col min="14853" max="14853" width="9.1796875" style="32" customWidth="1"/>
    <col min="14854" max="14854" width="14.54296875" style="32" customWidth="1"/>
    <col min="14855" max="14855" width="15.453125" style="32" customWidth="1"/>
    <col min="14856" max="14856" width="13.453125" style="32" customWidth="1"/>
    <col min="14857" max="14857" width="16" style="32" customWidth="1"/>
    <col min="14858" max="14864" width="9.1796875" style="32" customWidth="1"/>
    <col min="14865" max="15104" width="8.81640625" style="32"/>
    <col min="15105" max="15105" width="10.1796875" style="32" bestFit="1" customWidth="1"/>
    <col min="15106" max="15106" width="71.26953125" style="32" customWidth="1"/>
    <col min="15107" max="15107" width="7.1796875" style="32" customWidth="1"/>
    <col min="15108" max="15108" width="11.1796875" style="32" customWidth="1"/>
    <col min="15109" max="15109" width="9.1796875" style="32" customWidth="1"/>
    <col min="15110" max="15110" width="14.54296875" style="32" customWidth="1"/>
    <col min="15111" max="15111" width="15.453125" style="32" customWidth="1"/>
    <col min="15112" max="15112" width="13.453125" style="32" customWidth="1"/>
    <col min="15113" max="15113" width="16" style="32" customWidth="1"/>
    <col min="15114" max="15120" width="9.1796875" style="32" customWidth="1"/>
    <col min="15121" max="15360" width="8.81640625" style="32"/>
    <col min="15361" max="15361" width="10.1796875" style="32" bestFit="1" customWidth="1"/>
    <col min="15362" max="15362" width="71.26953125" style="32" customWidth="1"/>
    <col min="15363" max="15363" width="7.1796875" style="32" customWidth="1"/>
    <col min="15364" max="15364" width="11.1796875" style="32" customWidth="1"/>
    <col min="15365" max="15365" width="9.1796875" style="32" customWidth="1"/>
    <col min="15366" max="15366" width="14.54296875" style="32" customWidth="1"/>
    <col min="15367" max="15367" width="15.453125" style="32" customWidth="1"/>
    <col min="15368" max="15368" width="13.453125" style="32" customWidth="1"/>
    <col min="15369" max="15369" width="16" style="32" customWidth="1"/>
    <col min="15370" max="15376" width="9.1796875" style="32" customWidth="1"/>
    <col min="15377" max="15616" width="8.81640625" style="32"/>
    <col min="15617" max="15617" width="10.1796875" style="32" bestFit="1" customWidth="1"/>
    <col min="15618" max="15618" width="71.26953125" style="32" customWidth="1"/>
    <col min="15619" max="15619" width="7.1796875" style="32" customWidth="1"/>
    <col min="15620" max="15620" width="11.1796875" style="32" customWidth="1"/>
    <col min="15621" max="15621" width="9.1796875" style="32" customWidth="1"/>
    <col min="15622" max="15622" width="14.54296875" style="32" customWidth="1"/>
    <col min="15623" max="15623" width="15.453125" style="32" customWidth="1"/>
    <col min="15624" max="15624" width="13.453125" style="32" customWidth="1"/>
    <col min="15625" max="15625" width="16" style="32" customWidth="1"/>
    <col min="15626" max="15632" width="9.1796875" style="32" customWidth="1"/>
    <col min="15633" max="15872" width="8.81640625" style="32"/>
    <col min="15873" max="15873" width="10.1796875" style="32" bestFit="1" customWidth="1"/>
    <col min="15874" max="15874" width="71.26953125" style="32" customWidth="1"/>
    <col min="15875" max="15875" width="7.1796875" style="32" customWidth="1"/>
    <col min="15876" max="15876" width="11.1796875" style="32" customWidth="1"/>
    <col min="15877" max="15877" width="9.1796875" style="32" customWidth="1"/>
    <col min="15878" max="15878" width="14.54296875" style="32" customWidth="1"/>
    <col min="15879" max="15879" width="15.453125" style="32" customWidth="1"/>
    <col min="15880" max="15880" width="13.453125" style="32" customWidth="1"/>
    <col min="15881" max="15881" width="16" style="32" customWidth="1"/>
    <col min="15882" max="15888" width="9.1796875" style="32" customWidth="1"/>
    <col min="15889" max="16128" width="8.81640625" style="32"/>
    <col min="16129" max="16129" width="10.1796875" style="32" bestFit="1" customWidth="1"/>
    <col min="16130" max="16130" width="71.26953125" style="32" customWidth="1"/>
    <col min="16131" max="16131" width="7.1796875" style="32" customWidth="1"/>
    <col min="16132" max="16132" width="11.1796875" style="32" customWidth="1"/>
    <col min="16133" max="16133" width="9.1796875" style="32" customWidth="1"/>
    <col min="16134" max="16134" width="14.54296875" style="32" customWidth="1"/>
    <col min="16135" max="16135" width="15.453125" style="32" customWidth="1"/>
    <col min="16136" max="16136" width="13.453125" style="32" customWidth="1"/>
    <col min="16137" max="16137" width="16" style="32" customWidth="1"/>
    <col min="16138" max="16144" width="9.1796875" style="32" customWidth="1"/>
    <col min="16145" max="16384" width="8.81640625" style="32"/>
  </cols>
  <sheetData>
    <row r="1" spans="1:12" s="33" customFormat="1" ht="19.5">
      <c r="A1" s="845" t="s">
        <v>546</v>
      </c>
      <c r="B1" s="846"/>
      <c r="C1" s="846"/>
      <c r="D1" s="846"/>
      <c r="E1" s="846"/>
      <c r="F1" s="846"/>
      <c r="G1" s="846"/>
      <c r="H1" s="846"/>
      <c r="I1" s="846"/>
    </row>
    <row r="2" spans="1:12" s="33" customFormat="1">
      <c r="A2" s="847" t="s">
        <v>2</v>
      </c>
      <c r="B2" s="849" t="s">
        <v>547</v>
      </c>
      <c r="C2" s="851" t="s">
        <v>548</v>
      </c>
      <c r="D2" s="853" t="s">
        <v>549</v>
      </c>
      <c r="E2" s="853" t="s">
        <v>550</v>
      </c>
      <c r="F2" s="839" t="s">
        <v>551</v>
      </c>
      <c r="G2" s="840"/>
      <c r="H2" s="840" t="s">
        <v>551</v>
      </c>
      <c r="I2" s="840"/>
    </row>
    <row r="3" spans="1:12" s="33" customFormat="1" ht="29">
      <c r="A3" s="848"/>
      <c r="B3" s="850"/>
      <c r="C3" s="852"/>
      <c r="D3" s="854"/>
      <c r="E3" s="854"/>
      <c r="F3" s="34" t="s">
        <v>552</v>
      </c>
      <c r="G3" s="34" t="s">
        <v>553</v>
      </c>
      <c r="H3" s="34" t="s">
        <v>554</v>
      </c>
      <c r="I3" s="34" t="s">
        <v>555</v>
      </c>
    </row>
    <row r="4" spans="1:12" s="33" customFormat="1">
      <c r="A4" s="299"/>
      <c r="B4" s="299"/>
      <c r="C4" s="299"/>
      <c r="D4" s="299"/>
      <c r="E4" s="299"/>
      <c r="F4" s="299"/>
      <c r="G4" s="299"/>
      <c r="H4" s="841"/>
      <c r="I4" s="841"/>
    </row>
    <row r="5" spans="1:12" s="433" customFormat="1">
      <c r="A5" s="430" t="s">
        <v>52</v>
      </c>
      <c r="B5" s="431" t="s">
        <v>556</v>
      </c>
      <c r="C5" s="432"/>
      <c r="D5" s="432"/>
      <c r="E5" s="432"/>
      <c r="F5" s="431"/>
      <c r="G5" s="431"/>
      <c r="H5" s="431"/>
      <c r="I5" s="431"/>
    </row>
    <row r="6" spans="1:12">
      <c r="A6" s="300"/>
      <c r="B6" s="301" t="s">
        <v>557</v>
      </c>
      <c r="C6" s="302"/>
      <c r="D6" s="302"/>
      <c r="E6" s="302"/>
      <c r="F6" s="35"/>
      <c r="G6" s="35"/>
      <c r="H6" s="36"/>
      <c r="I6" s="36"/>
    </row>
    <row r="7" spans="1:12">
      <c r="A7" s="300"/>
      <c r="B7" s="37"/>
      <c r="C7" s="302"/>
      <c r="D7" s="302"/>
      <c r="E7" s="302"/>
      <c r="F7" s="35"/>
      <c r="G7" s="35"/>
      <c r="H7" s="36"/>
      <c r="I7" s="36"/>
    </row>
    <row r="8" spans="1:12">
      <c r="A8" s="303">
        <v>1</v>
      </c>
      <c r="B8" s="304" t="s">
        <v>558</v>
      </c>
      <c r="C8" s="302"/>
      <c r="D8" s="302"/>
      <c r="E8" s="302"/>
      <c r="F8" s="35"/>
      <c r="G8" s="35"/>
      <c r="H8" s="36"/>
      <c r="I8" s="36"/>
    </row>
    <row r="9" spans="1:12" ht="72.5">
      <c r="A9" s="300"/>
      <c r="B9" s="38" t="s">
        <v>559</v>
      </c>
      <c r="C9" s="39"/>
      <c r="D9" s="39"/>
      <c r="E9" s="39"/>
      <c r="F9" s="35"/>
      <c r="G9" s="35"/>
      <c r="H9" s="36"/>
      <c r="I9" s="36"/>
    </row>
    <row r="10" spans="1:12" ht="29">
      <c r="A10" s="300" t="s">
        <v>560</v>
      </c>
      <c r="B10" s="40" t="s">
        <v>561</v>
      </c>
      <c r="C10" s="39" t="s">
        <v>56</v>
      </c>
      <c r="D10" s="39">
        <v>25</v>
      </c>
      <c r="E10" s="39">
        <f>SUM(D10:D10)</f>
        <v>25</v>
      </c>
      <c r="F10" s="305">
        <v>3750</v>
      </c>
      <c r="G10" s="305">
        <v>400</v>
      </c>
      <c r="H10" s="41">
        <f>F10*E10</f>
        <v>93750</v>
      </c>
      <c r="I10" s="41">
        <f>G10*E10</f>
        <v>10000</v>
      </c>
      <c r="J10" s="42"/>
    </row>
    <row r="11" spans="1:12">
      <c r="A11" s="300"/>
      <c r="B11" s="40"/>
      <c r="C11" s="39"/>
      <c r="D11" s="39"/>
      <c r="E11" s="39"/>
      <c r="F11" s="305">
        <v>0</v>
      </c>
      <c r="G11" s="305">
        <v>0</v>
      </c>
      <c r="H11" s="41"/>
      <c r="I11" s="41"/>
      <c r="J11" s="42"/>
    </row>
    <row r="12" spans="1:12">
      <c r="A12" s="303">
        <v>2</v>
      </c>
      <c r="B12" s="304" t="s">
        <v>562</v>
      </c>
      <c r="C12" s="39"/>
      <c r="D12" s="39"/>
      <c r="E12" s="39">
        <f>SUM(D12:D12)</f>
        <v>0</v>
      </c>
      <c r="F12" s="43">
        <v>0</v>
      </c>
      <c r="G12" s="43">
        <v>0</v>
      </c>
      <c r="H12" s="44"/>
      <c r="I12" s="44"/>
    </row>
    <row r="13" spans="1:12" s="46" customFormat="1">
      <c r="A13" s="306"/>
      <c r="B13" s="307" t="s">
        <v>563</v>
      </c>
      <c r="C13" s="308"/>
      <c r="D13" s="308"/>
      <c r="E13" s="39"/>
      <c r="F13" s="45">
        <v>0</v>
      </c>
      <c r="G13" s="45">
        <v>0</v>
      </c>
      <c r="H13" s="44"/>
      <c r="I13" s="44"/>
    </row>
    <row r="14" spans="1:12" s="46" customFormat="1" ht="43.5">
      <c r="A14" s="309" t="s">
        <v>560</v>
      </c>
      <c r="B14" s="310" t="s">
        <v>564</v>
      </c>
      <c r="C14" s="308" t="s">
        <v>108</v>
      </c>
      <c r="D14" s="308">
        <v>1</v>
      </c>
      <c r="E14" s="39">
        <f t="shared" ref="E14:E34" si="0">SUM(D14:D14)</f>
        <v>1</v>
      </c>
      <c r="F14" s="44">
        <v>28090</v>
      </c>
      <c r="G14" s="44">
        <v>1590</v>
      </c>
      <c r="H14" s="44">
        <f>F14*E14</f>
        <v>28090</v>
      </c>
      <c r="I14" s="44">
        <f>G14*E14</f>
        <v>1590</v>
      </c>
      <c r="L14" s="47"/>
    </row>
    <row r="15" spans="1:12" s="46" customFormat="1" ht="29">
      <c r="A15" s="309" t="s">
        <v>565</v>
      </c>
      <c r="B15" s="310" t="s">
        <v>566</v>
      </c>
      <c r="C15" s="308" t="s">
        <v>108</v>
      </c>
      <c r="D15" s="308">
        <v>1</v>
      </c>
      <c r="E15" s="39">
        <f t="shared" si="0"/>
        <v>1</v>
      </c>
      <c r="F15" s="44">
        <v>20670</v>
      </c>
      <c r="G15" s="44">
        <v>1590</v>
      </c>
      <c r="H15" s="44">
        <f>F15*E15</f>
        <v>20670</v>
      </c>
      <c r="I15" s="44">
        <f>G15*E15</f>
        <v>1590</v>
      </c>
      <c r="L15" s="47"/>
    </row>
    <row r="16" spans="1:12" s="46" customFormat="1" ht="72.5">
      <c r="A16" s="309" t="s">
        <v>567</v>
      </c>
      <c r="B16" s="310" t="s">
        <v>568</v>
      </c>
      <c r="C16" s="308" t="s">
        <v>108</v>
      </c>
      <c r="D16" s="308">
        <v>1</v>
      </c>
      <c r="E16" s="39">
        <f t="shared" si="0"/>
        <v>1</v>
      </c>
      <c r="F16" s="44">
        <v>58300</v>
      </c>
      <c r="G16" s="44">
        <v>1590</v>
      </c>
      <c r="H16" s="44">
        <f>F16*E16</f>
        <v>58300</v>
      </c>
      <c r="I16" s="44">
        <f>G16*E16</f>
        <v>1590</v>
      </c>
      <c r="L16" s="47"/>
    </row>
    <row r="17" spans="1:11" s="46" customFormat="1" ht="29">
      <c r="A17" s="311" t="s">
        <v>569</v>
      </c>
      <c r="B17" s="312" t="s">
        <v>570</v>
      </c>
      <c r="C17" s="308" t="s">
        <v>571</v>
      </c>
      <c r="D17" s="308">
        <v>1</v>
      </c>
      <c r="E17" s="39">
        <f t="shared" si="0"/>
        <v>1</v>
      </c>
      <c r="F17" s="44">
        <v>20670</v>
      </c>
      <c r="G17" s="44">
        <v>1590</v>
      </c>
      <c r="H17" s="44">
        <f>F17*E17</f>
        <v>20670</v>
      </c>
      <c r="I17" s="44">
        <f>G17*E17</f>
        <v>1590</v>
      </c>
    </row>
    <row r="18" spans="1:11" s="46" customFormat="1" ht="29">
      <c r="A18" s="311" t="s">
        <v>572</v>
      </c>
      <c r="B18" s="310" t="s">
        <v>573</v>
      </c>
      <c r="C18" s="308" t="s">
        <v>108</v>
      </c>
      <c r="D18" s="308">
        <v>2</v>
      </c>
      <c r="E18" s="39">
        <f>SUM(D18:D18)</f>
        <v>2</v>
      </c>
      <c r="F18" s="44">
        <v>58300</v>
      </c>
      <c r="G18" s="44">
        <v>2120</v>
      </c>
      <c r="H18" s="44">
        <f>F18*E18</f>
        <v>116600</v>
      </c>
      <c r="I18" s="44">
        <f>G18*E18</f>
        <v>4240</v>
      </c>
    </row>
    <row r="19" spans="1:11" ht="43.5">
      <c r="A19" s="311"/>
      <c r="B19" s="307" t="s">
        <v>574</v>
      </c>
      <c r="C19" s="308"/>
      <c r="D19" s="308"/>
      <c r="E19" s="39">
        <f t="shared" si="0"/>
        <v>0</v>
      </c>
      <c r="F19" s="44">
        <v>0</v>
      </c>
      <c r="G19" s="44">
        <v>0</v>
      </c>
      <c r="H19" s="44"/>
      <c r="I19" s="44"/>
      <c r="J19" s="46"/>
      <c r="K19" s="46"/>
    </row>
    <row r="20" spans="1:11">
      <c r="A20" s="300"/>
      <c r="B20" s="40"/>
      <c r="C20" s="39"/>
      <c r="D20" s="39"/>
      <c r="E20" s="39">
        <f t="shared" si="0"/>
        <v>0</v>
      </c>
      <c r="F20" s="313">
        <v>0</v>
      </c>
      <c r="G20" s="313">
        <v>0</v>
      </c>
      <c r="H20" s="41"/>
      <c r="I20" s="41"/>
      <c r="J20" s="42"/>
    </row>
    <row r="21" spans="1:11" ht="29">
      <c r="A21" s="303">
        <v>3</v>
      </c>
      <c r="B21" s="314" t="s">
        <v>575</v>
      </c>
      <c r="C21" s="39"/>
      <c r="D21" s="39"/>
      <c r="E21" s="39">
        <f t="shared" si="0"/>
        <v>0</v>
      </c>
      <c r="F21" s="43">
        <v>0</v>
      </c>
      <c r="G21" s="43">
        <v>0</v>
      </c>
      <c r="H21" s="41"/>
      <c r="I21" s="41"/>
      <c r="J21" s="42"/>
    </row>
    <row r="22" spans="1:11" ht="72.5">
      <c r="A22" s="842">
        <v>3.01</v>
      </c>
      <c r="B22" s="315" t="s">
        <v>576</v>
      </c>
      <c r="C22" s="39"/>
      <c r="D22" s="39"/>
      <c r="E22" s="39">
        <f t="shared" si="0"/>
        <v>0</v>
      </c>
      <c r="F22" s="43">
        <v>0</v>
      </c>
      <c r="G22" s="43">
        <v>0</v>
      </c>
      <c r="H22" s="41"/>
      <c r="I22" s="41"/>
      <c r="J22" s="42"/>
    </row>
    <row r="23" spans="1:11" ht="43.5">
      <c r="A23" s="843"/>
      <c r="B23" s="38" t="s">
        <v>577</v>
      </c>
      <c r="C23" s="39"/>
      <c r="D23" s="39"/>
      <c r="E23" s="39">
        <f t="shared" si="0"/>
        <v>0</v>
      </c>
      <c r="F23" s="43">
        <v>0</v>
      </c>
      <c r="G23" s="43">
        <v>0</v>
      </c>
      <c r="H23" s="41"/>
      <c r="I23" s="41"/>
      <c r="J23" s="42"/>
    </row>
    <row r="24" spans="1:11" ht="29">
      <c r="A24" s="843"/>
      <c r="B24" s="38" t="s">
        <v>578</v>
      </c>
      <c r="C24" s="39"/>
      <c r="D24" s="39"/>
      <c r="E24" s="39">
        <f t="shared" si="0"/>
        <v>0</v>
      </c>
      <c r="F24" s="43">
        <v>0</v>
      </c>
      <c r="G24" s="43">
        <v>0</v>
      </c>
      <c r="H24" s="41"/>
      <c r="I24" s="41"/>
      <c r="J24" s="42"/>
    </row>
    <row r="25" spans="1:11" ht="29">
      <c r="A25" s="843"/>
      <c r="B25" s="38" t="s">
        <v>579</v>
      </c>
      <c r="C25" s="39"/>
      <c r="D25" s="39"/>
      <c r="E25" s="39">
        <f t="shared" si="0"/>
        <v>0</v>
      </c>
      <c r="F25" s="43">
        <v>0</v>
      </c>
      <c r="G25" s="43">
        <v>0</v>
      </c>
      <c r="H25" s="41"/>
      <c r="I25" s="41"/>
      <c r="J25" s="42"/>
    </row>
    <row r="26" spans="1:11" ht="58">
      <c r="A26" s="844"/>
      <c r="B26" s="38" t="s">
        <v>580</v>
      </c>
      <c r="C26" s="39"/>
      <c r="D26" s="39"/>
      <c r="E26" s="39">
        <f t="shared" si="0"/>
        <v>0</v>
      </c>
      <c r="F26" s="43">
        <v>0</v>
      </c>
      <c r="G26" s="43">
        <v>0</v>
      </c>
      <c r="H26" s="41"/>
      <c r="I26" s="41"/>
      <c r="J26" s="42"/>
    </row>
    <row r="27" spans="1:11">
      <c r="A27" s="300"/>
      <c r="B27" s="304" t="s">
        <v>581</v>
      </c>
      <c r="C27" s="39"/>
      <c r="D27" s="39"/>
      <c r="E27" s="39">
        <f t="shared" si="0"/>
        <v>0</v>
      </c>
      <c r="F27" s="43">
        <v>0</v>
      </c>
      <c r="G27" s="43">
        <v>0</v>
      </c>
      <c r="H27" s="41"/>
      <c r="I27" s="41"/>
      <c r="J27" s="42"/>
    </row>
    <row r="28" spans="1:11">
      <c r="A28" s="316"/>
      <c r="B28" s="38" t="s">
        <v>582</v>
      </c>
      <c r="C28" s="39"/>
      <c r="D28" s="39"/>
      <c r="E28" s="39">
        <f t="shared" si="0"/>
        <v>0</v>
      </c>
      <c r="F28" s="43">
        <v>0</v>
      </c>
      <c r="G28" s="43">
        <v>0</v>
      </c>
      <c r="H28" s="41"/>
      <c r="I28" s="41"/>
      <c r="J28" s="42"/>
    </row>
    <row r="29" spans="1:11">
      <c r="A29" s="316" t="s">
        <v>560</v>
      </c>
      <c r="B29" s="40" t="s">
        <v>583</v>
      </c>
      <c r="C29" s="39" t="s">
        <v>56</v>
      </c>
      <c r="D29" s="39">
        <v>340</v>
      </c>
      <c r="E29" s="39">
        <f t="shared" si="0"/>
        <v>340</v>
      </c>
      <c r="F29" s="39">
        <v>750</v>
      </c>
      <c r="G29" s="39">
        <v>159</v>
      </c>
      <c r="H29" s="41">
        <f t="shared" ref="H29:H34" si="1">F29*E29</f>
        <v>255000</v>
      </c>
      <c r="I29" s="41">
        <f t="shared" ref="I29:I34" si="2">G29*E29</f>
        <v>54060</v>
      </c>
      <c r="J29" s="42"/>
    </row>
    <row r="30" spans="1:11">
      <c r="A30" s="316" t="s">
        <v>565</v>
      </c>
      <c r="B30" s="40" t="s">
        <v>584</v>
      </c>
      <c r="C30" s="39" t="s">
        <v>56</v>
      </c>
      <c r="D30" s="39">
        <v>150</v>
      </c>
      <c r="E30" s="39">
        <f t="shared" si="0"/>
        <v>150</v>
      </c>
      <c r="F30" s="39">
        <v>875</v>
      </c>
      <c r="G30" s="39">
        <v>159</v>
      </c>
      <c r="H30" s="41">
        <f t="shared" si="1"/>
        <v>131250</v>
      </c>
      <c r="I30" s="41">
        <f t="shared" si="2"/>
        <v>23850</v>
      </c>
      <c r="J30" s="42"/>
    </row>
    <row r="31" spans="1:11">
      <c r="A31" s="316" t="s">
        <v>567</v>
      </c>
      <c r="B31" s="40" t="s">
        <v>585</v>
      </c>
      <c r="C31" s="39" t="s">
        <v>56</v>
      </c>
      <c r="D31" s="39">
        <v>75</v>
      </c>
      <c r="E31" s="39">
        <f t="shared" si="0"/>
        <v>75</v>
      </c>
      <c r="F31" s="39">
        <v>975</v>
      </c>
      <c r="G31" s="39">
        <v>159</v>
      </c>
      <c r="H31" s="41">
        <f t="shared" si="1"/>
        <v>73125</v>
      </c>
      <c r="I31" s="41">
        <f t="shared" si="2"/>
        <v>11925</v>
      </c>
      <c r="J31" s="42"/>
    </row>
    <row r="32" spans="1:11">
      <c r="A32" s="316" t="s">
        <v>569</v>
      </c>
      <c r="B32" s="40" t="s">
        <v>586</v>
      </c>
      <c r="C32" s="39" t="s">
        <v>56</v>
      </c>
      <c r="D32" s="39">
        <v>10</v>
      </c>
      <c r="E32" s="39">
        <f t="shared" si="0"/>
        <v>10</v>
      </c>
      <c r="F32" s="39">
        <v>1100</v>
      </c>
      <c r="G32" s="39">
        <v>159</v>
      </c>
      <c r="H32" s="41">
        <f t="shared" si="1"/>
        <v>11000</v>
      </c>
      <c r="I32" s="41">
        <f t="shared" si="2"/>
        <v>1590</v>
      </c>
      <c r="J32" s="42"/>
    </row>
    <row r="33" spans="1:12">
      <c r="A33" s="316" t="s">
        <v>572</v>
      </c>
      <c r="B33" s="40" t="s">
        <v>587</v>
      </c>
      <c r="C33" s="39" t="s">
        <v>56</v>
      </c>
      <c r="D33" s="39">
        <v>15</v>
      </c>
      <c r="E33" s="39">
        <f t="shared" si="0"/>
        <v>15</v>
      </c>
      <c r="F33" s="39">
        <v>1325</v>
      </c>
      <c r="G33" s="39">
        <v>159</v>
      </c>
      <c r="H33" s="41">
        <f t="shared" si="1"/>
        <v>19875</v>
      </c>
      <c r="I33" s="41">
        <f t="shared" si="2"/>
        <v>2385</v>
      </c>
      <c r="J33" s="42"/>
    </row>
    <row r="34" spans="1:12" s="322" customFormat="1" ht="43.5">
      <c r="A34" s="317">
        <v>3.02</v>
      </c>
      <c r="B34" s="318" t="s">
        <v>588</v>
      </c>
      <c r="C34" s="319" t="s">
        <v>589</v>
      </c>
      <c r="D34" s="319"/>
      <c r="E34" s="39">
        <f t="shared" si="0"/>
        <v>0</v>
      </c>
      <c r="F34" s="320">
        <v>0</v>
      </c>
      <c r="G34" s="320">
        <v>0</v>
      </c>
      <c r="H34" s="41">
        <f t="shared" si="1"/>
        <v>0</v>
      </c>
      <c r="I34" s="41">
        <f t="shared" si="2"/>
        <v>0</v>
      </c>
      <c r="J34" s="321"/>
      <c r="L34" s="32"/>
    </row>
    <row r="35" spans="1:12" s="322" customFormat="1">
      <c r="A35" s="317"/>
      <c r="B35" s="318"/>
      <c r="C35" s="319"/>
      <c r="D35" s="319"/>
      <c r="E35" s="39"/>
      <c r="F35" s="320">
        <v>0</v>
      </c>
      <c r="G35" s="320">
        <v>0</v>
      </c>
      <c r="H35" s="41"/>
      <c r="I35" s="41"/>
      <c r="J35" s="321"/>
      <c r="L35" s="32"/>
    </row>
    <row r="36" spans="1:12" s="322" customFormat="1">
      <c r="A36" s="323">
        <v>3.04</v>
      </c>
      <c r="B36" s="324" t="s">
        <v>590</v>
      </c>
      <c r="C36" s="325"/>
      <c r="D36" s="319"/>
      <c r="E36" s="39"/>
      <c r="F36" s="320">
        <v>0</v>
      </c>
      <c r="G36" s="320">
        <v>0</v>
      </c>
      <c r="H36" s="41"/>
      <c r="I36" s="41"/>
      <c r="J36" s="321"/>
      <c r="L36" s="32"/>
    </row>
    <row r="37" spans="1:12" s="322" customFormat="1" ht="130.5">
      <c r="A37" s="326"/>
      <c r="B37" s="48" t="s">
        <v>591</v>
      </c>
      <c r="C37" s="4"/>
      <c r="D37" s="319"/>
      <c r="E37" s="39"/>
      <c r="F37" s="320">
        <v>0</v>
      </c>
      <c r="G37" s="320">
        <v>0</v>
      </c>
      <c r="H37" s="41"/>
      <c r="I37" s="41"/>
      <c r="J37" s="321"/>
      <c r="L37" s="32"/>
    </row>
    <row r="38" spans="1:12" s="322" customFormat="1">
      <c r="A38" s="49" t="s">
        <v>560</v>
      </c>
      <c r="B38" s="48" t="s">
        <v>592</v>
      </c>
      <c r="C38" s="4" t="s">
        <v>56</v>
      </c>
      <c r="D38" s="319">
        <v>25</v>
      </c>
      <c r="E38" s="39">
        <f>SUM(D38:D38)</f>
        <v>25</v>
      </c>
      <c r="F38" s="327">
        <v>1060</v>
      </c>
      <c r="G38" s="327">
        <v>212</v>
      </c>
      <c r="H38" s="41">
        <f t="shared" ref="H38:H43" si="3">F38*E38</f>
        <v>26500</v>
      </c>
      <c r="I38" s="41">
        <f t="shared" ref="I38:I43" si="4">G38*E38</f>
        <v>5300</v>
      </c>
      <c r="J38" s="321"/>
      <c r="L38" s="32"/>
    </row>
    <row r="39" spans="1:12" s="322" customFormat="1">
      <c r="A39" s="49" t="s">
        <v>565</v>
      </c>
      <c r="B39" s="48" t="s">
        <v>593</v>
      </c>
      <c r="C39" s="4" t="s">
        <v>56</v>
      </c>
      <c r="D39" s="319">
        <v>30</v>
      </c>
      <c r="E39" s="39">
        <f>SUM(D39:D39)</f>
        <v>30</v>
      </c>
      <c r="F39" s="327">
        <v>1219</v>
      </c>
      <c r="G39" s="327">
        <v>212</v>
      </c>
      <c r="H39" s="41">
        <f t="shared" si="3"/>
        <v>36570</v>
      </c>
      <c r="I39" s="41">
        <f t="shared" si="4"/>
        <v>6360</v>
      </c>
      <c r="J39" s="321"/>
      <c r="L39" s="32"/>
    </row>
    <row r="40" spans="1:12" s="322" customFormat="1">
      <c r="A40" s="49" t="s">
        <v>567</v>
      </c>
      <c r="B40" s="48" t="s">
        <v>594</v>
      </c>
      <c r="C40" s="4" t="s">
        <v>56</v>
      </c>
      <c r="D40" s="319">
        <v>10</v>
      </c>
      <c r="E40" s="39">
        <f>SUM(D40:D40)</f>
        <v>10</v>
      </c>
      <c r="F40" s="327">
        <v>1378</v>
      </c>
      <c r="G40" s="327">
        <v>212</v>
      </c>
      <c r="H40" s="41">
        <f t="shared" si="3"/>
        <v>13780</v>
      </c>
      <c r="I40" s="41">
        <f t="shared" si="4"/>
        <v>2120</v>
      </c>
      <c r="J40" s="321"/>
      <c r="L40" s="32"/>
    </row>
    <row r="41" spans="1:12" s="322" customFormat="1">
      <c r="A41" s="49" t="s">
        <v>569</v>
      </c>
      <c r="B41" s="48" t="s">
        <v>595</v>
      </c>
      <c r="C41" s="4" t="s">
        <v>56</v>
      </c>
      <c r="D41" s="319"/>
      <c r="E41" s="39">
        <f>SUM(D41:D41)</f>
        <v>0</v>
      </c>
      <c r="F41" s="327">
        <v>0</v>
      </c>
      <c r="G41" s="327">
        <v>0</v>
      </c>
      <c r="H41" s="41">
        <f t="shared" si="3"/>
        <v>0</v>
      </c>
      <c r="I41" s="41">
        <f t="shared" si="4"/>
        <v>0</v>
      </c>
      <c r="J41" s="321"/>
      <c r="L41" s="32"/>
    </row>
    <row r="42" spans="1:12" s="322" customFormat="1">
      <c r="A42" s="317"/>
      <c r="B42" s="318"/>
      <c r="C42" s="319"/>
      <c r="D42" s="319"/>
      <c r="E42" s="39"/>
      <c r="F42" s="320">
        <v>0</v>
      </c>
      <c r="G42" s="320">
        <v>0</v>
      </c>
      <c r="H42" s="41">
        <f t="shared" si="3"/>
        <v>0</v>
      </c>
      <c r="I42" s="41">
        <f t="shared" si="4"/>
        <v>0</v>
      </c>
      <c r="J42" s="321"/>
      <c r="L42" s="32"/>
    </row>
    <row r="43" spans="1:12">
      <c r="A43" s="50">
        <v>4</v>
      </c>
      <c r="B43" s="51" t="s">
        <v>596</v>
      </c>
      <c r="C43" s="39"/>
      <c r="D43" s="39"/>
      <c r="E43" s="39">
        <f>SUM(D43:D43)</f>
        <v>0</v>
      </c>
      <c r="F43" s="43">
        <v>0</v>
      </c>
      <c r="G43" s="43">
        <v>0</v>
      </c>
      <c r="H43" s="41">
        <f t="shared" si="3"/>
        <v>0</v>
      </c>
      <c r="I43" s="41">
        <f t="shared" si="4"/>
        <v>0</v>
      </c>
      <c r="J43" s="42"/>
    </row>
    <row r="44" spans="1:12">
      <c r="A44" s="316">
        <v>4.01</v>
      </c>
      <c r="B44" s="304" t="s">
        <v>597</v>
      </c>
      <c r="C44" s="39"/>
      <c r="D44" s="39"/>
      <c r="E44" s="39"/>
      <c r="F44" s="43">
        <v>0</v>
      </c>
      <c r="G44" s="43">
        <v>0</v>
      </c>
      <c r="H44" s="41"/>
      <c r="I44" s="41"/>
      <c r="J44" s="42"/>
    </row>
    <row r="45" spans="1:12" ht="145">
      <c r="A45" s="303"/>
      <c r="B45" s="38" t="s">
        <v>598</v>
      </c>
      <c r="C45" s="39"/>
      <c r="D45" s="39"/>
      <c r="E45" s="39"/>
      <c r="F45" s="43">
        <v>0</v>
      </c>
      <c r="G45" s="43">
        <v>0</v>
      </c>
      <c r="H45" s="41"/>
      <c r="I45" s="41"/>
      <c r="J45" s="42"/>
    </row>
    <row r="46" spans="1:12">
      <c r="A46" s="303"/>
      <c r="B46" s="304" t="s">
        <v>599</v>
      </c>
      <c r="C46" s="39"/>
      <c r="D46" s="39"/>
      <c r="E46" s="39"/>
      <c r="F46" s="43">
        <v>0</v>
      </c>
      <c r="G46" s="43">
        <v>0</v>
      </c>
      <c r="H46" s="41"/>
      <c r="I46" s="41"/>
      <c r="J46" s="42"/>
    </row>
    <row r="47" spans="1:12">
      <c r="A47" s="50" t="s">
        <v>560</v>
      </c>
      <c r="B47" s="38" t="s">
        <v>600</v>
      </c>
      <c r="C47" s="39" t="s">
        <v>601</v>
      </c>
      <c r="D47" s="39">
        <v>10</v>
      </c>
      <c r="E47" s="39">
        <f>SUM(D47:D47)</f>
        <v>10</v>
      </c>
      <c r="F47" s="43">
        <v>1484</v>
      </c>
      <c r="G47" s="43">
        <v>212</v>
      </c>
      <c r="H47" s="41">
        <f>F47*E47</f>
        <v>14840</v>
      </c>
      <c r="I47" s="41">
        <f>G47*E47</f>
        <v>2120</v>
      </c>
      <c r="J47" s="42"/>
    </row>
    <row r="48" spans="1:12">
      <c r="A48" s="50" t="s">
        <v>565</v>
      </c>
      <c r="B48" s="38" t="s">
        <v>602</v>
      </c>
      <c r="C48" s="39" t="s">
        <v>603</v>
      </c>
      <c r="D48" s="39">
        <v>2</v>
      </c>
      <c r="E48" s="39">
        <f>SUM(D48:D48)</f>
        <v>2</v>
      </c>
      <c r="F48" s="43">
        <v>477</v>
      </c>
      <c r="G48" s="43">
        <v>132.5</v>
      </c>
      <c r="H48" s="41">
        <f>F48*E48</f>
        <v>954</v>
      </c>
      <c r="I48" s="41">
        <f>G48*E48</f>
        <v>265</v>
      </c>
      <c r="J48" s="42"/>
    </row>
    <row r="49" spans="1:10">
      <c r="A49" s="50" t="s">
        <v>567</v>
      </c>
      <c r="B49" s="38" t="s">
        <v>604</v>
      </c>
      <c r="C49" s="39" t="s">
        <v>56</v>
      </c>
      <c r="D49" s="39">
        <v>1</v>
      </c>
      <c r="E49" s="39">
        <f>SUM(D49:D49)</f>
        <v>1</v>
      </c>
      <c r="F49" s="43">
        <v>3710</v>
      </c>
      <c r="G49" s="43">
        <v>371</v>
      </c>
      <c r="H49" s="41">
        <f>F49*E49</f>
        <v>3710</v>
      </c>
      <c r="I49" s="41">
        <f>G49*E49</f>
        <v>371</v>
      </c>
      <c r="J49" s="42"/>
    </row>
    <row r="50" spans="1:10">
      <c r="A50" s="50"/>
      <c r="B50" s="38"/>
      <c r="C50" s="39"/>
      <c r="D50" s="39"/>
      <c r="E50" s="39"/>
      <c r="F50" s="43">
        <v>0</v>
      </c>
      <c r="G50" s="43">
        <v>0</v>
      </c>
      <c r="H50" s="41"/>
      <c r="I50" s="41"/>
      <c r="J50" s="42"/>
    </row>
    <row r="51" spans="1:10">
      <c r="A51" s="316">
        <v>4.0199999999999996</v>
      </c>
      <c r="B51" s="304" t="s">
        <v>605</v>
      </c>
      <c r="C51" s="39"/>
      <c r="D51" s="39"/>
      <c r="E51" s="39"/>
      <c r="F51" s="43">
        <v>0</v>
      </c>
      <c r="G51" s="43">
        <v>0</v>
      </c>
      <c r="H51" s="41"/>
      <c r="I51" s="41"/>
      <c r="J51" s="42"/>
    </row>
    <row r="52" spans="1:10" ht="87">
      <c r="A52" s="50"/>
      <c r="B52" s="315" t="s">
        <v>606</v>
      </c>
      <c r="C52" s="328"/>
      <c r="D52" s="39"/>
      <c r="E52" s="39"/>
      <c r="F52" s="43">
        <v>0</v>
      </c>
      <c r="G52" s="43">
        <v>0</v>
      </c>
      <c r="H52" s="41"/>
      <c r="I52" s="41"/>
      <c r="J52" s="42"/>
    </row>
    <row r="53" spans="1:10">
      <c r="A53" s="50"/>
      <c r="B53" s="329" t="s">
        <v>607</v>
      </c>
      <c r="C53" s="328" t="s">
        <v>108</v>
      </c>
      <c r="D53" s="39">
        <v>1</v>
      </c>
      <c r="E53" s="39">
        <f>SUM(D53:D53)</f>
        <v>1</v>
      </c>
      <c r="F53" s="43">
        <v>1378</v>
      </c>
      <c r="G53" s="43">
        <v>212</v>
      </c>
      <c r="H53" s="41">
        <f>F53*E53</f>
        <v>1378</v>
      </c>
      <c r="I53" s="41">
        <f>G53*E53</f>
        <v>212</v>
      </c>
      <c r="J53" s="42"/>
    </row>
    <row r="54" spans="1:10">
      <c r="A54" s="50"/>
      <c r="B54" s="329" t="s">
        <v>608</v>
      </c>
      <c r="C54" s="328" t="s">
        <v>108</v>
      </c>
      <c r="D54" s="39">
        <v>1</v>
      </c>
      <c r="E54" s="39">
        <f>SUM(D54:D54)</f>
        <v>1</v>
      </c>
      <c r="F54" s="43">
        <v>1484</v>
      </c>
      <c r="G54" s="43">
        <v>212</v>
      </c>
      <c r="H54" s="41">
        <f>F54*E54</f>
        <v>1484</v>
      </c>
      <c r="I54" s="41">
        <f>G54*E54</f>
        <v>212</v>
      </c>
      <c r="J54" s="42"/>
    </row>
    <row r="55" spans="1:10">
      <c r="A55" s="50"/>
      <c r="B55" s="38"/>
      <c r="C55" s="39"/>
      <c r="D55" s="39"/>
      <c r="E55" s="39"/>
      <c r="F55" s="43">
        <v>0</v>
      </c>
      <c r="G55" s="43">
        <v>0</v>
      </c>
      <c r="H55" s="41"/>
      <c r="I55" s="41"/>
      <c r="J55" s="42"/>
    </row>
    <row r="56" spans="1:10">
      <c r="A56" s="316">
        <v>4.03</v>
      </c>
      <c r="B56" s="304" t="s">
        <v>609</v>
      </c>
      <c r="C56" s="39"/>
      <c r="D56" s="39"/>
      <c r="E56" s="39"/>
      <c r="F56" s="43">
        <v>0</v>
      </c>
      <c r="G56" s="43">
        <v>0</v>
      </c>
      <c r="H56" s="41"/>
      <c r="I56" s="41"/>
      <c r="J56" s="42"/>
    </row>
    <row r="57" spans="1:10" ht="58">
      <c r="A57" s="50"/>
      <c r="B57" s="315" t="s">
        <v>610</v>
      </c>
      <c r="C57" s="328"/>
      <c r="D57" s="39"/>
      <c r="E57" s="39"/>
      <c r="F57" s="43">
        <v>0</v>
      </c>
      <c r="G57" s="43">
        <v>0</v>
      </c>
      <c r="H57" s="41"/>
      <c r="I57" s="41"/>
      <c r="J57" s="42"/>
    </row>
    <row r="58" spans="1:10">
      <c r="A58" s="50"/>
      <c r="B58" s="329" t="s">
        <v>607</v>
      </c>
      <c r="C58" s="328" t="s">
        <v>108</v>
      </c>
      <c r="D58" s="39">
        <v>1</v>
      </c>
      <c r="E58" s="39">
        <f>SUM(D58:D58)</f>
        <v>1</v>
      </c>
      <c r="F58" s="43">
        <v>1696</v>
      </c>
      <c r="G58" s="43">
        <v>212</v>
      </c>
      <c r="H58" s="41">
        <f>F58*E58</f>
        <v>1696</v>
      </c>
      <c r="I58" s="41">
        <f>G58*E58</f>
        <v>212</v>
      </c>
      <c r="J58" s="42"/>
    </row>
    <row r="59" spans="1:10">
      <c r="A59" s="50"/>
      <c r="B59" s="329" t="s">
        <v>608</v>
      </c>
      <c r="C59" s="328" t="s">
        <v>108</v>
      </c>
      <c r="D59" s="39">
        <v>15</v>
      </c>
      <c r="E59" s="39">
        <f>SUM(D59:D59)</f>
        <v>15</v>
      </c>
      <c r="F59" s="43">
        <v>1908</v>
      </c>
      <c r="G59" s="43">
        <v>212</v>
      </c>
      <c r="H59" s="41">
        <f>F59*E59</f>
        <v>28620</v>
      </c>
      <c r="I59" s="41">
        <f>G59*E59</f>
        <v>3180</v>
      </c>
      <c r="J59" s="42"/>
    </row>
    <row r="60" spans="1:10">
      <c r="A60" s="303"/>
      <c r="B60" s="38"/>
      <c r="C60" s="39"/>
      <c r="D60" s="39"/>
      <c r="E60" s="39"/>
      <c r="F60" s="43">
        <v>0</v>
      </c>
      <c r="G60" s="43">
        <v>0</v>
      </c>
      <c r="H60" s="41"/>
      <c r="I60" s="41"/>
      <c r="J60" s="42"/>
    </row>
    <row r="61" spans="1:10" ht="72.5">
      <c r="A61" s="330">
        <v>4.04</v>
      </c>
      <c r="B61" s="38" t="s">
        <v>611</v>
      </c>
      <c r="C61" s="39"/>
      <c r="D61" s="39"/>
      <c r="E61" s="39">
        <f t="shared" ref="E61:E104" si="5">SUM(D61:D61)</f>
        <v>0</v>
      </c>
      <c r="F61" s="43">
        <v>0</v>
      </c>
      <c r="G61" s="43">
        <v>0</v>
      </c>
      <c r="H61" s="41">
        <f t="shared" ref="H61:H124" si="6">F61*E61</f>
        <v>0</v>
      </c>
      <c r="I61" s="41">
        <f t="shared" ref="I61:I124" si="7">G61*E61</f>
        <v>0</v>
      </c>
      <c r="J61" s="42"/>
    </row>
    <row r="62" spans="1:10">
      <c r="A62" s="50"/>
      <c r="B62" s="304" t="s">
        <v>612</v>
      </c>
      <c r="C62" s="39"/>
      <c r="D62" s="39"/>
      <c r="E62" s="39">
        <f t="shared" si="5"/>
        <v>0</v>
      </c>
      <c r="F62" s="43">
        <v>0</v>
      </c>
      <c r="G62" s="43">
        <v>0</v>
      </c>
      <c r="H62" s="41">
        <f t="shared" si="6"/>
        <v>0</v>
      </c>
      <c r="I62" s="41">
        <f t="shared" si="7"/>
        <v>0</v>
      </c>
      <c r="J62" s="42"/>
    </row>
    <row r="63" spans="1:10">
      <c r="A63" s="50" t="s">
        <v>560</v>
      </c>
      <c r="B63" s="40" t="s">
        <v>613</v>
      </c>
      <c r="C63" s="39" t="s">
        <v>108</v>
      </c>
      <c r="D63" s="39">
        <v>30</v>
      </c>
      <c r="E63" s="39">
        <f t="shared" si="5"/>
        <v>30</v>
      </c>
      <c r="F63" s="43">
        <v>1590</v>
      </c>
      <c r="G63" s="43">
        <v>212</v>
      </c>
      <c r="H63" s="41">
        <f t="shared" si="6"/>
        <v>47700</v>
      </c>
      <c r="I63" s="41">
        <f t="shared" si="7"/>
        <v>6360</v>
      </c>
      <c r="J63" s="42"/>
    </row>
    <row r="64" spans="1:10">
      <c r="A64" s="50" t="s">
        <v>565</v>
      </c>
      <c r="B64" s="40" t="s">
        <v>614</v>
      </c>
      <c r="C64" s="39" t="s">
        <v>108</v>
      </c>
      <c r="D64" s="39">
        <v>80</v>
      </c>
      <c r="E64" s="39">
        <f t="shared" si="5"/>
        <v>80</v>
      </c>
      <c r="F64" s="43">
        <v>1484</v>
      </c>
      <c r="G64" s="43">
        <v>212</v>
      </c>
      <c r="H64" s="41">
        <f t="shared" si="6"/>
        <v>118720</v>
      </c>
      <c r="I64" s="41">
        <f t="shared" si="7"/>
        <v>16960</v>
      </c>
      <c r="J64" s="42"/>
    </row>
    <row r="65" spans="1:12">
      <c r="A65" s="50" t="s">
        <v>567</v>
      </c>
      <c r="B65" s="40" t="s">
        <v>615</v>
      </c>
      <c r="C65" s="39" t="s">
        <v>108</v>
      </c>
      <c r="D65" s="39">
        <v>5</v>
      </c>
      <c r="E65" s="39">
        <f t="shared" si="5"/>
        <v>5</v>
      </c>
      <c r="F65" s="43">
        <v>1431</v>
      </c>
      <c r="G65" s="43">
        <v>212</v>
      </c>
      <c r="H65" s="41">
        <f t="shared" si="6"/>
        <v>7155</v>
      </c>
      <c r="I65" s="41">
        <f t="shared" si="7"/>
        <v>1060</v>
      </c>
      <c r="J65" s="42"/>
    </row>
    <row r="66" spans="1:12">
      <c r="A66" s="50"/>
      <c r="B66" s="40"/>
      <c r="C66" s="39"/>
      <c r="D66" s="39"/>
      <c r="E66" s="39">
        <f t="shared" si="5"/>
        <v>0</v>
      </c>
      <c r="F66" s="43">
        <v>0</v>
      </c>
      <c r="G66" s="43">
        <v>0</v>
      </c>
      <c r="H66" s="41">
        <f t="shared" si="6"/>
        <v>0</v>
      </c>
      <c r="I66" s="41">
        <f t="shared" si="7"/>
        <v>0</v>
      </c>
      <c r="J66" s="42"/>
    </row>
    <row r="67" spans="1:12" ht="58">
      <c r="A67" s="316">
        <v>4.05</v>
      </c>
      <c r="B67" s="331" t="s">
        <v>616</v>
      </c>
      <c r="C67" s="39" t="s">
        <v>56</v>
      </c>
      <c r="D67" s="39">
        <v>2</v>
      </c>
      <c r="E67" s="39">
        <f t="shared" si="5"/>
        <v>2</v>
      </c>
      <c r="F67" s="43">
        <v>5035</v>
      </c>
      <c r="G67" s="43">
        <v>1272</v>
      </c>
      <c r="H67" s="41">
        <f t="shared" si="6"/>
        <v>10070</v>
      </c>
      <c r="I67" s="41">
        <f t="shared" si="7"/>
        <v>2544</v>
      </c>
      <c r="J67" s="42"/>
    </row>
    <row r="68" spans="1:12" ht="29">
      <c r="A68" s="316">
        <v>4.0599999999999996</v>
      </c>
      <c r="B68" s="332" t="s">
        <v>617</v>
      </c>
      <c r="C68" s="39" t="s">
        <v>56</v>
      </c>
      <c r="D68" s="39">
        <v>1</v>
      </c>
      <c r="E68" s="39">
        <f t="shared" si="5"/>
        <v>1</v>
      </c>
      <c r="F68" s="43">
        <v>6148</v>
      </c>
      <c r="G68" s="43">
        <v>1272</v>
      </c>
      <c r="H68" s="41">
        <f t="shared" si="6"/>
        <v>6148</v>
      </c>
      <c r="I68" s="41">
        <f t="shared" si="7"/>
        <v>1272</v>
      </c>
      <c r="J68" s="42"/>
    </row>
    <row r="69" spans="1:12" ht="43.5">
      <c r="A69" s="316">
        <v>4.07</v>
      </c>
      <c r="B69" s="333" t="s">
        <v>618</v>
      </c>
      <c r="C69" s="39" t="s">
        <v>56</v>
      </c>
      <c r="D69" s="39">
        <v>1</v>
      </c>
      <c r="E69" s="39">
        <f t="shared" si="5"/>
        <v>1</v>
      </c>
      <c r="F69" s="43">
        <v>15900</v>
      </c>
      <c r="G69" s="43">
        <v>1272</v>
      </c>
      <c r="H69" s="41">
        <f t="shared" si="6"/>
        <v>15900</v>
      </c>
      <c r="I69" s="41">
        <f t="shared" si="7"/>
        <v>1272</v>
      </c>
      <c r="J69" s="42"/>
    </row>
    <row r="70" spans="1:12">
      <c r="A70" s="52"/>
      <c r="B70" s="40"/>
      <c r="C70" s="39"/>
      <c r="D70" s="39"/>
      <c r="E70" s="39">
        <f t="shared" si="5"/>
        <v>0</v>
      </c>
      <c r="F70" s="43">
        <v>0</v>
      </c>
      <c r="G70" s="43">
        <v>0</v>
      </c>
      <c r="H70" s="41">
        <f t="shared" si="6"/>
        <v>0</v>
      </c>
      <c r="I70" s="41">
        <f t="shared" si="7"/>
        <v>0</v>
      </c>
      <c r="J70" s="42"/>
    </row>
    <row r="71" spans="1:12" ht="29">
      <c r="A71" s="316">
        <v>4.08</v>
      </c>
      <c r="B71" s="334" t="s">
        <v>619</v>
      </c>
      <c r="C71" s="328" t="s">
        <v>56</v>
      </c>
      <c r="D71" s="328">
        <v>5</v>
      </c>
      <c r="E71" s="39">
        <f t="shared" si="5"/>
        <v>5</v>
      </c>
      <c r="F71" s="43">
        <v>6095</v>
      </c>
      <c r="G71" s="43">
        <v>1272</v>
      </c>
      <c r="H71" s="41">
        <f t="shared" si="6"/>
        <v>30475</v>
      </c>
      <c r="I71" s="41">
        <f t="shared" si="7"/>
        <v>6360</v>
      </c>
      <c r="J71" s="42"/>
    </row>
    <row r="72" spans="1:12">
      <c r="A72" s="316"/>
      <c r="B72" s="334"/>
      <c r="C72" s="328"/>
      <c r="D72" s="328"/>
      <c r="E72" s="39">
        <f t="shared" si="5"/>
        <v>0</v>
      </c>
      <c r="F72" s="43">
        <v>0</v>
      </c>
      <c r="G72" s="43">
        <v>0</v>
      </c>
      <c r="H72" s="41">
        <f t="shared" si="6"/>
        <v>0</v>
      </c>
      <c r="I72" s="41">
        <f t="shared" si="7"/>
        <v>0</v>
      </c>
      <c r="J72" s="42"/>
    </row>
    <row r="73" spans="1:12" ht="29">
      <c r="A73" s="316">
        <v>4.09</v>
      </c>
      <c r="B73" s="314" t="s">
        <v>620</v>
      </c>
      <c r="C73" s="328" t="s">
        <v>56</v>
      </c>
      <c r="D73" s="328" t="s">
        <v>621</v>
      </c>
      <c r="E73" s="39">
        <f t="shared" si="5"/>
        <v>0</v>
      </c>
      <c r="F73" s="43">
        <v>0</v>
      </c>
      <c r="G73" s="43">
        <v>0</v>
      </c>
      <c r="H73" s="41">
        <f t="shared" si="6"/>
        <v>0</v>
      </c>
      <c r="I73" s="41">
        <f t="shared" si="7"/>
        <v>0</v>
      </c>
      <c r="J73" s="42"/>
    </row>
    <row r="74" spans="1:12" ht="29">
      <c r="A74" s="300">
        <v>4.0999999999999996</v>
      </c>
      <c r="B74" s="314" t="s">
        <v>622</v>
      </c>
      <c r="C74" s="328" t="s">
        <v>108</v>
      </c>
      <c r="D74" s="328" t="s">
        <v>621</v>
      </c>
      <c r="E74" s="39">
        <f t="shared" si="5"/>
        <v>0</v>
      </c>
      <c r="F74" s="43">
        <v>0</v>
      </c>
      <c r="G74" s="43">
        <v>0</v>
      </c>
      <c r="H74" s="41">
        <f t="shared" si="6"/>
        <v>0</v>
      </c>
      <c r="I74" s="41">
        <f t="shared" si="7"/>
        <v>0</v>
      </c>
      <c r="J74" s="42"/>
    </row>
    <row r="75" spans="1:12">
      <c r="A75" s="300"/>
      <c r="B75" s="314"/>
      <c r="C75" s="328"/>
      <c r="D75" s="328"/>
      <c r="E75" s="39">
        <f t="shared" si="5"/>
        <v>0</v>
      </c>
      <c r="F75" s="43">
        <v>0</v>
      </c>
      <c r="G75" s="43">
        <v>0</v>
      </c>
      <c r="H75" s="41">
        <f t="shared" si="6"/>
        <v>0</v>
      </c>
      <c r="I75" s="41">
        <f t="shared" si="7"/>
        <v>0</v>
      </c>
      <c r="J75" s="42"/>
    </row>
    <row r="76" spans="1:12" ht="58">
      <c r="A76" s="316">
        <v>4.1100000000000003</v>
      </c>
      <c r="B76" s="314" t="s">
        <v>623</v>
      </c>
      <c r="C76" s="328" t="s">
        <v>624</v>
      </c>
      <c r="D76" s="328" t="s">
        <v>621</v>
      </c>
      <c r="E76" s="39">
        <f t="shared" si="5"/>
        <v>0</v>
      </c>
      <c r="F76" s="43">
        <v>0</v>
      </c>
      <c r="G76" s="43">
        <v>0</v>
      </c>
      <c r="H76" s="41">
        <f t="shared" si="6"/>
        <v>0</v>
      </c>
      <c r="I76" s="41">
        <f t="shared" si="7"/>
        <v>0</v>
      </c>
      <c r="J76" s="42"/>
    </row>
    <row r="77" spans="1:12" s="46" customFormat="1" ht="29">
      <c r="A77" s="335">
        <v>4.12</v>
      </c>
      <c r="B77" s="307" t="s">
        <v>625</v>
      </c>
      <c r="C77" s="308" t="s">
        <v>626</v>
      </c>
      <c r="D77" s="308" t="s">
        <v>621</v>
      </c>
      <c r="E77" s="39">
        <f t="shared" si="5"/>
        <v>0</v>
      </c>
      <c r="F77" s="45">
        <v>0</v>
      </c>
      <c r="G77" s="45">
        <v>0</v>
      </c>
      <c r="H77" s="41">
        <f t="shared" si="6"/>
        <v>0</v>
      </c>
      <c r="I77" s="41">
        <f t="shared" si="7"/>
        <v>0</v>
      </c>
      <c r="J77" s="53"/>
      <c r="L77" s="32"/>
    </row>
    <row r="78" spans="1:12" ht="29">
      <c r="A78" s="300">
        <v>4.13</v>
      </c>
      <c r="B78" s="314" t="s">
        <v>627</v>
      </c>
      <c r="C78" s="328" t="s">
        <v>626</v>
      </c>
      <c r="D78" s="328" t="s">
        <v>621</v>
      </c>
      <c r="E78" s="39">
        <f t="shared" si="5"/>
        <v>0</v>
      </c>
      <c r="F78" s="43">
        <v>0</v>
      </c>
      <c r="G78" s="45">
        <v>0</v>
      </c>
      <c r="H78" s="41">
        <f t="shared" si="6"/>
        <v>0</v>
      </c>
      <c r="I78" s="41">
        <f t="shared" si="7"/>
        <v>0</v>
      </c>
      <c r="J78" s="42"/>
    </row>
    <row r="79" spans="1:12">
      <c r="A79" s="300"/>
      <c r="B79" s="314"/>
      <c r="C79" s="328"/>
      <c r="D79" s="328"/>
      <c r="E79" s="39">
        <f t="shared" si="5"/>
        <v>0</v>
      </c>
      <c r="F79" s="43">
        <v>0</v>
      </c>
      <c r="G79" s="43">
        <v>0</v>
      </c>
      <c r="H79" s="41">
        <f t="shared" si="6"/>
        <v>0</v>
      </c>
      <c r="I79" s="41">
        <f t="shared" si="7"/>
        <v>0</v>
      </c>
      <c r="J79" s="42"/>
    </row>
    <row r="80" spans="1:12">
      <c r="A80" s="316">
        <v>4.1399999999999997</v>
      </c>
      <c r="B80" s="336" t="s">
        <v>628</v>
      </c>
      <c r="C80" s="328"/>
      <c r="D80" s="328"/>
      <c r="E80" s="39">
        <f t="shared" si="5"/>
        <v>0</v>
      </c>
      <c r="F80" s="43">
        <v>0</v>
      </c>
      <c r="G80" s="43">
        <v>0</v>
      </c>
      <c r="H80" s="41">
        <f t="shared" si="6"/>
        <v>0</v>
      </c>
      <c r="I80" s="41">
        <f t="shared" si="7"/>
        <v>0</v>
      </c>
      <c r="J80" s="42"/>
    </row>
    <row r="81" spans="1:10" ht="29">
      <c r="A81" s="303"/>
      <c r="B81" s="315" t="s">
        <v>629</v>
      </c>
      <c r="C81" s="328"/>
      <c r="D81" s="328"/>
      <c r="E81" s="39">
        <f t="shared" si="5"/>
        <v>0</v>
      </c>
      <c r="F81" s="43">
        <v>0</v>
      </c>
      <c r="G81" s="43">
        <v>0</v>
      </c>
      <c r="H81" s="41">
        <f t="shared" si="6"/>
        <v>0</v>
      </c>
      <c r="I81" s="41">
        <f t="shared" si="7"/>
        <v>0</v>
      </c>
      <c r="J81" s="42"/>
    </row>
    <row r="82" spans="1:10" ht="72.5">
      <c r="A82" s="303"/>
      <c r="B82" s="315" t="s">
        <v>630</v>
      </c>
      <c r="C82" s="328"/>
      <c r="D82" s="328"/>
      <c r="E82" s="39">
        <f t="shared" si="5"/>
        <v>0</v>
      </c>
      <c r="F82" s="43">
        <v>0</v>
      </c>
      <c r="G82" s="43">
        <v>0</v>
      </c>
      <c r="H82" s="41">
        <f t="shared" si="6"/>
        <v>0</v>
      </c>
      <c r="I82" s="41">
        <f t="shared" si="7"/>
        <v>0</v>
      </c>
      <c r="J82" s="42"/>
    </row>
    <row r="83" spans="1:10">
      <c r="A83" s="50" t="s">
        <v>560</v>
      </c>
      <c r="B83" s="315" t="s">
        <v>631</v>
      </c>
      <c r="C83" s="328" t="s">
        <v>158</v>
      </c>
      <c r="D83" s="328"/>
      <c r="E83" s="39">
        <f t="shared" si="5"/>
        <v>0</v>
      </c>
      <c r="F83" s="43">
        <v>0</v>
      </c>
      <c r="G83" s="43">
        <v>0</v>
      </c>
      <c r="H83" s="41">
        <f t="shared" si="6"/>
        <v>0</v>
      </c>
      <c r="I83" s="41">
        <f t="shared" si="7"/>
        <v>0</v>
      </c>
      <c r="J83" s="42"/>
    </row>
    <row r="84" spans="1:10">
      <c r="A84" s="50" t="s">
        <v>565</v>
      </c>
      <c r="B84" s="315" t="s">
        <v>632</v>
      </c>
      <c r="C84" s="328" t="s">
        <v>158</v>
      </c>
      <c r="D84" s="328">
        <v>10</v>
      </c>
      <c r="E84" s="39">
        <f t="shared" si="5"/>
        <v>10</v>
      </c>
      <c r="F84" s="43">
        <v>371</v>
      </c>
      <c r="G84" s="43">
        <v>143.1</v>
      </c>
      <c r="H84" s="41">
        <f t="shared" si="6"/>
        <v>3710</v>
      </c>
      <c r="I84" s="41">
        <f t="shared" si="7"/>
        <v>1431</v>
      </c>
      <c r="J84" s="42"/>
    </row>
    <row r="85" spans="1:10">
      <c r="A85" s="50" t="s">
        <v>567</v>
      </c>
      <c r="B85" s="315" t="s">
        <v>633</v>
      </c>
      <c r="C85" s="328" t="s">
        <v>158</v>
      </c>
      <c r="D85" s="328">
        <v>75</v>
      </c>
      <c r="E85" s="39">
        <f t="shared" si="5"/>
        <v>75</v>
      </c>
      <c r="F85" s="43">
        <v>424</v>
      </c>
      <c r="G85" s="43">
        <v>143.1</v>
      </c>
      <c r="H85" s="41">
        <f t="shared" si="6"/>
        <v>31800</v>
      </c>
      <c r="I85" s="41">
        <f t="shared" si="7"/>
        <v>10732.5</v>
      </c>
      <c r="J85" s="42"/>
    </row>
    <row r="86" spans="1:10">
      <c r="A86" s="50" t="s">
        <v>569</v>
      </c>
      <c r="B86" s="315" t="s">
        <v>634</v>
      </c>
      <c r="C86" s="328" t="s">
        <v>158</v>
      </c>
      <c r="D86" s="328">
        <v>25</v>
      </c>
      <c r="E86" s="39">
        <f t="shared" si="5"/>
        <v>25</v>
      </c>
      <c r="F86" s="43">
        <v>487.6</v>
      </c>
      <c r="G86" s="43">
        <v>143.1</v>
      </c>
      <c r="H86" s="41">
        <f t="shared" si="6"/>
        <v>12190</v>
      </c>
      <c r="I86" s="41">
        <f t="shared" si="7"/>
        <v>3577.5</v>
      </c>
      <c r="J86" s="42"/>
    </row>
    <row r="87" spans="1:10">
      <c r="A87" s="50" t="s">
        <v>572</v>
      </c>
      <c r="B87" s="315" t="s">
        <v>635</v>
      </c>
      <c r="C87" s="328" t="s">
        <v>158</v>
      </c>
      <c r="D87" s="328"/>
      <c r="E87" s="39">
        <f t="shared" si="5"/>
        <v>0</v>
      </c>
      <c r="F87" s="43">
        <v>0</v>
      </c>
      <c r="G87" s="43">
        <v>0</v>
      </c>
      <c r="H87" s="41">
        <f t="shared" si="6"/>
        <v>0</v>
      </c>
      <c r="I87" s="41">
        <f t="shared" si="7"/>
        <v>0</v>
      </c>
      <c r="J87" s="42"/>
    </row>
    <row r="88" spans="1:10">
      <c r="A88" s="50" t="s">
        <v>636</v>
      </c>
      <c r="B88" s="315" t="s">
        <v>637</v>
      </c>
      <c r="C88" s="328" t="s">
        <v>158</v>
      </c>
      <c r="D88" s="328">
        <v>50</v>
      </c>
      <c r="E88" s="39">
        <f t="shared" si="5"/>
        <v>50</v>
      </c>
      <c r="F88" s="43">
        <v>667.80000000000007</v>
      </c>
      <c r="G88" s="43">
        <v>143.1</v>
      </c>
      <c r="H88" s="41">
        <f t="shared" si="6"/>
        <v>33390</v>
      </c>
      <c r="I88" s="41">
        <f t="shared" si="7"/>
        <v>7155</v>
      </c>
      <c r="J88" s="42"/>
    </row>
    <row r="89" spans="1:10">
      <c r="A89" s="316">
        <v>4.1500000000000004</v>
      </c>
      <c r="B89" s="336" t="s">
        <v>638</v>
      </c>
      <c r="C89" s="328"/>
      <c r="D89" s="328"/>
      <c r="E89" s="39">
        <f t="shared" si="5"/>
        <v>0</v>
      </c>
      <c r="F89" s="43">
        <v>0</v>
      </c>
      <c r="G89" s="43">
        <v>0</v>
      </c>
      <c r="H89" s="41">
        <f t="shared" si="6"/>
        <v>0</v>
      </c>
      <c r="I89" s="41">
        <f t="shared" si="7"/>
        <v>0</v>
      </c>
      <c r="J89" s="42"/>
    </row>
    <row r="90" spans="1:10">
      <c r="A90" s="50" t="s">
        <v>560</v>
      </c>
      <c r="B90" s="315" t="s">
        <v>639</v>
      </c>
      <c r="C90" s="328" t="s">
        <v>108</v>
      </c>
      <c r="D90" s="328">
        <v>25</v>
      </c>
      <c r="E90" s="39">
        <f t="shared" si="5"/>
        <v>25</v>
      </c>
      <c r="F90" s="43">
        <v>583</v>
      </c>
      <c r="G90" s="43">
        <v>143.1</v>
      </c>
      <c r="H90" s="41">
        <f t="shared" si="6"/>
        <v>14575</v>
      </c>
      <c r="I90" s="41">
        <f t="shared" si="7"/>
        <v>3577.5</v>
      </c>
      <c r="J90" s="42"/>
    </row>
    <row r="91" spans="1:10">
      <c r="A91" s="50" t="s">
        <v>565</v>
      </c>
      <c r="B91" s="315" t="s">
        <v>632</v>
      </c>
      <c r="C91" s="328" t="s">
        <v>108</v>
      </c>
      <c r="D91" s="328">
        <v>5</v>
      </c>
      <c r="E91" s="39">
        <f t="shared" si="5"/>
        <v>5</v>
      </c>
      <c r="F91" s="43">
        <v>689</v>
      </c>
      <c r="G91" s="43">
        <v>143.1</v>
      </c>
      <c r="H91" s="41">
        <f t="shared" si="6"/>
        <v>3445</v>
      </c>
      <c r="I91" s="41">
        <f t="shared" si="7"/>
        <v>715.5</v>
      </c>
      <c r="J91" s="42"/>
    </row>
    <row r="92" spans="1:10">
      <c r="A92" s="50" t="s">
        <v>567</v>
      </c>
      <c r="B92" s="315" t="s">
        <v>633</v>
      </c>
      <c r="C92" s="328" t="s">
        <v>108</v>
      </c>
      <c r="D92" s="328">
        <v>45</v>
      </c>
      <c r="E92" s="39">
        <f t="shared" si="5"/>
        <v>45</v>
      </c>
      <c r="F92" s="43">
        <v>795</v>
      </c>
      <c r="G92" s="43">
        <v>143.1</v>
      </c>
      <c r="H92" s="41">
        <f t="shared" si="6"/>
        <v>35775</v>
      </c>
      <c r="I92" s="41">
        <f t="shared" si="7"/>
        <v>6439.5</v>
      </c>
      <c r="J92" s="42"/>
    </row>
    <row r="93" spans="1:10">
      <c r="A93" s="50" t="s">
        <v>569</v>
      </c>
      <c r="B93" s="315" t="s">
        <v>634</v>
      </c>
      <c r="C93" s="328" t="s">
        <v>108</v>
      </c>
      <c r="D93" s="328">
        <v>15</v>
      </c>
      <c r="E93" s="39">
        <f t="shared" si="5"/>
        <v>15</v>
      </c>
      <c r="F93" s="43">
        <v>901</v>
      </c>
      <c r="G93" s="43">
        <v>143.1</v>
      </c>
      <c r="H93" s="41">
        <f t="shared" si="6"/>
        <v>13515</v>
      </c>
      <c r="I93" s="41">
        <f t="shared" si="7"/>
        <v>2146.5</v>
      </c>
      <c r="J93" s="42"/>
    </row>
    <row r="94" spans="1:10">
      <c r="A94" s="50" t="s">
        <v>572</v>
      </c>
      <c r="B94" s="315" t="s">
        <v>635</v>
      </c>
      <c r="C94" s="328" t="s">
        <v>108</v>
      </c>
      <c r="D94" s="328"/>
      <c r="E94" s="39">
        <f t="shared" si="5"/>
        <v>0</v>
      </c>
      <c r="F94" s="43">
        <v>0</v>
      </c>
      <c r="G94" s="43">
        <v>0</v>
      </c>
      <c r="H94" s="41">
        <f t="shared" si="6"/>
        <v>0</v>
      </c>
      <c r="I94" s="41">
        <f t="shared" si="7"/>
        <v>0</v>
      </c>
      <c r="J94" s="42"/>
    </row>
    <row r="95" spans="1:10">
      <c r="A95" s="50"/>
      <c r="B95" s="315"/>
      <c r="C95" s="328"/>
      <c r="D95" s="328"/>
      <c r="E95" s="39">
        <f t="shared" si="5"/>
        <v>0</v>
      </c>
      <c r="F95" s="43">
        <v>0</v>
      </c>
      <c r="G95" s="43">
        <v>0</v>
      </c>
      <c r="H95" s="41">
        <f t="shared" si="6"/>
        <v>0</v>
      </c>
      <c r="I95" s="41">
        <f t="shared" si="7"/>
        <v>0</v>
      </c>
      <c r="J95" s="42"/>
    </row>
    <row r="96" spans="1:10" ht="29">
      <c r="A96" s="316">
        <v>4.16</v>
      </c>
      <c r="B96" s="314" t="s">
        <v>640</v>
      </c>
      <c r="C96" s="328"/>
      <c r="D96" s="328"/>
      <c r="E96" s="39">
        <f t="shared" si="5"/>
        <v>0</v>
      </c>
      <c r="F96" s="43">
        <v>0</v>
      </c>
      <c r="G96" s="43">
        <v>0</v>
      </c>
      <c r="H96" s="41">
        <f t="shared" si="6"/>
        <v>0</v>
      </c>
      <c r="I96" s="41">
        <f t="shared" si="7"/>
        <v>0</v>
      </c>
      <c r="J96" s="42"/>
    </row>
    <row r="97" spans="1:12">
      <c r="A97" s="50" t="s">
        <v>560</v>
      </c>
      <c r="B97" s="315" t="s">
        <v>607</v>
      </c>
      <c r="C97" s="328" t="s">
        <v>158</v>
      </c>
      <c r="D97" s="328">
        <v>25</v>
      </c>
      <c r="E97" s="39">
        <f t="shared" si="5"/>
        <v>25</v>
      </c>
      <c r="F97" s="43">
        <v>848</v>
      </c>
      <c r="G97" s="43">
        <v>106</v>
      </c>
      <c r="H97" s="41">
        <f t="shared" si="6"/>
        <v>21200</v>
      </c>
      <c r="I97" s="41">
        <f t="shared" si="7"/>
        <v>2650</v>
      </c>
      <c r="J97" s="42"/>
    </row>
    <row r="98" spans="1:12">
      <c r="A98" s="50" t="s">
        <v>565</v>
      </c>
      <c r="B98" s="315" t="s">
        <v>641</v>
      </c>
      <c r="C98" s="328" t="s">
        <v>158</v>
      </c>
      <c r="D98" s="328">
        <v>5</v>
      </c>
      <c r="E98" s="39">
        <f t="shared" si="5"/>
        <v>5</v>
      </c>
      <c r="F98" s="43">
        <v>1007</v>
      </c>
      <c r="G98" s="43">
        <v>106</v>
      </c>
      <c r="H98" s="41">
        <f t="shared" si="6"/>
        <v>5035</v>
      </c>
      <c r="I98" s="41">
        <f t="shared" si="7"/>
        <v>530</v>
      </c>
      <c r="J98" s="42"/>
    </row>
    <row r="99" spans="1:12">
      <c r="A99" s="50"/>
      <c r="B99" s="315"/>
      <c r="C99" s="328"/>
      <c r="D99" s="328"/>
      <c r="E99" s="39">
        <f t="shared" si="5"/>
        <v>0</v>
      </c>
      <c r="F99" s="43">
        <v>0</v>
      </c>
      <c r="G99" s="43">
        <v>0</v>
      </c>
      <c r="H99" s="41">
        <f t="shared" si="6"/>
        <v>0</v>
      </c>
      <c r="I99" s="41">
        <f t="shared" si="7"/>
        <v>0</v>
      </c>
      <c r="J99" s="42"/>
    </row>
    <row r="100" spans="1:12">
      <c r="A100" s="316">
        <v>4.17</v>
      </c>
      <c r="B100" s="314" t="s">
        <v>642</v>
      </c>
      <c r="C100" s="328"/>
      <c r="D100" s="328"/>
      <c r="E100" s="39">
        <f t="shared" si="5"/>
        <v>0</v>
      </c>
      <c r="F100" s="43">
        <v>0</v>
      </c>
      <c r="G100" s="43">
        <v>0</v>
      </c>
      <c r="H100" s="41">
        <f t="shared" si="6"/>
        <v>0</v>
      </c>
      <c r="I100" s="41">
        <f t="shared" si="7"/>
        <v>0</v>
      </c>
      <c r="J100" s="42"/>
    </row>
    <row r="101" spans="1:12" ht="58">
      <c r="A101" s="50" t="s">
        <v>560</v>
      </c>
      <c r="B101" s="315" t="s">
        <v>643</v>
      </c>
      <c r="C101" s="328" t="s">
        <v>108</v>
      </c>
      <c r="D101" s="328">
        <v>45</v>
      </c>
      <c r="E101" s="39">
        <f>SUM(D101:D101)</f>
        <v>45</v>
      </c>
      <c r="F101" s="43">
        <v>1961</v>
      </c>
      <c r="G101" s="43">
        <v>212</v>
      </c>
      <c r="H101" s="41">
        <f>F101*E101</f>
        <v>88245</v>
      </c>
      <c r="I101" s="41">
        <f>G101*E101</f>
        <v>9540</v>
      </c>
      <c r="J101" s="42"/>
    </row>
    <row r="102" spans="1:12" ht="58">
      <c r="A102" s="50" t="s">
        <v>565</v>
      </c>
      <c r="B102" s="314" t="s">
        <v>644</v>
      </c>
      <c r="C102" s="328" t="s">
        <v>108</v>
      </c>
      <c r="D102" s="328">
        <v>1</v>
      </c>
      <c r="E102" s="39">
        <f>SUM(D102:D102)</f>
        <v>1</v>
      </c>
      <c r="F102" s="43">
        <v>2544</v>
      </c>
      <c r="G102" s="43">
        <v>212</v>
      </c>
      <c r="H102" s="41">
        <f>F102*E102</f>
        <v>2544</v>
      </c>
      <c r="I102" s="41">
        <f>G102*E102</f>
        <v>212</v>
      </c>
      <c r="J102" s="42"/>
    </row>
    <row r="103" spans="1:12" ht="58">
      <c r="A103" s="50" t="s">
        <v>565</v>
      </c>
      <c r="B103" s="314" t="s">
        <v>645</v>
      </c>
      <c r="C103" s="328" t="s">
        <v>108</v>
      </c>
      <c r="D103" s="328"/>
      <c r="E103" s="39">
        <f>SUM(D103:D103)</f>
        <v>0</v>
      </c>
      <c r="F103" s="43">
        <v>0</v>
      </c>
      <c r="G103" s="43">
        <v>0</v>
      </c>
      <c r="H103" s="41">
        <f>F103*E103</f>
        <v>0</v>
      </c>
      <c r="I103" s="41">
        <f>G103*E103</f>
        <v>0</v>
      </c>
      <c r="J103" s="42"/>
    </row>
    <row r="104" spans="1:12" ht="43.5">
      <c r="A104" s="50" t="s">
        <v>567</v>
      </c>
      <c r="B104" s="314" t="s">
        <v>646</v>
      </c>
      <c r="C104" s="328" t="s">
        <v>108</v>
      </c>
      <c r="D104" s="328">
        <v>10</v>
      </c>
      <c r="E104" s="39">
        <f t="shared" si="5"/>
        <v>10</v>
      </c>
      <c r="F104" s="43">
        <v>1961</v>
      </c>
      <c r="G104" s="43">
        <v>212</v>
      </c>
      <c r="H104" s="41">
        <f t="shared" si="6"/>
        <v>19610</v>
      </c>
      <c r="I104" s="41">
        <f t="shared" si="7"/>
        <v>2120</v>
      </c>
      <c r="J104" s="42"/>
    </row>
    <row r="105" spans="1:12">
      <c r="A105" s="50"/>
      <c r="B105" s="314"/>
      <c r="C105" s="328"/>
      <c r="D105" s="328"/>
      <c r="E105" s="39"/>
      <c r="F105" s="43">
        <v>0</v>
      </c>
      <c r="G105" s="43">
        <v>0</v>
      </c>
      <c r="H105" s="41">
        <f t="shared" si="6"/>
        <v>0</v>
      </c>
      <c r="I105" s="41">
        <f t="shared" si="7"/>
        <v>0</v>
      </c>
      <c r="J105" s="42"/>
    </row>
    <row r="106" spans="1:12">
      <c r="A106" s="303">
        <v>5</v>
      </c>
      <c r="B106" s="314" t="s">
        <v>647</v>
      </c>
      <c r="C106" s="328"/>
      <c r="D106" s="328"/>
      <c r="E106" s="39">
        <f t="shared" ref="E106:E140" si="8">SUM(D106:D106)</f>
        <v>0</v>
      </c>
      <c r="F106" s="43">
        <v>0</v>
      </c>
      <c r="G106" s="43">
        <v>0</v>
      </c>
      <c r="H106" s="41">
        <f t="shared" si="6"/>
        <v>0</v>
      </c>
      <c r="I106" s="41">
        <f t="shared" si="7"/>
        <v>0</v>
      </c>
      <c r="J106" s="42"/>
    </row>
    <row r="107" spans="1:12" ht="290">
      <c r="A107" s="330" t="s">
        <v>560</v>
      </c>
      <c r="B107" s="315" t="s">
        <v>648</v>
      </c>
      <c r="C107" s="328" t="s">
        <v>56</v>
      </c>
      <c r="D107" s="328">
        <v>2</v>
      </c>
      <c r="E107" s="39">
        <f t="shared" si="8"/>
        <v>2</v>
      </c>
      <c r="F107" s="43">
        <v>6201</v>
      </c>
      <c r="G107" s="43">
        <v>1330.3</v>
      </c>
      <c r="H107" s="41">
        <f t="shared" si="6"/>
        <v>12402</v>
      </c>
      <c r="I107" s="41">
        <f t="shared" si="7"/>
        <v>2660.6</v>
      </c>
      <c r="J107" s="42"/>
    </row>
    <row r="108" spans="1:12">
      <c r="A108" s="50"/>
      <c r="B108" s="337"/>
      <c r="C108" s="39"/>
      <c r="D108" s="39"/>
      <c r="E108" s="39">
        <f t="shared" si="8"/>
        <v>0</v>
      </c>
      <c r="F108" s="43">
        <v>0</v>
      </c>
      <c r="G108" s="43">
        <v>0</v>
      </c>
      <c r="H108" s="41">
        <f t="shared" si="6"/>
        <v>0</v>
      </c>
      <c r="I108" s="41">
        <f t="shared" si="7"/>
        <v>0</v>
      </c>
      <c r="J108" s="42"/>
    </row>
    <row r="109" spans="1:12" s="46" customFormat="1" ht="72.5">
      <c r="A109" s="338">
        <v>6</v>
      </c>
      <c r="B109" s="312" t="s">
        <v>649</v>
      </c>
      <c r="C109" s="308" t="s">
        <v>56</v>
      </c>
      <c r="D109" s="308">
        <v>5</v>
      </c>
      <c r="E109" s="39">
        <f t="shared" si="8"/>
        <v>5</v>
      </c>
      <c r="F109" s="45">
        <v>13780</v>
      </c>
      <c r="G109" s="45">
        <v>1431</v>
      </c>
      <c r="H109" s="41">
        <f t="shared" si="6"/>
        <v>68900</v>
      </c>
      <c r="I109" s="41">
        <f t="shared" si="7"/>
        <v>7155</v>
      </c>
      <c r="J109" s="53"/>
      <c r="L109" s="32"/>
    </row>
    <row r="110" spans="1:12" ht="58">
      <c r="A110" s="339">
        <v>6.1</v>
      </c>
      <c r="B110" s="38" t="s">
        <v>650</v>
      </c>
      <c r="C110" s="39" t="s">
        <v>108</v>
      </c>
      <c r="D110" s="39">
        <v>4</v>
      </c>
      <c r="E110" s="39">
        <f t="shared" si="8"/>
        <v>4</v>
      </c>
      <c r="F110" s="43">
        <v>12720</v>
      </c>
      <c r="G110" s="43">
        <v>1431</v>
      </c>
      <c r="H110" s="41">
        <f t="shared" si="6"/>
        <v>50880</v>
      </c>
      <c r="I110" s="41">
        <f t="shared" si="7"/>
        <v>5724</v>
      </c>
      <c r="J110" s="42"/>
    </row>
    <row r="111" spans="1:12" ht="58">
      <c r="A111" s="340">
        <v>6.2</v>
      </c>
      <c r="B111" s="38" t="s">
        <v>651</v>
      </c>
      <c r="C111" s="39" t="s">
        <v>108</v>
      </c>
      <c r="D111" s="39">
        <v>3</v>
      </c>
      <c r="E111" s="39">
        <f t="shared" si="8"/>
        <v>3</v>
      </c>
      <c r="F111" s="43">
        <v>10070</v>
      </c>
      <c r="G111" s="43">
        <v>530</v>
      </c>
      <c r="H111" s="41">
        <f t="shared" si="6"/>
        <v>30210</v>
      </c>
      <c r="I111" s="41">
        <f t="shared" si="7"/>
        <v>1590</v>
      </c>
      <c r="J111" s="42"/>
    </row>
    <row r="112" spans="1:12">
      <c r="A112" s="340"/>
      <c r="B112" s="304"/>
      <c r="C112" s="39"/>
      <c r="D112" s="39"/>
      <c r="E112" s="39">
        <f t="shared" si="8"/>
        <v>0</v>
      </c>
      <c r="F112" s="43">
        <v>0</v>
      </c>
      <c r="G112" s="43">
        <v>0</v>
      </c>
      <c r="H112" s="41">
        <f t="shared" si="6"/>
        <v>0</v>
      </c>
      <c r="I112" s="41">
        <f t="shared" si="7"/>
        <v>0</v>
      </c>
      <c r="J112" s="42"/>
    </row>
    <row r="113" spans="1:10" ht="58">
      <c r="A113" s="340">
        <v>6.3</v>
      </c>
      <c r="B113" s="304" t="s">
        <v>652</v>
      </c>
      <c r="C113" s="39" t="s">
        <v>56</v>
      </c>
      <c r="D113" s="39">
        <v>0.5</v>
      </c>
      <c r="E113" s="39">
        <f t="shared" si="8"/>
        <v>0.5</v>
      </c>
      <c r="F113" s="43">
        <v>15900</v>
      </c>
      <c r="G113" s="43">
        <v>1431</v>
      </c>
      <c r="H113" s="41">
        <f t="shared" si="6"/>
        <v>7950</v>
      </c>
      <c r="I113" s="41">
        <f t="shared" si="7"/>
        <v>715.5</v>
      </c>
      <c r="J113" s="42"/>
    </row>
    <row r="114" spans="1:10">
      <c r="A114" s="50"/>
      <c r="B114" s="304"/>
      <c r="C114" s="39"/>
      <c r="D114" s="39"/>
      <c r="E114" s="39">
        <f t="shared" si="8"/>
        <v>0</v>
      </c>
      <c r="F114" s="43">
        <v>0</v>
      </c>
      <c r="G114" s="43">
        <v>0</v>
      </c>
      <c r="H114" s="41">
        <f t="shared" si="6"/>
        <v>0</v>
      </c>
      <c r="I114" s="41">
        <f t="shared" si="7"/>
        <v>0</v>
      </c>
      <c r="J114" s="42"/>
    </row>
    <row r="115" spans="1:10">
      <c r="A115" s="50">
        <v>7</v>
      </c>
      <c r="B115" s="51" t="s">
        <v>653</v>
      </c>
      <c r="C115" s="39"/>
      <c r="D115" s="39"/>
      <c r="E115" s="39">
        <f t="shared" si="8"/>
        <v>0</v>
      </c>
      <c r="F115" s="43">
        <v>0</v>
      </c>
      <c r="G115" s="43">
        <v>0</v>
      </c>
      <c r="H115" s="41">
        <f t="shared" si="6"/>
        <v>0</v>
      </c>
      <c r="I115" s="41">
        <f t="shared" si="7"/>
        <v>0</v>
      </c>
      <c r="J115" s="42"/>
    </row>
    <row r="116" spans="1:10" ht="43.5">
      <c r="A116" s="303"/>
      <c r="B116" s="38" t="s">
        <v>654</v>
      </c>
      <c r="C116" s="39"/>
      <c r="D116" s="39"/>
      <c r="E116" s="39">
        <f t="shared" si="8"/>
        <v>0</v>
      </c>
      <c r="F116" s="43">
        <v>0</v>
      </c>
      <c r="G116" s="43">
        <v>0</v>
      </c>
      <c r="H116" s="41">
        <f t="shared" si="6"/>
        <v>0</v>
      </c>
      <c r="I116" s="41">
        <f t="shared" si="7"/>
        <v>0</v>
      </c>
      <c r="J116" s="42"/>
    </row>
    <row r="117" spans="1:10" ht="29">
      <c r="A117" s="50" t="s">
        <v>560</v>
      </c>
      <c r="B117" s="341" t="s">
        <v>655</v>
      </c>
      <c r="C117" s="39" t="s">
        <v>158</v>
      </c>
      <c r="D117" s="39">
        <v>100</v>
      </c>
      <c r="E117" s="39">
        <f t="shared" si="8"/>
        <v>100</v>
      </c>
      <c r="F117" s="43">
        <v>265</v>
      </c>
      <c r="G117" s="43">
        <v>63.6</v>
      </c>
      <c r="H117" s="41">
        <f t="shared" si="6"/>
        <v>26500</v>
      </c>
      <c r="I117" s="41">
        <f t="shared" si="7"/>
        <v>6360</v>
      </c>
      <c r="J117" s="42"/>
    </row>
    <row r="118" spans="1:10" ht="29">
      <c r="A118" s="50" t="s">
        <v>565</v>
      </c>
      <c r="B118" s="342" t="s">
        <v>656</v>
      </c>
      <c r="C118" s="39" t="s">
        <v>158</v>
      </c>
      <c r="D118" s="39">
        <v>100</v>
      </c>
      <c r="E118" s="39">
        <f t="shared" si="8"/>
        <v>100</v>
      </c>
      <c r="F118" s="43">
        <v>265</v>
      </c>
      <c r="G118" s="43">
        <v>63.6</v>
      </c>
      <c r="H118" s="41">
        <f t="shared" si="6"/>
        <v>26500</v>
      </c>
      <c r="I118" s="41">
        <f t="shared" si="7"/>
        <v>6360</v>
      </c>
      <c r="J118" s="42"/>
    </row>
    <row r="119" spans="1:10">
      <c r="A119" s="50"/>
      <c r="B119" s="40"/>
      <c r="C119" s="39"/>
      <c r="D119" s="39"/>
      <c r="E119" s="39">
        <f t="shared" si="8"/>
        <v>0</v>
      </c>
      <c r="F119" s="43">
        <v>0</v>
      </c>
      <c r="G119" s="43">
        <v>0</v>
      </c>
      <c r="H119" s="41">
        <f t="shared" si="6"/>
        <v>0</v>
      </c>
      <c r="I119" s="41">
        <f t="shared" si="7"/>
        <v>0</v>
      </c>
      <c r="J119" s="42"/>
    </row>
    <row r="120" spans="1:10" ht="43.5">
      <c r="A120" s="50">
        <v>8</v>
      </c>
      <c r="B120" s="38" t="s">
        <v>657</v>
      </c>
      <c r="C120" s="39" t="s">
        <v>56</v>
      </c>
      <c r="D120" s="39">
        <v>5</v>
      </c>
      <c r="E120" s="39">
        <f t="shared" si="8"/>
        <v>5</v>
      </c>
      <c r="F120" s="43">
        <v>1272</v>
      </c>
      <c r="G120" s="43">
        <v>318</v>
      </c>
      <c r="H120" s="41">
        <f t="shared" si="6"/>
        <v>6360</v>
      </c>
      <c r="I120" s="41">
        <f t="shared" si="7"/>
        <v>1590</v>
      </c>
      <c r="J120" s="42"/>
    </row>
    <row r="121" spans="1:10">
      <c r="A121" s="316"/>
      <c r="B121" s="343"/>
      <c r="C121" s="39"/>
      <c r="D121" s="39"/>
      <c r="E121" s="39">
        <f t="shared" si="8"/>
        <v>0</v>
      </c>
      <c r="F121" s="43">
        <v>0</v>
      </c>
      <c r="G121" s="43">
        <v>0</v>
      </c>
      <c r="H121" s="41">
        <f t="shared" si="6"/>
        <v>0</v>
      </c>
      <c r="I121" s="41">
        <f t="shared" si="7"/>
        <v>0</v>
      </c>
      <c r="J121" s="42"/>
    </row>
    <row r="122" spans="1:10">
      <c r="A122" s="303">
        <v>9</v>
      </c>
      <c r="B122" s="304" t="s">
        <v>658</v>
      </c>
      <c r="C122" s="39"/>
      <c r="D122" s="39"/>
      <c r="E122" s="39">
        <f t="shared" si="8"/>
        <v>0</v>
      </c>
      <c r="F122" s="43">
        <v>0</v>
      </c>
      <c r="G122" s="43">
        <v>0</v>
      </c>
      <c r="H122" s="41">
        <f t="shared" si="6"/>
        <v>0</v>
      </c>
      <c r="I122" s="41">
        <f t="shared" si="7"/>
        <v>0</v>
      </c>
      <c r="J122" s="42"/>
    </row>
    <row r="123" spans="1:10" ht="130.5">
      <c r="A123" s="300">
        <v>9.01</v>
      </c>
      <c r="B123" s="304" t="s">
        <v>659</v>
      </c>
      <c r="C123" s="39"/>
      <c r="D123" s="39"/>
      <c r="E123" s="39">
        <f t="shared" si="8"/>
        <v>0</v>
      </c>
      <c r="F123" s="43">
        <v>0</v>
      </c>
      <c r="G123" s="43">
        <v>0</v>
      </c>
      <c r="H123" s="41">
        <f t="shared" si="6"/>
        <v>0</v>
      </c>
      <c r="I123" s="41">
        <f t="shared" si="7"/>
        <v>0</v>
      </c>
      <c r="J123" s="42"/>
    </row>
    <row r="124" spans="1:10">
      <c r="A124" s="344" t="s">
        <v>560</v>
      </c>
      <c r="B124" s="345" t="s">
        <v>660</v>
      </c>
      <c r="C124" s="39" t="s">
        <v>56</v>
      </c>
      <c r="D124" s="39">
        <v>50</v>
      </c>
      <c r="E124" s="39">
        <f t="shared" si="8"/>
        <v>50</v>
      </c>
      <c r="F124" s="43">
        <v>742</v>
      </c>
      <c r="G124" s="43">
        <v>159</v>
      </c>
      <c r="H124" s="41">
        <f t="shared" si="6"/>
        <v>37100</v>
      </c>
      <c r="I124" s="41">
        <f t="shared" si="7"/>
        <v>7950</v>
      </c>
      <c r="J124" s="42"/>
    </row>
    <row r="125" spans="1:10">
      <c r="A125" s="344" t="s">
        <v>565</v>
      </c>
      <c r="B125" s="345" t="s">
        <v>661</v>
      </c>
      <c r="C125" s="39" t="s">
        <v>56</v>
      </c>
      <c r="D125" s="39"/>
      <c r="E125" s="39">
        <f t="shared" si="8"/>
        <v>0</v>
      </c>
      <c r="F125" s="43">
        <v>0</v>
      </c>
      <c r="G125" s="43">
        <v>0</v>
      </c>
      <c r="H125" s="41">
        <f t="shared" ref="H125:H178" si="9">F125*E125</f>
        <v>0</v>
      </c>
      <c r="I125" s="41">
        <f t="shared" ref="I125:I178" si="10">G125*E125</f>
        <v>0</v>
      </c>
      <c r="J125" s="42"/>
    </row>
    <row r="126" spans="1:10">
      <c r="A126" s="303"/>
      <c r="B126" s="38"/>
      <c r="C126" s="39"/>
      <c r="D126" s="39"/>
      <c r="E126" s="39">
        <f t="shared" si="8"/>
        <v>0</v>
      </c>
      <c r="F126" s="43">
        <v>0</v>
      </c>
      <c r="G126" s="43">
        <v>0</v>
      </c>
      <c r="H126" s="41">
        <f t="shared" si="9"/>
        <v>0</v>
      </c>
      <c r="I126" s="41">
        <f t="shared" si="10"/>
        <v>0</v>
      </c>
      <c r="J126" s="42"/>
    </row>
    <row r="127" spans="1:10" ht="159.5">
      <c r="A127" s="316">
        <v>9.02</v>
      </c>
      <c r="B127" s="38" t="s">
        <v>662</v>
      </c>
      <c r="C127" s="39"/>
      <c r="D127" s="39"/>
      <c r="E127" s="39">
        <f t="shared" si="8"/>
        <v>0</v>
      </c>
      <c r="F127" s="43">
        <v>0</v>
      </c>
      <c r="G127" s="43">
        <v>0</v>
      </c>
      <c r="H127" s="41">
        <f t="shared" si="9"/>
        <v>0</v>
      </c>
      <c r="I127" s="41">
        <f t="shared" si="10"/>
        <v>0</v>
      </c>
      <c r="J127" s="42"/>
    </row>
    <row r="128" spans="1:10">
      <c r="A128" s="50" t="s">
        <v>560</v>
      </c>
      <c r="B128" s="38" t="s">
        <v>663</v>
      </c>
      <c r="C128" s="39" t="s">
        <v>56</v>
      </c>
      <c r="D128" s="39">
        <v>600</v>
      </c>
      <c r="E128" s="39">
        <f t="shared" si="8"/>
        <v>600</v>
      </c>
      <c r="F128" s="43">
        <v>265</v>
      </c>
      <c r="G128" s="43">
        <v>137.80000000000001</v>
      </c>
      <c r="H128" s="41">
        <f t="shared" si="9"/>
        <v>159000</v>
      </c>
      <c r="I128" s="41">
        <f t="shared" si="10"/>
        <v>82680</v>
      </c>
      <c r="J128" s="42"/>
    </row>
    <row r="129" spans="1:12">
      <c r="A129" s="303" t="s">
        <v>565</v>
      </c>
      <c r="B129" s="38" t="s">
        <v>661</v>
      </c>
      <c r="C129" s="39" t="s">
        <v>56</v>
      </c>
      <c r="D129" s="39"/>
      <c r="E129" s="39">
        <f t="shared" si="8"/>
        <v>0</v>
      </c>
      <c r="F129" s="43">
        <v>0</v>
      </c>
      <c r="G129" s="43">
        <v>0</v>
      </c>
      <c r="H129" s="41">
        <f t="shared" si="9"/>
        <v>0</v>
      </c>
      <c r="I129" s="41">
        <f t="shared" si="10"/>
        <v>0</v>
      </c>
      <c r="J129" s="42"/>
    </row>
    <row r="130" spans="1:12">
      <c r="A130" s="303"/>
      <c r="B130" s="38"/>
      <c r="C130" s="39"/>
      <c r="D130" s="39"/>
      <c r="E130" s="39">
        <f t="shared" si="8"/>
        <v>0</v>
      </c>
      <c r="F130" s="43">
        <v>0</v>
      </c>
      <c r="G130" s="43">
        <v>0</v>
      </c>
      <c r="H130" s="41">
        <f t="shared" si="9"/>
        <v>0</v>
      </c>
      <c r="I130" s="41">
        <f t="shared" si="10"/>
        <v>0</v>
      </c>
      <c r="J130" s="42"/>
    </row>
    <row r="131" spans="1:12" s="350" customFormat="1" ht="58">
      <c r="A131" s="346">
        <v>9.0299999999999994</v>
      </c>
      <c r="B131" s="315" t="s">
        <v>664</v>
      </c>
      <c r="C131" s="328" t="s">
        <v>56</v>
      </c>
      <c r="D131" s="328">
        <v>75</v>
      </c>
      <c r="E131" s="328">
        <f t="shared" si="8"/>
        <v>75</v>
      </c>
      <c r="F131" s="347">
        <v>1908</v>
      </c>
      <c r="G131" s="347">
        <v>212</v>
      </c>
      <c r="H131" s="348">
        <f t="shared" si="9"/>
        <v>143100</v>
      </c>
      <c r="I131" s="348">
        <f t="shared" si="10"/>
        <v>15900</v>
      </c>
      <c r="J131" s="349"/>
    </row>
    <row r="132" spans="1:12">
      <c r="A132" s="50"/>
      <c r="B132" s="38"/>
      <c r="C132" s="39"/>
      <c r="D132" s="39"/>
      <c r="E132" s="39">
        <f t="shared" si="8"/>
        <v>0</v>
      </c>
      <c r="F132" s="43">
        <v>0</v>
      </c>
      <c r="G132" s="43">
        <v>0</v>
      </c>
      <c r="H132" s="41">
        <f t="shared" si="9"/>
        <v>0</v>
      </c>
      <c r="I132" s="41">
        <f t="shared" si="10"/>
        <v>0</v>
      </c>
      <c r="J132" s="42"/>
    </row>
    <row r="133" spans="1:12">
      <c r="A133" s="303">
        <v>10</v>
      </c>
      <c r="B133" s="51" t="s">
        <v>665</v>
      </c>
      <c r="C133" s="39"/>
      <c r="D133" s="39"/>
      <c r="E133" s="39">
        <f t="shared" si="8"/>
        <v>0</v>
      </c>
      <c r="F133" s="43">
        <v>0</v>
      </c>
      <c r="G133" s="43">
        <v>0</v>
      </c>
      <c r="H133" s="41">
        <f t="shared" si="9"/>
        <v>0</v>
      </c>
      <c r="I133" s="41">
        <f t="shared" si="10"/>
        <v>0</v>
      </c>
      <c r="J133" s="42"/>
    </row>
    <row r="134" spans="1:12">
      <c r="A134" s="303"/>
      <c r="B134" s="304" t="s">
        <v>666</v>
      </c>
      <c r="C134" s="39"/>
      <c r="D134" s="39"/>
      <c r="E134" s="39">
        <f t="shared" si="8"/>
        <v>0</v>
      </c>
      <c r="F134" s="43">
        <v>0</v>
      </c>
      <c r="G134" s="43">
        <v>0</v>
      </c>
      <c r="H134" s="41">
        <f t="shared" si="9"/>
        <v>0</v>
      </c>
      <c r="I134" s="41">
        <f t="shared" si="10"/>
        <v>0</v>
      </c>
      <c r="J134" s="42"/>
    </row>
    <row r="135" spans="1:12">
      <c r="A135" s="303"/>
      <c r="B135" s="51" t="s">
        <v>667</v>
      </c>
      <c r="C135" s="39"/>
      <c r="D135" s="39"/>
      <c r="E135" s="39">
        <f t="shared" si="8"/>
        <v>0</v>
      </c>
      <c r="F135" s="43">
        <v>0</v>
      </c>
      <c r="G135" s="43">
        <v>0</v>
      </c>
      <c r="H135" s="41">
        <f t="shared" si="9"/>
        <v>0</v>
      </c>
      <c r="I135" s="41">
        <f t="shared" si="10"/>
        <v>0</v>
      </c>
      <c r="J135" s="42"/>
    </row>
    <row r="136" spans="1:12" ht="29">
      <c r="A136" s="303"/>
      <c r="B136" s="38" t="s">
        <v>668</v>
      </c>
      <c r="C136" s="39"/>
      <c r="D136" s="39"/>
      <c r="E136" s="39">
        <f t="shared" si="8"/>
        <v>0</v>
      </c>
      <c r="F136" s="43">
        <v>0</v>
      </c>
      <c r="G136" s="43">
        <v>0</v>
      </c>
      <c r="H136" s="41">
        <f t="shared" si="9"/>
        <v>0</v>
      </c>
      <c r="I136" s="41">
        <f t="shared" si="10"/>
        <v>0</v>
      </c>
      <c r="J136" s="42"/>
    </row>
    <row r="137" spans="1:12" ht="29">
      <c r="A137" s="303"/>
      <c r="B137" s="38" t="s">
        <v>669</v>
      </c>
      <c r="C137" s="39"/>
      <c r="D137" s="39"/>
      <c r="E137" s="39">
        <f t="shared" si="8"/>
        <v>0</v>
      </c>
      <c r="F137" s="43">
        <v>0</v>
      </c>
      <c r="G137" s="43">
        <v>0</v>
      </c>
      <c r="H137" s="41">
        <f t="shared" si="9"/>
        <v>0</v>
      </c>
      <c r="I137" s="41">
        <f t="shared" si="10"/>
        <v>0</v>
      </c>
      <c r="J137" s="42"/>
    </row>
    <row r="138" spans="1:12" ht="29">
      <c r="A138" s="303"/>
      <c r="B138" s="38" t="s">
        <v>670</v>
      </c>
      <c r="C138" s="39"/>
      <c r="D138" s="39"/>
      <c r="E138" s="39">
        <f t="shared" si="8"/>
        <v>0</v>
      </c>
      <c r="F138" s="43">
        <v>0</v>
      </c>
      <c r="G138" s="43">
        <v>0</v>
      </c>
      <c r="H138" s="41">
        <f t="shared" si="9"/>
        <v>0</v>
      </c>
      <c r="I138" s="41">
        <f t="shared" si="10"/>
        <v>0</v>
      </c>
      <c r="J138" s="42"/>
    </row>
    <row r="139" spans="1:12" ht="72.5">
      <c r="A139" s="303"/>
      <c r="B139" s="38" t="s">
        <v>671</v>
      </c>
      <c r="C139" s="39"/>
      <c r="D139" s="39"/>
      <c r="E139" s="39">
        <f t="shared" si="8"/>
        <v>0</v>
      </c>
      <c r="F139" s="43">
        <v>0</v>
      </c>
      <c r="G139" s="43">
        <v>0</v>
      </c>
      <c r="H139" s="41">
        <f t="shared" si="9"/>
        <v>0</v>
      </c>
      <c r="I139" s="41">
        <f t="shared" si="10"/>
        <v>0</v>
      </c>
      <c r="J139" s="42"/>
    </row>
    <row r="140" spans="1:12">
      <c r="A140" s="50" t="s">
        <v>560</v>
      </c>
      <c r="B140" s="40" t="s">
        <v>672</v>
      </c>
      <c r="C140" s="39" t="s">
        <v>56</v>
      </c>
      <c r="D140" s="39">
        <v>5</v>
      </c>
      <c r="E140" s="39">
        <f t="shared" si="8"/>
        <v>5</v>
      </c>
      <c r="F140" s="43">
        <v>7208</v>
      </c>
      <c r="G140" s="43">
        <v>1272</v>
      </c>
      <c r="H140" s="41">
        <f t="shared" si="9"/>
        <v>36040</v>
      </c>
      <c r="I140" s="41">
        <f t="shared" si="10"/>
        <v>6360</v>
      </c>
      <c r="J140" s="42"/>
    </row>
    <row r="141" spans="1:12">
      <c r="A141" s="50"/>
      <c r="B141" s="40"/>
      <c r="C141" s="39"/>
      <c r="D141" s="39"/>
      <c r="E141" s="39"/>
      <c r="F141" s="43">
        <v>0</v>
      </c>
      <c r="G141" s="43">
        <v>0</v>
      </c>
      <c r="H141" s="41"/>
      <c r="I141" s="41"/>
      <c r="J141" s="42"/>
    </row>
    <row r="142" spans="1:12" s="46" customFormat="1">
      <c r="A142" s="50" t="s">
        <v>565</v>
      </c>
      <c r="B142" s="428" t="s">
        <v>673</v>
      </c>
      <c r="C142" s="39"/>
      <c r="D142" s="308"/>
      <c r="E142" s="39"/>
      <c r="F142" s="45">
        <v>0</v>
      </c>
      <c r="G142" s="45">
        <v>0</v>
      </c>
      <c r="H142" s="41">
        <f t="shared" si="9"/>
        <v>0</v>
      </c>
      <c r="I142" s="41">
        <f t="shared" si="10"/>
        <v>0</v>
      </c>
      <c r="J142" s="53"/>
      <c r="L142" s="32"/>
    </row>
    <row r="143" spans="1:12" s="46" customFormat="1">
      <c r="A143" s="50"/>
      <c r="B143" s="428" t="s">
        <v>674</v>
      </c>
      <c r="C143" s="39"/>
      <c r="D143" s="308"/>
      <c r="E143" s="39"/>
      <c r="F143" s="45">
        <v>0</v>
      </c>
      <c r="G143" s="45">
        <v>0</v>
      </c>
      <c r="H143" s="41"/>
      <c r="I143" s="41"/>
      <c r="J143" s="53"/>
      <c r="L143" s="32"/>
    </row>
    <row r="144" spans="1:12" s="46" customFormat="1" ht="29">
      <c r="A144" s="50"/>
      <c r="B144" s="427" t="s">
        <v>675</v>
      </c>
      <c r="C144" s="39"/>
      <c r="D144" s="308"/>
      <c r="E144" s="39"/>
      <c r="F144" s="45">
        <v>0</v>
      </c>
      <c r="G144" s="45">
        <v>0</v>
      </c>
      <c r="H144" s="41"/>
      <c r="I144" s="41"/>
      <c r="J144" s="53"/>
      <c r="L144" s="32"/>
    </row>
    <row r="145" spans="1:12" s="46" customFormat="1">
      <c r="A145" s="50"/>
      <c r="B145" s="427" t="s">
        <v>676</v>
      </c>
      <c r="C145" s="39"/>
      <c r="D145" s="308"/>
      <c r="E145" s="39"/>
      <c r="F145" s="45">
        <v>0</v>
      </c>
      <c r="G145" s="45">
        <v>0</v>
      </c>
      <c r="H145" s="41"/>
      <c r="I145" s="41"/>
      <c r="J145" s="53"/>
      <c r="L145" s="32"/>
    </row>
    <row r="146" spans="1:12" s="46" customFormat="1" ht="58">
      <c r="A146" s="50"/>
      <c r="B146" s="427" t="s">
        <v>677</v>
      </c>
      <c r="C146" s="39"/>
      <c r="D146" s="308"/>
      <c r="E146" s="39"/>
      <c r="F146" s="45">
        <v>0</v>
      </c>
      <c r="G146" s="45">
        <v>0</v>
      </c>
      <c r="H146" s="41"/>
      <c r="I146" s="41"/>
      <c r="J146" s="53"/>
      <c r="L146" s="32"/>
    </row>
    <row r="147" spans="1:12" s="46" customFormat="1">
      <c r="A147" s="50"/>
      <c r="B147" s="40" t="s">
        <v>678</v>
      </c>
      <c r="C147" s="39" t="s">
        <v>56</v>
      </c>
      <c r="D147" s="39">
        <v>30</v>
      </c>
      <c r="E147" s="39">
        <f t="shared" ref="E147:E178" si="11">SUM(D147:D147)</f>
        <v>30</v>
      </c>
      <c r="F147" s="43">
        <v>2650</v>
      </c>
      <c r="G147" s="43">
        <v>371</v>
      </c>
      <c r="H147" s="41">
        <f>F147*E147</f>
        <v>79500</v>
      </c>
      <c r="I147" s="41">
        <f>G147*E147</f>
        <v>11130</v>
      </c>
      <c r="J147" s="53"/>
      <c r="L147" s="32"/>
    </row>
    <row r="148" spans="1:12" s="46" customFormat="1">
      <c r="A148" s="351"/>
      <c r="B148" s="352"/>
      <c r="C148" s="308"/>
      <c r="D148" s="308"/>
      <c r="E148" s="39"/>
      <c r="F148" s="45">
        <v>0</v>
      </c>
      <c r="G148" s="45">
        <v>0</v>
      </c>
      <c r="H148" s="41"/>
      <c r="I148" s="41"/>
      <c r="J148" s="53"/>
      <c r="L148" s="32"/>
    </row>
    <row r="149" spans="1:12">
      <c r="A149" s="303">
        <v>11</v>
      </c>
      <c r="B149" s="353" t="s">
        <v>679</v>
      </c>
      <c r="C149" s="39"/>
      <c r="D149" s="39"/>
      <c r="E149" s="39">
        <f t="shared" si="11"/>
        <v>0</v>
      </c>
      <c r="F149" s="43">
        <v>0</v>
      </c>
      <c r="G149" s="43">
        <v>0</v>
      </c>
      <c r="H149" s="41">
        <f t="shared" si="9"/>
        <v>0</v>
      </c>
      <c r="I149" s="41">
        <f t="shared" si="10"/>
        <v>0</v>
      </c>
      <c r="J149" s="42"/>
    </row>
    <row r="150" spans="1:12" ht="29">
      <c r="A150" s="50"/>
      <c r="B150" s="38" t="s">
        <v>680</v>
      </c>
      <c r="C150" s="39"/>
      <c r="D150" s="39"/>
      <c r="E150" s="39"/>
      <c r="F150" s="43">
        <v>0</v>
      </c>
      <c r="G150" s="43">
        <v>0</v>
      </c>
      <c r="H150" s="41"/>
      <c r="I150" s="41"/>
      <c r="J150" s="42"/>
    </row>
    <row r="151" spans="1:12" ht="43.5">
      <c r="A151" s="50"/>
      <c r="B151" s="38" t="s">
        <v>681</v>
      </c>
      <c r="C151" s="39"/>
      <c r="D151" s="39"/>
      <c r="E151" s="39">
        <f t="shared" si="11"/>
        <v>0</v>
      </c>
      <c r="F151" s="43">
        <v>0</v>
      </c>
      <c r="G151" s="43">
        <v>0</v>
      </c>
      <c r="H151" s="41">
        <f t="shared" si="9"/>
        <v>0</v>
      </c>
      <c r="I151" s="41">
        <f t="shared" si="10"/>
        <v>0</v>
      </c>
      <c r="J151" s="42"/>
    </row>
    <row r="152" spans="1:12">
      <c r="A152" s="50"/>
      <c r="B152" s="38" t="s">
        <v>682</v>
      </c>
      <c r="C152" s="39"/>
      <c r="D152" s="39"/>
      <c r="E152" s="39">
        <f t="shared" si="11"/>
        <v>0</v>
      </c>
      <c r="F152" s="43">
        <v>0</v>
      </c>
      <c r="G152" s="43">
        <v>0</v>
      </c>
      <c r="H152" s="41">
        <f t="shared" si="9"/>
        <v>0</v>
      </c>
      <c r="I152" s="41">
        <f t="shared" si="10"/>
        <v>0</v>
      </c>
      <c r="J152" s="42"/>
    </row>
    <row r="153" spans="1:12" ht="82.5" customHeight="1">
      <c r="A153" s="50"/>
      <c r="B153" s="38" t="s">
        <v>683</v>
      </c>
      <c r="C153" s="39"/>
      <c r="D153" s="39"/>
      <c r="E153" s="39">
        <f t="shared" si="11"/>
        <v>0</v>
      </c>
      <c r="F153" s="43">
        <v>0</v>
      </c>
      <c r="G153" s="43">
        <v>0</v>
      </c>
      <c r="H153" s="41">
        <f t="shared" si="9"/>
        <v>0</v>
      </c>
      <c r="I153" s="41">
        <f t="shared" si="10"/>
        <v>0</v>
      </c>
      <c r="J153" s="42"/>
    </row>
    <row r="154" spans="1:12">
      <c r="A154" s="50"/>
      <c r="B154" s="38" t="s">
        <v>684</v>
      </c>
      <c r="C154" s="39"/>
      <c r="D154" s="39"/>
      <c r="E154" s="39"/>
      <c r="F154" s="43">
        <v>0</v>
      </c>
      <c r="G154" s="43">
        <v>0</v>
      </c>
      <c r="H154" s="41"/>
      <c r="I154" s="41"/>
      <c r="J154" s="42"/>
    </row>
    <row r="155" spans="1:12">
      <c r="A155" s="50"/>
      <c r="B155" s="38" t="s">
        <v>685</v>
      </c>
      <c r="C155" s="39"/>
      <c r="D155" s="39"/>
      <c r="E155" s="39">
        <f t="shared" si="11"/>
        <v>0</v>
      </c>
      <c r="F155" s="43">
        <v>0</v>
      </c>
      <c r="G155" s="43">
        <v>0</v>
      </c>
      <c r="H155" s="41">
        <f t="shared" si="9"/>
        <v>0</v>
      </c>
      <c r="I155" s="41">
        <f t="shared" si="10"/>
        <v>0</v>
      </c>
      <c r="J155" s="42"/>
    </row>
    <row r="156" spans="1:12">
      <c r="A156" s="50"/>
      <c r="B156" s="38" t="s">
        <v>686</v>
      </c>
      <c r="C156" s="39"/>
      <c r="D156" s="39"/>
      <c r="E156" s="39">
        <f t="shared" si="11"/>
        <v>0</v>
      </c>
      <c r="F156" s="43">
        <v>0</v>
      </c>
      <c r="G156" s="43">
        <v>0</v>
      </c>
      <c r="H156" s="41">
        <f t="shared" si="9"/>
        <v>0</v>
      </c>
      <c r="I156" s="41">
        <f t="shared" si="10"/>
        <v>0</v>
      </c>
      <c r="J156" s="42"/>
    </row>
    <row r="157" spans="1:12">
      <c r="A157" s="50"/>
      <c r="B157" s="38" t="s">
        <v>687</v>
      </c>
      <c r="C157" s="39"/>
      <c r="D157" s="39"/>
      <c r="E157" s="39">
        <f t="shared" si="11"/>
        <v>0</v>
      </c>
      <c r="F157" s="43">
        <v>0</v>
      </c>
      <c r="G157" s="43">
        <v>0</v>
      </c>
      <c r="H157" s="41">
        <f t="shared" si="9"/>
        <v>0</v>
      </c>
      <c r="I157" s="41">
        <f t="shared" si="10"/>
        <v>0</v>
      </c>
      <c r="J157" s="42"/>
    </row>
    <row r="158" spans="1:12" ht="29">
      <c r="A158" s="50"/>
      <c r="B158" s="38" t="s">
        <v>688</v>
      </c>
      <c r="C158" s="39"/>
      <c r="D158" s="39"/>
      <c r="E158" s="39">
        <f t="shared" si="11"/>
        <v>0</v>
      </c>
      <c r="F158" s="43">
        <v>0</v>
      </c>
      <c r="G158" s="43">
        <v>0</v>
      </c>
      <c r="H158" s="41">
        <f t="shared" si="9"/>
        <v>0</v>
      </c>
      <c r="I158" s="41">
        <f t="shared" si="10"/>
        <v>0</v>
      </c>
      <c r="J158" s="42"/>
    </row>
    <row r="159" spans="1:12">
      <c r="A159" s="50"/>
      <c r="B159" s="38" t="s">
        <v>689</v>
      </c>
      <c r="C159" s="39"/>
      <c r="D159" s="39"/>
      <c r="E159" s="39">
        <f t="shared" si="11"/>
        <v>0</v>
      </c>
      <c r="F159" s="43">
        <v>0</v>
      </c>
      <c r="G159" s="43">
        <v>0</v>
      </c>
      <c r="H159" s="41">
        <f t="shared" si="9"/>
        <v>0</v>
      </c>
      <c r="I159" s="41">
        <f t="shared" si="10"/>
        <v>0</v>
      </c>
      <c r="J159" s="42"/>
    </row>
    <row r="160" spans="1:12">
      <c r="A160" s="50"/>
      <c r="B160" s="38" t="s">
        <v>690</v>
      </c>
      <c r="C160" s="39"/>
      <c r="D160" s="39"/>
      <c r="E160" s="39">
        <f t="shared" si="11"/>
        <v>0</v>
      </c>
      <c r="F160" s="43">
        <v>0</v>
      </c>
      <c r="G160" s="43">
        <v>0</v>
      </c>
      <c r="H160" s="41">
        <f t="shared" si="9"/>
        <v>0</v>
      </c>
      <c r="I160" s="41">
        <f t="shared" si="10"/>
        <v>0</v>
      </c>
      <c r="J160" s="42"/>
    </row>
    <row r="161" spans="1:12">
      <c r="A161" s="50"/>
      <c r="B161" s="38" t="s">
        <v>691</v>
      </c>
      <c r="C161" s="39"/>
      <c r="D161" s="39"/>
      <c r="E161" s="39">
        <f t="shared" si="11"/>
        <v>0</v>
      </c>
      <c r="F161" s="43">
        <v>0</v>
      </c>
      <c r="G161" s="43">
        <v>0</v>
      </c>
      <c r="H161" s="41">
        <f t="shared" si="9"/>
        <v>0</v>
      </c>
      <c r="I161" s="41">
        <f t="shared" si="10"/>
        <v>0</v>
      </c>
      <c r="J161" s="42"/>
    </row>
    <row r="162" spans="1:12">
      <c r="A162" s="50"/>
      <c r="B162" s="38" t="s">
        <v>692</v>
      </c>
      <c r="C162" s="39"/>
      <c r="D162" s="39"/>
      <c r="E162" s="39">
        <f t="shared" si="11"/>
        <v>0</v>
      </c>
      <c r="F162" s="43">
        <v>0</v>
      </c>
      <c r="G162" s="43">
        <v>0</v>
      </c>
      <c r="H162" s="41">
        <f t="shared" si="9"/>
        <v>0</v>
      </c>
      <c r="I162" s="41">
        <f t="shared" si="10"/>
        <v>0</v>
      </c>
      <c r="J162" s="42"/>
    </row>
    <row r="163" spans="1:12">
      <c r="A163" s="50"/>
      <c r="B163" s="38" t="s">
        <v>693</v>
      </c>
      <c r="C163" s="39"/>
      <c r="D163" s="39"/>
      <c r="E163" s="39">
        <f t="shared" si="11"/>
        <v>0</v>
      </c>
      <c r="F163" s="43">
        <v>0</v>
      </c>
      <c r="G163" s="43">
        <v>0</v>
      </c>
      <c r="H163" s="41">
        <f t="shared" si="9"/>
        <v>0</v>
      </c>
      <c r="I163" s="41">
        <f t="shared" si="10"/>
        <v>0</v>
      </c>
      <c r="J163" s="42"/>
    </row>
    <row r="164" spans="1:12" ht="29">
      <c r="A164" s="50"/>
      <c r="B164" s="38" t="s">
        <v>694</v>
      </c>
      <c r="C164" s="39"/>
      <c r="D164" s="39"/>
      <c r="E164" s="39">
        <f t="shared" si="11"/>
        <v>0</v>
      </c>
      <c r="F164" s="43">
        <v>0</v>
      </c>
      <c r="G164" s="43">
        <v>0</v>
      </c>
      <c r="H164" s="41">
        <f t="shared" si="9"/>
        <v>0</v>
      </c>
      <c r="I164" s="41">
        <f t="shared" si="10"/>
        <v>0</v>
      </c>
      <c r="J164" s="42"/>
    </row>
    <row r="165" spans="1:12">
      <c r="A165" s="50"/>
      <c r="B165" s="37" t="s">
        <v>695</v>
      </c>
      <c r="C165" s="39" t="s">
        <v>626</v>
      </c>
      <c r="D165" s="39">
        <v>2</v>
      </c>
      <c r="E165" s="39">
        <f>SUM(D165:D165)</f>
        <v>2</v>
      </c>
      <c r="F165" s="43">
        <v>24910</v>
      </c>
      <c r="G165" s="43">
        <v>1590</v>
      </c>
      <c r="H165" s="41">
        <f>F165*E165</f>
        <v>49820</v>
      </c>
      <c r="I165" s="41">
        <f>G165*E165</f>
        <v>3180</v>
      </c>
      <c r="J165" s="42"/>
    </row>
    <row r="166" spans="1:12">
      <c r="A166" s="50"/>
      <c r="B166" s="37"/>
      <c r="C166" s="39"/>
      <c r="D166" s="39"/>
      <c r="E166" s="39"/>
      <c r="F166" s="43">
        <v>0</v>
      </c>
      <c r="G166" s="43">
        <v>0</v>
      </c>
      <c r="H166" s="41"/>
      <c r="I166" s="41"/>
      <c r="J166" s="42"/>
    </row>
    <row r="167" spans="1:12">
      <c r="A167" s="303">
        <v>12</v>
      </c>
      <c r="B167" s="51" t="s">
        <v>696</v>
      </c>
      <c r="C167" s="39"/>
      <c r="D167" s="39"/>
      <c r="E167" s="39">
        <f t="shared" si="11"/>
        <v>0</v>
      </c>
      <c r="F167" s="43">
        <v>0</v>
      </c>
      <c r="G167" s="43">
        <v>0</v>
      </c>
      <c r="H167" s="41">
        <f t="shared" si="9"/>
        <v>0</v>
      </c>
      <c r="I167" s="41">
        <f t="shared" si="10"/>
        <v>0</v>
      </c>
      <c r="J167" s="42"/>
    </row>
    <row r="168" spans="1:12" ht="72.5">
      <c r="A168" s="50" t="s">
        <v>560</v>
      </c>
      <c r="B168" s="38" t="s">
        <v>697</v>
      </c>
      <c r="C168" s="39" t="s">
        <v>698</v>
      </c>
      <c r="D168" s="39"/>
      <c r="E168" s="39">
        <f t="shared" si="11"/>
        <v>0</v>
      </c>
      <c r="F168" s="43">
        <v>0</v>
      </c>
      <c r="G168" s="43">
        <v>0</v>
      </c>
      <c r="H168" s="41">
        <f t="shared" si="9"/>
        <v>0</v>
      </c>
      <c r="I168" s="41">
        <f t="shared" si="10"/>
        <v>0</v>
      </c>
      <c r="J168" s="42"/>
    </row>
    <row r="169" spans="1:12" s="55" customFormat="1" ht="58">
      <c r="A169" s="354" t="s">
        <v>565</v>
      </c>
      <c r="B169" s="54" t="s">
        <v>699</v>
      </c>
      <c r="C169" s="39" t="s">
        <v>61</v>
      </c>
      <c r="D169" s="39">
        <v>10</v>
      </c>
      <c r="E169" s="39">
        <f t="shared" si="11"/>
        <v>10</v>
      </c>
      <c r="F169" s="43">
        <v>2385</v>
      </c>
      <c r="G169" s="43">
        <v>795</v>
      </c>
      <c r="H169" s="41">
        <f t="shared" si="9"/>
        <v>23850</v>
      </c>
      <c r="I169" s="41">
        <f t="shared" si="10"/>
        <v>7950</v>
      </c>
      <c r="J169" s="42"/>
      <c r="L169" s="32"/>
    </row>
    <row r="170" spans="1:12" s="55" customFormat="1">
      <c r="A170" s="354"/>
      <c r="B170" s="54"/>
      <c r="C170" s="39"/>
      <c r="D170" s="39"/>
      <c r="E170" s="39">
        <f t="shared" si="11"/>
        <v>0</v>
      </c>
      <c r="F170" s="43">
        <v>0</v>
      </c>
      <c r="G170" s="43">
        <v>0</v>
      </c>
      <c r="H170" s="41">
        <f t="shared" si="9"/>
        <v>0</v>
      </c>
      <c r="I170" s="41">
        <f t="shared" si="10"/>
        <v>0</v>
      </c>
      <c r="J170" s="42"/>
      <c r="L170" s="32"/>
    </row>
    <row r="171" spans="1:12">
      <c r="A171" s="50">
        <v>13</v>
      </c>
      <c r="B171" s="51" t="s">
        <v>700</v>
      </c>
      <c r="C171" s="429"/>
      <c r="D171" s="355"/>
      <c r="E171" s="39">
        <f t="shared" si="11"/>
        <v>0</v>
      </c>
      <c r="F171" s="43">
        <v>0</v>
      </c>
      <c r="G171" s="43">
        <v>0</v>
      </c>
      <c r="H171" s="41">
        <f t="shared" si="9"/>
        <v>0</v>
      </c>
      <c r="I171" s="41">
        <f t="shared" si="10"/>
        <v>0</v>
      </c>
      <c r="J171" s="42"/>
    </row>
    <row r="172" spans="1:12" ht="87">
      <c r="A172" s="50"/>
      <c r="B172" s="56" t="s">
        <v>701</v>
      </c>
      <c r="C172" s="429" t="s">
        <v>702</v>
      </c>
      <c r="D172" s="319">
        <v>1</v>
      </c>
      <c r="E172" s="39">
        <f t="shared" si="11"/>
        <v>1</v>
      </c>
      <c r="F172" s="43">
        <v>0</v>
      </c>
      <c r="G172" s="43">
        <v>61480</v>
      </c>
      <c r="H172" s="41">
        <f t="shared" si="9"/>
        <v>0</v>
      </c>
      <c r="I172" s="41">
        <f t="shared" si="10"/>
        <v>61480</v>
      </c>
      <c r="J172" s="42"/>
    </row>
    <row r="173" spans="1:12">
      <c r="A173" s="50"/>
      <c r="B173" s="56"/>
      <c r="C173" s="429"/>
      <c r="D173" s="355"/>
      <c r="E173" s="39">
        <f t="shared" si="11"/>
        <v>0</v>
      </c>
      <c r="F173" s="43">
        <v>0</v>
      </c>
      <c r="G173" s="43">
        <v>0</v>
      </c>
      <c r="H173" s="41">
        <f t="shared" si="9"/>
        <v>0</v>
      </c>
      <c r="I173" s="41">
        <f t="shared" si="10"/>
        <v>0</v>
      </c>
      <c r="J173" s="42"/>
    </row>
    <row r="174" spans="1:12">
      <c r="A174" s="50">
        <v>14</v>
      </c>
      <c r="B174" s="51" t="s">
        <v>703</v>
      </c>
      <c r="C174" s="355"/>
      <c r="D174" s="355"/>
      <c r="E174" s="39">
        <f t="shared" si="11"/>
        <v>0</v>
      </c>
      <c r="F174" s="43">
        <v>0</v>
      </c>
      <c r="G174" s="43">
        <v>0</v>
      </c>
      <c r="H174" s="41">
        <f t="shared" si="9"/>
        <v>0</v>
      </c>
      <c r="I174" s="41">
        <f t="shared" si="10"/>
        <v>0</v>
      </c>
      <c r="J174" s="42"/>
    </row>
    <row r="175" spans="1:12" ht="29">
      <c r="A175" s="50"/>
      <c r="B175" s="357" t="s">
        <v>704</v>
      </c>
      <c r="C175" s="355"/>
      <c r="D175" s="355"/>
      <c r="E175" s="39">
        <f t="shared" si="11"/>
        <v>0</v>
      </c>
      <c r="F175" s="43">
        <v>0</v>
      </c>
      <c r="G175" s="43">
        <v>0</v>
      </c>
      <c r="H175" s="41">
        <f t="shared" si="9"/>
        <v>0</v>
      </c>
      <c r="I175" s="41">
        <f t="shared" si="10"/>
        <v>0</v>
      </c>
      <c r="J175" s="42"/>
    </row>
    <row r="176" spans="1:12" ht="72.5">
      <c r="A176" s="50"/>
      <c r="B176" s="356" t="s">
        <v>705</v>
      </c>
      <c r="C176" s="355"/>
      <c r="D176" s="355"/>
      <c r="E176" s="39">
        <f t="shared" si="11"/>
        <v>0</v>
      </c>
      <c r="F176" s="43">
        <v>0</v>
      </c>
      <c r="G176" s="43">
        <v>0</v>
      </c>
      <c r="H176" s="41">
        <f t="shared" si="9"/>
        <v>0</v>
      </c>
      <c r="I176" s="41">
        <f t="shared" si="10"/>
        <v>0</v>
      </c>
      <c r="J176" s="42"/>
    </row>
    <row r="177" spans="1:10" ht="29">
      <c r="A177" s="50"/>
      <c r="B177" s="357" t="s">
        <v>706</v>
      </c>
      <c r="C177" s="319" t="s">
        <v>702</v>
      </c>
      <c r="D177" s="319">
        <v>1</v>
      </c>
      <c r="E177" s="39">
        <f t="shared" si="11"/>
        <v>1</v>
      </c>
      <c r="F177" s="43">
        <v>0</v>
      </c>
      <c r="G177" s="43">
        <v>53000</v>
      </c>
      <c r="H177" s="41">
        <f t="shared" si="9"/>
        <v>0</v>
      </c>
      <c r="I177" s="41">
        <f t="shared" si="10"/>
        <v>53000</v>
      </c>
      <c r="J177" s="42"/>
    </row>
    <row r="178" spans="1:10">
      <c r="A178" s="50"/>
      <c r="B178" s="38"/>
      <c r="C178" s="355"/>
      <c r="D178" s="355"/>
      <c r="E178" s="39">
        <f t="shared" si="11"/>
        <v>0</v>
      </c>
      <c r="F178" s="43"/>
      <c r="G178" s="43"/>
      <c r="H178" s="41">
        <f t="shared" si="9"/>
        <v>0</v>
      </c>
      <c r="I178" s="41">
        <f t="shared" si="10"/>
        <v>0</v>
      </c>
    </row>
    <row r="179" spans="1:10" s="487" customFormat="1">
      <c r="A179" s="483"/>
      <c r="B179" s="484" t="s">
        <v>707</v>
      </c>
      <c r="C179" s="485"/>
      <c r="D179" s="485"/>
      <c r="E179" s="485"/>
      <c r="F179" s="485"/>
      <c r="G179" s="485"/>
      <c r="H179" s="486">
        <f>SUM(H6:H178)</f>
        <v>2237176</v>
      </c>
      <c r="I179" s="486">
        <f>SUM(I6:I178)</f>
        <v>503202.1</v>
      </c>
    </row>
    <row r="180" spans="1:10">
      <c r="I180" s="60"/>
    </row>
    <row r="181" spans="1:10">
      <c r="I181" s="60"/>
    </row>
  </sheetData>
  <mergeCells count="10">
    <mergeCell ref="F2:G2"/>
    <mergeCell ref="H2:I2"/>
    <mergeCell ref="H4:I4"/>
    <mergeCell ref="A22:A26"/>
    <mergeCell ref="A1:I1"/>
    <mergeCell ref="A2:A3"/>
    <mergeCell ref="B2:B3"/>
    <mergeCell ref="C2:C3"/>
    <mergeCell ref="D2:D3"/>
    <mergeCell ref="E2:E3"/>
  </mergeCells>
  <printOptions horizontalCentered="1" verticalCentered="1"/>
  <pageMargins left="0.23622047244094499" right="0.23622047244094499" top="0.74803149606299202" bottom="0.74803149606299202" header="0.31496062992126" footer="0.31496062992126"/>
  <pageSetup paperSize="9" scale="10" fitToHeight="10"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C86"/>
  <sheetViews>
    <sheetView view="pageBreakPreview" topLeftCell="A78" zoomScaleSheetLayoutView="100" workbookViewId="0">
      <selection activeCell="J88" sqref="J88"/>
    </sheetView>
  </sheetViews>
  <sheetFormatPr defaultColWidth="9.1796875" defaultRowHeight="14.5"/>
  <cols>
    <col min="1" max="1" width="10.26953125" style="394" bestFit="1" customWidth="1"/>
    <col min="2" max="2" width="70.7265625" style="361" customWidth="1"/>
    <col min="3" max="3" width="5.453125" style="361" bestFit="1" customWidth="1"/>
    <col min="4" max="4" width="11.1796875" style="361" customWidth="1"/>
    <col min="5" max="5" width="9" style="361" bestFit="1" customWidth="1"/>
    <col min="6" max="6" width="7.7265625" style="361" bestFit="1" customWidth="1"/>
    <col min="7" max="7" width="8" style="361" bestFit="1" customWidth="1"/>
    <col min="8" max="8" width="11" style="361" bestFit="1" customWidth="1"/>
    <col min="9" max="9" width="9.26953125" style="361" bestFit="1" customWidth="1"/>
    <col min="10" max="16384" width="9.1796875" style="361"/>
  </cols>
  <sheetData>
    <row r="1" spans="1:81" customFormat="1" ht="19">
      <c r="A1" s="855" t="s">
        <v>708</v>
      </c>
      <c r="B1" s="856"/>
      <c r="C1" s="856"/>
      <c r="D1" s="856"/>
      <c r="E1" s="856"/>
      <c r="F1" s="856"/>
      <c r="G1" s="856"/>
      <c r="H1" s="856"/>
      <c r="I1" s="856"/>
      <c r="J1" s="502"/>
    </row>
    <row r="2" spans="1:81" s="362" customFormat="1">
      <c r="A2" s="862" t="s">
        <v>2</v>
      </c>
      <c r="B2" s="863" t="s">
        <v>547</v>
      </c>
      <c r="C2" s="864" t="s">
        <v>548</v>
      </c>
      <c r="D2" s="864" t="s">
        <v>549</v>
      </c>
      <c r="E2" s="864" t="s">
        <v>25</v>
      </c>
      <c r="F2" s="857" t="s">
        <v>551</v>
      </c>
      <c r="G2" s="857"/>
      <c r="H2" s="857" t="s">
        <v>551</v>
      </c>
      <c r="I2" s="858"/>
      <c r="J2" s="361"/>
      <c r="K2" s="361"/>
      <c r="L2" s="361"/>
      <c r="M2" s="361"/>
      <c r="N2" s="361"/>
      <c r="O2" s="361"/>
      <c r="P2" s="361"/>
      <c r="Q2" s="361"/>
      <c r="R2" s="361"/>
      <c r="S2" s="361"/>
      <c r="T2" s="361"/>
      <c r="U2" s="361"/>
      <c r="V2" s="361"/>
      <c r="W2" s="361"/>
      <c r="X2" s="361"/>
      <c r="Y2" s="361"/>
      <c r="Z2" s="361"/>
      <c r="AA2" s="361"/>
      <c r="AB2" s="361"/>
      <c r="AC2" s="361"/>
      <c r="AD2" s="361"/>
      <c r="AE2" s="361"/>
      <c r="AF2" s="361"/>
      <c r="AG2" s="361"/>
      <c r="AH2" s="361"/>
      <c r="AI2" s="361"/>
      <c r="AJ2" s="361"/>
      <c r="AK2" s="361"/>
      <c r="AL2" s="361"/>
      <c r="AM2" s="361"/>
      <c r="AN2" s="361"/>
      <c r="AO2" s="361"/>
      <c r="AP2" s="361"/>
      <c r="AQ2" s="361"/>
      <c r="AR2" s="361"/>
      <c r="AS2" s="361"/>
      <c r="AT2" s="361"/>
      <c r="AU2" s="361"/>
      <c r="AV2" s="361"/>
      <c r="AW2" s="361"/>
      <c r="AX2" s="361"/>
      <c r="AY2" s="361"/>
      <c r="AZ2" s="361"/>
      <c r="BA2" s="361"/>
      <c r="BB2" s="361"/>
      <c r="BC2" s="361"/>
      <c r="BD2" s="361"/>
      <c r="BE2" s="361"/>
      <c r="BF2" s="361"/>
      <c r="BG2" s="361"/>
      <c r="BH2" s="361"/>
      <c r="BI2" s="361"/>
      <c r="BJ2" s="361"/>
      <c r="BK2" s="361"/>
      <c r="BL2" s="361"/>
      <c r="BM2" s="361"/>
      <c r="BN2" s="361"/>
      <c r="BO2" s="361"/>
      <c r="BP2" s="361"/>
      <c r="BQ2" s="361"/>
      <c r="BR2" s="361"/>
      <c r="BS2" s="361"/>
      <c r="BT2" s="361"/>
      <c r="BU2" s="361"/>
      <c r="BV2" s="361"/>
      <c r="BW2" s="361"/>
      <c r="BX2" s="361"/>
      <c r="BY2" s="361"/>
      <c r="BZ2" s="361"/>
      <c r="CA2" s="361"/>
      <c r="CB2" s="361"/>
      <c r="CC2" s="361"/>
    </row>
    <row r="3" spans="1:81" ht="43.5">
      <c r="A3" s="862"/>
      <c r="B3" s="863"/>
      <c r="C3" s="864"/>
      <c r="D3" s="864"/>
      <c r="E3" s="864"/>
      <c r="F3" s="363" t="s">
        <v>552</v>
      </c>
      <c r="G3" s="363" t="s">
        <v>553</v>
      </c>
      <c r="H3" s="363" t="s">
        <v>554</v>
      </c>
      <c r="I3" s="501" t="s">
        <v>555</v>
      </c>
    </row>
    <row r="4" spans="1:81">
      <c r="A4" s="364"/>
      <c r="B4" s="365"/>
      <c r="C4" s="366"/>
      <c r="D4" s="366"/>
      <c r="E4" s="366"/>
      <c r="F4" s="363"/>
      <c r="G4" s="363"/>
      <c r="H4" s="363"/>
      <c r="I4" s="501"/>
    </row>
    <row r="5" spans="1:81" ht="29">
      <c r="A5" s="323" t="s">
        <v>223</v>
      </c>
      <c r="B5" s="367" t="s">
        <v>709</v>
      </c>
      <c r="C5" s="368"/>
      <c r="D5" s="368"/>
      <c r="E5" s="368"/>
      <c r="F5" s="362"/>
      <c r="G5" s="362"/>
      <c r="H5" s="369"/>
      <c r="I5" s="369"/>
    </row>
    <row r="6" spans="1:81">
      <c r="A6" s="323"/>
      <c r="B6" s="367" t="s">
        <v>710</v>
      </c>
      <c r="C6" s="368"/>
      <c r="D6" s="368"/>
      <c r="E6" s="368"/>
      <c r="F6" s="362"/>
      <c r="G6" s="362"/>
      <c r="H6" s="369"/>
      <c r="I6" s="369"/>
    </row>
    <row r="7" spans="1:81">
      <c r="A7" s="323"/>
      <c r="B7" s="324"/>
      <c r="C7" s="368"/>
      <c r="D7" s="368"/>
      <c r="E7" s="368"/>
      <c r="F7" s="362"/>
      <c r="G7" s="362"/>
      <c r="H7" s="369"/>
      <c r="I7" s="369"/>
    </row>
    <row r="8" spans="1:81" ht="101.5">
      <c r="A8" s="323">
        <v>1</v>
      </c>
      <c r="B8" s="370" t="s">
        <v>711</v>
      </c>
      <c r="C8" s="362"/>
      <c r="D8" s="362"/>
      <c r="E8" s="362"/>
      <c r="F8" s="362"/>
      <c r="G8" s="362"/>
      <c r="H8" s="369"/>
      <c r="I8" s="369"/>
    </row>
    <row r="9" spans="1:81" ht="29">
      <c r="A9" s="323"/>
      <c r="B9" s="370" t="s">
        <v>712</v>
      </c>
      <c r="C9" s="362"/>
      <c r="D9" s="362"/>
      <c r="E9" s="362"/>
      <c r="F9" s="362"/>
      <c r="G9" s="362"/>
      <c r="H9" s="369"/>
      <c r="I9" s="369"/>
    </row>
    <row r="10" spans="1:81" ht="58">
      <c r="A10" s="323"/>
      <c r="B10" s="370" t="s">
        <v>713</v>
      </c>
      <c r="C10" s="362"/>
      <c r="D10" s="362"/>
      <c r="E10" s="362"/>
      <c r="F10" s="362"/>
      <c r="G10" s="362"/>
      <c r="H10" s="369"/>
      <c r="I10" s="369"/>
    </row>
    <row r="11" spans="1:81" ht="29">
      <c r="A11" s="323"/>
      <c r="B11" s="367" t="s">
        <v>714</v>
      </c>
      <c r="C11" s="362"/>
      <c r="D11" s="362"/>
      <c r="E11" s="362"/>
      <c r="F11" s="362"/>
      <c r="G11" s="362"/>
      <c r="H11" s="369"/>
      <c r="I11" s="369"/>
    </row>
    <row r="12" spans="1:81" ht="43.5">
      <c r="A12" s="323"/>
      <c r="B12" s="370" t="s">
        <v>715</v>
      </c>
      <c r="C12" s="362"/>
      <c r="D12" s="362"/>
      <c r="E12" s="362"/>
      <c r="F12" s="362"/>
      <c r="G12" s="362"/>
      <c r="H12" s="369"/>
      <c r="I12" s="369"/>
    </row>
    <row r="13" spans="1:81" ht="58">
      <c r="A13" s="323"/>
      <c r="B13" s="370" t="s">
        <v>716</v>
      </c>
      <c r="C13" s="362"/>
      <c r="D13" s="362"/>
      <c r="E13" s="362"/>
      <c r="F13" s="362"/>
      <c r="G13" s="362"/>
      <c r="H13" s="369"/>
      <c r="I13" s="369"/>
    </row>
    <row r="14" spans="1:81">
      <c r="A14" s="323"/>
      <c r="B14" s="370" t="s">
        <v>717</v>
      </c>
      <c r="C14" s="362"/>
      <c r="D14" s="362"/>
      <c r="E14" s="362"/>
      <c r="F14" s="362"/>
      <c r="G14" s="362"/>
      <c r="H14" s="369"/>
      <c r="I14" s="369"/>
    </row>
    <row r="15" spans="1:81">
      <c r="A15" s="323"/>
      <c r="B15" s="370" t="s">
        <v>718</v>
      </c>
      <c r="C15" s="362"/>
      <c r="D15" s="362"/>
      <c r="E15" s="362"/>
      <c r="F15" s="362"/>
      <c r="G15" s="362"/>
      <c r="H15" s="369"/>
      <c r="I15" s="369"/>
    </row>
    <row r="16" spans="1:81" ht="29">
      <c r="A16" s="323"/>
      <c r="B16" s="370" t="s">
        <v>719</v>
      </c>
      <c r="C16" s="362"/>
      <c r="D16" s="362"/>
      <c r="E16" s="362"/>
      <c r="F16" s="362"/>
      <c r="G16" s="362"/>
      <c r="H16" s="369"/>
      <c r="I16" s="369"/>
    </row>
    <row r="17" spans="1:10" ht="43.5">
      <c r="A17" s="323"/>
      <c r="B17" s="370" t="s">
        <v>720</v>
      </c>
      <c r="C17" s="362"/>
      <c r="D17" s="362"/>
      <c r="E17" s="362"/>
      <c r="F17" s="362"/>
      <c r="G17" s="362"/>
      <c r="H17" s="369"/>
      <c r="I17" s="369"/>
    </row>
    <row r="18" spans="1:10" ht="72.5">
      <c r="A18" s="323"/>
      <c r="B18" s="367" t="s">
        <v>721</v>
      </c>
      <c r="C18" s="362"/>
      <c r="D18" s="362"/>
      <c r="E18" s="362"/>
      <c r="F18" s="362"/>
      <c r="G18" s="362"/>
      <c r="H18" s="369"/>
      <c r="I18" s="369"/>
    </row>
    <row r="19" spans="1:10">
      <c r="A19" s="323"/>
      <c r="B19" s="229" t="s">
        <v>722</v>
      </c>
      <c r="C19" s="362"/>
      <c r="D19" s="362"/>
      <c r="E19" s="362"/>
      <c r="F19" s="362"/>
      <c r="G19" s="362"/>
      <c r="H19" s="369"/>
      <c r="I19" s="369"/>
    </row>
    <row r="20" spans="1:10" ht="43.5">
      <c r="A20" s="323"/>
      <c r="B20" s="229" t="s">
        <v>723</v>
      </c>
      <c r="C20" s="362"/>
      <c r="D20" s="362"/>
      <c r="E20" s="362"/>
      <c r="F20" s="362"/>
      <c r="G20" s="362"/>
      <c r="H20" s="369"/>
      <c r="I20" s="369"/>
    </row>
    <row r="21" spans="1:10" ht="43.5">
      <c r="A21" s="323"/>
      <c r="B21" s="371" t="s">
        <v>724</v>
      </c>
      <c r="C21" s="362"/>
      <c r="D21" s="362"/>
      <c r="E21" s="362"/>
      <c r="F21" s="362"/>
      <c r="G21" s="362"/>
      <c r="H21" s="369"/>
      <c r="I21" s="369"/>
    </row>
    <row r="22" spans="1:10" ht="29">
      <c r="A22" s="323">
        <v>1.1000000000000001</v>
      </c>
      <c r="B22" s="372" t="s">
        <v>725</v>
      </c>
      <c r="C22" s="373"/>
      <c r="D22" s="373"/>
      <c r="E22" s="373"/>
      <c r="F22" s="373"/>
      <c r="G22" s="373"/>
      <c r="H22" s="369"/>
      <c r="I22" s="369"/>
    </row>
    <row r="23" spans="1:10">
      <c r="A23" s="323"/>
      <c r="B23" s="374"/>
      <c r="C23" s="373"/>
      <c r="D23" s="373"/>
      <c r="E23" s="373"/>
      <c r="F23" s="373"/>
      <c r="G23" s="373"/>
      <c r="H23" s="369"/>
      <c r="I23" s="375"/>
      <c r="J23" s="33"/>
    </row>
    <row r="24" spans="1:10" ht="15.5">
      <c r="A24" s="323" t="s">
        <v>560</v>
      </c>
      <c r="B24" s="324" t="s">
        <v>726</v>
      </c>
      <c r="C24" s="373"/>
      <c r="D24" s="373"/>
      <c r="E24" s="373"/>
      <c r="F24" s="376"/>
      <c r="G24" s="376"/>
      <c r="H24" s="375"/>
      <c r="I24" s="375"/>
      <c r="J24" s="809"/>
    </row>
    <row r="25" spans="1:10">
      <c r="A25" s="323"/>
      <c r="B25" s="377" t="s">
        <v>727</v>
      </c>
      <c r="C25" s="378" t="s">
        <v>108</v>
      </c>
      <c r="D25" s="378"/>
      <c r="E25" s="39">
        <f>SUM(D25:D25)</f>
        <v>0</v>
      </c>
      <c r="F25" s="376"/>
      <c r="G25" s="376"/>
      <c r="H25" s="375">
        <f>E25*F25</f>
        <v>0</v>
      </c>
      <c r="I25" s="375">
        <f>G25*E25</f>
        <v>0</v>
      </c>
    </row>
    <row r="26" spans="1:10">
      <c r="A26" s="323"/>
      <c r="B26" s="377"/>
      <c r="C26" s="378"/>
      <c r="D26" s="378"/>
      <c r="E26" s="39"/>
      <c r="F26" s="325"/>
      <c r="G26" s="325"/>
      <c r="H26" s="379"/>
      <c r="I26" s="375"/>
    </row>
    <row r="27" spans="1:10">
      <c r="A27" s="323" t="s">
        <v>565</v>
      </c>
      <c r="B27" s="324" t="s">
        <v>728</v>
      </c>
      <c r="C27" s="373"/>
      <c r="D27" s="373"/>
      <c r="E27" s="39"/>
      <c r="F27" s="325"/>
      <c r="G27" s="325"/>
      <c r="H27" s="375"/>
      <c r="I27" s="375"/>
    </row>
    <row r="28" spans="1:10">
      <c r="A28" s="323"/>
      <c r="B28" s="377" t="s">
        <v>727</v>
      </c>
      <c r="C28" s="378" t="s">
        <v>108</v>
      </c>
      <c r="D28" s="378">
        <v>1</v>
      </c>
      <c r="E28" s="39">
        <f>SUM(D28:D28)</f>
        <v>1</v>
      </c>
      <c r="F28" s="376">
        <v>22790</v>
      </c>
      <c r="G28" s="376">
        <v>1961</v>
      </c>
      <c r="H28" s="375">
        <f>E28*F28</f>
        <v>22790</v>
      </c>
      <c r="I28" s="375">
        <f>G28*E28</f>
        <v>1961</v>
      </c>
    </row>
    <row r="29" spans="1:10">
      <c r="A29" s="323"/>
      <c r="B29" s="374"/>
      <c r="C29" s="380"/>
      <c r="D29" s="380"/>
      <c r="E29" s="39"/>
      <c r="F29" s="325">
        <v>0</v>
      </c>
      <c r="G29" s="325">
        <v>0</v>
      </c>
      <c r="H29" s="369"/>
      <c r="I29" s="375"/>
    </row>
    <row r="30" spans="1:10">
      <c r="A30" s="323" t="s">
        <v>567</v>
      </c>
      <c r="B30" s="324" t="s">
        <v>729</v>
      </c>
      <c r="C30" s="380"/>
      <c r="D30" s="380"/>
      <c r="E30" s="39"/>
      <c r="F30" s="325">
        <v>0</v>
      </c>
      <c r="G30" s="325">
        <v>0</v>
      </c>
      <c r="H30" s="375"/>
      <c r="I30" s="375"/>
    </row>
    <row r="31" spans="1:10">
      <c r="A31" s="323"/>
      <c r="B31" s="377" t="s">
        <v>727</v>
      </c>
      <c r="C31" s="378" t="s">
        <v>108</v>
      </c>
      <c r="D31" s="378"/>
      <c r="E31" s="39">
        <f>SUM(D31:D31)</f>
        <v>0</v>
      </c>
      <c r="F31" s="376">
        <v>0</v>
      </c>
      <c r="G31" s="376">
        <v>0</v>
      </c>
      <c r="H31" s="375">
        <f>E31*F31</f>
        <v>0</v>
      </c>
      <c r="I31" s="375">
        <f>G31*E31</f>
        <v>0</v>
      </c>
    </row>
    <row r="32" spans="1:10">
      <c r="A32" s="323"/>
      <c r="B32" s="377"/>
      <c r="C32" s="378"/>
      <c r="D32" s="378"/>
      <c r="E32" s="39"/>
      <c r="F32" s="325">
        <v>0</v>
      </c>
      <c r="G32" s="325">
        <v>0</v>
      </c>
      <c r="H32" s="379"/>
      <c r="I32" s="375"/>
    </row>
    <row r="33" spans="1:9">
      <c r="A33" s="323" t="s">
        <v>569</v>
      </c>
      <c r="B33" s="324" t="s">
        <v>730</v>
      </c>
      <c r="C33" s="378"/>
      <c r="D33" s="378"/>
      <c r="E33" s="39"/>
      <c r="F33" s="325">
        <v>0</v>
      </c>
      <c r="G33" s="325">
        <v>0</v>
      </c>
      <c r="H33" s="379"/>
      <c r="I33" s="375"/>
    </row>
    <row r="34" spans="1:9">
      <c r="A34" s="323"/>
      <c r="B34" s="377" t="s">
        <v>727</v>
      </c>
      <c r="C34" s="378" t="s">
        <v>108</v>
      </c>
      <c r="D34" s="378"/>
      <c r="E34" s="39">
        <f>SUM(D34:D34)</f>
        <v>0</v>
      </c>
      <c r="F34" s="376">
        <v>0</v>
      </c>
      <c r="G34" s="376">
        <v>0</v>
      </c>
      <c r="H34" s="375">
        <f>E34*F34</f>
        <v>0</v>
      </c>
      <c r="I34" s="375">
        <f>G34*E34</f>
        <v>0</v>
      </c>
    </row>
    <row r="35" spans="1:9">
      <c r="A35" s="323"/>
      <c r="B35" s="377"/>
      <c r="C35" s="378"/>
      <c r="D35" s="378"/>
      <c r="E35" s="39"/>
      <c r="F35" s="325">
        <v>0</v>
      </c>
      <c r="G35" s="325">
        <v>0</v>
      </c>
      <c r="H35" s="379"/>
      <c r="I35" s="375"/>
    </row>
    <row r="36" spans="1:9">
      <c r="A36" s="323" t="s">
        <v>572</v>
      </c>
      <c r="B36" s="324" t="s">
        <v>731</v>
      </c>
      <c r="C36" s="378"/>
      <c r="D36" s="378"/>
      <c r="E36" s="39"/>
      <c r="F36" s="325">
        <v>0</v>
      </c>
      <c r="G36" s="325">
        <v>0</v>
      </c>
      <c r="H36" s="379"/>
      <c r="I36" s="375"/>
    </row>
    <row r="37" spans="1:9">
      <c r="A37" s="323"/>
      <c r="B37" s="377" t="s">
        <v>727</v>
      </c>
      <c r="C37" s="378" t="s">
        <v>108</v>
      </c>
      <c r="D37" s="378"/>
      <c r="E37" s="39">
        <f>SUM(D37:D37)</f>
        <v>0</v>
      </c>
      <c r="F37" s="376">
        <v>0</v>
      </c>
      <c r="G37" s="376">
        <v>0</v>
      </c>
      <c r="H37" s="375">
        <f>E37*F37</f>
        <v>0</v>
      </c>
      <c r="I37" s="375">
        <f>G37*E37</f>
        <v>0</v>
      </c>
    </row>
    <row r="38" spans="1:9">
      <c r="A38" s="323"/>
      <c r="B38" s="377"/>
      <c r="C38" s="378"/>
      <c r="D38" s="378"/>
      <c r="E38" s="39"/>
      <c r="F38" s="325">
        <v>0</v>
      </c>
      <c r="G38" s="325">
        <v>0</v>
      </c>
      <c r="H38" s="379"/>
      <c r="I38" s="375"/>
    </row>
    <row r="39" spans="1:9">
      <c r="A39" s="323" t="s">
        <v>636</v>
      </c>
      <c r="B39" s="324" t="s">
        <v>732</v>
      </c>
      <c r="C39" s="378"/>
      <c r="D39" s="378"/>
      <c r="E39" s="39"/>
      <c r="F39" s="325">
        <v>0</v>
      </c>
      <c r="G39" s="325">
        <v>0</v>
      </c>
      <c r="H39" s="379"/>
      <c r="I39" s="375"/>
    </row>
    <row r="40" spans="1:9">
      <c r="A40" s="323"/>
      <c r="B40" s="377" t="s">
        <v>727</v>
      </c>
      <c r="C40" s="378" t="s">
        <v>108</v>
      </c>
      <c r="D40" s="378"/>
      <c r="E40" s="39">
        <f>SUM(D40:D40)</f>
        <v>0</v>
      </c>
      <c r="F40" s="376">
        <v>0</v>
      </c>
      <c r="G40" s="376">
        <v>0</v>
      </c>
      <c r="H40" s="375">
        <f>E40*F40</f>
        <v>0</v>
      </c>
      <c r="I40" s="375">
        <f>G40*E40</f>
        <v>0</v>
      </c>
    </row>
    <row r="41" spans="1:9">
      <c r="A41" s="323"/>
      <c r="B41" s="377"/>
      <c r="C41" s="378"/>
      <c r="D41" s="378"/>
      <c r="E41" s="39"/>
      <c r="F41" s="325">
        <v>0</v>
      </c>
      <c r="G41" s="325">
        <v>0</v>
      </c>
      <c r="H41" s="379"/>
      <c r="I41" s="375"/>
    </row>
    <row r="42" spans="1:9">
      <c r="A42" s="323" t="s">
        <v>733</v>
      </c>
      <c r="B42" s="324" t="s">
        <v>734</v>
      </c>
      <c r="C42" s="378"/>
      <c r="D42" s="378"/>
      <c r="E42" s="39"/>
      <c r="F42" s="325">
        <v>0</v>
      </c>
      <c r="G42" s="325">
        <v>0</v>
      </c>
      <c r="H42" s="379"/>
      <c r="I42" s="375"/>
    </row>
    <row r="43" spans="1:9">
      <c r="A43" s="323"/>
      <c r="B43" s="377" t="s">
        <v>727</v>
      </c>
      <c r="C43" s="378" t="s">
        <v>108</v>
      </c>
      <c r="D43" s="378"/>
      <c r="E43" s="39">
        <f>SUM(D43:D43)</f>
        <v>0</v>
      </c>
      <c r="F43" s="376">
        <v>0</v>
      </c>
      <c r="G43" s="376">
        <v>0</v>
      </c>
      <c r="H43" s="375">
        <f>E43*F43</f>
        <v>0</v>
      </c>
      <c r="I43" s="375">
        <f>G43*E43</f>
        <v>0</v>
      </c>
    </row>
    <row r="44" spans="1:9">
      <c r="A44" s="323"/>
      <c r="B44" s="377"/>
      <c r="C44" s="378"/>
      <c r="D44" s="378"/>
      <c r="E44" s="39"/>
      <c r="F44" s="325">
        <v>0</v>
      </c>
      <c r="G44" s="325">
        <v>0</v>
      </c>
      <c r="H44" s="379"/>
      <c r="I44" s="375"/>
    </row>
    <row r="45" spans="1:9">
      <c r="A45" s="323" t="s">
        <v>735</v>
      </c>
      <c r="B45" s="324" t="s">
        <v>736</v>
      </c>
      <c r="C45" s="378"/>
      <c r="D45" s="378"/>
      <c r="E45" s="39"/>
      <c r="F45" s="325">
        <v>0</v>
      </c>
      <c r="G45" s="325">
        <v>0</v>
      </c>
      <c r="H45" s="379"/>
      <c r="I45" s="375"/>
    </row>
    <row r="46" spans="1:9">
      <c r="A46" s="323"/>
      <c r="B46" s="377" t="s">
        <v>727</v>
      </c>
      <c r="C46" s="378" t="s">
        <v>108</v>
      </c>
      <c r="D46" s="378">
        <v>1</v>
      </c>
      <c r="E46" s="39">
        <f>SUM(D46:D46)</f>
        <v>1</v>
      </c>
      <c r="F46" s="376">
        <v>26500</v>
      </c>
      <c r="G46" s="376">
        <v>1908</v>
      </c>
      <c r="H46" s="375">
        <f>E46*F46</f>
        <v>26500</v>
      </c>
      <c r="I46" s="375">
        <f>G46*E46</f>
        <v>1908</v>
      </c>
    </row>
    <row r="47" spans="1:9">
      <c r="A47" s="323"/>
      <c r="B47" s="377"/>
      <c r="C47" s="378"/>
      <c r="D47" s="378"/>
      <c r="E47" s="39"/>
      <c r="F47" s="325">
        <v>0</v>
      </c>
      <c r="G47" s="325">
        <v>0</v>
      </c>
      <c r="H47" s="379"/>
      <c r="I47" s="375"/>
    </row>
    <row r="48" spans="1:9">
      <c r="A48" s="323" t="s">
        <v>737</v>
      </c>
      <c r="B48" s="324" t="s">
        <v>738</v>
      </c>
      <c r="C48" s="378"/>
      <c r="D48" s="378"/>
      <c r="E48" s="39"/>
      <c r="F48" s="325">
        <v>0</v>
      </c>
      <c r="G48" s="325">
        <v>0</v>
      </c>
      <c r="H48" s="379"/>
      <c r="I48" s="375"/>
    </row>
    <row r="49" spans="1:9">
      <c r="A49" s="323"/>
      <c r="B49" s="377" t="s">
        <v>727</v>
      </c>
      <c r="C49" s="378" t="s">
        <v>108</v>
      </c>
      <c r="D49" s="378"/>
      <c r="E49" s="39">
        <f>SUM(D49:D49)</f>
        <v>0</v>
      </c>
      <c r="F49" s="376">
        <v>0</v>
      </c>
      <c r="G49" s="376">
        <v>0</v>
      </c>
      <c r="H49" s="375">
        <f>E49*F49</f>
        <v>0</v>
      </c>
      <c r="I49" s="375">
        <f>G49*E49</f>
        <v>0</v>
      </c>
    </row>
    <row r="50" spans="1:9">
      <c r="A50" s="323"/>
      <c r="B50" s="377"/>
      <c r="C50" s="378"/>
      <c r="D50" s="378"/>
      <c r="E50" s="39"/>
      <c r="F50" s="325">
        <v>0</v>
      </c>
      <c r="G50" s="325">
        <v>0</v>
      </c>
      <c r="H50" s="379"/>
      <c r="I50" s="375"/>
    </row>
    <row r="51" spans="1:9">
      <c r="A51" s="323" t="s">
        <v>739</v>
      </c>
      <c r="B51" s="324" t="s">
        <v>740</v>
      </c>
      <c r="C51" s="378"/>
      <c r="D51" s="378"/>
      <c r="E51" s="39"/>
      <c r="F51" s="325">
        <v>0</v>
      </c>
      <c r="G51" s="325">
        <v>0</v>
      </c>
      <c r="H51" s="379"/>
      <c r="I51" s="375"/>
    </row>
    <row r="52" spans="1:9">
      <c r="A52" s="323"/>
      <c r="B52" s="377" t="s">
        <v>727</v>
      </c>
      <c r="C52" s="378" t="s">
        <v>108</v>
      </c>
      <c r="D52" s="378"/>
      <c r="E52" s="39">
        <f>SUM(D52:D52)</f>
        <v>0</v>
      </c>
      <c r="F52" s="376">
        <v>0</v>
      </c>
      <c r="G52" s="376">
        <v>0</v>
      </c>
      <c r="H52" s="375">
        <f>E52*F52</f>
        <v>0</v>
      </c>
      <c r="I52" s="375">
        <f>G52*E52</f>
        <v>0</v>
      </c>
    </row>
    <row r="53" spans="1:9">
      <c r="A53" s="323"/>
      <c r="B53" s="377"/>
      <c r="C53" s="381"/>
      <c r="D53" s="381"/>
      <c r="E53" s="39"/>
      <c r="F53" s="325">
        <v>0</v>
      </c>
      <c r="G53" s="325">
        <v>0</v>
      </c>
      <c r="H53" s="379"/>
      <c r="I53" s="375"/>
    </row>
    <row r="54" spans="1:9">
      <c r="A54" s="323" t="s">
        <v>741</v>
      </c>
      <c r="B54" s="324" t="s">
        <v>742</v>
      </c>
      <c r="C54" s="378"/>
      <c r="D54" s="378"/>
      <c r="E54" s="39"/>
      <c r="F54" s="325">
        <v>0</v>
      </c>
      <c r="G54" s="325">
        <v>0</v>
      </c>
      <c r="H54" s="379"/>
      <c r="I54" s="375"/>
    </row>
    <row r="55" spans="1:9">
      <c r="A55" s="323"/>
      <c r="B55" s="377" t="s">
        <v>727</v>
      </c>
      <c r="C55" s="378" t="s">
        <v>108</v>
      </c>
      <c r="D55" s="378"/>
      <c r="E55" s="39">
        <f>SUM(D55:D55)</f>
        <v>0</v>
      </c>
      <c r="F55" s="376">
        <v>0</v>
      </c>
      <c r="G55" s="376">
        <v>0</v>
      </c>
      <c r="H55" s="375">
        <f>E55*F55</f>
        <v>0</v>
      </c>
      <c r="I55" s="375">
        <f>G55*E55</f>
        <v>0</v>
      </c>
    </row>
    <row r="56" spans="1:9">
      <c r="A56" s="323"/>
      <c r="B56" s="377"/>
      <c r="C56" s="381"/>
      <c r="D56" s="381"/>
      <c r="E56" s="39"/>
      <c r="F56" s="325">
        <v>0</v>
      </c>
      <c r="G56" s="325">
        <v>0</v>
      </c>
      <c r="H56" s="379"/>
      <c r="I56" s="375"/>
    </row>
    <row r="57" spans="1:9">
      <c r="A57" s="323" t="s">
        <v>743</v>
      </c>
      <c r="B57" s="324" t="s">
        <v>744</v>
      </c>
      <c r="C57" s="378"/>
      <c r="D57" s="378"/>
      <c r="E57" s="39"/>
      <c r="F57" s="325">
        <v>0</v>
      </c>
      <c r="G57" s="325">
        <v>0</v>
      </c>
      <c r="H57" s="379"/>
      <c r="I57" s="375"/>
    </row>
    <row r="58" spans="1:9">
      <c r="A58" s="323"/>
      <c r="B58" s="377" t="s">
        <v>727</v>
      </c>
      <c r="C58" s="378" t="s">
        <v>108</v>
      </c>
      <c r="D58" s="378"/>
      <c r="E58" s="39">
        <f>SUM(D58:D58)</f>
        <v>0</v>
      </c>
      <c r="F58" s="376">
        <v>0</v>
      </c>
      <c r="G58" s="376">
        <v>0</v>
      </c>
      <c r="H58" s="375">
        <f>E58*F58</f>
        <v>0</v>
      </c>
      <c r="I58" s="375">
        <f>G58*E58</f>
        <v>0</v>
      </c>
    </row>
    <row r="59" spans="1:9">
      <c r="A59" s="323"/>
      <c r="B59" s="377"/>
      <c r="C59" s="381"/>
      <c r="D59" s="381"/>
      <c r="E59" s="39"/>
      <c r="F59" s="325">
        <v>0</v>
      </c>
      <c r="G59" s="325">
        <v>0</v>
      </c>
      <c r="H59" s="379"/>
      <c r="I59" s="375"/>
    </row>
    <row r="60" spans="1:9">
      <c r="A60" s="323" t="s">
        <v>745</v>
      </c>
      <c r="B60" s="324" t="s">
        <v>746</v>
      </c>
      <c r="C60" s="378"/>
      <c r="D60" s="378"/>
      <c r="E60" s="39"/>
      <c r="F60" s="325">
        <v>0</v>
      </c>
      <c r="G60" s="325">
        <v>0</v>
      </c>
      <c r="H60" s="379"/>
      <c r="I60" s="375"/>
    </row>
    <row r="61" spans="1:9">
      <c r="A61" s="323"/>
      <c r="B61" s="377" t="s">
        <v>727</v>
      </c>
      <c r="C61" s="378" t="s">
        <v>108</v>
      </c>
      <c r="D61" s="378"/>
      <c r="E61" s="39">
        <f>SUM(D61:D61)</f>
        <v>0</v>
      </c>
      <c r="F61" s="376">
        <v>0</v>
      </c>
      <c r="G61" s="376">
        <v>0</v>
      </c>
      <c r="H61" s="375">
        <f>E61*F61</f>
        <v>0</v>
      </c>
      <c r="I61" s="375">
        <f>G61*E61</f>
        <v>0</v>
      </c>
    </row>
    <row r="62" spans="1:9">
      <c r="A62" s="323"/>
      <c r="B62" s="377"/>
      <c r="C62" s="378"/>
      <c r="D62" s="378"/>
      <c r="E62" s="39"/>
      <c r="F62" s="325">
        <v>0</v>
      </c>
      <c r="G62" s="325">
        <v>0</v>
      </c>
      <c r="H62" s="375"/>
      <c r="I62" s="375"/>
    </row>
    <row r="63" spans="1:9">
      <c r="A63" s="323" t="s">
        <v>747</v>
      </c>
      <c r="B63" s="324" t="s">
        <v>748</v>
      </c>
      <c r="C63" s="378"/>
      <c r="D63" s="378"/>
      <c r="E63" s="39"/>
      <c r="F63" s="325">
        <v>0</v>
      </c>
      <c r="G63" s="325">
        <v>0</v>
      </c>
      <c r="H63" s="379"/>
      <c r="I63" s="375"/>
    </row>
    <row r="64" spans="1:9">
      <c r="A64" s="323"/>
      <c r="B64" s="377" t="s">
        <v>727</v>
      </c>
      <c r="C64" s="378" t="s">
        <v>108</v>
      </c>
      <c r="D64" s="378"/>
      <c r="E64" s="39">
        <f>SUM(D64:D64)</f>
        <v>0</v>
      </c>
      <c r="F64" s="376">
        <v>0</v>
      </c>
      <c r="G64" s="376">
        <v>0</v>
      </c>
      <c r="H64" s="375">
        <f>E64*F64</f>
        <v>0</v>
      </c>
      <c r="I64" s="375">
        <f>G64*E64</f>
        <v>0</v>
      </c>
    </row>
    <row r="65" spans="1:9">
      <c r="A65" s="323"/>
      <c r="B65" s="377"/>
      <c r="C65" s="378"/>
      <c r="D65" s="378"/>
      <c r="E65" s="39"/>
      <c r="F65" s="325">
        <v>0</v>
      </c>
      <c r="G65" s="325">
        <v>0</v>
      </c>
      <c r="H65" s="375"/>
      <c r="I65" s="375"/>
    </row>
    <row r="66" spans="1:9">
      <c r="A66" s="323" t="s">
        <v>749</v>
      </c>
      <c r="B66" s="324" t="s">
        <v>750</v>
      </c>
      <c r="C66" s="378"/>
      <c r="D66" s="378"/>
      <c r="E66" s="39"/>
      <c r="F66" s="325">
        <v>0</v>
      </c>
      <c r="G66" s="325">
        <v>0</v>
      </c>
      <c r="H66" s="379"/>
      <c r="I66" s="375"/>
    </row>
    <row r="67" spans="1:9">
      <c r="A67" s="323"/>
      <c r="B67" s="377" t="s">
        <v>727</v>
      </c>
      <c r="C67" s="378" t="s">
        <v>108</v>
      </c>
      <c r="D67" s="378"/>
      <c r="E67" s="39">
        <f>SUM(D67:D67)</f>
        <v>0</v>
      </c>
      <c r="F67" s="376">
        <v>0</v>
      </c>
      <c r="G67" s="376">
        <v>0</v>
      </c>
      <c r="H67" s="375">
        <f>E67*F67</f>
        <v>0</v>
      </c>
      <c r="I67" s="375">
        <f>G67*E67</f>
        <v>0</v>
      </c>
    </row>
    <row r="68" spans="1:9">
      <c r="A68" s="323"/>
      <c r="B68" s="377"/>
      <c r="C68" s="378"/>
      <c r="D68" s="378"/>
      <c r="E68" s="39"/>
      <c r="F68" s="325">
        <v>0</v>
      </c>
      <c r="G68" s="325">
        <v>0</v>
      </c>
      <c r="H68" s="375"/>
      <c r="I68" s="375"/>
    </row>
    <row r="69" spans="1:9" ht="58">
      <c r="A69" s="323" t="s">
        <v>751</v>
      </c>
      <c r="B69" s="382" t="s">
        <v>752</v>
      </c>
      <c r="C69" s="380" t="s">
        <v>158</v>
      </c>
      <c r="D69" s="380">
        <f>SUM(D25:D67)*15</f>
        <v>30</v>
      </c>
      <c r="E69" s="39">
        <f>SUM(D69:D69)</f>
        <v>30</v>
      </c>
      <c r="F69" s="380">
        <v>137.80000000000001</v>
      </c>
      <c r="G69" s="380">
        <v>53</v>
      </c>
      <c r="H69" s="3">
        <f>E69*F69</f>
        <v>4134</v>
      </c>
      <c r="I69" s="3">
        <f>G69*E69</f>
        <v>1590</v>
      </c>
    </row>
    <row r="70" spans="1:9">
      <c r="A70" s="323"/>
      <c r="B70" s="859"/>
      <c r="C70" s="859"/>
      <c r="D70" s="383"/>
      <c r="E70" s="39"/>
      <c r="F70" s="325">
        <v>0</v>
      </c>
      <c r="G70" s="325">
        <v>0</v>
      </c>
      <c r="H70" s="379"/>
      <c r="I70" s="379"/>
    </row>
    <row r="71" spans="1:9" ht="29">
      <c r="A71" s="323"/>
      <c r="B71" s="383" t="s">
        <v>753</v>
      </c>
      <c r="C71" s="383"/>
      <c r="D71" s="383"/>
      <c r="E71" s="39"/>
      <c r="F71" s="325">
        <v>0</v>
      </c>
      <c r="G71" s="325">
        <v>0</v>
      </c>
      <c r="H71" s="379"/>
      <c r="I71" s="379"/>
    </row>
    <row r="72" spans="1:9">
      <c r="A72" s="323"/>
      <c r="B72" s="383"/>
      <c r="C72" s="383"/>
      <c r="D72" s="383"/>
      <c r="E72" s="39"/>
      <c r="F72" s="325">
        <v>0</v>
      </c>
      <c r="G72" s="325">
        <v>0</v>
      </c>
      <c r="H72" s="379"/>
      <c r="I72" s="379"/>
    </row>
    <row r="73" spans="1:9" ht="29">
      <c r="A73" s="323" t="s">
        <v>754</v>
      </c>
      <c r="B73" s="384" t="s">
        <v>755</v>
      </c>
      <c r="C73" s="385" t="s">
        <v>108</v>
      </c>
      <c r="D73" s="386"/>
      <c r="E73" s="39">
        <f>SUM(D73:D73)</f>
        <v>0</v>
      </c>
      <c r="F73" s="380">
        <v>0</v>
      </c>
      <c r="G73" s="380">
        <v>0</v>
      </c>
      <c r="H73" s="375">
        <f>E73*F73</f>
        <v>0</v>
      </c>
      <c r="I73" s="375">
        <f>G73*E73</f>
        <v>0</v>
      </c>
    </row>
    <row r="74" spans="1:9">
      <c r="A74" s="323"/>
      <c r="B74" s="383"/>
      <c r="C74" s="383"/>
      <c r="D74" s="383"/>
      <c r="E74" s="39"/>
      <c r="F74" s="380">
        <v>0</v>
      </c>
      <c r="G74" s="380">
        <v>0</v>
      </c>
      <c r="H74" s="375"/>
      <c r="I74" s="375"/>
    </row>
    <row r="75" spans="1:9" ht="29">
      <c r="A75" s="323" t="s">
        <v>756</v>
      </c>
      <c r="B75" s="384" t="s">
        <v>757</v>
      </c>
      <c r="C75" s="387" t="s">
        <v>158</v>
      </c>
      <c r="D75" s="386">
        <v>20</v>
      </c>
      <c r="E75" s="39">
        <f>SUM(D75:D75)</f>
        <v>20</v>
      </c>
      <c r="F75" s="380">
        <v>137.80000000000001</v>
      </c>
      <c r="G75" s="380">
        <v>53</v>
      </c>
      <c r="H75" s="3">
        <f>E75*F75</f>
        <v>2756</v>
      </c>
      <c r="I75" s="3">
        <f>G75*E75</f>
        <v>1060</v>
      </c>
    </row>
    <row r="76" spans="1:9" ht="29">
      <c r="A76" s="323" t="s">
        <v>758</v>
      </c>
      <c r="B76" s="384" t="s">
        <v>759</v>
      </c>
      <c r="C76" s="387" t="s">
        <v>158</v>
      </c>
      <c r="D76" s="386">
        <v>20</v>
      </c>
      <c r="E76" s="39">
        <f>SUM(D76:D76)</f>
        <v>20</v>
      </c>
      <c r="F76" s="4">
        <v>137.80000000000001</v>
      </c>
      <c r="G76" s="4">
        <v>42.400000000000006</v>
      </c>
      <c r="H76" s="3">
        <f>E76*F76</f>
        <v>2756</v>
      </c>
      <c r="I76" s="3">
        <f>G76*E76</f>
        <v>848.00000000000011</v>
      </c>
    </row>
    <row r="77" spans="1:9">
      <c r="A77" s="323"/>
      <c r="B77" s="388"/>
      <c r="C77" s="387"/>
      <c r="D77" s="387"/>
      <c r="E77" s="39"/>
      <c r="F77" s="325">
        <v>0</v>
      </c>
      <c r="G77" s="325">
        <v>0</v>
      </c>
      <c r="H77" s="379"/>
      <c r="I77" s="379"/>
    </row>
    <row r="78" spans="1:9" ht="159.5">
      <c r="A78" s="323" t="s">
        <v>760</v>
      </c>
      <c r="B78" s="384" t="s">
        <v>761</v>
      </c>
      <c r="C78" s="389" t="s">
        <v>108</v>
      </c>
      <c r="D78" s="389"/>
      <c r="E78" s="39">
        <f>SUM(D78:D78)</f>
        <v>0</v>
      </c>
      <c r="F78" s="4">
        <v>0</v>
      </c>
      <c r="G78" s="4">
        <v>0</v>
      </c>
      <c r="H78" s="3">
        <f>E78*F78</f>
        <v>0</v>
      </c>
      <c r="I78" s="3">
        <f>G78*E78</f>
        <v>0</v>
      </c>
    </row>
    <row r="79" spans="1:9">
      <c r="A79" s="323"/>
      <c r="B79" s="383"/>
      <c r="C79" s="383"/>
      <c r="D79" s="383"/>
      <c r="E79" s="39"/>
      <c r="F79" s="325"/>
      <c r="G79" s="325"/>
      <c r="H79" s="379"/>
      <c r="I79" s="379"/>
    </row>
    <row r="80" spans="1:9">
      <c r="A80" s="323"/>
      <c r="B80" s="860" t="s">
        <v>762</v>
      </c>
      <c r="C80" s="861"/>
      <c r="D80" s="390"/>
      <c r="E80" s="39"/>
      <c r="F80" s="391"/>
      <c r="G80" s="376"/>
      <c r="H80" s="379"/>
      <c r="I80" s="379"/>
    </row>
    <row r="81" spans="1:9">
      <c r="A81" s="323"/>
      <c r="B81" s="324"/>
      <c r="C81" s="381"/>
      <c r="D81" s="381"/>
      <c r="E81" s="39"/>
      <c r="F81" s="392"/>
      <c r="G81" s="392"/>
      <c r="H81" s="379"/>
      <c r="I81" s="379"/>
    </row>
    <row r="82" spans="1:9" ht="15.5">
      <c r="A82" s="358"/>
      <c r="B82" s="359" t="s">
        <v>763</v>
      </c>
      <c r="C82" s="360"/>
      <c r="D82" s="360"/>
      <c r="E82" s="360"/>
      <c r="F82" s="360"/>
      <c r="G82" s="360"/>
      <c r="H82" s="393">
        <f>SUM(H22:H79)</f>
        <v>58936</v>
      </c>
      <c r="I82" s="393">
        <f>SUM(I22:I79)</f>
        <v>7367</v>
      </c>
    </row>
    <row r="83" spans="1:9">
      <c r="B83" s="395"/>
    </row>
    <row r="84" spans="1:9">
      <c r="B84" s="396"/>
      <c r="H84" s="397"/>
      <c r="I84" s="397"/>
    </row>
    <row r="85" spans="1:9">
      <c r="B85" s="396"/>
      <c r="I85" s="398"/>
    </row>
    <row r="86" spans="1:9">
      <c r="B86" s="395"/>
    </row>
  </sheetData>
  <mergeCells count="10">
    <mergeCell ref="A1:I1"/>
    <mergeCell ref="H2:I2"/>
    <mergeCell ref="B70:C70"/>
    <mergeCell ref="B80:C80"/>
    <mergeCell ref="A2:A3"/>
    <mergeCell ref="B2:B3"/>
    <mergeCell ref="C2:C3"/>
    <mergeCell ref="D2:D3"/>
    <mergeCell ref="E2:E3"/>
    <mergeCell ref="F2:G2"/>
  </mergeCells>
  <pageMargins left="0.7" right="0.7" top="0.75" bottom="0.75" header="0.3" footer="0.3"/>
  <pageSetup scale="6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2"/>
  <sheetViews>
    <sheetView view="pageBreakPreview" zoomScale="53" zoomScaleNormal="70" zoomScaleSheetLayoutView="85" workbookViewId="0">
      <selection activeCell="F14" sqref="F14"/>
    </sheetView>
  </sheetViews>
  <sheetFormatPr defaultColWidth="8.81640625" defaultRowHeight="14"/>
  <cols>
    <col min="1" max="1" width="8.54296875" style="61" customWidth="1"/>
    <col min="2" max="2" width="109.1796875" style="61" customWidth="1"/>
    <col min="3" max="3" width="10.1796875" style="61" customWidth="1"/>
    <col min="4" max="4" width="16" style="61" customWidth="1"/>
    <col min="5" max="5" width="12.7265625" style="61" customWidth="1"/>
    <col min="6" max="6" width="15.7265625" style="61" customWidth="1"/>
    <col min="7" max="7" width="22.26953125" style="61" bestFit="1" customWidth="1"/>
    <col min="8" max="8" width="14.54296875" style="61" customWidth="1"/>
    <col min="9" max="9" width="22.26953125" style="61" bestFit="1" customWidth="1"/>
    <col min="10" max="10" width="24.54296875" style="61" customWidth="1"/>
    <col min="11" max="256" width="8.81640625" style="61"/>
    <col min="257" max="257" width="8.54296875" style="61" customWidth="1"/>
    <col min="258" max="258" width="109.1796875" style="61" customWidth="1"/>
    <col min="259" max="259" width="10.1796875" style="61" customWidth="1"/>
    <col min="260" max="260" width="16" style="61" customWidth="1"/>
    <col min="261" max="261" width="12.7265625" style="61" customWidth="1"/>
    <col min="262" max="262" width="15.7265625" style="61" customWidth="1"/>
    <col min="263" max="263" width="22.26953125" style="61" bestFit="1" customWidth="1"/>
    <col min="264" max="264" width="14.54296875" style="61" customWidth="1"/>
    <col min="265" max="265" width="22.26953125" style="61" bestFit="1" customWidth="1"/>
    <col min="266" max="266" width="24.54296875" style="61" customWidth="1"/>
    <col min="267" max="512" width="8.81640625" style="61"/>
    <col min="513" max="513" width="8.54296875" style="61" customWidth="1"/>
    <col min="514" max="514" width="109.1796875" style="61" customWidth="1"/>
    <col min="515" max="515" width="10.1796875" style="61" customWidth="1"/>
    <col min="516" max="516" width="16" style="61" customWidth="1"/>
    <col min="517" max="517" width="12.7265625" style="61" customWidth="1"/>
    <col min="518" max="518" width="15.7265625" style="61" customWidth="1"/>
    <col min="519" max="519" width="22.26953125" style="61" bestFit="1" customWidth="1"/>
    <col min="520" max="520" width="14.54296875" style="61" customWidth="1"/>
    <col min="521" max="521" width="22.26953125" style="61" bestFit="1" customWidth="1"/>
    <col min="522" max="522" width="24.54296875" style="61" customWidth="1"/>
    <col min="523" max="768" width="8.81640625" style="61"/>
    <col min="769" max="769" width="8.54296875" style="61" customWidth="1"/>
    <col min="770" max="770" width="109.1796875" style="61" customWidth="1"/>
    <col min="771" max="771" width="10.1796875" style="61" customWidth="1"/>
    <col min="772" max="772" width="16" style="61" customWidth="1"/>
    <col min="773" max="773" width="12.7265625" style="61" customWidth="1"/>
    <col min="774" max="774" width="15.7265625" style="61" customWidth="1"/>
    <col min="775" max="775" width="22.26953125" style="61" bestFit="1" customWidth="1"/>
    <col min="776" max="776" width="14.54296875" style="61" customWidth="1"/>
    <col min="777" max="777" width="22.26953125" style="61" bestFit="1" customWidth="1"/>
    <col min="778" max="778" width="24.54296875" style="61" customWidth="1"/>
    <col min="779" max="1024" width="8.81640625" style="61"/>
    <col min="1025" max="1025" width="8.54296875" style="61" customWidth="1"/>
    <col min="1026" max="1026" width="109.1796875" style="61" customWidth="1"/>
    <col min="1027" max="1027" width="10.1796875" style="61" customWidth="1"/>
    <col min="1028" max="1028" width="16" style="61" customWidth="1"/>
    <col min="1029" max="1029" width="12.7265625" style="61" customWidth="1"/>
    <col min="1030" max="1030" width="15.7265625" style="61" customWidth="1"/>
    <col min="1031" max="1031" width="22.26953125" style="61" bestFit="1" customWidth="1"/>
    <col min="1032" max="1032" width="14.54296875" style="61" customWidth="1"/>
    <col min="1033" max="1033" width="22.26953125" style="61" bestFit="1" customWidth="1"/>
    <col min="1034" max="1034" width="24.54296875" style="61" customWidth="1"/>
    <col min="1035" max="1280" width="8.81640625" style="61"/>
    <col min="1281" max="1281" width="8.54296875" style="61" customWidth="1"/>
    <col min="1282" max="1282" width="109.1796875" style="61" customWidth="1"/>
    <col min="1283" max="1283" width="10.1796875" style="61" customWidth="1"/>
    <col min="1284" max="1284" width="16" style="61" customWidth="1"/>
    <col min="1285" max="1285" width="12.7265625" style="61" customWidth="1"/>
    <col min="1286" max="1286" width="15.7265625" style="61" customWidth="1"/>
    <col min="1287" max="1287" width="22.26953125" style="61" bestFit="1" customWidth="1"/>
    <col min="1288" max="1288" width="14.54296875" style="61" customWidth="1"/>
    <col min="1289" max="1289" width="22.26953125" style="61" bestFit="1" customWidth="1"/>
    <col min="1290" max="1290" width="24.54296875" style="61" customWidth="1"/>
    <col min="1291" max="1536" width="8.81640625" style="61"/>
    <col min="1537" max="1537" width="8.54296875" style="61" customWidth="1"/>
    <col min="1538" max="1538" width="109.1796875" style="61" customWidth="1"/>
    <col min="1539" max="1539" width="10.1796875" style="61" customWidth="1"/>
    <col min="1540" max="1540" width="16" style="61" customWidth="1"/>
    <col min="1541" max="1541" width="12.7265625" style="61" customWidth="1"/>
    <col min="1542" max="1542" width="15.7265625" style="61" customWidth="1"/>
    <col min="1543" max="1543" width="22.26953125" style="61" bestFit="1" customWidth="1"/>
    <col min="1544" max="1544" width="14.54296875" style="61" customWidth="1"/>
    <col min="1545" max="1545" width="22.26953125" style="61" bestFit="1" customWidth="1"/>
    <col min="1546" max="1546" width="24.54296875" style="61" customWidth="1"/>
    <col min="1547" max="1792" width="8.81640625" style="61"/>
    <col min="1793" max="1793" width="8.54296875" style="61" customWidth="1"/>
    <col min="1794" max="1794" width="109.1796875" style="61" customWidth="1"/>
    <col min="1795" max="1795" width="10.1796875" style="61" customWidth="1"/>
    <col min="1796" max="1796" width="16" style="61" customWidth="1"/>
    <col min="1797" max="1797" width="12.7265625" style="61" customWidth="1"/>
    <col min="1798" max="1798" width="15.7265625" style="61" customWidth="1"/>
    <col min="1799" max="1799" width="22.26953125" style="61" bestFit="1" customWidth="1"/>
    <col min="1800" max="1800" width="14.54296875" style="61" customWidth="1"/>
    <col min="1801" max="1801" width="22.26953125" style="61" bestFit="1" customWidth="1"/>
    <col min="1802" max="1802" width="24.54296875" style="61" customWidth="1"/>
    <col min="1803" max="2048" width="8.81640625" style="61"/>
    <col min="2049" max="2049" width="8.54296875" style="61" customWidth="1"/>
    <col min="2050" max="2050" width="109.1796875" style="61" customWidth="1"/>
    <col min="2051" max="2051" width="10.1796875" style="61" customWidth="1"/>
    <col min="2052" max="2052" width="16" style="61" customWidth="1"/>
    <col min="2053" max="2053" width="12.7265625" style="61" customWidth="1"/>
    <col min="2054" max="2054" width="15.7265625" style="61" customWidth="1"/>
    <col min="2055" max="2055" width="22.26953125" style="61" bestFit="1" customWidth="1"/>
    <col min="2056" max="2056" width="14.54296875" style="61" customWidth="1"/>
    <col min="2057" max="2057" width="22.26953125" style="61" bestFit="1" customWidth="1"/>
    <col min="2058" max="2058" width="24.54296875" style="61" customWidth="1"/>
    <col min="2059" max="2304" width="8.81640625" style="61"/>
    <col min="2305" max="2305" width="8.54296875" style="61" customWidth="1"/>
    <col min="2306" max="2306" width="109.1796875" style="61" customWidth="1"/>
    <col min="2307" max="2307" width="10.1796875" style="61" customWidth="1"/>
    <col min="2308" max="2308" width="16" style="61" customWidth="1"/>
    <col min="2309" max="2309" width="12.7265625" style="61" customWidth="1"/>
    <col min="2310" max="2310" width="15.7265625" style="61" customWidth="1"/>
    <col min="2311" max="2311" width="22.26953125" style="61" bestFit="1" customWidth="1"/>
    <col min="2312" max="2312" width="14.54296875" style="61" customWidth="1"/>
    <col min="2313" max="2313" width="22.26953125" style="61" bestFit="1" customWidth="1"/>
    <col min="2314" max="2314" width="24.54296875" style="61" customWidth="1"/>
    <col min="2315" max="2560" width="8.81640625" style="61"/>
    <col min="2561" max="2561" width="8.54296875" style="61" customWidth="1"/>
    <col min="2562" max="2562" width="109.1796875" style="61" customWidth="1"/>
    <col min="2563" max="2563" width="10.1796875" style="61" customWidth="1"/>
    <col min="2564" max="2564" width="16" style="61" customWidth="1"/>
    <col min="2565" max="2565" width="12.7265625" style="61" customWidth="1"/>
    <col min="2566" max="2566" width="15.7265625" style="61" customWidth="1"/>
    <col min="2567" max="2567" width="22.26953125" style="61" bestFit="1" customWidth="1"/>
    <col min="2568" max="2568" width="14.54296875" style="61" customWidth="1"/>
    <col min="2569" max="2569" width="22.26953125" style="61" bestFit="1" customWidth="1"/>
    <col min="2570" max="2570" width="24.54296875" style="61" customWidth="1"/>
    <col min="2571" max="2816" width="8.81640625" style="61"/>
    <col min="2817" max="2817" width="8.54296875" style="61" customWidth="1"/>
    <col min="2818" max="2818" width="109.1796875" style="61" customWidth="1"/>
    <col min="2819" max="2819" width="10.1796875" style="61" customWidth="1"/>
    <col min="2820" max="2820" width="16" style="61" customWidth="1"/>
    <col min="2821" max="2821" width="12.7265625" style="61" customWidth="1"/>
    <col min="2822" max="2822" width="15.7265625" style="61" customWidth="1"/>
    <col min="2823" max="2823" width="22.26953125" style="61" bestFit="1" customWidth="1"/>
    <col min="2824" max="2824" width="14.54296875" style="61" customWidth="1"/>
    <col min="2825" max="2825" width="22.26953125" style="61" bestFit="1" customWidth="1"/>
    <col min="2826" max="2826" width="24.54296875" style="61" customWidth="1"/>
    <col min="2827" max="3072" width="8.81640625" style="61"/>
    <col min="3073" max="3073" width="8.54296875" style="61" customWidth="1"/>
    <col min="3074" max="3074" width="109.1796875" style="61" customWidth="1"/>
    <col min="3075" max="3075" width="10.1796875" style="61" customWidth="1"/>
    <col min="3076" max="3076" width="16" style="61" customWidth="1"/>
    <col min="3077" max="3077" width="12.7265625" style="61" customWidth="1"/>
    <col min="3078" max="3078" width="15.7265625" style="61" customWidth="1"/>
    <col min="3079" max="3079" width="22.26953125" style="61" bestFit="1" customWidth="1"/>
    <col min="3080" max="3080" width="14.54296875" style="61" customWidth="1"/>
    <col min="3081" max="3081" width="22.26953125" style="61" bestFit="1" customWidth="1"/>
    <col min="3082" max="3082" width="24.54296875" style="61" customWidth="1"/>
    <col min="3083" max="3328" width="8.81640625" style="61"/>
    <col min="3329" max="3329" width="8.54296875" style="61" customWidth="1"/>
    <col min="3330" max="3330" width="109.1796875" style="61" customWidth="1"/>
    <col min="3331" max="3331" width="10.1796875" style="61" customWidth="1"/>
    <col min="3332" max="3332" width="16" style="61" customWidth="1"/>
    <col min="3333" max="3333" width="12.7265625" style="61" customWidth="1"/>
    <col min="3334" max="3334" width="15.7265625" style="61" customWidth="1"/>
    <col min="3335" max="3335" width="22.26953125" style="61" bestFit="1" customWidth="1"/>
    <col min="3336" max="3336" width="14.54296875" style="61" customWidth="1"/>
    <col min="3337" max="3337" width="22.26953125" style="61" bestFit="1" customWidth="1"/>
    <col min="3338" max="3338" width="24.54296875" style="61" customWidth="1"/>
    <col min="3339" max="3584" width="8.81640625" style="61"/>
    <col min="3585" max="3585" width="8.54296875" style="61" customWidth="1"/>
    <col min="3586" max="3586" width="109.1796875" style="61" customWidth="1"/>
    <col min="3587" max="3587" width="10.1796875" style="61" customWidth="1"/>
    <col min="3588" max="3588" width="16" style="61" customWidth="1"/>
    <col min="3589" max="3589" width="12.7265625" style="61" customWidth="1"/>
    <col min="3590" max="3590" width="15.7265625" style="61" customWidth="1"/>
    <col min="3591" max="3591" width="22.26953125" style="61" bestFit="1" customWidth="1"/>
    <col min="3592" max="3592" width="14.54296875" style="61" customWidth="1"/>
    <col min="3593" max="3593" width="22.26953125" style="61" bestFit="1" customWidth="1"/>
    <col min="3594" max="3594" width="24.54296875" style="61" customWidth="1"/>
    <col min="3595" max="3840" width="8.81640625" style="61"/>
    <col min="3841" max="3841" width="8.54296875" style="61" customWidth="1"/>
    <col min="3842" max="3842" width="109.1796875" style="61" customWidth="1"/>
    <col min="3843" max="3843" width="10.1796875" style="61" customWidth="1"/>
    <col min="3844" max="3844" width="16" style="61" customWidth="1"/>
    <col min="3845" max="3845" width="12.7265625" style="61" customWidth="1"/>
    <col min="3846" max="3846" width="15.7265625" style="61" customWidth="1"/>
    <col min="3847" max="3847" width="22.26953125" style="61" bestFit="1" customWidth="1"/>
    <col min="3848" max="3848" width="14.54296875" style="61" customWidth="1"/>
    <col min="3849" max="3849" width="22.26953125" style="61" bestFit="1" customWidth="1"/>
    <col min="3850" max="3850" width="24.54296875" style="61" customWidth="1"/>
    <col min="3851" max="4096" width="8.81640625" style="61"/>
    <col min="4097" max="4097" width="8.54296875" style="61" customWidth="1"/>
    <col min="4098" max="4098" width="109.1796875" style="61" customWidth="1"/>
    <col min="4099" max="4099" width="10.1796875" style="61" customWidth="1"/>
    <col min="4100" max="4100" width="16" style="61" customWidth="1"/>
    <col min="4101" max="4101" width="12.7265625" style="61" customWidth="1"/>
    <col min="4102" max="4102" width="15.7265625" style="61" customWidth="1"/>
    <col min="4103" max="4103" width="22.26953125" style="61" bestFit="1" customWidth="1"/>
    <col min="4104" max="4104" width="14.54296875" style="61" customWidth="1"/>
    <col min="4105" max="4105" width="22.26953125" style="61" bestFit="1" customWidth="1"/>
    <col min="4106" max="4106" width="24.54296875" style="61" customWidth="1"/>
    <col min="4107" max="4352" width="8.81640625" style="61"/>
    <col min="4353" max="4353" width="8.54296875" style="61" customWidth="1"/>
    <col min="4354" max="4354" width="109.1796875" style="61" customWidth="1"/>
    <col min="4355" max="4355" width="10.1796875" style="61" customWidth="1"/>
    <col min="4356" max="4356" width="16" style="61" customWidth="1"/>
    <col min="4357" max="4357" width="12.7265625" style="61" customWidth="1"/>
    <col min="4358" max="4358" width="15.7265625" style="61" customWidth="1"/>
    <col min="4359" max="4359" width="22.26953125" style="61" bestFit="1" customWidth="1"/>
    <col min="4360" max="4360" width="14.54296875" style="61" customWidth="1"/>
    <col min="4361" max="4361" width="22.26953125" style="61" bestFit="1" customWidth="1"/>
    <col min="4362" max="4362" width="24.54296875" style="61" customWidth="1"/>
    <col min="4363" max="4608" width="8.81640625" style="61"/>
    <col min="4609" max="4609" width="8.54296875" style="61" customWidth="1"/>
    <col min="4610" max="4610" width="109.1796875" style="61" customWidth="1"/>
    <col min="4611" max="4611" width="10.1796875" style="61" customWidth="1"/>
    <col min="4612" max="4612" width="16" style="61" customWidth="1"/>
    <col min="4613" max="4613" width="12.7265625" style="61" customWidth="1"/>
    <col min="4614" max="4614" width="15.7265625" style="61" customWidth="1"/>
    <col min="4615" max="4615" width="22.26953125" style="61" bestFit="1" customWidth="1"/>
    <col min="4616" max="4616" width="14.54296875" style="61" customWidth="1"/>
    <col min="4617" max="4617" width="22.26953125" style="61" bestFit="1" customWidth="1"/>
    <col min="4618" max="4618" width="24.54296875" style="61" customWidth="1"/>
    <col min="4619" max="4864" width="8.81640625" style="61"/>
    <col min="4865" max="4865" width="8.54296875" style="61" customWidth="1"/>
    <col min="4866" max="4866" width="109.1796875" style="61" customWidth="1"/>
    <col min="4867" max="4867" width="10.1796875" style="61" customWidth="1"/>
    <col min="4868" max="4868" width="16" style="61" customWidth="1"/>
    <col min="4869" max="4869" width="12.7265625" style="61" customWidth="1"/>
    <col min="4870" max="4870" width="15.7265625" style="61" customWidth="1"/>
    <col min="4871" max="4871" width="22.26953125" style="61" bestFit="1" customWidth="1"/>
    <col min="4872" max="4872" width="14.54296875" style="61" customWidth="1"/>
    <col min="4873" max="4873" width="22.26953125" style="61" bestFit="1" customWidth="1"/>
    <col min="4874" max="4874" width="24.54296875" style="61" customWidth="1"/>
    <col min="4875" max="5120" width="8.81640625" style="61"/>
    <col min="5121" max="5121" width="8.54296875" style="61" customWidth="1"/>
    <col min="5122" max="5122" width="109.1796875" style="61" customWidth="1"/>
    <col min="5123" max="5123" width="10.1796875" style="61" customWidth="1"/>
    <col min="5124" max="5124" width="16" style="61" customWidth="1"/>
    <col min="5125" max="5125" width="12.7265625" style="61" customWidth="1"/>
    <col min="5126" max="5126" width="15.7265625" style="61" customWidth="1"/>
    <col min="5127" max="5127" width="22.26953125" style="61" bestFit="1" customWidth="1"/>
    <col min="5128" max="5128" width="14.54296875" style="61" customWidth="1"/>
    <col min="5129" max="5129" width="22.26953125" style="61" bestFit="1" customWidth="1"/>
    <col min="5130" max="5130" width="24.54296875" style="61" customWidth="1"/>
    <col min="5131" max="5376" width="8.81640625" style="61"/>
    <col min="5377" max="5377" width="8.54296875" style="61" customWidth="1"/>
    <col min="5378" max="5378" width="109.1796875" style="61" customWidth="1"/>
    <col min="5379" max="5379" width="10.1796875" style="61" customWidth="1"/>
    <col min="5380" max="5380" width="16" style="61" customWidth="1"/>
    <col min="5381" max="5381" width="12.7265625" style="61" customWidth="1"/>
    <col min="5382" max="5382" width="15.7265625" style="61" customWidth="1"/>
    <col min="5383" max="5383" width="22.26953125" style="61" bestFit="1" customWidth="1"/>
    <col min="5384" max="5384" width="14.54296875" style="61" customWidth="1"/>
    <col min="5385" max="5385" width="22.26953125" style="61" bestFit="1" customWidth="1"/>
    <col min="5386" max="5386" width="24.54296875" style="61" customWidth="1"/>
    <col min="5387" max="5632" width="8.81640625" style="61"/>
    <col min="5633" max="5633" width="8.54296875" style="61" customWidth="1"/>
    <col min="5634" max="5634" width="109.1796875" style="61" customWidth="1"/>
    <col min="5635" max="5635" width="10.1796875" style="61" customWidth="1"/>
    <col min="5636" max="5636" width="16" style="61" customWidth="1"/>
    <col min="5637" max="5637" width="12.7265625" style="61" customWidth="1"/>
    <col min="5638" max="5638" width="15.7265625" style="61" customWidth="1"/>
    <col min="5639" max="5639" width="22.26953125" style="61" bestFit="1" customWidth="1"/>
    <col min="5640" max="5640" width="14.54296875" style="61" customWidth="1"/>
    <col min="5641" max="5641" width="22.26953125" style="61" bestFit="1" customWidth="1"/>
    <col min="5642" max="5642" width="24.54296875" style="61" customWidth="1"/>
    <col min="5643" max="5888" width="8.81640625" style="61"/>
    <col min="5889" max="5889" width="8.54296875" style="61" customWidth="1"/>
    <col min="5890" max="5890" width="109.1796875" style="61" customWidth="1"/>
    <col min="5891" max="5891" width="10.1796875" style="61" customWidth="1"/>
    <col min="5892" max="5892" width="16" style="61" customWidth="1"/>
    <col min="5893" max="5893" width="12.7265625" style="61" customWidth="1"/>
    <col min="5894" max="5894" width="15.7265625" style="61" customWidth="1"/>
    <col min="5895" max="5895" width="22.26953125" style="61" bestFit="1" customWidth="1"/>
    <col min="5896" max="5896" width="14.54296875" style="61" customWidth="1"/>
    <col min="5897" max="5897" width="22.26953125" style="61" bestFit="1" customWidth="1"/>
    <col min="5898" max="5898" width="24.54296875" style="61" customWidth="1"/>
    <col min="5899" max="6144" width="8.81640625" style="61"/>
    <col min="6145" max="6145" width="8.54296875" style="61" customWidth="1"/>
    <col min="6146" max="6146" width="109.1796875" style="61" customWidth="1"/>
    <col min="6147" max="6147" width="10.1796875" style="61" customWidth="1"/>
    <col min="6148" max="6148" width="16" style="61" customWidth="1"/>
    <col min="6149" max="6149" width="12.7265625" style="61" customWidth="1"/>
    <col min="6150" max="6150" width="15.7265625" style="61" customWidth="1"/>
    <col min="6151" max="6151" width="22.26953125" style="61" bestFit="1" customWidth="1"/>
    <col min="6152" max="6152" width="14.54296875" style="61" customWidth="1"/>
    <col min="6153" max="6153" width="22.26953125" style="61" bestFit="1" customWidth="1"/>
    <col min="6154" max="6154" width="24.54296875" style="61" customWidth="1"/>
    <col min="6155" max="6400" width="8.81640625" style="61"/>
    <col min="6401" max="6401" width="8.54296875" style="61" customWidth="1"/>
    <col min="6402" max="6402" width="109.1796875" style="61" customWidth="1"/>
    <col min="6403" max="6403" width="10.1796875" style="61" customWidth="1"/>
    <col min="6404" max="6404" width="16" style="61" customWidth="1"/>
    <col min="6405" max="6405" width="12.7265625" style="61" customWidth="1"/>
    <col min="6406" max="6406" width="15.7265625" style="61" customWidth="1"/>
    <col min="6407" max="6407" width="22.26953125" style="61" bestFit="1" customWidth="1"/>
    <col min="6408" max="6408" width="14.54296875" style="61" customWidth="1"/>
    <col min="6409" max="6409" width="22.26953125" style="61" bestFit="1" customWidth="1"/>
    <col min="6410" max="6410" width="24.54296875" style="61" customWidth="1"/>
    <col min="6411" max="6656" width="8.81640625" style="61"/>
    <col min="6657" max="6657" width="8.54296875" style="61" customWidth="1"/>
    <col min="6658" max="6658" width="109.1796875" style="61" customWidth="1"/>
    <col min="6659" max="6659" width="10.1796875" style="61" customWidth="1"/>
    <col min="6660" max="6660" width="16" style="61" customWidth="1"/>
    <col min="6661" max="6661" width="12.7265625" style="61" customWidth="1"/>
    <col min="6662" max="6662" width="15.7265625" style="61" customWidth="1"/>
    <col min="6663" max="6663" width="22.26953125" style="61" bestFit="1" customWidth="1"/>
    <col min="6664" max="6664" width="14.54296875" style="61" customWidth="1"/>
    <col min="6665" max="6665" width="22.26953125" style="61" bestFit="1" customWidth="1"/>
    <col min="6666" max="6666" width="24.54296875" style="61" customWidth="1"/>
    <col min="6667" max="6912" width="8.81640625" style="61"/>
    <col min="6913" max="6913" width="8.54296875" style="61" customWidth="1"/>
    <col min="6914" max="6914" width="109.1796875" style="61" customWidth="1"/>
    <col min="6915" max="6915" width="10.1796875" style="61" customWidth="1"/>
    <col min="6916" max="6916" width="16" style="61" customWidth="1"/>
    <col min="6917" max="6917" width="12.7265625" style="61" customWidth="1"/>
    <col min="6918" max="6918" width="15.7265625" style="61" customWidth="1"/>
    <col min="6919" max="6919" width="22.26953125" style="61" bestFit="1" customWidth="1"/>
    <col min="6920" max="6920" width="14.54296875" style="61" customWidth="1"/>
    <col min="6921" max="6921" width="22.26953125" style="61" bestFit="1" customWidth="1"/>
    <col min="6922" max="6922" width="24.54296875" style="61" customWidth="1"/>
    <col min="6923" max="7168" width="8.81640625" style="61"/>
    <col min="7169" max="7169" width="8.54296875" style="61" customWidth="1"/>
    <col min="7170" max="7170" width="109.1796875" style="61" customWidth="1"/>
    <col min="7171" max="7171" width="10.1796875" style="61" customWidth="1"/>
    <col min="7172" max="7172" width="16" style="61" customWidth="1"/>
    <col min="7173" max="7173" width="12.7265625" style="61" customWidth="1"/>
    <col min="7174" max="7174" width="15.7265625" style="61" customWidth="1"/>
    <col min="7175" max="7175" width="22.26953125" style="61" bestFit="1" customWidth="1"/>
    <col min="7176" max="7176" width="14.54296875" style="61" customWidth="1"/>
    <col min="7177" max="7177" width="22.26953125" style="61" bestFit="1" customWidth="1"/>
    <col min="7178" max="7178" width="24.54296875" style="61" customWidth="1"/>
    <col min="7179" max="7424" width="8.81640625" style="61"/>
    <col min="7425" max="7425" width="8.54296875" style="61" customWidth="1"/>
    <col min="7426" max="7426" width="109.1796875" style="61" customWidth="1"/>
    <col min="7427" max="7427" width="10.1796875" style="61" customWidth="1"/>
    <col min="7428" max="7428" width="16" style="61" customWidth="1"/>
    <col min="7429" max="7429" width="12.7265625" style="61" customWidth="1"/>
    <col min="7430" max="7430" width="15.7265625" style="61" customWidth="1"/>
    <col min="7431" max="7431" width="22.26953125" style="61" bestFit="1" customWidth="1"/>
    <col min="7432" max="7432" width="14.54296875" style="61" customWidth="1"/>
    <col min="7433" max="7433" width="22.26953125" style="61" bestFit="1" customWidth="1"/>
    <col min="7434" max="7434" width="24.54296875" style="61" customWidth="1"/>
    <col min="7435" max="7680" width="8.81640625" style="61"/>
    <col min="7681" max="7681" width="8.54296875" style="61" customWidth="1"/>
    <col min="7682" max="7682" width="109.1796875" style="61" customWidth="1"/>
    <col min="7683" max="7683" width="10.1796875" style="61" customWidth="1"/>
    <col min="7684" max="7684" width="16" style="61" customWidth="1"/>
    <col min="7685" max="7685" width="12.7265625" style="61" customWidth="1"/>
    <col min="7686" max="7686" width="15.7265625" style="61" customWidth="1"/>
    <col min="7687" max="7687" width="22.26953125" style="61" bestFit="1" customWidth="1"/>
    <col min="7688" max="7688" width="14.54296875" style="61" customWidth="1"/>
    <col min="7689" max="7689" width="22.26953125" style="61" bestFit="1" customWidth="1"/>
    <col min="7690" max="7690" width="24.54296875" style="61" customWidth="1"/>
    <col min="7691" max="7936" width="8.81640625" style="61"/>
    <col min="7937" max="7937" width="8.54296875" style="61" customWidth="1"/>
    <col min="7938" max="7938" width="109.1796875" style="61" customWidth="1"/>
    <col min="7939" max="7939" width="10.1796875" style="61" customWidth="1"/>
    <col min="7940" max="7940" width="16" style="61" customWidth="1"/>
    <col min="7941" max="7941" width="12.7265625" style="61" customWidth="1"/>
    <col min="7942" max="7942" width="15.7265625" style="61" customWidth="1"/>
    <col min="7943" max="7943" width="22.26953125" style="61" bestFit="1" customWidth="1"/>
    <col min="7944" max="7944" width="14.54296875" style="61" customWidth="1"/>
    <col min="7945" max="7945" width="22.26953125" style="61" bestFit="1" customWidth="1"/>
    <col min="7946" max="7946" width="24.54296875" style="61" customWidth="1"/>
    <col min="7947" max="8192" width="8.81640625" style="61"/>
    <col min="8193" max="8193" width="8.54296875" style="61" customWidth="1"/>
    <col min="8194" max="8194" width="109.1796875" style="61" customWidth="1"/>
    <col min="8195" max="8195" width="10.1796875" style="61" customWidth="1"/>
    <col min="8196" max="8196" width="16" style="61" customWidth="1"/>
    <col min="8197" max="8197" width="12.7265625" style="61" customWidth="1"/>
    <col min="8198" max="8198" width="15.7265625" style="61" customWidth="1"/>
    <col min="8199" max="8199" width="22.26953125" style="61" bestFit="1" customWidth="1"/>
    <col min="8200" max="8200" width="14.54296875" style="61" customWidth="1"/>
    <col min="8201" max="8201" width="22.26953125" style="61" bestFit="1" customWidth="1"/>
    <col min="8202" max="8202" width="24.54296875" style="61" customWidth="1"/>
    <col min="8203" max="8448" width="8.81640625" style="61"/>
    <col min="8449" max="8449" width="8.54296875" style="61" customWidth="1"/>
    <col min="8450" max="8450" width="109.1796875" style="61" customWidth="1"/>
    <col min="8451" max="8451" width="10.1796875" style="61" customWidth="1"/>
    <col min="8452" max="8452" width="16" style="61" customWidth="1"/>
    <col min="8453" max="8453" width="12.7265625" style="61" customWidth="1"/>
    <col min="8454" max="8454" width="15.7265625" style="61" customWidth="1"/>
    <col min="8455" max="8455" width="22.26953125" style="61" bestFit="1" customWidth="1"/>
    <col min="8456" max="8456" width="14.54296875" style="61" customWidth="1"/>
    <col min="8457" max="8457" width="22.26953125" style="61" bestFit="1" customWidth="1"/>
    <col min="8458" max="8458" width="24.54296875" style="61" customWidth="1"/>
    <col min="8459" max="8704" width="8.81640625" style="61"/>
    <col min="8705" max="8705" width="8.54296875" style="61" customWidth="1"/>
    <col min="8706" max="8706" width="109.1796875" style="61" customWidth="1"/>
    <col min="8707" max="8707" width="10.1796875" style="61" customWidth="1"/>
    <col min="8708" max="8708" width="16" style="61" customWidth="1"/>
    <col min="8709" max="8709" width="12.7265625" style="61" customWidth="1"/>
    <col min="8710" max="8710" width="15.7265625" style="61" customWidth="1"/>
    <col min="8711" max="8711" width="22.26953125" style="61" bestFit="1" customWidth="1"/>
    <col min="8712" max="8712" width="14.54296875" style="61" customWidth="1"/>
    <col min="8713" max="8713" width="22.26953125" style="61" bestFit="1" customWidth="1"/>
    <col min="8714" max="8714" width="24.54296875" style="61" customWidth="1"/>
    <col min="8715" max="8960" width="8.81640625" style="61"/>
    <col min="8961" max="8961" width="8.54296875" style="61" customWidth="1"/>
    <col min="8962" max="8962" width="109.1796875" style="61" customWidth="1"/>
    <col min="8963" max="8963" width="10.1796875" style="61" customWidth="1"/>
    <col min="8964" max="8964" width="16" style="61" customWidth="1"/>
    <col min="8965" max="8965" width="12.7265625" style="61" customWidth="1"/>
    <col min="8966" max="8966" width="15.7265625" style="61" customWidth="1"/>
    <col min="8967" max="8967" width="22.26953125" style="61" bestFit="1" customWidth="1"/>
    <col min="8968" max="8968" width="14.54296875" style="61" customWidth="1"/>
    <col min="8969" max="8969" width="22.26953125" style="61" bestFit="1" customWidth="1"/>
    <col min="8970" max="8970" width="24.54296875" style="61" customWidth="1"/>
    <col min="8971" max="9216" width="8.81640625" style="61"/>
    <col min="9217" max="9217" width="8.54296875" style="61" customWidth="1"/>
    <col min="9218" max="9218" width="109.1796875" style="61" customWidth="1"/>
    <col min="9219" max="9219" width="10.1796875" style="61" customWidth="1"/>
    <col min="9220" max="9220" width="16" style="61" customWidth="1"/>
    <col min="9221" max="9221" width="12.7265625" style="61" customWidth="1"/>
    <col min="9222" max="9222" width="15.7265625" style="61" customWidth="1"/>
    <col min="9223" max="9223" width="22.26953125" style="61" bestFit="1" customWidth="1"/>
    <col min="9224" max="9224" width="14.54296875" style="61" customWidth="1"/>
    <col min="9225" max="9225" width="22.26953125" style="61" bestFit="1" customWidth="1"/>
    <col min="9226" max="9226" width="24.54296875" style="61" customWidth="1"/>
    <col min="9227" max="9472" width="8.81640625" style="61"/>
    <col min="9473" max="9473" width="8.54296875" style="61" customWidth="1"/>
    <col min="9474" max="9474" width="109.1796875" style="61" customWidth="1"/>
    <col min="9475" max="9475" width="10.1796875" style="61" customWidth="1"/>
    <col min="9476" max="9476" width="16" style="61" customWidth="1"/>
    <col min="9477" max="9477" width="12.7265625" style="61" customWidth="1"/>
    <col min="9478" max="9478" width="15.7265625" style="61" customWidth="1"/>
    <col min="9479" max="9479" width="22.26953125" style="61" bestFit="1" customWidth="1"/>
    <col min="9480" max="9480" width="14.54296875" style="61" customWidth="1"/>
    <col min="9481" max="9481" width="22.26953125" style="61" bestFit="1" customWidth="1"/>
    <col min="9482" max="9482" width="24.54296875" style="61" customWidth="1"/>
    <col min="9483" max="9728" width="8.81640625" style="61"/>
    <col min="9729" max="9729" width="8.54296875" style="61" customWidth="1"/>
    <col min="9730" max="9730" width="109.1796875" style="61" customWidth="1"/>
    <col min="9731" max="9731" width="10.1796875" style="61" customWidth="1"/>
    <col min="9732" max="9732" width="16" style="61" customWidth="1"/>
    <col min="9733" max="9733" width="12.7265625" style="61" customWidth="1"/>
    <col min="9734" max="9734" width="15.7265625" style="61" customWidth="1"/>
    <col min="9735" max="9735" width="22.26953125" style="61" bestFit="1" customWidth="1"/>
    <col min="9736" max="9736" width="14.54296875" style="61" customWidth="1"/>
    <col min="9737" max="9737" width="22.26953125" style="61" bestFit="1" customWidth="1"/>
    <col min="9738" max="9738" width="24.54296875" style="61" customWidth="1"/>
    <col min="9739" max="9984" width="8.81640625" style="61"/>
    <col min="9985" max="9985" width="8.54296875" style="61" customWidth="1"/>
    <col min="9986" max="9986" width="109.1796875" style="61" customWidth="1"/>
    <col min="9987" max="9987" width="10.1796875" style="61" customWidth="1"/>
    <col min="9988" max="9988" width="16" style="61" customWidth="1"/>
    <col min="9989" max="9989" width="12.7265625" style="61" customWidth="1"/>
    <col min="9990" max="9990" width="15.7265625" style="61" customWidth="1"/>
    <col min="9991" max="9991" width="22.26953125" style="61" bestFit="1" customWidth="1"/>
    <col min="9992" max="9992" width="14.54296875" style="61" customWidth="1"/>
    <col min="9993" max="9993" width="22.26953125" style="61" bestFit="1" customWidth="1"/>
    <col min="9994" max="9994" width="24.54296875" style="61" customWidth="1"/>
    <col min="9995" max="10240" width="8.81640625" style="61"/>
    <col min="10241" max="10241" width="8.54296875" style="61" customWidth="1"/>
    <col min="10242" max="10242" width="109.1796875" style="61" customWidth="1"/>
    <col min="10243" max="10243" width="10.1796875" style="61" customWidth="1"/>
    <col min="10244" max="10244" width="16" style="61" customWidth="1"/>
    <col min="10245" max="10245" width="12.7265625" style="61" customWidth="1"/>
    <col min="10246" max="10246" width="15.7265625" style="61" customWidth="1"/>
    <col min="10247" max="10247" width="22.26953125" style="61" bestFit="1" customWidth="1"/>
    <col min="10248" max="10248" width="14.54296875" style="61" customWidth="1"/>
    <col min="10249" max="10249" width="22.26953125" style="61" bestFit="1" customWidth="1"/>
    <col min="10250" max="10250" width="24.54296875" style="61" customWidth="1"/>
    <col min="10251" max="10496" width="8.81640625" style="61"/>
    <col min="10497" max="10497" width="8.54296875" style="61" customWidth="1"/>
    <col min="10498" max="10498" width="109.1796875" style="61" customWidth="1"/>
    <col min="10499" max="10499" width="10.1796875" style="61" customWidth="1"/>
    <col min="10500" max="10500" width="16" style="61" customWidth="1"/>
    <col min="10501" max="10501" width="12.7265625" style="61" customWidth="1"/>
    <col min="10502" max="10502" width="15.7265625" style="61" customWidth="1"/>
    <col min="10503" max="10503" width="22.26953125" style="61" bestFit="1" customWidth="1"/>
    <col min="10504" max="10504" width="14.54296875" style="61" customWidth="1"/>
    <col min="10505" max="10505" width="22.26953125" style="61" bestFit="1" customWidth="1"/>
    <col min="10506" max="10506" width="24.54296875" style="61" customWidth="1"/>
    <col min="10507" max="10752" width="8.81640625" style="61"/>
    <col min="10753" max="10753" width="8.54296875" style="61" customWidth="1"/>
    <col min="10754" max="10754" width="109.1796875" style="61" customWidth="1"/>
    <col min="10755" max="10755" width="10.1796875" style="61" customWidth="1"/>
    <col min="10756" max="10756" width="16" style="61" customWidth="1"/>
    <col min="10757" max="10757" width="12.7265625" style="61" customWidth="1"/>
    <col min="10758" max="10758" width="15.7265625" style="61" customWidth="1"/>
    <col min="10759" max="10759" width="22.26953125" style="61" bestFit="1" customWidth="1"/>
    <col min="10760" max="10760" width="14.54296875" style="61" customWidth="1"/>
    <col min="10761" max="10761" width="22.26953125" style="61" bestFit="1" customWidth="1"/>
    <col min="10762" max="10762" width="24.54296875" style="61" customWidth="1"/>
    <col min="10763" max="11008" width="8.81640625" style="61"/>
    <col min="11009" max="11009" width="8.54296875" style="61" customWidth="1"/>
    <col min="11010" max="11010" width="109.1796875" style="61" customWidth="1"/>
    <col min="11011" max="11011" width="10.1796875" style="61" customWidth="1"/>
    <col min="11012" max="11012" width="16" style="61" customWidth="1"/>
    <col min="11013" max="11013" width="12.7265625" style="61" customWidth="1"/>
    <col min="11014" max="11014" width="15.7265625" style="61" customWidth="1"/>
    <col min="11015" max="11015" width="22.26953125" style="61" bestFit="1" customWidth="1"/>
    <col min="11016" max="11016" width="14.54296875" style="61" customWidth="1"/>
    <col min="11017" max="11017" width="22.26953125" style="61" bestFit="1" customWidth="1"/>
    <col min="11018" max="11018" width="24.54296875" style="61" customWidth="1"/>
    <col min="11019" max="11264" width="8.81640625" style="61"/>
    <col min="11265" max="11265" width="8.54296875" style="61" customWidth="1"/>
    <col min="11266" max="11266" width="109.1796875" style="61" customWidth="1"/>
    <col min="11267" max="11267" width="10.1796875" style="61" customWidth="1"/>
    <col min="11268" max="11268" width="16" style="61" customWidth="1"/>
    <col min="11269" max="11269" width="12.7265625" style="61" customWidth="1"/>
    <col min="11270" max="11270" width="15.7265625" style="61" customWidth="1"/>
    <col min="11271" max="11271" width="22.26953125" style="61" bestFit="1" customWidth="1"/>
    <col min="11272" max="11272" width="14.54296875" style="61" customWidth="1"/>
    <col min="11273" max="11273" width="22.26953125" style="61" bestFit="1" customWidth="1"/>
    <col min="11274" max="11274" width="24.54296875" style="61" customWidth="1"/>
    <col min="11275" max="11520" width="8.81640625" style="61"/>
    <col min="11521" max="11521" width="8.54296875" style="61" customWidth="1"/>
    <col min="11522" max="11522" width="109.1796875" style="61" customWidth="1"/>
    <col min="11523" max="11523" width="10.1796875" style="61" customWidth="1"/>
    <col min="11524" max="11524" width="16" style="61" customWidth="1"/>
    <col min="11525" max="11525" width="12.7265625" style="61" customWidth="1"/>
    <col min="11526" max="11526" width="15.7265625" style="61" customWidth="1"/>
    <col min="11527" max="11527" width="22.26953125" style="61" bestFit="1" customWidth="1"/>
    <col min="11528" max="11528" width="14.54296875" style="61" customWidth="1"/>
    <col min="11529" max="11529" width="22.26953125" style="61" bestFit="1" customWidth="1"/>
    <col min="11530" max="11530" width="24.54296875" style="61" customWidth="1"/>
    <col min="11531" max="11776" width="8.81640625" style="61"/>
    <col min="11777" max="11777" width="8.54296875" style="61" customWidth="1"/>
    <col min="11778" max="11778" width="109.1796875" style="61" customWidth="1"/>
    <col min="11779" max="11779" width="10.1796875" style="61" customWidth="1"/>
    <col min="11780" max="11780" width="16" style="61" customWidth="1"/>
    <col min="11781" max="11781" width="12.7265625" style="61" customWidth="1"/>
    <col min="11782" max="11782" width="15.7265625" style="61" customWidth="1"/>
    <col min="11783" max="11783" width="22.26953125" style="61" bestFit="1" customWidth="1"/>
    <col min="11784" max="11784" width="14.54296875" style="61" customWidth="1"/>
    <col min="11785" max="11785" width="22.26953125" style="61" bestFit="1" customWidth="1"/>
    <col min="11786" max="11786" width="24.54296875" style="61" customWidth="1"/>
    <col min="11787" max="12032" width="8.81640625" style="61"/>
    <col min="12033" max="12033" width="8.54296875" style="61" customWidth="1"/>
    <col min="12034" max="12034" width="109.1796875" style="61" customWidth="1"/>
    <col min="12035" max="12035" width="10.1796875" style="61" customWidth="1"/>
    <col min="12036" max="12036" width="16" style="61" customWidth="1"/>
    <col min="12037" max="12037" width="12.7265625" style="61" customWidth="1"/>
    <col min="12038" max="12038" width="15.7265625" style="61" customWidth="1"/>
    <col min="12039" max="12039" width="22.26953125" style="61" bestFit="1" customWidth="1"/>
    <col min="12040" max="12040" width="14.54296875" style="61" customWidth="1"/>
    <col min="12041" max="12041" width="22.26953125" style="61" bestFit="1" customWidth="1"/>
    <col min="12042" max="12042" width="24.54296875" style="61" customWidth="1"/>
    <col min="12043" max="12288" width="8.81640625" style="61"/>
    <col min="12289" max="12289" width="8.54296875" style="61" customWidth="1"/>
    <col min="12290" max="12290" width="109.1796875" style="61" customWidth="1"/>
    <col min="12291" max="12291" width="10.1796875" style="61" customWidth="1"/>
    <col min="12292" max="12292" width="16" style="61" customWidth="1"/>
    <col min="12293" max="12293" width="12.7265625" style="61" customWidth="1"/>
    <col min="12294" max="12294" width="15.7265625" style="61" customWidth="1"/>
    <col min="12295" max="12295" width="22.26953125" style="61" bestFit="1" customWidth="1"/>
    <col min="12296" max="12296" width="14.54296875" style="61" customWidth="1"/>
    <col min="12297" max="12297" width="22.26953125" style="61" bestFit="1" customWidth="1"/>
    <col min="12298" max="12298" width="24.54296875" style="61" customWidth="1"/>
    <col min="12299" max="12544" width="8.81640625" style="61"/>
    <col min="12545" max="12545" width="8.54296875" style="61" customWidth="1"/>
    <col min="12546" max="12546" width="109.1796875" style="61" customWidth="1"/>
    <col min="12547" max="12547" width="10.1796875" style="61" customWidth="1"/>
    <col min="12548" max="12548" width="16" style="61" customWidth="1"/>
    <col min="12549" max="12549" width="12.7265625" style="61" customWidth="1"/>
    <col min="12550" max="12550" width="15.7265625" style="61" customWidth="1"/>
    <col min="12551" max="12551" width="22.26953125" style="61" bestFit="1" customWidth="1"/>
    <col min="12552" max="12552" width="14.54296875" style="61" customWidth="1"/>
    <col min="12553" max="12553" width="22.26953125" style="61" bestFit="1" customWidth="1"/>
    <col min="12554" max="12554" width="24.54296875" style="61" customWidth="1"/>
    <col min="12555" max="12800" width="8.81640625" style="61"/>
    <col min="12801" max="12801" width="8.54296875" style="61" customWidth="1"/>
    <col min="12802" max="12802" width="109.1796875" style="61" customWidth="1"/>
    <col min="12803" max="12803" width="10.1796875" style="61" customWidth="1"/>
    <col min="12804" max="12804" width="16" style="61" customWidth="1"/>
    <col min="12805" max="12805" width="12.7265625" style="61" customWidth="1"/>
    <col min="12806" max="12806" width="15.7265625" style="61" customWidth="1"/>
    <col min="12807" max="12807" width="22.26953125" style="61" bestFit="1" customWidth="1"/>
    <col min="12808" max="12808" width="14.54296875" style="61" customWidth="1"/>
    <col min="12809" max="12809" width="22.26953125" style="61" bestFit="1" customWidth="1"/>
    <col min="12810" max="12810" width="24.54296875" style="61" customWidth="1"/>
    <col min="12811" max="13056" width="8.81640625" style="61"/>
    <col min="13057" max="13057" width="8.54296875" style="61" customWidth="1"/>
    <col min="13058" max="13058" width="109.1796875" style="61" customWidth="1"/>
    <col min="13059" max="13059" width="10.1796875" style="61" customWidth="1"/>
    <col min="13060" max="13060" width="16" style="61" customWidth="1"/>
    <col min="13061" max="13061" width="12.7265625" style="61" customWidth="1"/>
    <col min="13062" max="13062" width="15.7265625" style="61" customWidth="1"/>
    <col min="13063" max="13063" width="22.26953125" style="61" bestFit="1" customWidth="1"/>
    <col min="13064" max="13064" width="14.54296875" style="61" customWidth="1"/>
    <col min="13065" max="13065" width="22.26953125" style="61" bestFit="1" customWidth="1"/>
    <col min="13066" max="13066" width="24.54296875" style="61" customWidth="1"/>
    <col min="13067" max="13312" width="8.81640625" style="61"/>
    <col min="13313" max="13313" width="8.54296875" style="61" customWidth="1"/>
    <col min="13314" max="13314" width="109.1796875" style="61" customWidth="1"/>
    <col min="13315" max="13315" width="10.1796875" style="61" customWidth="1"/>
    <col min="13316" max="13316" width="16" style="61" customWidth="1"/>
    <col min="13317" max="13317" width="12.7265625" style="61" customWidth="1"/>
    <col min="13318" max="13318" width="15.7265625" style="61" customWidth="1"/>
    <col min="13319" max="13319" width="22.26953125" style="61" bestFit="1" customWidth="1"/>
    <col min="13320" max="13320" width="14.54296875" style="61" customWidth="1"/>
    <col min="13321" max="13321" width="22.26953125" style="61" bestFit="1" customWidth="1"/>
    <col min="13322" max="13322" width="24.54296875" style="61" customWidth="1"/>
    <col min="13323" max="13568" width="8.81640625" style="61"/>
    <col min="13569" max="13569" width="8.54296875" style="61" customWidth="1"/>
    <col min="13570" max="13570" width="109.1796875" style="61" customWidth="1"/>
    <col min="13571" max="13571" width="10.1796875" style="61" customWidth="1"/>
    <col min="13572" max="13572" width="16" style="61" customWidth="1"/>
    <col min="13573" max="13573" width="12.7265625" style="61" customWidth="1"/>
    <col min="13574" max="13574" width="15.7265625" style="61" customWidth="1"/>
    <col min="13575" max="13575" width="22.26953125" style="61" bestFit="1" customWidth="1"/>
    <col min="13576" max="13576" width="14.54296875" style="61" customWidth="1"/>
    <col min="13577" max="13577" width="22.26953125" style="61" bestFit="1" customWidth="1"/>
    <col min="13578" max="13578" width="24.54296875" style="61" customWidth="1"/>
    <col min="13579" max="13824" width="8.81640625" style="61"/>
    <col min="13825" max="13825" width="8.54296875" style="61" customWidth="1"/>
    <col min="13826" max="13826" width="109.1796875" style="61" customWidth="1"/>
    <col min="13827" max="13827" width="10.1796875" style="61" customWidth="1"/>
    <col min="13828" max="13828" width="16" style="61" customWidth="1"/>
    <col min="13829" max="13829" width="12.7265625" style="61" customWidth="1"/>
    <col min="13830" max="13830" width="15.7265625" style="61" customWidth="1"/>
    <col min="13831" max="13831" width="22.26953125" style="61" bestFit="1" customWidth="1"/>
    <col min="13832" max="13832" width="14.54296875" style="61" customWidth="1"/>
    <col min="13833" max="13833" width="22.26953125" style="61" bestFit="1" customWidth="1"/>
    <col min="13834" max="13834" width="24.54296875" style="61" customWidth="1"/>
    <col min="13835" max="14080" width="8.81640625" style="61"/>
    <col min="14081" max="14081" width="8.54296875" style="61" customWidth="1"/>
    <col min="14082" max="14082" width="109.1796875" style="61" customWidth="1"/>
    <col min="14083" max="14083" width="10.1796875" style="61" customWidth="1"/>
    <col min="14084" max="14084" width="16" style="61" customWidth="1"/>
    <col min="14085" max="14085" width="12.7265625" style="61" customWidth="1"/>
    <col min="14086" max="14086" width="15.7265625" style="61" customWidth="1"/>
    <col min="14087" max="14087" width="22.26953125" style="61" bestFit="1" customWidth="1"/>
    <col min="14088" max="14088" width="14.54296875" style="61" customWidth="1"/>
    <col min="14089" max="14089" width="22.26953125" style="61" bestFit="1" customWidth="1"/>
    <col min="14090" max="14090" width="24.54296875" style="61" customWidth="1"/>
    <col min="14091" max="14336" width="8.81640625" style="61"/>
    <col min="14337" max="14337" width="8.54296875" style="61" customWidth="1"/>
    <col min="14338" max="14338" width="109.1796875" style="61" customWidth="1"/>
    <col min="14339" max="14339" width="10.1796875" style="61" customWidth="1"/>
    <col min="14340" max="14340" width="16" style="61" customWidth="1"/>
    <col min="14341" max="14341" width="12.7265625" style="61" customWidth="1"/>
    <col min="14342" max="14342" width="15.7265625" style="61" customWidth="1"/>
    <col min="14343" max="14343" width="22.26953125" style="61" bestFit="1" customWidth="1"/>
    <col min="14344" max="14344" width="14.54296875" style="61" customWidth="1"/>
    <col min="14345" max="14345" width="22.26953125" style="61" bestFit="1" customWidth="1"/>
    <col min="14346" max="14346" width="24.54296875" style="61" customWidth="1"/>
    <col min="14347" max="14592" width="8.81640625" style="61"/>
    <col min="14593" max="14593" width="8.54296875" style="61" customWidth="1"/>
    <col min="14594" max="14594" width="109.1796875" style="61" customWidth="1"/>
    <col min="14595" max="14595" width="10.1796875" style="61" customWidth="1"/>
    <col min="14596" max="14596" width="16" style="61" customWidth="1"/>
    <col min="14597" max="14597" width="12.7265625" style="61" customWidth="1"/>
    <col min="14598" max="14598" width="15.7265625" style="61" customWidth="1"/>
    <col min="14599" max="14599" width="22.26953125" style="61" bestFit="1" customWidth="1"/>
    <col min="14600" max="14600" width="14.54296875" style="61" customWidth="1"/>
    <col min="14601" max="14601" width="22.26953125" style="61" bestFit="1" customWidth="1"/>
    <col min="14602" max="14602" width="24.54296875" style="61" customWidth="1"/>
    <col min="14603" max="14848" width="8.81640625" style="61"/>
    <col min="14849" max="14849" width="8.54296875" style="61" customWidth="1"/>
    <col min="14850" max="14850" width="109.1796875" style="61" customWidth="1"/>
    <col min="14851" max="14851" width="10.1796875" style="61" customWidth="1"/>
    <col min="14852" max="14852" width="16" style="61" customWidth="1"/>
    <col min="14853" max="14853" width="12.7265625" style="61" customWidth="1"/>
    <col min="14854" max="14854" width="15.7265625" style="61" customWidth="1"/>
    <col min="14855" max="14855" width="22.26953125" style="61" bestFit="1" customWidth="1"/>
    <col min="14856" max="14856" width="14.54296875" style="61" customWidth="1"/>
    <col min="14857" max="14857" width="22.26953125" style="61" bestFit="1" customWidth="1"/>
    <col min="14858" max="14858" width="24.54296875" style="61" customWidth="1"/>
    <col min="14859" max="15104" width="8.81640625" style="61"/>
    <col min="15105" max="15105" width="8.54296875" style="61" customWidth="1"/>
    <col min="15106" max="15106" width="109.1796875" style="61" customWidth="1"/>
    <col min="15107" max="15107" width="10.1796875" style="61" customWidth="1"/>
    <col min="15108" max="15108" width="16" style="61" customWidth="1"/>
    <col min="15109" max="15109" width="12.7265625" style="61" customWidth="1"/>
    <col min="15110" max="15110" width="15.7265625" style="61" customWidth="1"/>
    <col min="15111" max="15111" width="22.26953125" style="61" bestFit="1" customWidth="1"/>
    <col min="15112" max="15112" width="14.54296875" style="61" customWidth="1"/>
    <col min="15113" max="15113" width="22.26953125" style="61" bestFit="1" customWidth="1"/>
    <col min="15114" max="15114" width="24.54296875" style="61" customWidth="1"/>
    <col min="15115" max="15360" width="8.81640625" style="61"/>
    <col min="15361" max="15361" width="8.54296875" style="61" customWidth="1"/>
    <col min="15362" max="15362" width="109.1796875" style="61" customWidth="1"/>
    <col min="15363" max="15363" width="10.1796875" style="61" customWidth="1"/>
    <col min="15364" max="15364" width="16" style="61" customWidth="1"/>
    <col min="15365" max="15365" width="12.7265625" style="61" customWidth="1"/>
    <col min="15366" max="15366" width="15.7265625" style="61" customWidth="1"/>
    <col min="15367" max="15367" width="22.26953125" style="61" bestFit="1" customWidth="1"/>
    <col min="15368" max="15368" width="14.54296875" style="61" customWidth="1"/>
    <col min="15369" max="15369" width="22.26953125" style="61" bestFit="1" customWidth="1"/>
    <col min="15370" max="15370" width="24.54296875" style="61" customWidth="1"/>
    <col min="15371" max="15616" width="8.81640625" style="61"/>
    <col min="15617" max="15617" width="8.54296875" style="61" customWidth="1"/>
    <col min="15618" max="15618" width="109.1796875" style="61" customWidth="1"/>
    <col min="15619" max="15619" width="10.1796875" style="61" customWidth="1"/>
    <col min="15620" max="15620" width="16" style="61" customWidth="1"/>
    <col min="15621" max="15621" width="12.7265625" style="61" customWidth="1"/>
    <col min="15622" max="15622" width="15.7265625" style="61" customWidth="1"/>
    <col min="15623" max="15623" width="22.26953125" style="61" bestFit="1" customWidth="1"/>
    <col min="15624" max="15624" width="14.54296875" style="61" customWidth="1"/>
    <col min="15625" max="15625" width="22.26953125" style="61" bestFit="1" customWidth="1"/>
    <col min="15626" max="15626" width="24.54296875" style="61" customWidth="1"/>
    <col min="15627" max="15872" width="8.81640625" style="61"/>
    <col min="15873" max="15873" width="8.54296875" style="61" customWidth="1"/>
    <col min="15874" max="15874" width="109.1796875" style="61" customWidth="1"/>
    <col min="15875" max="15875" width="10.1796875" style="61" customWidth="1"/>
    <col min="15876" max="15876" width="16" style="61" customWidth="1"/>
    <col min="15877" max="15877" width="12.7265625" style="61" customWidth="1"/>
    <col min="15878" max="15878" width="15.7265625" style="61" customWidth="1"/>
    <col min="15879" max="15879" width="22.26953125" style="61" bestFit="1" customWidth="1"/>
    <col min="15880" max="15880" width="14.54296875" style="61" customWidth="1"/>
    <col min="15881" max="15881" width="22.26953125" style="61" bestFit="1" customWidth="1"/>
    <col min="15882" max="15882" width="24.54296875" style="61" customWidth="1"/>
    <col min="15883" max="16128" width="8.81640625" style="61"/>
    <col min="16129" max="16129" width="8.54296875" style="61" customWidth="1"/>
    <col min="16130" max="16130" width="109.1796875" style="61" customWidth="1"/>
    <col min="16131" max="16131" width="10.1796875" style="61" customWidth="1"/>
    <col min="16132" max="16132" width="16" style="61" customWidth="1"/>
    <col min="16133" max="16133" width="12.7265625" style="61" customWidth="1"/>
    <col min="16134" max="16134" width="15.7265625" style="61" customWidth="1"/>
    <col min="16135" max="16135" width="22.26953125" style="61" bestFit="1" customWidth="1"/>
    <col min="16136" max="16136" width="14.54296875" style="61" customWidth="1"/>
    <col min="16137" max="16137" width="22.26953125" style="61" bestFit="1" customWidth="1"/>
    <col min="16138" max="16138" width="24.54296875" style="61" customWidth="1"/>
    <col min="16139" max="16384" width="8.81640625" style="61"/>
  </cols>
  <sheetData>
    <row r="1" spans="1:10" ht="19">
      <c r="A1" s="855" t="s">
        <v>764</v>
      </c>
      <c r="B1" s="856"/>
      <c r="C1" s="856"/>
      <c r="D1" s="856"/>
      <c r="E1" s="856"/>
      <c r="F1" s="856"/>
      <c r="G1" s="856"/>
      <c r="H1" s="856"/>
      <c r="I1" s="856"/>
      <c r="J1" s="856"/>
    </row>
    <row r="2" spans="1:10">
      <c r="A2" s="866" t="s">
        <v>765</v>
      </c>
      <c r="B2" s="866" t="s">
        <v>537</v>
      </c>
      <c r="C2" s="866" t="s">
        <v>433</v>
      </c>
      <c r="D2" s="866" t="s">
        <v>549</v>
      </c>
      <c r="E2" s="868" t="s">
        <v>550</v>
      </c>
      <c r="F2" s="865" t="s">
        <v>551</v>
      </c>
      <c r="G2" s="865"/>
      <c r="H2" s="865" t="s">
        <v>551</v>
      </c>
      <c r="I2" s="865"/>
      <c r="J2" s="866" t="s">
        <v>766</v>
      </c>
    </row>
    <row r="3" spans="1:10" ht="28">
      <c r="A3" s="866"/>
      <c r="B3" s="866"/>
      <c r="C3" s="866"/>
      <c r="D3" s="866"/>
      <c r="E3" s="868"/>
      <c r="F3" s="434" t="s">
        <v>552</v>
      </c>
      <c r="G3" s="434" t="s">
        <v>553</v>
      </c>
      <c r="H3" s="434" t="s">
        <v>554</v>
      </c>
      <c r="I3" s="434" t="s">
        <v>555</v>
      </c>
      <c r="J3" s="866"/>
    </row>
    <row r="4" spans="1:10">
      <c r="A4" s="435"/>
      <c r="B4" s="436" t="s">
        <v>767</v>
      </c>
      <c r="C4" s="435"/>
      <c r="D4" s="435"/>
      <c r="E4" s="435"/>
      <c r="F4" s="435"/>
      <c r="G4" s="437"/>
      <c r="H4" s="867"/>
      <c r="I4" s="867"/>
      <c r="J4" s="437"/>
    </row>
    <row r="5" spans="1:10">
      <c r="A5" s="435"/>
      <c r="B5" s="439"/>
      <c r="C5" s="435"/>
      <c r="D5" s="435"/>
      <c r="E5" s="435"/>
      <c r="F5" s="435"/>
      <c r="G5" s="437"/>
      <c r="H5" s="440"/>
      <c r="I5" s="440"/>
      <c r="J5" s="437"/>
    </row>
    <row r="6" spans="1:10" s="474" customFormat="1">
      <c r="A6" s="472" t="s">
        <v>52</v>
      </c>
      <c r="B6" s="473" t="s">
        <v>768</v>
      </c>
      <c r="C6" s="473"/>
      <c r="D6" s="473"/>
      <c r="E6" s="473"/>
      <c r="F6" s="473"/>
      <c r="G6" s="473"/>
      <c r="H6" s="473"/>
      <c r="I6" s="473"/>
      <c r="J6" s="473"/>
    </row>
    <row r="7" spans="1:10" ht="70">
      <c r="A7" s="441">
        <v>1</v>
      </c>
      <c r="B7" s="442" t="s">
        <v>769</v>
      </c>
      <c r="C7" s="438"/>
      <c r="D7" s="438"/>
      <c r="E7" s="438"/>
      <c r="F7" s="440"/>
      <c r="G7" s="440"/>
      <c r="H7" s="440"/>
      <c r="I7" s="440"/>
      <c r="J7" s="437"/>
    </row>
    <row r="8" spans="1:10" ht="42">
      <c r="A8" s="437"/>
      <c r="B8" s="442" t="s">
        <v>770</v>
      </c>
      <c r="C8" s="438"/>
      <c r="D8" s="438"/>
      <c r="E8" s="438"/>
      <c r="F8" s="440"/>
      <c r="G8" s="440"/>
      <c r="H8" s="440"/>
      <c r="I8" s="440"/>
      <c r="J8" s="437"/>
    </row>
    <row r="9" spans="1:10" ht="28">
      <c r="A9" s="437"/>
      <c r="B9" s="442" t="s">
        <v>771</v>
      </c>
      <c r="C9" s="438"/>
      <c r="D9" s="438"/>
      <c r="E9" s="438"/>
      <c r="F9" s="440"/>
      <c r="G9" s="440"/>
      <c r="H9" s="440"/>
      <c r="I9" s="440"/>
      <c r="J9" s="437"/>
    </row>
    <row r="10" spans="1:10" ht="70">
      <c r="A10" s="437"/>
      <c r="B10" s="442" t="s">
        <v>772</v>
      </c>
      <c r="C10" s="438"/>
      <c r="D10" s="438"/>
      <c r="E10" s="438"/>
      <c r="F10" s="440"/>
      <c r="G10" s="440"/>
      <c r="H10" s="440"/>
      <c r="I10" s="440"/>
      <c r="J10" s="437"/>
    </row>
    <row r="11" spans="1:10" ht="28">
      <c r="A11" s="437"/>
      <c r="B11" s="443" t="s">
        <v>773</v>
      </c>
      <c r="C11" s="438"/>
      <c r="D11" s="438"/>
      <c r="E11" s="438"/>
      <c r="F11" s="440"/>
      <c r="G11" s="440"/>
      <c r="H11" s="440"/>
      <c r="I11" s="440"/>
      <c r="J11" s="437"/>
    </row>
    <row r="12" spans="1:10" ht="28">
      <c r="A12" s="437"/>
      <c r="B12" s="444" t="s">
        <v>774</v>
      </c>
      <c r="C12" s="438"/>
      <c r="D12" s="438"/>
      <c r="E12" s="438"/>
      <c r="F12" s="440"/>
      <c r="G12" s="440"/>
      <c r="H12" s="440"/>
      <c r="I12" s="440"/>
      <c r="J12" s="437"/>
    </row>
    <row r="13" spans="1:10">
      <c r="A13" s="441">
        <v>1.01</v>
      </c>
      <c r="B13" s="445" t="s">
        <v>775</v>
      </c>
      <c r="C13" s="446" t="s">
        <v>603</v>
      </c>
      <c r="D13" s="446">
        <v>1</v>
      </c>
      <c r="E13" s="447">
        <f>SUM(D13:D13)</f>
        <v>1</v>
      </c>
      <c r="F13" s="787">
        <v>135680</v>
      </c>
      <c r="G13" s="788">
        <v>12720</v>
      </c>
      <c r="H13" s="446">
        <f>F13*E13</f>
        <v>135680</v>
      </c>
      <c r="I13" s="446">
        <f>G13*E13</f>
        <v>12720</v>
      </c>
      <c r="J13" s="437"/>
    </row>
    <row r="14" spans="1:10" ht="28">
      <c r="A14" s="441">
        <v>1.02</v>
      </c>
      <c r="B14" s="445" t="s">
        <v>776</v>
      </c>
      <c r="C14" s="446" t="s">
        <v>603</v>
      </c>
      <c r="D14" s="446">
        <v>1</v>
      </c>
      <c r="E14" s="447">
        <f>SUM(D14:D14)</f>
        <v>1</v>
      </c>
      <c r="F14" s="787">
        <v>174900</v>
      </c>
      <c r="G14" s="788">
        <v>16960</v>
      </c>
      <c r="H14" s="446">
        <f>F14*E14</f>
        <v>174900</v>
      </c>
      <c r="I14" s="446">
        <f>G14*E14</f>
        <v>16960</v>
      </c>
      <c r="J14" s="437"/>
    </row>
    <row r="15" spans="1:10" ht="28">
      <c r="A15" s="441">
        <v>1.03</v>
      </c>
      <c r="B15" s="445" t="s">
        <v>777</v>
      </c>
      <c r="C15" s="446" t="s">
        <v>603</v>
      </c>
      <c r="D15" s="446">
        <v>1</v>
      </c>
      <c r="E15" s="447">
        <f>SUM(D15:D15)</f>
        <v>1</v>
      </c>
      <c r="F15" s="787">
        <v>188680</v>
      </c>
      <c r="G15" s="788">
        <v>21200</v>
      </c>
      <c r="H15" s="446">
        <f>F15*E15</f>
        <v>188680</v>
      </c>
      <c r="I15" s="446">
        <f>G15*E15</f>
        <v>21200</v>
      </c>
      <c r="J15" s="437"/>
    </row>
    <row r="16" spans="1:10" s="474" customFormat="1">
      <c r="A16" s="475" t="s">
        <v>62</v>
      </c>
      <c r="B16" s="476" t="s">
        <v>778</v>
      </c>
      <c r="C16" s="476"/>
      <c r="D16" s="476"/>
      <c r="E16" s="476"/>
      <c r="F16" s="789">
        <v>0</v>
      </c>
      <c r="G16" s="789">
        <v>0</v>
      </c>
      <c r="H16" s="473"/>
      <c r="I16" s="473"/>
      <c r="J16" s="473"/>
    </row>
    <row r="17" spans="1:10" ht="42">
      <c r="A17" s="441"/>
      <c r="B17" s="443" t="s">
        <v>779</v>
      </c>
      <c r="C17" s="438"/>
      <c r="D17" s="438"/>
      <c r="E17" s="438"/>
      <c r="F17" s="790">
        <v>0</v>
      </c>
      <c r="G17" s="790">
        <v>0</v>
      </c>
      <c r="H17" s="446"/>
      <c r="I17" s="446"/>
      <c r="J17" s="437"/>
    </row>
    <row r="18" spans="1:10" ht="28">
      <c r="A18" s="441">
        <v>1.04</v>
      </c>
      <c r="B18" s="445" t="s">
        <v>780</v>
      </c>
      <c r="C18" s="448" t="s">
        <v>108</v>
      </c>
      <c r="D18" s="448">
        <v>1</v>
      </c>
      <c r="E18" s="449">
        <f>SUM(D18:D18)</f>
        <v>1</v>
      </c>
      <c r="F18" s="791">
        <v>47170</v>
      </c>
      <c r="G18" s="791">
        <v>6360</v>
      </c>
      <c r="H18" s="450">
        <f>F18*E18</f>
        <v>47170</v>
      </c>
      <c r="I18" s="450">
        <f>G18*E18</f>
        <v>6360</v>
      </c>
      <c r="J18" s="437"/>
    </row>
    <row r="19" spans="1:10" ht="28">
      <c r="A19" s="441">
        <v>1.05</v>
      </c>
      <c r="B19" s="445" t="s">
        <v>781</v>
      </c>
      <c r="C19" s="448" t="s">
        <v>108</v>
      </c>
      <c r="D19" s="448">
        <v>2</v>
      </c>
      <c r="E19" s="449">
        <f t="shared" ref="E19:E24" si="0">SUM(D19:D19)</f>
        <v>2</v>
      </c>
      <c r="F19" s="791">
        <v>40810</v>
      </c>
      <c r="G19" s="791">
        <v>6360</v>
      </c>
      <c r="H19" s="450">
        <f t="shared" ref="H19:H24" si="1">F19*E19</f>
        <v>81620</v>
      </c>
      <c r="I19" s="450">
        <f t="shared" ref="I19:I24" si="2">G19*E19</f>
        <v>12720</v>
      </c>
      <c r="J19" s="437"/>
    </row>
    <row r="20" spans="1:10" ht="28">
      <c r="A20" s="441">
        <v>1.06</v>
      </c>
      <c r="B20" s="445" t="s">
        <v>782</v>
      </c>
      <c r="C20" s="448" t="s">
        <v>108</v>
      </c>
      <c r="D20" s="448">
        <v>2</v>
      </c>
      <c r="E20" s="449">
        <f t="shared" si="0"/>
        <v>2</v>
      </c>
      <c r="F20" s="791">
        <v>40810</v>
      </c>
      <c r="G20" s="791">
        <v>6360</v>
      </c>
      <c r="H20" s="450">
        <f t="shared" si="1"/>
        <v>81620</v>
      </c>
      <c r="I20" s="450">
        <f t="shared" si="2"/>
        <v>12720</v>
      </c>
      <c r="J20" s="437"/>
    </row>
    <row r="21" spans="1:10" ht="28">
      <c r="A21" s="441">
        <v>1.07</v>
      </c>
      <c r="B21" s="445" t="s">
        <v>783</v>
      </c>
      <c r="C21" s="448" t="s">
        <v>108</v>
      </c>
      <c r="D21" s="448" t="s">
        <v>621</v>
      </c>
      <c r="E21" s="449">
        <f t="shared" si="0"/>
        <v>0</v>
      </c>
      <c r="F21" s="791">
        <v>0</v>
      </c>
      <c r="G21" s="791">
        <v>0</v>
      </c>
      <c r="H21" s="450">
        <f t="shared" si="1"/>
        <v>0</v>
      </c>
      <c r="I21" s="450">
        <f t="shared" si="2"/>
        <v>0</v>
      </c>
      <c r="J21" s="437"/>
    </row>
    <row r="22" spans="1:10" ht="28">
      <c r="A22" s="441">
        <v>1.08</v>
      </c>
      <c r="B22" s="445" t="s">
        <v>784</v>
      </c>
      <c r="C22" s="448" t="s">
        <v>108</v>
      </c>
      <c r="D22" s="448" t="s">
        <v>621</v>
      </c>
      <c r="E22" s="449">
        <f t="shared" si="0"/>
        <v>0</v>
      </c>
      <c r="F22" s="791">
        <v>0</v>
      </c>
      <c r="G22" s="791">
        <v>0</v>
      </c>
      <c r="H22" s="450">
        <f t="shared" si="1"/>
        <v>0</v>
      </c>
      <c r="I22" s="450">
        <f t="shared" si="2"/>
        <v>0</v>
      </c>
      <c r="J22" s="437"/>
    </row>
    <row r="23" spans="1:10" ht="28">
      <c r="A23" s="441">
        <v>1.0900000000000001</v>
      </c>
      <c r="B23" s="445" t="s">
        <v>785</v>
      </c>
      <c r="C23" s="448" t="s">
        <v>108</v>
      </c>
      <c r="D23" s="448" t="s">
        <v>621</v>
      </c>
      <c r="E23" s="449">
        <f t="shared" si="0"/>
        <v>0</v>
      </c>
      <c r="F23" s="791">
        <v>0</v>
      </c>
      <c r="G23" s="791">
        <v>0</v>
      </c>
      <c r="H23" s="450">
        <f t="shared" si="1"/>
        <v>0</v>
      </c>
      <c r="I23" s="450">
        <f t="shared" si="2"/>
        <v>0</v>
      </c>
      <c r="J23" s="437"/>
    </row>
    <row r="24" spans="1:10" ht="28">
      <c r="A24" s="451">
        <v>1.1000000000000001</v>
      </c>
      <c r="B24" s="445" t="s">
        <v>786</v>
      </c>
      <c r="C24" s="448" t="s">
        <v>108</v>
      </c>
      <c r="D24" s="448">
        <v>1</v>
      </c>
      <c r="E24" s="449">
        <f t="shared" si="0"/>
        <v>1</v>
      </c>
      <c r="F24" s="791">
        <v>35722</v>
      </c>
      <c r="G24" s="791">
        <v>3498</v>
      </c>
      <c r="H24" s="450">
        <f t="shared" si="1"/>
        <v>35722</v>
      </c>
      <c r="I24" s="450">
        <f t="shared" si="2"/>
        <v>3498</v>
      </c>
      <c r="J24" s="437"/>
    </row>
    <row r="25" spans="1:10" ht="28">
      <c r="A25" s="451">
        <v>1.1100000000000001</v>
      </c>
      <c r="B25" s="445" t="s">
        <v>787</v>
      </c>
      <c r="C25" s="448" t="s">
        <v>108</v>
      </c>
      <c r="D25" s="448" t="s">
        <v>621</v>
      </c>
      <c r="E25" s="449">
        <f>SUM(D25:D25)</f>
        <v>0</v>
      </c>
      <c r="F25" s="791">
        <v>0</v>
      </c>
      <c r="G25" s="791">
        <v>0</v>
      </c>
      <c r="H25" s="450">
        <f>F25*E25</f>
        <v>0</v>
      </c>
      <c r="I25" s="450">
        <f>G25*E25</f>
        <v>0</v>
      </c>
      <c r="J25" s="437"/>
    </row>
    <row r="26" spans="1:10" ht="28">
      <c r="A26" s="451">
        <v>1.1000000000000001</v>
      </c>
      <c r="B26" s="445" t="s">
        <v>788</v>
      </c>
      <c r="C26" s="448" t="s">
        <v>108</v>
      </c>
      <c r="D26" s="448">
        <v>1</v>
      </c>
      <c r="E26" s="449">
        <f>SUM(D26:D26)</f>
        <v>1</v>
      </c>
      <c r="F26" s="791">
        <v>33708</v>
      </c>
      <c r="G26" s="791">
        <v>3498</v>
      </c>
      <c r="H26" s="450">
        <f>F26*E26</f>
        <v>33708</v>
      </c>
      <c r="I26" s="450">
        <f>G26*E26</f>
        <v>3498</v>
      </c>
      <c r="J26" s="437"/>
    </row>
    <row r="27" spans="1:10">
      <c r="A27" s="451"/>
      <c r="B27" s="452"/>
      <c r="C27" s="453"/>
      <c r="D27" s="453"/>
      <c r="E27" s="447"/>
      <c r="F27" s="788">
        <v>0</v>
      </c>
      <c r="G27" s="788">
        <v>0</v>
      </c>
      <c r="H27" s="446"/>
      <c r="I27" s="446"/>
      <c r="J27" s="437"/>
    </row>
    <row r="28" spans="1:10" s="474" customFormat="1">
      <c r="A28" s="475" t="s">
        <v>66</v>
      </c>
      <c r="B28" s="476" t="s">
        <v>789</v>
      </c>
      <c r="C28" s="476"/>
      <c r="D28" s="476"/>
      <c r="E28" s="476"/>
      <c r="F28" s="789">
        <v>0</v>
      </c>
      <c r="G28" s="789">
        <v>0</v>
      </c>
      <c r="H28" s="476"/>
      <c r="I28" s="476"/>
      <c r="J28" s="476"/>
    </row>
    <row r="29" spans="1:10" ht="70">
      <c r="A29" s="451">
        <v>1.1200000000000001</v>
      </c>
      <c r="B29" s="454" t="s">
        <v>790</v>
      </c>
      <c r="C29" s="438"/>
      <c r="D29" s="438"/>
      <c r="E29" s="438"/>
      <c r="F29" s="792">
        <v>0</v>
      </c>
      <c r="G29" s="793">
        <v>0</v>
      </c>
      <c r="H29" s="446"/>
      <c r="I29" s="446"/>
      <c r="J29" s="448" t="s">
        <v>791</v>
      </c>
    </row>
    <row r="30" spans="1:10">
      <c r="A30" s="437"/>
      <c r="B30" s="454" t="s">
        <v>792</v>
      </c>
      <c r="C30" s="438" t="s">
        <v>158</v>
      </c>
      <c r="D30" s="446"/>
      <c r="E30" s="447">
        <f t="shared" ref="E30:E38" si="3">SUM(D30:D30)</f>
        <v>0</v>
      </c>
      <c r="F30" s="794">
        <v>0</v>
      </c>
      <c r="G30" s="794">
        <v>0</v>
      </c>
      <c r="H30" s="446">
        <f t="shared" ref="H30:H38" si="4">F30*E30</f>
        <v>0</v>
      </c>
      <c r="I30" s="446">
        <f t="shared" ref="I30:I38" si="5">G30*E30</f>
        <v>0</v>
      </c>
      <c r="J30" s="437"/>
    </row>
    <row r="31" spans="1:10">
      <c r="A31" s="437"/>
      <c r="B31" s="454" t="s">
        <v>793</v>
      </c>
      <c r="C31" s="435" t="s">
        <v>158</v>
      </c>
      <c r="D31" s="450"/>
      <c r="E31" s="449">
        <f t="shared" si="3"/>
        <v>0</v>
      </c>
      <c r="F31" s="791">
        <v>0</v>
      </c>
      <c r="G31" s="791">
        <v>0</v>
      </c>
      <c r="H31" s="450">
        <f t="shared" si="4"/>
        <v>0</v>
      </c>
      <c r="I31" s="450">
        <f t="shared" si="5"/>
        <v>0</v>
      </c>
      <c r="J31" s="437"/>
    </row>
    <row r="32" spans="1:10">
      <c r="A32" s="437"/>
      <c r="B32" s="454" t="s">
        <v>794</v>
      </c>
      <c r="C32" s="435" t="s">
        <v>158</v>
      </c>
      <c r="D32" s="450">
        <v>5</v>
      </c>
      <c r="E32" s="449">
        <f t="shared" si="3"/>
        <v>5</v>
      </c>
      <c r="F32" s="791">
        <v>1272</v>
      </c>
      <c r="G32" s="791">
        <v>106</v>
      </c>
      <c r="H32" s="450">
        <f t="shared" si="4"/>
        <v>6360</v>
      </c>
      <c r="I32" s="450">
        <f t="shared" si="5"/>
        <v>530</v>
      </c>
      <c r="J32" s="437"/>
    </row>
    <row r="33" spans="1:10">
      <c r="A33" s="437"/>
      <c r="B33" s="454" t="s">
        <v>795</v>
      </c>
      <c r="C33" s="435" t="s">
        <v>158</v>
      </c>
      <c r="D33" s="450">
        <v>75</v>
      </c>
      <c r="E33" s="449">
        <f t="shared" si="3"/>
        <v>75</v>
      </c>
      <c r="F33" s="791">
        <v>954</v>
      </c>
      <c r="G33" s="791">
        <v>106</v>
      </c>
      <c r="H33" s="450">
        <f t="shared" si="4"/>
        <v>71550</v>
      </c>
      <c r="I33" s="450">
        <f t="shared" si="5"/>
        <v>7950</v>
      </c>
      <c r="J33" s="437"/>
    </row>
    <row r="34" spans="1:10">
      <c r="A34" s="437"/>
      <c r="B34" s="454" t="s">
        <v>796</v>
      </c>
      <c r="C34" s="435" t="s">
        <v>158</v>
      </c>
      <c r="D34" s="450">
        <v>150</v>
      </c>
      <c r="E34" s="449">
        <f t="shared" si="3"/>
        <v>150</v>
      </c>
      <c r="F34" s="791">
        <v>750</v>
      </c>
      <c r="G34" s="791">
        <v>106</v>
      </c>
      <c r="H34" s="450">
        <f t="shared" si="4"/>
        <v>112500</v>
      </c>
      <c r="I34" s="450">
        <f t="shared" si="5"/>
        <v>15900</v>
      </c>
      <c r="J34" s="437"/>
    </row>
    <row r="35" spans="1:10">
      <c r="A35" s="437"/>
      <c r="B35" s="454" t="s">
        <v>797</v>
      </c>
      <c r="C35" s="435" t="s">
        <v>158</v>
      </c>
      <c r="D35" s="450">
        <v>50</v>
      </c>
      <c r="E35" s="449">
        <f t="shared" si="3"/>
        <v>50</v>
      </c>
      <c r="F35" s="791">
        <v>600</v>
      </c>
      <c r="G35" s="791">
        <v>106</v>
      </c>
      <c r="H35" s="450">
        <f t="shared" si="4"/>
        <v>30000</v>
      </c>
      <c r="I35" s="450">
        <f t="shared" si="5"/>
        <v>5300</v>
      </c>
      <c r="J35" s="437"/>
    </row>
    <row r="36" spans="1:10">
      <c r="A36" s="437"/>
      <c r="B36" s="454" t="s">
        <v>798</v>
      </c>
      <c r="C36" s="435" t="s">
        <v>158</v>
      </c>
      <c r="D36" s="450">
        <v>60</v>
      </c>
      <c r="E36" s="449">
        <f t="shared" si="3"/>
        <v>60</v>
      </c>
      <c r="F36" s="791">
        <v>500</v>
      </c>
      <c r="G36" s="791">
        <v>106</v>
      </c>
      <c r="H36" s="450">
        <f t="shared" si="4"/>
        <v>30000</v>
      </c>
      <c r="I36" s="450">
        <f t="shared" si="5"/>
        <v>6360</v>
      </c>
      <c r="J36" s="437"/>
    </row>
    <row r="37" spans="1:10">
      <c r="A37" s="437"/>
      <c r="B37" s="454" t="s">
        <v>799</v>
      </c>
      <c r="C37" s="435" t="s">
        <v>158</v>
      </c>
      <c r="D37" s="450">
        <v>280</v>
      </c>
      <c r="E37" s="449">
        <f t="shared" si="3"/>
        <v>280</v>
      </c>
      <c r="F37" s="791">
        <v>400</v>
      </c>
      <c r="G37" s="791">
        <v>106</v>
      </c>
      <c r="H37" s="450">
        <f t="shared" si="4"/>
        <v>112000</v>
      </c>
      <c r="I37" s="450">
        <f t="shared" si="5"/>
        <v>29680</v>
      </c>
      <c r="J37" s="437"/>
    </row>
    <row r="38" spans="1:10">
      <c r="A38" s="437"/>
      <c r="B38" s="454" t="s">
        <v>800</v>
      </c>
      <c r="C38" s="435" t="s">
        <v>158</v>
      </c>
      <c r="D38" s="450">
        <v>10</v>
      </c>
      <c r="E38" s="449">
        <f t="shared" si="3"/>
        <v>10</v>
      </c>
      <c r="F38" s="791">
        <v>300</v>
      </c>
      <c r="G38" s="791">
        <v>106</v>
      </c>
      <c r="H38" s="450">
        <f t="shared" si="4"/>
        <v>3000</v>
      </c>
      <c r="I38" s="450">
        <f t="shared" si="5"/>
        <v>1060</v>
      </c>
      <c r="J38" s="437"/>
    </row>
    <row r="39" spans="1:10" s="474" customFormat="1">
      <c r="A39" s="475" t="s">
        <v>79</v>
      </c>
      <c r="B39" s="476" t="s">
        <v>801</v>
      </c>
      <c r="C39" s="476"/>
      <c r="D39" s="476"/>
      <c r="E39" s="476"/>
      <c r="F39" s="789">
        <v>0</v>
      </c>
      <c r="G39" s="789">
        <v>0</v>
      </c>
      <c r="H39" s="476"/>
      <c r="I39" s="476"/>
      <c r="J39" s="476"/>
    </row>
    <row r="40" spans="1:10">
      <c r="A40" s="455">
        <v>1.1299999999999999</v>
      </c>
      <c r="B40" s="456" t="s">
        <v>802</v>
      </c>
      <c r="C40" s="438"/>
      <c r="D40" s="438"/>
      <c r="E40" s="438"/>
      <c r="F40" s="792">
        <v>0</v>
      </c>
      <c r="G40" s="793">
        <v>0</v>
      </c>
      <c r="H40" s="446"/>
      <c r="I40" s="446"/>
      <c r="J40" s="437"/>
    </row>
    <row r="41" spans="1:10" ht="42">
      <c r="A41" s="455"/>
      <c r="B41" s="457" t="s">
        <v>803</v>
      </c>
      <c r="C41" s="438"/>
      <c r="D41" s="438"/>
      <c r="E41" s="438"/>
      <c r="F41" s="792">
        <v>0</v>
      </c>
      <c r="G41" s="793">
        <v>0</v>
      </c>
      <c r="H41" s="446"/>
      <c r="I41" s="446"/>
      <c r="J41" s="437"/>
    </row>
    <row r="42" spans="1:10">
      <c r="A42" s="455"/>
      <c r="B42" s="454" t="s">
        <v>804</v>
      </c>
      <c r="C42" s="438" t="s">
        <v>158</v>
      </c>
      <c r="D42" s="446">
        <v>20</v>
      </c>
      <c r="E42" s="447">
        <f>SUM(D42:D42)</f>
        <v>20</v>
      </c>
      <c r="F42" s="794">
        <v>450.5</v>
      </c>
      <c r="G42" s="794">
        <v>53</v>
      </c>
      <c r="H42" s="446">
        <f t="shared" ref="H42:H52" si="6">F42*E42</f>
        <v>9010</v>
      </c>
      <c r="I42" s="446">
        <f t="shared" ref="I42:I52" si="7">G42*E42</f>
        <v>1060</v>
      </c>
      <c r="J42" s="437"/>
    </row>
    <row r="43" spans="1:10">
      <c r="A43" s="455"/>
      <c r="B43" s="454" t="s">
        <v>805</v>
      </c>
      <c r="C43" s="438" t="s">
        <v>158</v>
      </c>
      <c r="D43" s="446">
        <v>35</v>
      </c>
      <c r="E43" s="447">
        <f>SUM(D43:D43)</f>
        <v>35</v>
      </c>
      <c r="F43" s="794">
        <v>392.20000000000005</v>
      </c>
      <c r="G43" s="794">
        <v>53</v>
      </c>
      <c r="H43" s="446">
        <f t="shared" si="6"/>
        <v>13727.000000000002</v>
      </c>
      <c r="I43" s="446">
        <f t="shared" si="7"/>
        <v>1855</v>
      </c>
      <c r="J43" s="437"/>
    </row>
    <row r="44" spans="1:10">
      <c r="A44" s="455"/>
      <c r="B44" s="454" t="s">
        <v>806</v>
      </c>
      <c r="C44" s="438" t="s">
        <v>158</v>
      </c>
      <c r="D44" s="446">
        <v>20</v>
      </c>
      <c r="E44" s="447">
        <f>SUM(D44:D44)</f>
        <v>20</v>
      </c>
      <c r="F44" s="794">
        <v>339.20000000000005</v>
      </c>
      <c r="G44" s="794">
        <v>53</v>
      </c>
      <c r="H44" s="446">
        <f t="shared" si="6"/>
        <v>6784.0000000000009</v>
      </c>
      <c r="I44" s="446">
        <f t="shared" si="7"/>
        <v>1060</v>
      </c>
      <c r="J44" s="437"/>
    </row>
    <row r="45" spans="1:10">
      <c r="A45" s="455">
        <v>1.1399999999999999</v>
      </c>
      <c r="B45" s="458" t="s">
        <v>807</v>
      </c>
      <c r="C45" s="446" t="s">
        <v>158</v>
      </c>
      <c r="D45" s="446">
        <v>30</v>
      </c>
      <c r="E45" s="447">
        <f>SUM(D45:D45)</f>
        <v>30</v>
      </c>
      <c r="F45" s="794">
        <v>265</v>
      </c>
      <c r="G45" s="794">
        <v>53</v>
      </c>
      <c r="H45" s="447">
        <f t="shared" si="6"/>
        <v>7950</v>
      </c>
      <c r="I45" s="447">
        <f t="shared" si="7"/>
        <v>1590</v>
      </c>
      <c r="J45" s="437"/>
    </row>
    <row r="46" spans="1:10" ht="42">
      <c r="A46" s="455">
        <v>1.1499999999999999</v>
      </c>
      <c r="B46" s="454" t="s">
        <v>808</v>
      </c>
      <c r="C46" s="450" t="s">
        <v>158</v>
      </c>
      <c r="D46" s="450">
        <v>330</v>
      </c>
      <c r="E46" s="449">
        <f>SUM(D46:D46)</f>
        <v>330</v>
      </c>
      <c r="F46" s="791">
        <v>118.72</v>
      </c>
      <c r="G46" s="791">
        <v>31.8</v>
      </c>
      <c r="H46" s="449">
        <f t="shared" si="6"/>
        <v>39177.599999999999</v>
      </c>
      <c r="I46" s="449">
        <f t="shared" si="7"/>
        <v>10494</v>
      </c>
      <c r="J46" s="454" t="s">
        <v>791</v>
      </c>
    </row>
    <row r="47" spans="1:10" ht="28">
      <c r="A47" s="455"/>
      <c r="B47" s="459" t="s">
        <v>809</v>
      </c>
      <c r="C47" s="438"/>
      <c r="D47" s="438"/>
      <c r="E47" s="438"/>
      <c r="F47" s="794">
        <v>0</v>
      </c>
      <c r="G47" s="794">
        <v>0</v>
      </c>
      <c r="H47" s="447"/>
      <c r="I47" s="447"/>
      <c r="J47" s="437"/>
    </row>
    <row r="48" spans="1:10" ht="28">
      <c r="A48" s="455">
        <v>1.1599999999999999</v>
      </c>
      <c r="B48" s="454" t="s">
        <v>810</v>
      </c>
      <c r="C48" s="446" t="s">
        <v>108</v>
      </c>
      <c r="D48" s="446">
        <v>4</v>
      </c>
      <c r="E48" s="447">
        <f>SUM(D48:D48)</f>
        <v>4</v>
      </c>
      <c r="F48" s="794">
        <v>5406</v>
      </c>
      <c r="G48" s="794">
        <v>530</v>
      </c>
      <c r="H48" s="447">
        <f t="shared" si="6"/>
        <v>21624</v>
      </c>
      <c r="I48" s="447">
        <f t="shared" si="7"/>
        <v>2120</v>
      </c>
      <c r="J48" s="437"/>
    </row>
    <row r="49" spans="1:10">
      <c r="A49" s="455"/>
      <c r="B49" s="454"/>
      <c r="C49" s="460"/>
      <c r="D49" s="460"/>
      <c r="E49" s="460"/>
      <c r="F49" s="794">
        <v>0</v>
      </c>
      <c r="G49" s="794">
        <v>0</v>
      </c>
      <c r="H49" s="447"/>
      <c r="I49" s="447"/>
      <c r="J49" s="437"/>
    </row>
    <row r="50" spans="1:10">
      <c r="A50" s="455">
        <v>1.17</v>
      </c>
      <c r="B50" s="461" t="s">
        <v>811</v>
      </c>
      <c r="C50" s="462" t="s">
        <v>603</v>
      </c>
      <c r="D50" s="446">
        <v>3</v>
      </c>
      <c r="E50" s="447">
        <f>SUM(D50:D50)</f>
        <v>3</v>
      </c>
      <c r="F50" s="794">
        <v>15900</v>
      </c>
      <c r="G50" s="794">
        <v>1590</v>
      </c>
      <c r="H50" s="447">
        <f t="shared" si="6"/>
        <v>47700</v>
      </c>
      <c r="I50" s="447">
        <f t="shared" si="7"/>
        <v>4770</v>
      </c>
      <c r="J50" s="437"/>
    </row>
    <row r="51" spans="1:10">
      <c r="A51" s="455"/>
      <c r="B51" s="463"/>
      <c r="C51" s="464"/>
      <c r="D51" s="464"/>
      <c r="E51" s="464"/>
      <c r="F51" s="794">
        <v>0</v>
      </c>
      <c r="G51" s="794">
        <v>0</v>
      </c>
      <c r="H51" s="447"/>
      <c r="I51" s="447"/>
      <c r="J51" s="437"/>
    </row>
    <row r="52" spans="1:10" ht="42">
      <c r="A52" s="455">
        <v>1.18</v>
      </c>
      <c r="B52" s="463" t="s">
        <v>812</v>
      </c>
      <c r="C52" s="464" t="s">
        <v>262</v>
      </c>
      <c r="D52" s="464">
        <v>35</v>
      </c>
      <c r="E52" s="464">
        <f>SUM(D52:D52)</f>
        <v>35</v>
      </c>
      <c r="F52" s="794">
        <v>901</v>
      </c>
      <c r="G52" s="794">
        <v>106</v>
      </c>
      <c r="H52" s="447">
        <f t="shared" si="6"/>
        <v>31535</v>
      </c>
      <c r="I52" s="447">
        <f t="shared" si="7"/>
        <v>3710</v>
      </c>
      <c r="J52" s="454" t="s">
        <v>791</v>
      </c>
    </row>
    <row r="53" spans="1:10">
      <c r="A53" s="465"/>
      <c r="B53" s="466"/>
      <c r="C53" s="462"/>
      <c r="D53" s="462"/>
      <c r="E53" s="462"/>
      <c r="F53" s="788">
        <v>0</v>
      </c>
      <c r="G53" s="788">
        <v>0</v>
      </c>
      <c r="H53" s="446"/>
      <c r="I53" s="446"/>
      <c r="J53" s="437"/>
    </row>
    <row r="54" spans="1:10" s="474" customFormat="1">
      <c r="A54" s="475" t="s">
        <v>104</v>
      </c>
      <c r="B54" s="476" t="s">
        <v>813</v>
      </c>
      <c r="C54" s="476"/>
      <c r="D54" s="476"/>
      <c r="E54" s="476"/>
      <c r="F54" s="789">
        <v>0</v>
      </c>
      <c r="G54" s="789">
        <v>0</v>
      </c>
      <c r="H54" s="476"/>
      <c r="I54" s="476"/>
      <c r="J54" s="476"/>
    </row>
    <row r="55" spans="1:10" ht="42">
      <c r="A55" s="465">
        <v>1.19</v>
      </c>
      <c r="B55" s="467" t="s">
        <v>814</v>
      </c>
      <c r="C55" s="435"/>
      <c r="D55" s="435"/>
      <c r="E55" s="435"/>
      <c r="F55" s="795">
        <v>0</v>
      </c>
      <c r="G55" s="795">
        <v>0</v>
      </c>
      <c r="H55" s="450"/>
      <c r="I55" s="450"/>
      <c r="J55" s="454" t="s">
        <v>791</v>
      </c>
    </row>
    <row r="56" spans="1:10">
      <c r="A56" s="465"/>
      <c r="B56" s="454" t="s">
        <v>815</v>
      </c>
      <c r="C56" s="450" t="s">
        <v>158</v>
      </c>
      <c r="D56" s="450">
        <v>120</v>
      </c>
      <c r="E56" s="449">
        <f>SUM(D56:D56)</f>
        <v>120</v>
      </c>
      <c r="F56" s="795">
        <v>593.6</v>
      </c>
      <c r="G56" s="795">
        <v>143.1</v>
      </c>
      <c r="H56" s="450">
        <f>F56*E56</f>
        <v>71232</v>
      </c>
      <c r="I56" s="450">
        <f>G56*E56</f>
        <v>17172</v>
      </c>
      <c r="J56" s="437"/>
    </row>
    <row r="57" spans="1:10">
      <c r="A57" s="465"/>
      <c r="B57" s="454" t="s">
        <v>816</v>
      </c>
      <c r="C57" s="450" t="s">
        <v>158</v>
      </c>
      <c r="D57" s="450">
        <v>90</v>
      </c>
      <c r="E57" s="449">
        <f>SUM(D57:D57)</f>
        <v>90</v>
      </c>
      <c r="F57" s="795">
        <v>1113</v>
      </c>
      <c r="G57" s="795">
        <v>196.10000000000002</v>
      </c>
      <c r="H57" s="450">
        <f>F57*E57</f>
        <v>100170</v>
      </c>
      <c r="I57" s="450">
        <f>G57*E57</f>
        <v>17649.000000000004</v>
      </c>
      <c r="J57" s="437"/>
    </row>
    <row r="58" spans="1:10">
      <c r="A58" s="465"/>
      <c r="B58" s="454" t="s">
        <v>817</v>
      </c>
      <c r="C58" s="450" t="s">
        <v>158</v>
      </c>
      <c r="D58" s="450">
        <v>20</v>
      </c>
      <c r="E58" s="449">
        <f>SUM(D58:D58)</f>
        <v>20</v>
      </c>
      <c r="F58" s="795">
        <v>1431</v>
      </c>
      <c r="G58" s="795">
        <v>222.60000000000002</v>
      </c>
      <c r="H58" s="450">
        <f>F58*E58</f>
        <v>28620</v>
      </c>
      <c r="I58" s="450">
        <f>G58*E58</f>
        <v>4452</v>
      </c>
      <c r="J58" s="437"/>
    </row>
    <row r="59" spans="1:10">
      <c r="A59" s="465"/>
      <c r="B59" s="454" t="s">
        <v>818</v>
      </c>
      <c r="C59" s="450" t="s">
        <v>158</v>
      </c>
      <c r="D59" s="450"/>
      <c r="E59" s="449">
        <f>SUM(D59:D59)</f>
        <v>0</v>
      </c>
      <c r="F59" s="795">
        <v>1961</v>
      </c>
      <c r="G59" s="795">
        <v>254.4</v>
      </c>
      <c r="H59" s="450">
        <f>F59*E59</f>
        <v>0</v>
      </c>
      <c r="I59" s="450">
        <f>G59*E59</f>
        <v>0</v>
      </c>
      <c r="J59" s="437"/>
    </row>
    <row r="60" spans="1:10">
      <c r="A60" s="465"/>
      <c r="B60" s="454"/>
      <c r="C60" s="460"/>
      <c r="D60" s="446"/>
      <c r="E60" s="462"/>
      <c r="F60" s="788">
        <v>0</v>
      </c>
      <c r="G60" s="788">
        <v>0</v>
      </c>
      <c r="H60" s="446"/>
      <c r="I60" s="446"/>
      <c r="J60" s="437"/>
    </row>
    <row r="61" spans="1:10" s="474" customFormat="1">
      <c r="A61" s="475" t="s">
        <v>142</v>
      </c>
      <c r="B61" s="476" t="s">
        <v>819</v>
      </c>
      <c r="C61" s="476"/>
      <c r="D61" s="476"/>
      <c r="E61" s="476"/>
      <c r="F61" s="789">
        <v>0</v>
      </c>
      <c r="G61" s="789">
        <v>0</v>
      </c>
      <c r="H61" s="476"/>
      <c r="I61" s="476"/>
      <c r="J61" s="476"/>
    </row>
    <row r="62" spans="1:10">
      <c r="A62" s="465">
        <v>1.2</v>
      </c>
      <c r="B62" s="454" t="s">
        <v>820</v>
      </c>
      <c r="C62" s="462" t="s">
        <v>108</v>
      </c>
      <c r="D62" s="453">
        <v>6</v>
      </c>
      <c r="E62" s="447">
        <f>SUM(D62:D62)</f>
        <v>6</v>
      </c>
      <c r="F62" s="787">
        <v>3975</v>
      </c>
      <c r="G62" s="788">
        <v>636</v>
      </c>
      <c r="H62" s="446">
        <f>F62*E62</f>
        <v>23850</v>
      </c>
      <c r="I62" s="446">
        <f>G62*E62</f>
        <v>3816</v>
      </c>
      <c r="J62" s="437"/>
    </row>
    <row r="63" spans="1:10">
      <c r="A63" s="465"/>
      <c r="B63" s="454"/>
      <c r="C63" s="460"/>
      <c r="D63" s="446"/>
      <c r="E63" s="462"/>
      <c r="F63" s="788">
        <v>0</v>
      </c>
      <c r="G63" s="788">
        <v>0</v>
      </c>
      <c r="H63" s="446"/>
      <c r="I63" s="446"/>
      <c r="J63" s="437"/>
    </row>
    <row r="64" spans="1:10" s="474" customFormat="1">
      <c r="A64" s="475" t="s">
        <v>186</v>
      </c>
      <c r="B64" s="476" t="s">
        <v>821</v>
      </c>
      <c r="C64" s="476"/>
      <c r="D64" s="476"/>
      <c r="E64" s="476"/>
      <c r="F64" s="789">
        <v>0</v>
      </c>
      <c r="G64" s="789">
        <v>0</v>
      </c>
      <c r="H64" s="476"/>
      <c r="I64" s="476"/>
      <c r="J64" s="476"/>
    </row>
    <row r="65" spans="1:10" ht="28">
      <c r="A65" s="465">
        <v>1.21</v>
      </c>
      <c r="B65" s="454" t="s">
        <v>822</v>
      </c>
      <c r="C65" s="462" t="s">
        <v>702</v>
      </c>
      <c r="D65" s="453">
        <v>1</v>
      </c>
      <c r="E65" s="447">
        <f>SUM(D65:D65)</f>
        <v>1</v>
      </c>
      <c r="F65" s="787">
        <v>117878</v>
      </c>
      <c r="G65" s="788">
        <v>2120</v>
      </c>
      <c r="H65" s="446">
        <f>F65*E65</f>
        <v>117878</v>
      </c>
      <c r="I65" s="446">
        <f>G65*E65</f>
        <v>2120</v>
      </c>
      <c r="J65" s="437"/>
    </row>
    <row r="66" spans="1:10">
      <c r="A66" s="468"/>
      <c r="B66" s="468"/>
      <c r="C66" s="460"/>
      <c r="D66" s="460"/>
      <c r="E66" s="460"/>
      <c r="F66" s="793">
        <v>0</v>
      </c>
      <c r="G66" s="793">
        <v>0</v>
      </c>
      <c r="H66" s="446">
        <f>F66*E66</f>
        <v>0</v>
      </c>
      <c r="I66" s="446">
        <f>G66*E66</f>
        <v>0</v>
      </c>
      <c r="J66" s="437"/>
    </row>
    <row r="67" spans="1:10" s="474" customFormat="1">
      <c r="A67" s="475" t="s">
        <v>207</v>
      </c>
      <c r="B67" s="476" t="s">
        <v>823</v>
      </c>
      <c r="C67" s="476"/>
      <c r="D67" s="476"/>
      <c r="E67" s="476"/>
      <c r="F67" s="789">
        <v>0</v>
      </c>
      <c r="G67" s="789">
        <v>0</v>
      </c>
      <c r="H67" s="476"/>
      <c r="I67" s="476"/>
      <c r="J67" s="476"/>
    </row>
    <row r="68" spans="1:10">
      <c r="A68" s="469" t="s">
        <v>560</v>
      </c>
      <c r="B68" s="466" t="s">
        <v>824</v>
      </c>
      <c r="C68" s="462" t="s">
        <v>138</v>
      </c>
      <c r="D68" s="462">
        <v>0</v>
      </c>
      <c r="E68" s="447">
        <f>SUM(D68:D68)</f>
        <v>0</v>
      </c>
      <c r="F68" s="788">
        <v>0</v>
      </c>
      <c r="G68" s="788">
        <v>0</v>
      </c>
      <c r="H68" s="446">
        <f>F68*E68</f>
        <v>0</v>
      </c>
      <c r="I68" s="446">
        <f>G68*E68</f>
        <v>0</v>
      </c>
      <c r="J68" s="437"/>
    </row>
    <row r="69" spans="1:10">
      <c r="A69" s="465"/>
      <c r="B69" s="466"/>
      <c r="C69" s="462"/>
      <c r="D69" s="462"/>
      <c r="E69" s="462"/>
      <c r="F69" s="788">
        <v>0</v>
      </c>
      <c r="G69" s="788">
        <v>0</v>
      </c>
      <c r="H69" s="446">
        <f>F69*E69</f>
        <v>0</v>
      </c>
      <c r="I69" s="446">
        <f>G69*E69</f>
        <v>0</v>
      </c>
      <c r="J69" s="437"/>
    </row>
    <row r="70" spans="1:10" ht="28">
      <c r="A70" s="470" t="s">
        <v>565</v>
      </c>
      <c r="B70" s="471" t="s">
        <v>825</v>
      </c>
      <c r="C70" s="462" t="s">
        <v>603</v>
      </c>
      <c r="D70" s="462" t="s">
        <v>621</v>
      </c>
      <c r="E70" s="447">
        <f>SUM(D70:D70)</f>
        <v>0</v>
      </c>
      <c r="F70" s="788">
        <v>0</v>
      </c>
      <c r="G70" s="788">
        <v>0</v>
      </c>
      <c r="H70" s="446">
        <f>F70*E70</f>
        <v>0</v>
      </c>
      <c r="I70" s="446">
        <f>G70*E70</f>
        <v>0</v>
      </c>
      <c r="J70" s="437"/>
    </row>
    <row r="71" spans="1:10">
      <c r="A71" s="470"/>
      <c r="B71" s="471"/>
      <c r="C71" s="462"/>
      <c r="D71" s="462"/>
      <c r="E71" s="446"/>
      <c r="F71" s="462"/>
      <c r="G71" s="462"/>
      <c r="H71" s="446"/>
      <c r="I71" s="446"/>
      <c r="J71" s="437"/>
    </row>
    <row r="72" spans="1:10" s="482" customFormat="1">
      <c r="A72" s="477"/>
      <c r="B72" s="478" t="s">
        <v>707</v>
      </c>
      <c r="C72" s="479"/>
      <c r="D72" s="479"/>
      <c r="E72" s="479"/>
      <c r="F72" s="477"/>
      <c r="G72" s="480"/>
      <c r="H72" s="481">
        <f>SUM(H4:H71)</f>
        <v>1663767.6</v>
      </c>
      <c r="I72" s="481">
        <f>SUM(I4:I71)</f>
        <v>228324</v>
      </c>
      <c r="J72" s="481"/>
    </row>
  </sheetData>
  <mergeCells count="10">
    <mergeCell ref="A1:J1"/>
    <mergeCell ref="F2:G2"/>
    <mergeCell ref="H2:I2"/>
    <mergeCell ref="J2:J3"/>
    <mergeCell ref="H4:I4"/>
    <mergeCell ref="A2:A3"/>
    <mergeCell ref="B2:B3"/>
    <mergeCell ref="C2:C3"/>
    <mergeCell ref="D2:D3"/>
    <mergeCell ref="E2:E3"/>
  </mergeCells>
  <printOptions horizontalCentered="1" verticalCentered="1"/>
  <pageMargins left="0.70866141732283505" right="0.70866141732283505" top="0.74803149606299202" bottom="0.74803149606299202" header="0.31496062992126" footer="0.31496062992126"/>
  <pageSetup paperSize="9" scale="20" orientation="landscape"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1"/>
  <sheetViews>
    <sheetView view="pageBreakPreview" zoomScaleSheetLayoutView="100" workbookViewId="0">
      <selection sqref="A1:XFD1"/>
    </sheetView>
  </sheetViews>
  <sheetFormatPr defaultColWidth="65.81640625" defaultRowHeight="12.5"/>
  <cols>
    <col min="1" max="1" width="5.7265625" style="400" bestFit="1" customWidth="1"/>
    <col min="2" max="2" width="82.81640625" style="400" customWidth="1"/>
    <col min="3" max="3" width="15" style="400" customWidth="1"/>
    <col min="4" max="4" width="15.453125" style="400" customWidth="1"/>
    <col min="5" max="5" width="18.1796875" style="400" customWidth="1"/>
    <col min="6" max="6" width="15" style="400" customWidth="1"/>
    <col min="7" max="7" width="13.453125" style="400" customWidth="1"/>
    <col min="8" max="256" width="65.81640625" style="400"/>
    <col min="257" max="257" width="5.7265625" style="400" bestFit="1" customWidth="1"/>
    <col min="258" max="258" width="82.81640625" style="400" customWidth="1"/>
    <col min="259" max="259" width="15" style="400" customWidth="1"/>
    <col min="260" max="260" width="15.453125" style="400" customWidth="1"/>
    <col min="261" max="261" width="18.1796875" style="400" customWidth="1"/>
    <col min="262" max="262" width="15" style="400" customWidth="1"/>
    <col min="263" max="263" width="13.453125" style="400" customWidth="1"/>
    <col min="264" max="512" width="65.81640625" style="400"/>
    <col min="513" max="513" width="5.7265625" style="400" bestFit="1" customWidth="1"/>
    <col min="514" max="514" width="82.81640625" style="400" customWidth="1"/>
    <col min="515" max="515" width="15" style="400" customWidth="1"/>
    <col min="516" max="516" width="15.453125" style="400" customWidth="1"/>
    <col min="517" max="517" width="18.1796875" style="400" customWidth="1"/>
    <col min="518" max="518" width="15" style="400" customWidth="1"/>
    <col min="519" max="519" width="13.453125" style="400" customWidth="1"/>
    <col min="520" max="768" width="65.81640625" style="400"/>
    <col min="769" max="769" width="5.7265625" style="400" bestFit="1" customWidth="1"/>
    <col min="770" max="770" width="82.81640625" style="400" customWidth="1"/>
    <col min="771" max="771" width="15" style="400" customWidth="1"/>
    <col min="772" max="772" width="15.453125" style="400" customWidth="1"/>
    <col min="773" max="773" width="18.1796875" style="400" customWidth="1"/>
    <col min="774" max="774" width="15" style="400" customWidth="1"/>
    <col min="775" max="775" width="13.453125" style="400" customWidth="1"/>
    <col min="776" max="1024" width="65.81640625" style="400"/>
    <col min="1025" max="1025" width="5.7265625" style="400" bestFit="1" customWidth="1"/>
    <col min="1026" max="1026" width="82.81640625" style="400" customWidth="1"/>
    <col min="1027" max="1027" width="15" style="400" customWidth="1"/>
    <col min="1028" max="1028" width="15.453125" style="400" customWidth="1"/>
    <col min="1029" max="1029" width="18.1796875" style="400" customWidth="1"/>
    <col min="1030" max="1030" width="15" style="400" customWidth="1"/>
    <col min="1031" max="1031" width="13.453125" style="400" customWidth="1"/>
    <col min="1032" max="1280" width="65.81640625" style="400"/>
    <col min="1281" max="1281" width="5.7265625" style="400" bestFit="1" customWidth="1"/>
    <col min="1282" max="1282" width="82.81640625" style="400" customWidth="1"/>
    <col min="1283" max="1283" width="15" style="400" customWidth="1"/>
    <col min="1284" max="1284" width="15.453125" style="400" customWidth="1"/>
    <col min="1285" max="1285" width="18.1796875" style="400" customWidth="1"/>
    <col min="1286" max="1286" width="15" style="400" customWidth="1"/>
    <col min="1287" max="1287" width="13.453125" style="400" customWidth="1"/>
    <col min="1288" max="1536" width="65.81640625" style="400"/>
    <col min="1537" max="1537" width="5.7265625" style="400" bestFit="1" customWidth="1"/>
    <col min="1538" max="1538" width="82.81640625" style="400" customWidth="1"/>
    <col min="1539" max="1539" width="15" style="400" customWidth="1"/>
    <col min="1540" max="1540" width="15.453125" style="400" customWidth="1"/>
    <col min="1541" max="1541" width="18.1796875" style="400" customWidth="1"/>
    <col min="1542" max="1542" width="15" style="400" customWidth="1"/>
    <col min="1543" max="1543" width="13.453125" style="400" customWidth="1"/>
    <col min="1544" max="1792" width="65.81640625" style="400"/>
    <col min="1793" max="1793" width="5.7265625" style="400" bestFit="1" customWidth="1"/>
    <col min="1794" max="1794" width="82.81640625" style="400" customWidth="1"/>
    <col min="1795" max="1795" width="15" style="400" customWidth="1"/>
    <col min="1796" max="1796" width="15.453125" style="400" customWidth="1"/>
    <col min="1797" max="1797" width="18.1796875" style="400" customWidth="1"/>
    <col min="1798" max="1798" width="15" style="400" customWidth="1"/>
    <col min="1799" max="1799" width="13.453125" style="400" customWidth="1"/>
    <col min="1800" max="2048" width="65.81640625" style="400"/>
    <col min="2049" max="2049" width="5.7265625" style="400" bestFit="1" customWidth="1"/>
    <col min="2050" max="2050" width="82.81640625" style="400" customWidth="1"/>
    <col min="2051" max="2051" width="15" style="400" customWidth="1"/>
    <col min="2052" max="2052" width="15.453125" style="400" customWidth="1"/>
    <col min="2053" max="2053" width="18.1796875" style="400" customWidth="1"/>
    <col min="2054" max="2054" width="15" style="400" customWidth="1"/>
    <col min="2055" max="2055" width="13.453125" style="400" customWidth="1"/>
    <col min="2056" max="2304" width="65.81640625" style="400"/>
    <col min="2305" max="2305" width="5.7265625" style="400" bestFit="1" customWidth="1"/>
    <col min="2306" max="2306" width="82.81640625" style="400" customWidth="1"/>
    <col min="2307" max="2307" width="15" style="400" customWidth="1"/>
    <col min="2308" max="2308" width="15.453125" style="400" customWidth="1"/>
    <col min="2309" max="2309" width="18.1796875" style="400" customWidth="1"/>
    <col min="2310" max="2310" width="15" style="400" customWidth="1"/>
    <col min="2311" max="2311" width="13.453125" style="400" customWidth="1"/>
    <col min="2312" max="2560" width="65.81640625" style="400"/>
    <col min="2561" max="2561" width="5.7265625" style="400" bestFit="1" customWidth="1"/>
    <col min="2562" max="2562" width="82.81640625" style="400" customWidth="1"/>
    <col min="2563" max="2563" width="15" style="400" customWidth="1"/>
    <col min="2564" max="2564" width="15.453125" style="400" customWidth="1"/>
    <col min="2565" max="2565" width="18.1796875" style="400" customWidth="1"/>
    <col min="2566" max="2566" width="15" style="400" customWidth="1"/>
    <col min="2567" max="2567" width="13.453125" style="400" customWidth="1"/>
    <col min="2568" max="2816" width="65.81640625" style="400"/>
    <col min="2817" max="2817" width="5.7265625" style="400" bestFit="1" customWidth="1"/>
    <col min="2818" max="2818" width="82.81640625" style="400" customWidth="1"/>
    <col min="2819" max="2819" width="15" style="400" customWidth="1"/>
    <col min="2820" max="2820" width="15.453125" style="400" customWidth="1"/>
    <col min="2821" max="2821" width="18.1796875" style="400" customWidth="1"/>
    <col min="2822" max="2822" width="15" style="400" customWidth="1"/>
    <col min="2823" max="2823" width="13.453125" style="400" customWidth="1"/>
    <col min="2824" max="3072" width="65.81640625" style="400"/>
    <col min="3073" max="3073" width="5.7265625" style="400" bestFit="1" customWidth="1"/>
    <col min="3074" max="3074" width="82.81640625" style="400" customWidth="1"/>
    <col min="3075" max="3075" width="15" style="400" customWidth="1"/>
    <col min="3076" max="3076" width="15.453125" style="400" customWidth="1"/>
    <col min="3077" max="3077" width="18.1796875" style="400" customWidth="1"/>
    <col min="3078" max="3078" width="15" style="400" customWidth="1"/>
    <col min="3079" max="3079" width="13.453125" style="400" customWidth="1"/>
    <col min="3080" max="3328" width="65.81640625" style="400"/>
    <col min="3329" max="3329" width="5.7265625" style="400" bestFit="1" customWidth="1"/>
    <col min="3330" max="3330" width="82.81640625" style="400" customWidth="1"/>
    <col min="3331" max="3331" width="15" style="400" customWidth="1"/>
    <col min="3332" max="3332" width="15.453125" style="400" customWidth="1"/>
    <col min="3333" max="3333" width="18.1796875" style="400" customWidth="1"/>
    <col min="3334" max="3334" width="15" style="400" customWidth="1"/>
    <col min="3335" max="3335" width="13.453125" style="400" customWidth="1"/>
    <col min="3336" max="3584" width="65.81640625" style="400"/>
    <col min="3585" max="3585" width="5.7265625" style="400" bestFit="1" customWidth="1"/>
    <col min="3586" max="3586" width="82.81640625" style="400" customWidth="1"/>
    <col min="3587" max="3587" width="15" style="400" customWidth="1"/>
    <col min="3588" max="3588" width="15.453125" style="400" customWidth="1"/>
    <col min="3589" max="3589" width="18.1796875" style="400" customWidth="1"/>
    <col min="3590" max="3590" width="15" style="400" customWidth="1"/>
    <col min="3591" max="3591" width="13.453125" style="400" customWidth="1"/>
    <col min="3592" max="3840" width="65.81640625" style="400"/>
    <col min="3841" max="3841" width="5.7265625" style="400" bestFit="1" customWidth="1"/>
    <col min="3842" max="3842" width="82.81640625" style="400" customWidth="1"/>
    <col min="3843" max="3843" width="15" style="400" customWidth="1"/>
    <col min="3844" max="3844" width="15.453125" style="400" customWidth="1"/>
    <col min="3845" max="3845" width="18.1796875" style="400" customWidth="1"/>
    <col min="3846" max="3846" width="15" style="400" customWidth="1"/>
    <col min="3847" max="3847" width="13.453125" style="400" customWidth="1"/>
    <col min="3848" max="4096" width="65.81640625" style="400"/>
    <col min="4097" max="4097" width="5.7265625" style="400" bestFit="1" customWidth="1"/>
    <col min="4098" max="4098" width="82.81640625" style="400" customWidth="1"/>
    <col min="4099" max="4099" width="15" style="400" customWidth="1"/>
    <col min="4100" max="4100" width="15.453125" style="400" customWidth="1"/>
    <col min="4101" max="4101" width="18.1796875" style="400" customWidth="1"/>
    <col min="4102" max="4102" width="15" style="400" customWidth="1"/>
    <col min="4103" max="4103" width="13.453125" style="400" customWidth="1"/>
    <col min="4104" max="4352" width="65.81640625" style="400"/>
    <col min="4353" max="4353" width="5.7265625" style="400" bestFit="1" customWidth="1"/>
    <col min="4354" max="4354" width="82.81640625" style="400" customWidth="1"/>
    <col min="4355" max="4355" width="15" style="400" customWidth="1"/>
    <col min="4356" max="4356" width="15.453125" style="400" customWidth="1"/>
    <col min="4357" max="4357" width="18.1796875" style="400" customWidth="1"/>
    <col min="4358" max="4358" width="15" style="400" customWidth="1"/>
    <col min="4359" max="4359" width="13.453125" style="400" customWidth="1"/>
    <col min="4360" max="4608" width="65.81640625" style="400"/>
    <col min="4609" max="4609" width="5.7265625" style="400" bestFit="1" customWidth="1"/>
    <col min="4610" max="4610" width="82.81640625" style="400" customWidth="1"/>
    <col min="4611" max="4611" width="15" style="400" customWidth="1"/>
    <col min="4612" max="4612" width="15.453125" style="400" customWidth="1"/>
    <col min="4613" max="4613" width="18.1796875" style="400" customWidth="1"/>
    <col min="4614" max="4614" width="15" style="400" customWidth="1"/>
    <col min="4615" max="4615" width="13.453125" style="400" customWidth="1"/>
    <col min="4616" max="4864" width="65.81640625" style="400"/>
    <col min="4865" max="4865" width="5.7265625" style="400" bestFit="1" customWidth="1"/>
    <col min="4866" max="4866" width="82.81640625" style="400" customWidth="1"/>
    <col min="4867" max="4867" width="15" style="400" customWidth="1"/>
    <col min="4868" max="4868" width="15.453125" style="400" customWidth="1"/>
    <col min="4869" max="4869" width="18.1796875" style="400" customWidth="1"/>
    <col min="4870" max="4870" width="15" style="400" customWidth="1"/>
    <col min="4871" max="4871" width="13.453125" style="400" customWidth="1"/>
    <col min="4872" max="5120" width="65.81640625" style="400"/>
    <col min="5121" max="5121" width="5.7265625" style="400" bestFit="1" customWidth="1"/>
    <col min="5122" max="5122" width="82.81640625" style="400" customWidth="1"/>
    <col min="5123" max="5123" width="15" style="400" customWidth="1"/>
    <col min="5124" max="5124" width="15.453125" style="400" customWidth="1"/>
    <col min="5125" max="5125" width="18.1796875" style="400" customWidth="1"/>
    <col min="5126" max="5126" width="15" style="400" customWidth="1"/>
    <col min="5127" max="5127" width="13.453125" style="400" customWidth="1"/>
    <col min="5128" max="5376" width="65.81640625" style="400"/>
    <col min="5377" max="5377" width="5.7265625" style="400" bestFit="1" customWidth="1"/>
    <col min="5378" max="5378" width="82.81640625" style="400" customWidth="1"/>
    <col min="5379" max="5379" width="15" style="400" customWidth="1"/>
    <col min="5380" max="5380" width="15.453125" style="400" customWidth="1"/>
    <col min="5381" max="5381" width="18.1796875" style="400" customWidth="1"/>
    <col min="5382" max="5382" width="15" style="400" customWidth="1"/>
    <col min="5383" max="5383" width="13.453125" style="400" customWidth="1"/>
    <col min="5384" max="5632" width="65.81640625" style="400"/>
    <col min="5633" max="5633" width="5.7265625" style="400" bestFit="1" customWidth="1"/>
    <col min="5634" max="5634" width="82.81640625" style="400" customWidth="1"/>
    <col min="5635" max="5635" width="15" style="400" customWidth="1"/>
    <col min="5636" max="5636" width="15.453125" style="400" customWidth="1"/>
    <col min="5637" max="5637" width="18.1796875" style="400" customWidth="1"/>
    <col min="5638" max="5638" width="15" style="400" customWidth="1"/>
    <col min="5639" max="5639" width="13.453125" style="400" customWidth="1"/>
    <col min="5640" max="5888" width="65.81640625" style="400"/>
    <col min="5889" max="5889" width="5.7265625" style="400" bestFit="1" customWidth="1"/>
    <col min="5890" max="5890" width="82.81640625" style="400" customWidth="1"/>
    <col min="5891" max="5891" width="15" style="400" customWidth="1"/>
    <col min="5892" max="5892" width="15.453125" style="400" customWidth="1"/>
    <col min="5893" max="5893" width="18.1796875" style="400" customWidth="1"/>
    <col min="5894" max="5894" width="15" style="400" customWidth="1"/>
    <col min="5895" max="5895" width="13.453125" style="400" customWidth="1"/>
    <col min="5896" max="6144" width="65.81640625" style="400"/>
    <col min="6145" max="6145" width="5.7265625" style="400" bestFit="1" customWidth="1"/>
    <col min="6146" max="6146" width="82.81640625" style="400" customWidth="1"/>
    <col min="6147" max="6147" width="15" style="400" customWidth="1"/>
    <col min="6148" max="6148" width="15.453125" style="400" customWidth="1"/>
    <col min="6149" max="6149" width="18.1796875" style="400" customWidth="1"/>
    <col min="6150" max="6150" width="15" style="400" customWidth="1"/>
    <col min="6151" max="6151" width="13.453125" style="400" customWidth="1"/>
    <col min="6152" max="6400" width="65.81640625" style="400"/>
    <col min="6401" max="6401" width="5.7265625" style="400" bestFit="1" customWidth="1"/>
    <col min="6402" max="6402" width="82.81640625" style="400" customWidth="1"/>
    <col min="6403" max="6403" width="15" style="400" customWidth="1"/>
    <col min="6404" max="6404" width="15.453125" style="400" customWidth="1"/>
    <col min="6405" max="6405" width="18.1796875" style="400" customWidth="1"/>
    <col min="6406" max="6406" width="15" style="400" customWidth="1"/>
    <col min="6407" max="6407" width="13.453125" style="400" customWidth="1"/>
    <col min="6408" max="6656" width="65.81640625" style="400"/>
    <col min="6657" max="6657" width="5.7265625" style="400" bestFit="1" customWidth="1"/>
    <col min="6658" max="6658" width="82.81640625" style="400" customWidth="1"/>
    <col min="6659" max="6659" width="15" style="400" customWidth="1"/>
    <col min="6660" max="6660" width="15.453125" style="400" customWidth="1"/>
    <col min="6661" max="6661" width="18.1796875" style="400" customWidth="1"/>
    <col min="6662" max="6662" width="15" style="400" customWidth="1"/>
    <col min="6663" max="6663" width="13.453125" style="400" customWidth="1"/>
    <col min="6664" max="6912" width="65.81640625" style="400"/>
    <col min="6913" max="6913" width="5.7265625" style="400" bestFit="1" customWidth="1"/>
    <col min="6914" max="6914" width="82.81640625" style="400" customWidth="1"/>
    <col min="6915" max="6915" width="15" style="400" customWidth="1"/>
    <col min="6916" max="6916" width="15.453125" style="400" customWidth="1"/>
    <col min="6917" max="6917" width="18.1796875" style="400" customWidth="1"/>
    <col min="6918" max="6918" width="15" style="400" customWidth="1"/>
    <col min="6919" max="6919" width="13.453125" style="400" customWidth="1"/>
    <col min="6920" max="7168" width="65.81640625" style="400"/>
    <col min="7169" max="7169" width="5.7265625" style="400" bestFit="1" customWidth="1"/>
    <col min="7170" max="7170" width="82.81640625" style="400" customWidth="1"/>
    <col min="7171" max="7171" width="15" style="400" customWidth="1"/>
    <col min="7172" max="7172" width="15.453125" style="400" customWidth="1"/>
    <col min="7173" max="7173" width="18.1796875" style="400" customWidth="1"/>
    <col min="7174" max="7174" width="15" style="400" customWidth="1"/>
    <col min="7175" max="7175" width="13.453125" style="400" customWidth="1"/>
    <col min="7176" max="7424" width="65.81640625" style="400"/>
    <col min="7425" max="7425" width="5.7265625" style="400" bestFit="1" customWidth="1"/>
    <col min="7426" max="7426" width="82.81640625" style="400" customWidth="1"/>
    <col min="7427" max="7427" width="15" style="400" customWidth="1"/>
    <col min="7428" max="7428" width="15.453125" style="400" customWidth="1"/>
    <col min="7429" max="7429" width="18.1796875" style="400" customWidth="1"/>
    <col min="7430" max="7430" width="15" style="400" customWidth="1"/>
    <col min="7431" max="7431" width="13.453125" style="400" customWidth="1"/>
    <col min="7432" max="7680" width="65.81640625" style="400"/>
    <col min="7681" max="7681" width="5.7265625" style="400" bestFit="1" customWidth="1"/>
    <col min="7682" max="7682" width="82.81640625" style="400" customWidth="1"/>
    <col min="7683" max="7683" width="15" style="400" customWidth="1"/>
    <col min="7684" max="7684" width="15.453125" style="400" customWidth="1"/>
    <col min="7685" max="7685" width="18.1796875" style="400" customWidth="1"/>
    <col min="7686" max="7686" width="15" style="400" customWidth="1"/>
    <col min="7687" max="7687" width="13.453125" style="400" customWidth="1"/>
    <col min="7688" max="7936" width="65.81640625" style="400"/>
    <col min="7937" max="7937" width="5.7265625" style="400" bestFit="1" customWidth="1"/>
    <col min="7938" max="7938" width="82.81640625" style="400" customWidth="1"/>
    <col min="7939" max="7939" width="15" style="400" customWidth="1"/>
    <col min="7940" max="7940" width="15.453125" style="400" customWidth="1"/>
    <col min="7941" max="7941" width="18.1796875" style="400" customWidth="1"/>
    <col min="7942" max="7942" width="15" style="400" customWidth="1"/>
    <col min="7943" max="7943" width="13.453125" style="400" customWidth="1"/>
    <col min="7944" max="8192" width="65.81640625" style="400"/>
    <col min="8193" max="8193" width="5.7265625" style="400" bestFit="1" customWidth="1"/>
    <col min="8194" max="8194" width="82.81640625" style="400" customWidth="1"/>
    <col min="8195" max="8195" width="15" style="400" customWidth="1"/>
    <col min="8196" max="8196" width="15.453125" style="400" customWidth="1"/>
    <col min="8197" max="8197" width="18.1796875" style="400" customWidth="1"/>
    <col min="8198" max="8198" width="15" style="400" customWidth="1"/>
    <col min="8199" max="8199" width="13.453125" style="400" customWidth="1"/>
    <col min="8200" max="8448" width="65.81640625" style="400"/>
    <col min="8449" max="8449" width="5.7265625" style="400" bestFit="1" customWidth="1"/>
    <col min="8450" max="8450" width="82.81640625" style="400" customWidth="1"/>
    <col min="8451" max="8451" width="15" style="400" customWidth="1"/>
    <col min="8452" max="8452" width="15.453125" style="400" customWidth="1"/>
    <col min="8453" max="8453" width="18.1796875" style="400" customWidth="1"/>
    <col min="8454" max="8454" width="15" style="400" customWidth="1"/>
    <col min="8455" max="8455" width="13.453125" style="400" customWidth="1"/>
    <col min="8456" max="8704" width="65.81640625" style="400"/>
    <col min="8705" max="8705" width="5.7265625" style="400" bestFit="1" customWidth="1"/>
    <col min="8706" max="8706" width="82.81640625" style="400" customWidth="1"/>
    <col min="8707" max="8707" width="15" style="400" customWidth="1"/>
    <col min="8708" max="8708" width="15.453125" style="400" customWidth="1"/>
    <col min="8709" max="8709" width="18.1796875" style="400" customWidth="1"/>
    <col min="8710" max="8710" width="15" style="400" customWidth="1"/>
    <col min="8711" max="8711" width="13.453125" style="400" customWidth="1"/>
    <col min="8712" max="8960" width="65.81640625" style="400"/>
    <col min="8961" max="8961" width="5.7265625" style="400" bestFit="1" customWidth="1"/>
    <col min="8962" max="8962" width="82.81640625" style="400" customWidth="1"/>
    <col min="8963" max="8963" width="15" style="400" customWidth="1"/>
    <col min="8964" max="8964" width="15.453125" style="400" customWidth="1"/>
    <col min="8965" max="8965" width="18.1796875" style="400" customWidth="1"/>
    <col min="8966" max="8966" width="15" style="400" customWidth="1"/>
    <col min="8967" max="8967" width="13.453125" style="400" customWidth="1"/>
    <col min="8968" max="9216" width="65.81640625" style="400"/>
    <col min="9217" max="9217" width="5.7265625" style="400" bestFit="1" customWidth="1"/>
    <col min="9218" max="9218" width="82.81640625" style="400" customWidth="1"/>
    <col min="9219" max="9219" width="15" style="400" customWidth="1"/>
    <col min="9220" max="9220" width="15.453125" style="400" customWidth="1"/>
    <col min="9221" max="9221" width="18.1796875" style="400" customWidth="1"/>
    <col min="9222" max="9222" width="15" style="400" customWidth="1"/>
    <col min="9223" max="9223" width="13.453125" style="400" customWidth="1"/>
    <col min="9224" max="9472" width="65.81640625" style="400"/>
    <col min="9473" max="9473" width="5.7265625" style="400" bestFit="1" customWidth="1"/>
    <col min="9474" max="9474" width="82.81640625" style="400" customWidth="1"/>
    <col min="9475" max="9475" width="15" style="400" customWidth="1"/>
    <col min="9476" max="9476" width="15.453125" style="400" customWidth="1"/>
    <col min="9477" max="9477" width="18.1796875" style="400" customWidth="1"/>
    <col min="9478" max="9478" width="15" style="400" customWidth="1"/>
    <col min="9479" max="9479" width="13.453125" style="400" customWidth="1"/>
    <col min="9480" max="9728" width="65.81640625" style="400"/>
    <col min="9729" max="9729" width="5.7265625" style="400" bestFit="1" customWidth="1"/>
    <col min="9730" max="9730" width="82.81640625" style="400" customWidth="1"/>
    <col min="9731" max="9731" width="15" style="400" customWidth="1"/>
    <col min="9732" max="9732" width="15.453125" style="400" customWidth="1"/>
    <col min="9733" max="9733" width="18.1796875" style="400" customWidth="1"/>
    <col min="9734" max="9734" width="15" style="400" customWidth="1"/>
    <col min="9735" max="9735" width="13.453125" style="400" customWidth="1"/>
    <col min="9736" max="9984" width="65.81640625" style="400"/>
    <col min="9985" max="9985" width="5.7265625" style="400" bestFit="1" customWidth="1"/>
    <col min="9986" max="9986" width="82.81640625" style="400" customWidth="1"/>
    <col min="9987" max="9987" width="15" style="400" customWidth="1"/>
    <col min="9988" max="9988" width="15.453125" style="400" customWidth="1"/>
    <col min="9989" max="9989" width="18.1796875" style="400" customWidth="1"/>
    <col min="9990" max="9990" width="15" style="400" customWidth="1"/>
    <col min="9991" max="9991" width="13.453125" style="400" customWidth="1"/>
    <col min="9992" max="10240" width="65.81640625" style="400"/>
    <col min="10241" max="10241" width="5.7265625" style="400" bestFit="1" customWidth="1"/>
    <col min="10242" max="10242" width="82.81640625" style="400" customWidth="1"/>
    <col min="10243" max="10243" width="15" style="400" customWidth="1"/>
    <col min="10244" max="10244" width="15.453125" style="400" customWidth="1"/>
    <col min="10245" max="10245" width="18.1796875" style="400" customWidth="1"/>
    <col min="10246" max="10246" width="15" style="400" customWidth="1"/>
    <col min="10247" max="10247" width="13.453125" style="400" customWidth="1"/>
    <col min="10248" max="10496" width="65.81640625" style="400"/>
    <col min="10497" max="10497" width="5.7265625" style="400" bestFit="1" customWidth="1"/>
    <col min="10498" max="10498" width="82.81640625" style="400" customWidth="1"/>
    <col min="10499" max="10499" width="15" style="400" customWidth="1"/>
    <col min="10500" max="10500" width="15.453125" style="400" customWidth="1"/>
    <col min="10501" max="10501" width="18.1796875" style="400" customWidth="1"/>
    <col min="10502" max="10502" width="15" style="400" customWidth="1"/>
    <col min="10503" max="10503" width="13.453125" style="400" customWidth="1"/>
    <col min="10504" max="10752" width="65.81640625" style="400"/>
    <col min="10753" max="10753" width="5.7265625" style="400" bestFit="1" customWidth="1"/>
    <col min="10754" max="10754" width="82.81640625" style="400" customWidth="1"/>
    <col min="10755" max="10755" width="15" style="400" customWidth="1"/>
    <col min="10756" max="10756" width="15.453125" style="400" customWidth="1"/>
    <col min="10757" max="10757" width="18.1796875" style="400" customWidth="1"/>
    <col min="10758" max="10758" width="15" style="400" customWidth="1"/>
    <col min="10759" max="10759" width="13.453125" style="400" customWidth="1"/>
    <col min="10760" max="11008" width="65.81640625" style="400"/>
    <col min="11009" max="11009" width="5.7265625" style="400" bestFit="1" customWidth="1"/>
    <col min="11010" max="11010" width="82.81640625" style="400" customWidth="1"/>
    <col min="11011" max="11011" width="15" style="400" customWidth="1"/>
    <col min="11012" max="11012" width="15.453125" style="400" customWidth="1"/>
    <col min="11013" max="11013" width="18.1796875" style="400" customWidth="1"/>
    <col min="11014" max="11014" width="15" style="400" customWidth="1"/>
    <col min="11015" max="11015" width="13.453125" style="400" customWidth="1"/>
    <col min="11016" max="11264" width="65.81640625" style="400"/>
    <col min="11265" max="11265" width="5.7265625" style="400" bestFit="1" customWidth="1"/>
    <col min="11266" max="11266" width="82.81640625" style="400" customWidth="1"/>
    <col min="11267" max="11267" width="15" style="400" customWidth="1"/>
    <col min="11268" max="11268" width="15.453125" style="400" customWidth="1"/>
    <col min="11269" max="11269" width="18.1796875" style="400" customWidth="1"/>
    <col min="11270" max="11270" width="15" style="400" customWidth="1"/>
    <col min="11271" max="11271" width="13.453125" style="400" customWidth="1"/>
    <col min="11272" max="11520" width="65.81640625" style="400"/>
    <col min="11521" max="11521" width="5.7265625" style="400" bestFit="1" customWidth="1"/>
    <col min="11522" max="11522" width="82.81640625" style="400" customWidth="1"/>
    <col min="11523" max="11523" width="15" style="400" customWidth="1"/>
    <col min="11524" max="11524" width="15.453125" style="400" customWidth="1"/>
    <col min="11525" max="11525" width="18.1796875" style="400" customWidth="1"/>
    <col min="11526" max="11526" width="15" style="400" customWidth="1"/>
    <col min="11527" max="11527" width="13.453125" style="400" customWidth="1"/>
    <col min="11528" max="11776" width="65.81640625" style="400"/>
    <col min="11777" max="11777" width="5.7265625" style="400" bestFit="1" customWidth="1"/>
    <col min="11778" max="11778" width="82.81640625" style="400" customWidth="1"/>
    <col min="11779" max="11779" width="15" style="400" customWidth="1"/>
    <col min="11780" max="11780" width="15.453125" style="400" customWidth="1"/>
    <col min="11781" max="11781" width="18.1796875" style="400" customWidth="1"/>
    <col min="11782" max="11782" width="15" style="400" customWidth="1"/>
    <col min="11783" max="11783" width="13.453125" style="400" customWidth="1"/>
    <col min="11784" max="12032" width="65.81640625" style="400"/>
    <col min="12033" max="12033" width="5.7265625" style="400" bestFit="1" customWidth="1"/>
    <col min="12034" max="12034" width="82.81640625" style="400" customWidth="1"/>
    <col min="12035" max="12035" width="15" style="400" customWidth="1"/>
    <col min="12036" max="12036" width="15.453125" style="400" customWidth="1"/>
    <col min="12037" max="12037" width="18.1796875" style="400" customWidth="1"/>
    <col min="12038" max="12038" width="15" style="400" customWidth="1"/>
    <col min="12039" max="12039" width="13.453125" style="400" customWidth="1"/>
    <col min="12040" max="12288" width="65.81640625" style="400"/>
    <col min="12289" max="12289" width="5.7265625" style="400" bestFit="1" customWidth="1"/>
    <col min="12290" max="12290" width="82.81640625" style="400" customWidth="1"/>
    <col min="12291" max="12291" width="15" style="400" customWidth="1"/>
    <col min="12292" max="12292" width="15.453125" style="400" customWidth="1"/>
    <col min="12293" max="12293" width="18.1796875" style="400" customWidth="1"/>
    <col min="12294" max="12294" width="15" style="400" customWidth="1"/>
    <col min="12295" max="12295" width="13.453125" style="400" customWidth="1"/>
    <col min="12296" max="12544" width="65.81640625" style="400"/>
    <col min="12545" max="12545" width="5.7265625" style="400" bestFit="1" customWidth="1"/>
    <col min="12546" max="12546" width="82.81640625" style="400" customWidth="1"/>
    <col min="12547" max="12547" width="15" style="400" customWidth="1"/>
    <col min="12548" max="12548" width="15.453125" style="400" customWidth="1"/>
    <col min="12549" max="12549" width="18.1796875" style="400" customWidth="1"/>
    <col min="12550" max="12550" width="15" style="400" customWidth="1"/>
    <col min="12551" max="12551" width="13.453125" style="400" customWidth="1"/>
    <col min="12552" max="12800" width="65.81640625" style="400"/>
    <col min="12801" max="12801" width="5.7265625" style="400" bestFit="1" customWidth="1"/>
    <col min="12802" max="12802" width="82.81640625" style="400" customWidth="1"/>
    <col min="12803" max="12803" width="15" style="400" customWidth="1"/>
    <col min="12804" max="12804" width="15.453125" style="400" customWidth="1"/>
    <col min="12805" max="12805" width="18.1796875" style="400" customWidth="1"/>
    <col min="12806" max="12806" width="15" style="400" customWidth="1"/>
    <col min="12807" max="12807" width="13.453125" style="400" customWidth="1"/>
    <col min="12808" max="13056" width="65.81640625" style="400"/>
    <col min="13057" max="13057" width="5.7265625" style="400" bestFit="1" customWidth="1"/>
    <col min="13058" max="13058" width="82.81640625" style="400" customWidth="1"/>
    <col min="13059" max="13059" width="15" style="400" customWidth="1"/>
    <col min="13060" max="13060" width="15.453125" style="400" customWidth="1"/>
    <col min="13061" max="13061" width="18.1796875" style="400" customWidth="1"/>
    <col min="13062" max="13062" width="15" style="400" customWidth="1"/>
    <col min="13063" max="13063" width="13.453125" style="400" customWidth="1"/>
    <col min="13064" max="13312" width="65.81640625" style="400"/>
    <col min="13313" max="13313" width="5.7265625" style="400" bestFit="1" customWidth="1"/>
    <col min="13314" max="13314" width="82.81640625" style="400" customWidth="1"/>
    <col min="13315" max="13315" width="15" style="400" customWidth="1"/>
    <col min="13316" max="13316" width="15.453125" style="400" customWidth="1"/>
    <col min="13317" max="13317" width="18.1796875" style="400" customWidth="1"/>
    <col min="13318" max="13318" width="15" style="400" customWidth="1"/>
    <col min="13319" max="13319" width="13.453125" style="400" customWidth="1"/>
    <col min="13320" max="13568" width="65.81640625" style="400"/>
    <col min="13569" max="13569" width="5.7265625" style="400" bestFit="1" customWidth="1"/>
    <col min="13570" max="13570" width="82.81640625" style="400" customWidth="1"/>
    <col min="13571" max="13571" width="15" style="400" customWidth="1"/>
    <col min="13572" max="13572" width="15.453125" style="400" customWidth="1"/>
    <col min="13573" max="13573" width="18.1796875" style="400" customWidth="1"/>
    <col min="13574" max="13574" width="15" style="400" customWidth="1"/>
    <col min="13575" max="13575" width="13.453125" style="400" customWidth="1"/>
    <col min="13576" max="13824" width="65.81640625" style="400"/>
    <col min="13825" max="13825" width="5.7265625" style="400" bestFit="1" customWidth="1"/>
    <col min="13826" max="13826" width="82.81640625" style="400" customWidth="1"/>
    <col min="13827" max="13827" width="15" style="400" customWidth="1"/>
    <col min="13828" max="13828" width="15.453125" style="400" customWidth="1"/>
    <col min="13829" max="13829" width="18.1796875" style="400" customWidth="1"/>
    <col min="13830" max="13830" width="15" style="400" customWidth="1"/>
    <col min="13831" max="13831" width="13.453125" style="400" customWidth="1"/>
    <col min="13832" max="14080" width="65.81640625" style="400"/>
    <col min="14081" max="14081" width="5.7265625" style="400" bestFit="1" customWidth="1"/>
    <col min="14082" max="14082" width="82.81640625" style="400" customWidth="1"/>
    <col min="14083" max="14083" width="15" style="400" customWidth="1"/>
    <col min="14084" max="14084" width="15.453125" style="400" customWidth="1"/>
    <col min="14085" max="14085" width="18.1796875" style="400" customWidth="1"/>
    <col min="14086" max="14086" width="15" style="400" customWidth="1"/>
    <col min="14087" max="14087" width="13.453125" style="400" customWidth="1"/>
    <col min="14088" max="14336" width="65.81640625" style="400"/>
    <col min="14337" max="14337" width="5.7265625" style="400" bestFit="1" customWidth="1"/>
    <col min="14338" max="14338" width="82.81640625" style="400" customWidth="1"/>
    <col min="14339" max="14339" width="15" style="400" customWidth="1"/>
    <col min="14340" max="14340" width="15.453125" style="400" customWidth="1"/>
    <col min="14341" max="14341" width="18.1796875" style="400" customWidth="1"/>
    <col min="14342" max="14342" width="15" style="400" customWidth="1"/>
    <col min="14343" max="14343" width="13.453125" style="400" customWidth="1"/>
    <col min="14344" max="14592" width="65.81640625" style="400"/>
    <col min="14593" max="14593" width="5.7265625" style="400" bestFit="1" customWidth="1"/>
    <col min="14594" max="14594" width="82.81640625" style="400" customWidth="1"/>
    <col min="14595" max="14595" width="15" style="400" customWidth="1"/>
    <col min="14596" max="14596" width="15.453125" style="400" customWidth="1"/>
    <col min="14597" max="14597" width="18.1796875" style="400" customWidth="1"/>
    <col min="14598" max="14598" width="15" style="400" customWidth="1"/>
    <col min="14599" max="14599" width="13.453125" style="400" customWidth="1"/>
    <col min="14600" max="14848" width="65.81640625" style="400"/>
    <col min="14849" max="14849" width="5.7265625" style="400" bestFit="1" customWidth="1"/>
    <col min="14850" max="14850" width="82.81640625" style="400" customWidth="1"/>
    <col min="14851" max="14851" width="15" style="400" customWidth="1"/>
    <col min="14852" max="14852" width="15.453125" style="400" customWidth="1"/>
    <col min="14853" max="14853" width="18.1796875" style="400" customWidth="1"/>
    <col min="14854" max="14854" width="15" style="400" customWidth="1"/>
    <col min="14855" max="14855" width="13.453125" style="400" customWidth="1"/>
    <col min="14856" max="15104" width="65.81640625" style="400"/>
    <col min="15105" max="15105" width="5.7265625" style="400" bestFit="1" customWidth="1"/>
    <col min="15106" max="15106" width="82.81640625" style="400" customWidth="1"/>
    <col min="15107" max="15107" width="15" style="400" customWidth="1"/>
    <col min="15108" max="15108" width="15.453125" style="400" customWidth="1"/>
    <col min="15109" max="15109" width="18.1796875" style="400" customWidth="1"/>
    <col min="15110" max="15110" width="15" style="400" customWidth="1"/>
    <col min="15111" max="15111" width="13.453125" style="400" customWidth="1"/>
    <col min="15112" max="15360" width="65.81640625" style="400"/>
    <col min="15361" max="15361" width="5.7265625" style="400" bestFit="1" customWidth="1"/>
    <col min="15362" max="15362" width="82.81640625" style="400" customWidth="1"/>
    <col min="15363" max="15363" width="15" style="400" customWidth="1"/>
    <col min="15364" max="15364" width="15.453125" style="400" customWidth="1"/>
    <col min="15365" max="15365" width="18.1796875" style="400" customWidth="1"/>
    <col min="15366" max="15366" width="15" style="400" customWidth="1"/>
    <col min="15367" max="15367" width="13.453125" style="400" customWidth="1"/>
    <col min="15368" max="15616" width="65.81640625" style="400"/>
    <col min="15617" max="15617" width="5.7265625" style="400" bestFit="1" customWidth="1"/>
    <col min="15618" max="15618" width="82.81640625" style="400" customWidth="1"/>
    <col min="15619" max="15619" width="15" style="400" customWidth="1"/>
    <col min="15620" max="15620" width="15.453125" style="400" customWidth="1"/>
    <col min="15621" max="15621" width="18.1796875" style="400" customWidth="1"/>
    <col min="15622" max="15622" width="15" style="400" customWidth="1"/>
    <col min="15623" max="15623" width="13.453125" style="400" customWidth="1"/>
    <col min="15624" max="15872" width="65.81640625" style="400"/>
    <col min="15873" max="15873" width="5.7265625" style="400" bestFit="1" customWidth="1"/>
    <col min="15874" max="15874" width="82.81640625" style="400" customWidth="1"/>
    <col min="15875" max="15875" width="15" style="400" customWidth="1"/>
    <col min="15876" max="15876" width="15.453125" style="400" customWidth="1"/>
    <col min="15877" max="15877" width="18.1796875" style="400" customWidth="1"/>
    <col min="15878" max="15878" width="15" style="400" customWidth="1"/>
    <col min="15879" max="15879" width="13.453125" style="400" customWidth="1"/>
    <col min="15880" max="16128" width="65.81640625" style="400"/>
    <col min="16129" max="16129" width="5.7265625" style="400" bestFit="1" customWidth="1"/>
    <col min="16130" max="16130" width="82.81640625" style="400" customWidth="1"/>
    <col min="16131" max="16131" width="15" style="400" customWidth="1"/>
    <col min="16132" max="16132" width="15.453125" style="400" customWidth="1"/>
    <col min="16133" max="16133" width="18.1796875" style="400" customWidth="1"/>
    <col min="16134" max="16134" width="15" style="400" customWidth="1"/>
    <col min="16135" max="16135" width="13.453125" style="400" customWidth="1"/>
    <col min="16136" max="16384" width="65.81640625" style="400"/>
  </cols>
  <sheetData>
    <row r="1" spans="1:7" ht="19.5">
      <c r="A1" s="870" t="s">
        <v>826</v>
      </c>
      <c r="B1" s="871"/>
      <c r="C1" s="871"/>
      <c r="D1" s="871"/>
      <c r="E1" s="871"/>
      <c r="F1" s="871"/>
      <c r="G1" s="872"/>
    </row>
    <row r="2" spans="1:7" ht="14.5">
      <c r="A2" s="399" t="s">
        <v>827</v>
      </c>
      <c r="B2" s="399" t="s">
        <v>537</v>
      </c>
      <c r="C2" s="869" t="s">
        <v>828</v>
      </c>
      <c r="D2" s="869"/>
      <c r="E2" s="869"/>
      <c r="F2" s="869"/>
      <c r="G2" s="399"/>
    </row>
    <row r="3" spans="1:7" ht="14.5">
      <c r="A3" s="401">
        <v>1</v>
      </c>
      <c r="B3" s="402" t="s">
        <v>829</v>
      </c>
      <c r="C3" s="403" t="s">
        <v>830</v>
      </c>
      <c r="D3" s="403" t="s">
        <v>831</v>
      </c>
      <c r="E3" s="403" t="s">
        <v>832</v>
      </c>
      <c r="F3" s="402" t="s">
        <v>833</v>
      </c>
      <c r="G3" s="404"/>
    </row>
    <row r="4" spans="1:7" ht="14.5">
      <c r="A4" s="401">
        <v>2</v>
      </c>
      <c r="B4" s="402" t="s">
        <v>834</v>
      </c>
      <c r="C4" s="403" t="s">
        <v>835</v>
      </c>
      <c r="D4" s="403" t="s">
        <v>836</v>
      </c>
      <c r="E4" s="402" t="s">
        <v>837</v>
      </c>
      <c r="F4" s="405" t="s">
        <v>838</v>
      </c>
      <c r="G4" s="402"/>
    </row>
    <row r="5" spans="1:7" ht="14.5">
      <c r="A5" s="401">
        <v>3</v>
      </c>
      <c r="B5" s="402" t="s">
        <v>839</v>
      </c>
      <c r="C5" s="405" t="s">
        <v>838</v>
      </c>
      <c r="D5" s="403" t="s">
        <v>836</v>
      </c>
      <c r="E5" s="402" t="s">
        <v>837</v>
      </c>
      <c r="F5" s="405"/>
      <c r="G5" s="405"/>
    </row>
    <row r="6" spans="1:7" ht="14.5">
      <c r="A6" s="401">
        <v>4</v>
      </c>
      <c r="B6" s="402" t="s">
        <v>840</v>
      </c>
      <c r="C6" s="404" t="s">
        <v>841</v>
      </c>
      <c r="D6" s="403" t="s">
        <v>842</v>
      </c>
      <c r="E6" s="404"/>
      <c r="F6" s="403"/>
      <c r="G6" s="403"/>
    </row>
    <row r="7" spans="1:7" ht="14.5">
      <c r="A7" s="401">
        <v>5</v>
      </c>
      <c r="B7" s="402" t="s">
        <v>843</v>
      </c>
      <c r="C7" s="404" t="s">
        <v>841</v>
      </c>
      <c r="D7" s="403" t="s">
        <v>842</v>
      </c>
      <c r="E7" s="404"/>
      <c r="F7" s="403"/>
      <c r="G7" s="403"/>
    </row>
    <row r="8" spans="1:7" ht="14.5">
      <c r="A8" s="401">
        <v>6</v>
      </c>
      <c r="B8" s="402" t="s">
        <v>844</v>
      </c>
      <c r="C8" s="405" t="s">
        <v>845</v>
      </c>
      <c r="D8" s="405" t="s">
        <v>846</v>
      </c>
      <c r="E8" s="402" t="s">
        <v>833</v>
      </c>
      <c r="F8" s="405" t="s">
        <v>847</v>
      </c>
      <c r="G8" s="405"/>
    </row>
    <row r="9" spans="1:7" ht="14.5">
      <c r="A9" s="401">
        <v>7</v>
      </c>
      <c r="B9" s="402" t="s">
        <v>848</v>
      </c>
      <c r="C9" s="405" t="s">
        <v>845</v>
      </c>
      <c r="D9" s="405" t="s">
        <v>849</v>
      </c>
      <c r="E9" s="402" t="s">
        <v>833</v>
      </c>
      <c r="F9" s="405" t="s">
        <v>850</v>
      </c>
      <c r="G9" s="405" t="s">
        <v>851</v>
      </c>
    </row>
    <row r="10" spans="1:7" ht="14.5">
      <c r="A10" s="401">
        <v>8</v>
      </c>
      <c r="B10" s="402" t="s">
        <v>852</v>
      </c>
      <c r="C10" s="405" t="s">
        <v>853</v>
      </c>
      <c r="D10" s="402" t="s">
        <v>854</v>
      </c>
      <c r="E10" s="402" t="s">
        <v>833</v>
      </c>
      <c r="F10" s="405" t="s">
        <v>850</v>
      </c>
      <c r="G10" s="405" t="s">
        <v>851</v>
      </c>
    </row>
    <row r="11" spans="1:7" ht="14.5">
      <c r="A11" s="401">
        <v>9</v>
      </c>
      <c r="B11" s="402" t="s">
        <v>855</v>
      </c>
      <c r="C11" s="405" t="s">
        <v>856</v>
      </c>
      <c r="D11" s="402" t="s">
        <v>857</v>
      </c>
      <c r="E11" s="402" t="s">
        <v>858</v>
      </c>
      <c r="F11" s="405"/>
      <c r="G11" s="405"/>
    </row>
    <row r="12" spans="1:7" ht="14.5">
      <c r="A12" s="401">
        <v>10</v>
      </c>
      <c r="B12" s="402" t="s">
        <v>859</v>
      </c>
      <c r="C12" s="405" t="s">
        <v>860</v>
      </c>
      <c r="D12" s="402" t="s">
        <v>861</v>
      </c>
      <c r="E12" s="402" t="s">
        <v>862</v>
      </c>
      <c r="F12" s="405"/>
      <c r="G12" s="405"/>
    </row>
    <row r="13" spans="1:7" ht="14.5">
      <c r="A13" s="401">
        <v>11</v>
      </c>
      <c r="B13" s="402" t="s">
        <v>863</v>
      </c>
      <c r="C13" s="405" t="s">
        <v>864</v>
      </c>
      <c r="D13" s="402" t="s">
        <v>865</v>
      </c>
      <c r="E13" s="402"/>
      <c r="F13" s="405"/>
      <c r="G13" s="405"/>
    </row>
    <row r="14" spans="1:7" ht="14.5">
      <c r="A14" s="401">
        <v>12</v>
      </c>
      <c r="B14" s="405" t="s">
        <v>866</v>
      </c>
      <c r="C14" s="405" t="s">
        <v>867</v>
      </c>
      <c r="D14" s="405" t="s">
        <v>868</v>
      </c>
      <c r="E14" s="405" t="s">
        <v>869</v>
      </c>
      <c r="F14" s="405"/>
      <c r="G14" s="405"/>
    </row>
    <row r="15" spans="1:7" ht="14.5">
      <c r="A15" s="401">
        <v>13</v>
      </c>
      <c r="B15" s="405" t="s">
        <v>870</v>
      </c>
      <c r="C15" s="405" t="s">
        <v>871</v>
      </c>
      <c r="D15" s="405" t="s">
        <v>872</v>
      </c>
      <c r="E15" s="405" t="s">
        <v>873</v>
      </c>
      <c r="F15" s="405" t="s">
        <v>874</v>
      </c>
      <c r="G15" s="405"/>
    </row>
    <row r="16" spans="1:7" ht="14.5">
      <c r="A16" s="401">
        <v>14</v>
      </c>
      <c r="B16" s="402" t="s">
        <v>875</v>
      </c>
      <c r="C16" s="405" t="s">
        <v>876</v>
      </c>
      <c r="D16" s="402" t="s">
        <v>837</v>
      </c>
      <c r="E16" s="402" t="s">
        <v>831</v>
      </c>
      <c r="F16" s="405" t="s">
        <v>838</v>
      </c>
      <c r="G16" s="405" t="s">
        <v>877</v>
      </c>
    </row>
    <row r="17" spans="1:7" ht="14.5">
      <c r="A17" s="401">
        <v>15</v>
      </c>
      <c r="B17" s="402" t="s">
        <v>878</v>
      </c>
      <c r="C17" s="405" t="s">
        <v>849</v>
      </c>
      <c r="D17" s="402" t="s">
        <v>854</v>
      </c>
      <c r="E17" s="402" t="s">
        <v>833</v>
      </c>
      <c r="F17" s="405" t="s">
        <v>850</v>
      </c>
      <c r="G17" s="405"/>
    </row>
    <row r="18" spans="1:7" ht="29">
      <c r="A18" s="401">
        <v>16</v>
      </c>
      <c r="B18" s="402" t="s">
        <v>879</v>
      </c>
      <c r="C18" s="405" t="s">
        <v>880</v>
      </c>
      <c r="D18" s="402" t="s">
        <v>881</v>
      </c>
      <c r="E18" s="402" t="s">
        <v>854</v>
      </c>
      <c r="F18" s="405"/>
      <c r="G18" s="405"/>
    </row>
    <row r="19" spans="1:7" ht="14.5">
      <c r="A19" s="401">
        <v>17</v>
      </c>
      <c r="B19" s="402" t="s">
        <v>882</v>
      </c>
      <c r="C19" s="405" t="s">
        <v>874</v>
      </c>
      <c r="D19" s="402" t="s">
        <v>883</v>
      </c>
      <c r="E19" s="402" t="s">
        <v>884</v>
      </c>
      <c r="F19" s="405" t="s">
        <v>885</v>
      </c>
      <c r="G19" s="405"/>
    </row>
    <row r="20" spans="1:7" ht="14.5">
      <c r="A20" s="401">
        <v>18</v>
      </c>
      <c r="B20" s="402" t="s">
        <v>886</v>
      </c>
      <c r="C20" s="405" t="s">
        <v>887</v>
      </c>
      <c r="D20" s="402" t="s">
        <v>888</v>
      </c>
      <c r="E20" s="402" t="s">
        <v>889</v>
      </c>
      <c r="F20" s="405"/>
      <c r="G20" s="405"/>
    </row>
    <row r="21" spans="1:7" ht="14.5">
      <c r="A21" s="401">
        <v>19</v>
      </c>
      <c r="B21" s="402" t="s">
        <v>628</v>
      </c>
      <c r="C21" s="405" t="s">
        <v>854</v>
      </c>
      <c r="D21" s="403" t="s">
        <v>836</v>
      </c>
      <c r="E21" s="402" t="s">
        <v>890</v>
      </c>
      <c r="F21" s="405" t="s">
        <v>891</v>
      </c>
      <c r="G21" s="405"/>
    </row>
    <row r="22" spans="1:7" ht="14.5">
      <c r="A22" s="401">
        <v>20</v>
      </c>
      <c r="B22" s="402" t="s">
        <v>892</v>
      </c>
      <c r="C22" s="405" t="s">
        <v>893</v>
      </c>
      <c r="D22" s="402" t="s">
        <v>894</v>
      </c>
      <c r="E22" s="402"/>
      <c r="F22" s="405"/>
      <c r="G22" s="405"/>
    </row>
    <row r="23" spans="1:7" ht="14.5">
      <c r="A23" s="401">
        <v>21</v>
      </c>
      <c r="B23" s="402" t="s">
        <v>895</v>
      </c>
      <c r="C23" s="403" t="s">
        <v>836</v>
      </c>
      <c r="D23" s="402" t="s">
        <v>837</v>
      </c>
      <c r="E23" s="403"/>
      <c r="F23" s="405"/>
      <c r="G23" s="405"/>
    </row>
    <row r="24" spans="1:7" ht="14.5">
      <c r="A24" s="401">
        <v>22</v>
      </c>
      <c r="B24" s="402" t="s">
        <v>896</v>
      </c>
      <c r="C24" s="405" t="s">
        <v>897</v>
      </c>
      <c r="D24" s="402" t="s">
        <v>898</v>
      </c>
      <c r="E24" s="402" t="s">
        <v>899</v>
      </c>
      <c r="F24" s="405"/>
      <c r="G24" s="405"/>
    </row>
    <row r="25" spans="1:7" ht="14.5">
      <c r="A25" s="401">
        <v>23</v>
      </c>
      <c r="B25" s="402" t="s">
        <v>900</v>
      </c>
      <c r="C25" s="405" t="s">
        <v>864</v>
      </c>
      <c r="D25" s="402" t="s">
        <v>901</v>
      </c>
      <c r="E25" s="402"/>
      <c r="F25" s="405"/>
      <c r="G25" s="405"/>
    </row>
    <row r="26" spans="1:7" ht="14.5">
      <c r="A26" s="401">
        <v>24</v>
      </c>
      <c r="B26" s="402" t="s">
        <v>902</v>
      </c>
      <c r="C26" s="405" t="s">
        <v>864</v>
      </c>
      <c r="D26" s="402" t="s">
        <v>865</v>
      </c>
      <c r="E26" s="402"/>
      <c r="F26" s="405"/>
      <c r="G26" s="405"/>
    </row>
    <row r="27" spans="1:7" ht="18.75" customHeight="1">
      <c r="A27" s="401">
        <v>25</v>
      </c>
      <c r="B27" s="402" t="s">
        <v>903</v>
      </c>
      <c r="C27" s="405" t="s">
        <v>876</v>
      </c>
      <c r="D27" s="402" t="s">
        <v>904</v>
      </c>
      <c r="E27" s="402" t="s">
        <v>905</v>
      </c>
      <c r="F27" s="405"/>
      <c r="G27" s="405"/>
    </row>
    <row r="28" spans="1:7" ht="15.75" customHeight="1">
      <c r="A28" s="401">
        <v>26</v>
      </c>
      <c r="B28" s="402" t="s">
        <v>906</v>
      </c>
      <c r="C28" s="405" t="s">
        <v>907</v>
      </c>
      <c r="D28" s="402"/>
      <c r="E28" s="402"/>
      <c r="F28" s="405"/>
      <c r="G28" s="405"/>
    </row>
    <row r="29" spans="1:7" ht="14.5">
      <c r="A29" s="401">
        <v>27</v>
      </c>
      <c r="B29" s="402" t="s">
        <v>908</v>
      </c>
      <c r="C29" s="405" t="s">
        <v>909</v>
      </c>
      <c r="D29" s="402" t="s">
        <v>910</v>
      </c>
      <c r="E29" s="402" t="s">
        <v>911</v>
      </c>
      <c r="F29" s="405" t="s">
        <v>912</v>
      </c>
      <c r="G29" s="405"/>
    </row>
    <row r="30" spans="1:7" ht="14.5">
      <c r="A30" s="401">
        <v>28</v>
      </c>
      <c r="B30" s="402" t="s">
        <v>913</v>
      </c>
      <c r="C30" s="405" t="s">
        <v>914</v>
      </c>
      <c r="D30" s="402" t="s">
        <v>915</v>
      </c>
      <c r="E30" s="402"/>
      <c r="F30" s="405"/>
      <c r="G30" s="405"/>
    </row>
    <row r="31" spans="1:7" ht="14.5">
      <c r="A31" s="401">
        <v>29</v>
      </c>
      <c r="B31" s="402" t="s">
        <v>916</v>
      </c>
      <c r="C31" s="405" t="s">
        <v>917</v>
      </c>
      <c r="D31" s="402"/>
      <c r="E31" s="402"/>
      <c r="F31" s="405"/>
      <c r="G31" s="405"/>
    </row>
  </sheetData>
  <mergeCells count="2">
    <mergeCell ref="C2:F2"/>
    <mergeCell ref="A1:G1"/>
  </mergeCells>
  <pageMargins left="0.7" right="0.7" top="0.75" bottom="0.75" header="0.3" footer="0.3"/>
  <pageSetup paperSize="9" scale="5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0"/>
  <sheetViews>
    <sheetView view="pageBreakPreview" topLeftCell="A22" zoomScale="69" zoomScaleSheetLayoutView="100" workbookViewId="0">
      <selection activeCell="B13" sqref="B13"/>
    </sheetView>
  </sheetViews>
  <sheetFormatPr defaultColWidth="9" defaultRowHeight="14.5"/>
  <cols>
    <col min="1" max="1" width="8" style="504" customWidth="1"/>
    <col min="2" max="2" width="83.81640625" style="504" bestFit="1" customWidth="1"/>
    <col min="3" max="3" width="31.54296875" style="504" customWidth="1"/>
    <col min="4" max="4" width="30.1796875" style="504" customWidth="1"/>
    <col min="5" max="5" width="31.54296875" style="504" customWidth="1"/>
    <col min="6" max="235" width="9" style="504"/>
    <col min="236" max="236" width="8" style="504" customWidth="1"/>
    <col min="237" max="237" width="62.26953125" style="504" customWidth="1"/>
    <col min="238" max="240" width="22.26953125" style="504" customWidth="1"/>
    <col min="241" max="241" width="8.81640625" style="504" customWidth="1"/>
    <col min="242" max="242" width="9" style="504"/>
    <col min="243" max="243" width="15.453125" style="504" customWidth="1"/>
    <col min="244" max="491" width="9" style="504"/>
    <col min="492" max="492" width="8" style="504" customWidth="1"/>
    <col min="493" max="493" width="62.26953125" style="504" customWidth="1"/>
    <col min="494" max="496" width="22.26953125" style="504" customWidth="1"/>
    <col min="497" max="497" width="8.81640625" style="504" customWidth="1"/>
    <col min="498" max="498" width="9" style="504"/>
    <col min="499" max="499" width="15.453125" style="504" customWidth="1"/>
    <col min="500" max="747" width="9" style="504"/>
    <col min="748" max="748" width="8" style="504" customWidth="1"/>
    <col min="749" max="749" width="62.26953125" style="504" customWidth="1"/>
    <col min="750" max="752" width="22.26953125" style="504" customWidth="1"/>
    <col min="753" max="753" width="8.81640625" style="504" customWidth="1"/>
    <col min="754" max="754" width="9" style="504"/>
    <col min="755" max="755" width="15.453125" style="504" customWidth="1"/>
    <col min="756" max="1003" width="9" style="504"/>
    <col min="1004" max="1004" width="8" style="504" customWidth="1"/>
    <col min="1005" max="1005" width="62.26953125" style="504" customWidth="1"/>
    <col min="1006" max="1008" width="22.26953125" style="504" customWidth="1"/>
    <col min="1009" max="1009" width="8.81640625" style="504" customWidth="1"/>
    <col min="1010" max="1010" width="9" style="504"/>
    <col min="1011" max="1011" width="15.453125" style="504" customWidth="1"/>
    <col min="1012" max="1259" width="9" style="504"/>
    <col min="1260" max="1260" width="8" style="504" customWidth="1"/>
    <col min="1261" max="1261" width="62.26953125" style="504" customWidth="1"/>
    <col min="1262" max="1264" width="22.26953125" style="504" customWidth="1"/>
    <col min="1265" max="1265" width="8.81640625" style="504" customWidth="1"/>
    <col min="1266" max="1266" width="9" style="504"/>
    <col min="1267" max="1267" width="15.453125" style="504" customWidth="1"/>
    <col min="1268" max="1515" width="9" style="504"/>
    <col min="1516" max="1516" width="8" style="504" customWidth="1"/>
    <col min="1517" max="1517" width="62.26953125" style="504" customWidth="1"/>
    <col min="1518" max="1520" width="22.26953125" style="504" customWidth="1"/>
    <col min="1521" max="1521" width="8.81640625" style="504" customWidth="1"/>
    <col min="1522" max="1522" width="9" style="504"/>
    <col min="1523" max="1523" width="15.453125" style="504" customWidth="1"/>
    <col min="1524" max="1771" width="9" style="504"/>
    <col min="1772" max="1772" width="8" style="504" customWidth="1"/>
    <col min="1773" max="1773" width="62.26953125" style="504" customWidth="1"/>
    <col min="1774" max="1776" width="22.26953125" style="504" customWidth="1"/>
    <col min="1777" max="1777" width="8.81640625" style="504" customWidth="1"/>
    <col min="1778" max="1778" width="9" style="504"/>
    <col min="1779" max="1779" width="15.453125" style="504" customWidth="1"/>
    <col min="1780" max="2027" width="9" style="504"/>
    <col min="2028" max="2028" width="8" style="504" customWidth="1"/>
    <col min="2029" max="2029" width="62.26953125" style="504" customWidth="1"/>
    <col min="2030" max="2032" width="22.26953125" style="504" customWidth="1"/>
    <col min="2033" max="2033" width="8.81640625" style="504" customWidth="1"/>
    <col min="2034" max="2034" width="9" style="504"/>
    <col min="2035" max="2035" width="15.453125" style="504" customWidth="1"/>
    <col min="2036" max="2283" width="9" style="504"/>
    <col min="2284" max="2284" width="8" style="504" customWidth="1"/>
    <col min="2285" max="2285" width="62.26953125" style="504" customWidth="1"/>
    <col min="2286" max="2288" width="22.26953125" style="504" customWidth="1"/>
    <col min="2289" max="2289" width="8.81640625" style="504" customWidth="1"/>
    <col min="2290" max="2290" width="9" style="504"/>
    <col min="2291" max="2291" width="15.453125" style="504" customWidth="1"/>
    <col min="2292" max="2539" width="9" style="504"/>
    <col min="2540" max="2540" width="8" style="504" customWidth="1"/>
    <col min="2541" max="2541" width="62.26953125" style="504" customWidth="1"/>
    <col min="2542" max="2544" width="22.26953125" style="504" customWidth="1"/>
    <col min="2545" max="2545" width="8.81640625" style="504" customWidth="1"/>
    <col min="2546" max="2546" width="9" style="504"/>
    <col min="2547" max="2547" width="15.453125" style="504" customWidth="1"/>
    <col min="2548" max="2795" width="9" style="504"/>
    <col min="2796" max="2796" width="8" style="504" customWidth="1"/>
    <col min="2797" max="2797" width="62.26953125" style="504" customWidth="1"/>
    <col min="2798" max="2800" width="22.26953125" style="504" customWidth="1"/>
    <col min="2801" max="2801" width="8.81640625" style="504" customWidth="1"/>
    <col min="2802" max="2802" width="9" style="504"/>
    <col min="2803" max="2803" width="15.453125" style="504" customWidth="1"/>
    <col min="2804" max="3051" width="9" style="504"/>
    <col min="3052" max="3052" width="8" style="504" customWidth="1"/>
    <col min="3053" max="3053" width="62.26953125" style="504" customWidth="1"/>
    <col min="3054" max="3056" width="22.26953125" style="504" customWidth="1"/>
    <col min="3057" max="3057" width="8.81640625" style="504" customWidth="1"/>
    <col min="3058" max="3058" width="9" style="504"/>
    <col min="3059" max="3059" width="15.453125" style="504" customWidth="1"/>
    <col min="3060" max="3307" width="9" style="504"/>
    <col min="3308" max="3308" width="8" style="504" customWidth="1"/>
    <col min="3309" max="3309" width="62.26953125" style="504" customWidth="1"/>
    <col min="3310" max="3312" width="22.26953125" style="504" customWidth="1"/>
    <col min="3313" max="3313" width="8.81640625" style="504" customWidth="1"/>
    <col min="3314" max="3314" width="9" style="504"/>
    <col min="3315" max="3315" width="15.453125" style="504" customWidth="1"/>
    <col min="3316" max="3563" width="9" style="504"/>
    <col min="3564" max="3564" width="8" style="504" customWidth="1"/>
    <col min="3565" max="3565" width="62.26953125" style="504" customWidth="1"/>
    <col min="3566" max="3568" width="22.26953125" style="504" customWidth="1"/>
    <col min="3569" max="3569" width="8.81640625" style="504" customWidth="1"/>
    <col min="3570" max="3570" width="9" style="504"/>
    <col min="3571" max="3571" width="15.453125" style="504" customWidth="1"/>
    <col min="3572" max="3819" width="9" style="504"/>
    <col min="3820" max="3820" width="8" style="504" customWidth="1"/>
    <col min="3821" max="3821" width="62.26953125" style="504" customWidth="1"/>
    <col min="3822" max="3824" width="22.26953125" style="504" customWidth="1"/>
    <col min="3825" max="3825" width="8.81640625" style="504" customWidth="1"/>
    <col min="3826" max="3826" width="9" style="504"/>
    <col min="3827" max="3827" width="15.453125" style="504" customWidth="1"/>
    <col min="3828" max="4075" width="9" style="504"/>
    <col min="4076" max="4076" width="8" style="504" customWidth="1"/>
    <col min="4077" max="4077" width="62.26953125" style="504" customWidth="1"/>
    <col min="4078" max="4080" width="22.26953125" style="504" customWidth="1"/>
    <col min="4081" max="4081" width="8.81640625" style="504" customWidth="1"/>
    <col min="4082" max="4082" width="9" style="504"/>
    <col min="4083" max="4083" width="15.453125" style="504" customWidth="1"/>
    <col min="4084" max="4331" width="9" style="504"/>
    <col min="4332" max="4332" width="8" style="504" customWidth="1"/>
    <col min="4333" max="4333" width="62.26953125" style="504" customWidth="1"/>
    <col min="4334" max="4336" width="22.26953125" style="504" customWidth="1"/>
    <col min="4337" max="4337" width="8.81640625" style="504" customWidth="1"/>
    <col min="4338" max="4338" width="9" style="504"/>
    <col min="4339" max="4339" width="15.453125" style="504" customWidth="1"/>
    <col min="4340" max="4587" width="9" style="504"/>
    <col min="4588" max="4588" width="8" style="504" customWidth="1"/>
    <col min="4589" max="4589" width="62.26953125" style="504" customWidth="1"/>
    <col min="4590" max="4592" width="22.26953125" style="504" customWidth="1"/>
    <col min="4593" max="4593" width="8.81640625" style="504" customWidth="1"/>
    <col min="4594" max="4594" width="9" style="504"/>
    <col min="4595" max="4595" width="15.453125" style="504" customWidth="1"/>
    <col min="4596" max="4843" width="9" style="504"/>
    <col min="4844" max="4844" width="8" style="504" customWidth="1"/>
    <col min="4845" max="4845" width="62.26953125" style="504" customWidth="1"/>
    <col min="4846" max="4848" width="22.26953125" style="504" customWidth="1"/>
    <col min="4849" max="4849" width="8.81640625" style="504" customWidth="1"/>
    <col min="4850" max="4850" width="9" style="504"/>
    <col min="4851" max="4851" width="15.453125" style="504" customWidth="1"/>
    <col min="4852" max="5099" width="9" style="504"/>
    <col min="5100" max="5100" width="8" style="504" customWidth="1"/>
    <col min="5101" max="5101" width="62.26953125" style="504" customWidth="1"/>
    <col min="5102" max="5104" width="22.26953125" style="504" customWidth="1"/>
    <col min="5105" max="5105" width="8.81640625" style="504" customWidth="1"/>
    <col min="5106" max="5106" width="9" style="504"/>
    <col min="5107" max="5107" width="15.453125" style="504" customWidth="1"/>
    <col min="5108" max="5355" width="9" style="504"/>
    <col min="5356" max="5356" width="8" style="504" customWidth="1"/>
    <col min="5357" max="5357" width="62.26953125" style="504" customWidth="1"/>
    <col min="5358" max="5360" width="22.26953125" style="504" customWidth="1"/>
    <col min="5361" max="5361" width="8.81640625" style="504" customWidth="1"/>
    <col min="5362" max="5362" width="9" style="504"/>
    <col min="5363" max="5363" width="15.453125" style="504" customWidth="1"/>
    <col min="5364" max="5611" width="9" style="504"/>
    <col min="5612" max="5612" width="8" style="504" customWidth="1"/>
    <col min="5613" max="5613" width="62.26953125" style="504" customWidth="1"/>
    <col min="5614" max="5616" width="22.26953125" style="504" customWidth="1"/>
    <col min="5617" max="5617" width="8.81640625" style="504" customWidth="1"/>
    <col min="5618" max="5618" width="9" style="504"/>
    <col min="5619" max="5619" width="15.453125" style="504" customWidth="1"/>
    <col min="5620" max="5867" width="9" style="504"/>
    <col min="5868" max="5868" width="8" style="504" customWidth="1"/>
    <col min="5869" max="5869" width="62.26953125" style="504" customWidth="1"/>
    <col min="5870" max="5872" width="22.26953125" style="504" customWidth="1"/>
    <col min="5873" max="5873" width="8.81640625" style="504" customWidth="1"/>
    <col min="5874" max="5874" width="9" style="504"/>
    <col min="5875" max="5875" width="15.453125" style="504" customWidth="1"/>
    <col min="5876" max="6123" width="9" style="504"/>
    <col min="6124" max="6124" width="8" style="504" customWidth="1"/>
    <col min="6125" max="6125" width="62.26953125" style="504" customWidth="1"/>
    <col min="6126" max="6128" width="22.26953125" style="504" customWidth="1"/>
    <col min="6129" max="6129" width="8.81640625" style="504" customWidth="1"/>
    <col min="6130" max="6130" width="9" style="504"/>
    <col min="6131" max="6131" width="15.453125" style="504" customWidth="1"/>
    <col min="6132" max="6379" width="9" style="504"/>
    <col min="6380" max="6380" width="8" style="504" customWidth="1"/>
    <col min="6381" max="6381" width="62.26953125" style="504" customWidth="1"/>
    <col min="6382" max="6384" width="22.26953125" style="504" customWidth="1"/>
    <col min="6385" max="6385" width="8.81640625" style="504" customWidth="1"/>
    <col min="6386" max="6386" width="9" style="504"/>
    <col min="6387" max="6387" width="15.453125" style="504" customWidth="1"/>
    <col min="6388" max="6635" width="9" style="504"/>
    <col min="6636" max="6636" width="8" style="504" customWidth="1"/>
    <col min="6637" max="6637" width="62.26953125" style="504" customWidth="1"/>
    <col min="6638" max="6640" width="22.26953125" style="504" customWidth="1"/>
    <col min="6641" max="6641" width="8.81640625" style="504" customWidth="1"/>
    <col min="6642" max="6642" width="9" style="504"/>
    <col min="6643" max="6643" width="15.453125" style="504" customWidth="1"/>
    <col min="6644" max="6891" width="9" style="504"/>
    <col min="6892" max="6892" width="8" style="504" customWidth="1"/>
    <col min="6893" max="6893" width="62.26953125" style="504" customWidth="1"/>
    <col min="6894" max="6896" width="22.26953125" style="504" customWidth="1"/>
    <col min="6897" max="6897" width="8.81640625" style="504" customWidth="1"/>
    <col min="6898" max="6898" width="9" style="504"/>
    <col min="6899" max="6899" width="15.453125" style="504" customWidth="1"/>
    <col min="6900" max="7147" width="9" style="504"/>
    <col min="7148" max="7148" width="8" style="504" customWidth="1"/>
    <col min="7149" max="7149" width="62.26953125" style="504" customWidth="1"/>
    <col min="7150" max="7152" width="22.26953125" style="504" customWidth="1"/>
    <col min="7153" max="7153" width="8.81640625" style="504" customWidth="1"/>
    <col min="7154" max="7154" width="9" style="504"/>
    <col min="7155" max="7155" width="15.453125" style="504" customWidth="1"/>
    <col min="7156" max="7403" width="9" style="504"/>
    <col min="7404" max="7404" width="8" style="504" customWidth="1"/>
    <col min="7405" max="7405" width="62.26953125" style="504" customWidth="1"/>
    <col min="7406" max="7408" width="22.26953125" style="504" customWidth="1"/>
    <col min="7409" max="7409" width="8.81640625" style="504" customWidth="1"/>
    <col min="7410" max="7410" width="9" style="504"/>
    <col min="7411" max="7411" width="15.453125" style="504" customWidth="1"/>
    <col min="7412" max="7659" width="9" style="504"/>
    <col min="7660" max="7660" width="8" style="504" customWidth="1"/>
    <col min="7661" max="7661" width="62.26953125" style="504" customWidth="1"/>
    <col min="7662" max="7664" width="22.26953125" style="504" customWidth="1"/>
    <col min="7665" max="7665" width="8.81640625" style="504" customWidth="1"/>
    <col min="7666" max="7666" width="9" style="504"/>
    <col min="7667" max="7667" width="15.453125" style="504" customWidth="1"/>
    <col min="7668" max="7915" width="9" style="504"/>
    <col min="7916" max="7916" width="8" style="504" customWidth="1"/>
    <col min="7917" max="7917" width="62.26953125" style="504" customWidth="1"/>
    <col min="7918" max="7920" width="22.26953125" style="504" customWidth="1"/>
    <col min="7921" max="7921" width="8.81640625" style="504" customWidth="1"/>
    <col min="7922" max="7922" width="9" style="504"/>
    <col min="7923" max="7923" width="15.453125" style="504" customWidth="1"/>
    <col min="7924" max="8171" width="9" style="504"/>
    <col min="8172" max="8172" width="8" style="504" customWidth="1"/>
    <col min="8173" max="8173" width="62.26953125" style="504" customWidth="1"/>
    <col min="8174" max="8176" width="22.26953125" style="504" customWidth="1"/>
    <col min="8177" max="8177" width="8.81640625" style="504" customWidth="1"/>
    <col min="8178" max="8178" width="9" style="504"/>
    <col min="8179" max="8179" width="15.453125" style="504" customWidth="1"/>
    <col min="8180" max="8427" width="9" style="504"/>
    <col min="8428" max="8428" width="8" style="504" customWidth="1"/>
    <col min="8429" max="8429" width="62.26953125" style="504" customWidth="1"/>
    <col min="8430" max="8432" width="22.26953125" style="504" customWidth="1"/>
    <col min="8433" max="8433" width="8.81640625" style="504" customWidth="1"/>
    <col min="8434" max="8434" width="9" style="504"/>
    <col min="8435" max="8435" width="15.453125" style="504" customWidth="1"/>
    <col min="8436" max="8683" width="9" style="504"/>
    <col min="8684" max="8684" width="8" style="504" customWidth="1"/>
    <col min="8685" max="8685" width="62.26953125" style="504" customWidth="1"/>
    <col min="8686" max="8688" width="22.26953125" style="504" customWidth="1"/>
    <col min="8689" max="8689" width="8.81640625" style="504" customWidth="1"/>
    <col min="8690" max="8690" width="9" style="504"/>
    <col min="8691" max="8691" width="15.453125" style="504" customWidth="1"/>
    <col min="8692" max="8939" width="9" style="504"/>
    <col min="8940" max="8940" width="8" style="504" customWidth="1"/>
    <col min="8941" max="8941" width="62.26953125" style="504" customWidth="1"/>
    <col min="8942" max="8944" width="22.26953125" style="504" customWidth="1"/>
    <col min="8945" max="8945" width="8.81640625" style="504" customWidth="1"/>
    <col min="8946" max="8946" width="9" style="504"/>
    <col min="8947" max="8947" width="15.453125" style="504" customWidth="1"/>
    <col min="8948" max="9195" width="9" style="504"/>
    <col min="9196" max="9196" width="8" style="504" customWidth="1"/>
    <col min="9197" max="9197" width="62.26953125" style="504" customWidth="1"/>
    <col min="9198" max="9200" width="22.26953125" style="504" customWidth="1"/>
    <col min="9201" max="9201" width="8.81640625" style="504" customWidth="1"/>
    <col min="9202" max="9202" width="9" style="504"/>
    <col min="9203" max="9203" width="15.453125" style="504" customWidth="1"/>
    <col min="9204" max="9451" width="9" style="504"/>
    <col min="9452" max="9452" width="8" style="504" customWidth="1"/>
    <col min="9453" max="9453" width="62.26953125" style="504" customWidth="1"/>
    <col min="9454" max="9456" width="22.26953125" style="504" customWidth="1"/>
    <col min="9457" max="9457" width="8.81640625" style="504" customWidth="1"/>
    <col min="9458" max="9458" width="9" style="504"/>
    <col min="9459" max="9459" width="15.453125" style="504" customWidth="1"/>
    <col min="9460" max="9707" width="9" style="504"/>
    <col min="9708" max="9708" width="8" style="504" customWidth="1"/>
    <col min="9709" max="9709" width="62.26953125" style="504" customWidth="1"/>
    <col min="9710" max="9712" width="22.26953125" style="504" customWidth="1"/>
    <col min="9713" max="9713" width="8.81640625" style="504" customWidth="1"/>
    <col min="9714" max="9714" width="9" style="504"/>
    <col min="9715" max="9715" width="15.453125" style="504" customWidth="1"/>
    <col min="9716" max="9963" width="9" style="504"/>
    <col min="9964" max="9964" width="8" style="504" customWidth="1"/>
    <col min="9965" max="9965" width="62.26953125" style="504" customWidth="1"/>
    <col min="9966" max="9968" width="22.26953125" style="504" customWidth="1"/>
    <col min="9969" max="9969" width="8.81640625" style="504" customWidth="1"/>
    <col min="9970" max="9970" width="9" style="504"/>
    <col min="9971" max="9971" width="15.453125" style="504" customWidth="1"/>
    <col min="9972" max="10219" width="9" style="504"/>
    <col min="10220" max="10220" width="8" style="504" customWidth="1"/>
    <col min="10221" max="10221" width="62.26953125" style="504" customWidth="1"/>
    <col min="10222" max="10224" width="22.26953125" style="504" customWidth="1"/>
    <col min="10225" max="10225" width="8.81640625" style="504" customWidth="1"/>
    <col min="10226" max="10226" width="9" style="504"/>
    <col min="10227" max="10227" width="15.453125" style="504" customWidth="1"/>
    <col min="10228" max="10475" width="9" style="504"/>
    <col min="10476" max="10476" width="8" style="504" customWidth="1"/>
    <col min="10477" max="10477" width="62.26953125" style="504" customWidth="1"/>
    <col min="10478" max="10480" width="22.26953125" style="504" customWidth="1"/>
    <col min="10481" max="10481" width="8.81640625" style="504" customWidth="1"/>
    <col min="10482" max="10482" width="9" style="504"/>
    <col min="10483" max="10483" width="15.453125" style="504" customWidth="1"/>
    <col min="10484" max="10731" width="9" style="504"/>
    <col min="10732" max="10732" width="8" style="504" customWidth="1"/>
    <col min="10733" max="10733" width="62.26953125" style="504" customWidth="1"/>
    <col min="10734" max="10736" width="22.26953125" style="504" customWidth="1"/>
    <col min="10737" max="10737" width="8.81640625" style="504" customWidth="1"/>
    <col min="10738" max="10738" width="9" style="504"/>
    <col min="10739" max="10739" width="15.453125" style="504" customWidth="1"/>
    <col min="10740" max="10987" width="9" style="504"/>
    <col min="10988" max="10988" width="8" style="504" customWidth="1"/>
    <col min="10989" max="10989" width="62.26953125" style="504" customWidth="1"/>
    <col min="10990" max="10992" width="22.26953125" style="504" customWidth="1"/>
    <col min="10993" max="10993" width="8.81640625" style="504" customWidth="1"/>
    <col min="10994" max="10994" width="9" style="504"/>
    <col min="10995" max="10995" width="15.453125" style="504" customWidth="1"/>
    <col min="10996" max="11243" width="9" style="504"/>
    <col min="11244" max="11244" width="8" style="504" customWidth="1"/>
    <col min="11245" max="11245" width="62.26953125" style="504" customWidth="1"/>
    <col min="11246" max="11248" width="22.26953125" style="504" customWidth="1"/>
    <col min="11249" max="11249" width="8.81640625" style="504" customWidth="1"/>
    <col min="11250" max="11250" width="9" style="504"/>
    <col min="11251" max="11251" width="15.453125" style="504" customWidth="1"/>
    <col min="11252" max="11499" width="9" style="504"/>
    <col min="11500" max="11500" width="8" style="504" customWidth="1"/>
    <col min="11501" max="11501" width="62.26953125" style="504" customWidth="1"/>
    <col min="11502" max="11504" width="22.26953125" style="504" customWidth="1"/>
    <col min="11505" max="11505" width="8.81640625" style="504" customWidth="1"/>
    <col min="11506" max="11506" width="9" style="504"/>
    <col min="11507" max="11507" width="15.453125" style="504" customWidth="1"/>
    <col min="11508" max="11755" width="9" style="504"/>
    <col min="11756" max="11756" width="8" style="504" customWidth="1"/>
    <col min="11757" max="11757" width="62.26953125" style="504" customWidth="1"/>
    <col min="11758" max="11760" width="22.26953125" style="504" customWidth="1"/>
    <col min="11761" max="11761" width="8.81640625" style="504" customWidth="1"/>
    <col min="11762" max="11762" width="9" style="504"/>
    <col min="11763" max="11763" width="15.453125" style="504" customWidth="1"/>
    <col min="11764" max="12011" width="9" style="504"/>
    <col min="12012" max="12012" width="8" style="504" customWidth="1"/>
    <col min="12013" max="12013" width="62.26953125" style="504" customWidth="1"/>
    <col min="12014" max="12016" width="22.26953125" style="504" customWidth="1"/>
    <col min="12017" max="12017" width="8.81640625" style="504" customWidth="1"/>
    <col min="12018" max="12018" width="9" style="504"/>
    <col min="12019" max="12019" width="15.453125" style="504" customWidth="1"/>
    <col min="12020" max="12267" width="9" style="504"/>
    <col min="12268" max="12268" width="8" style="504" customWidth="1"/>
    <col min="12269" max="12269" width="62.26953125" style="504" customWidth="1"/>
    <col min="12270" max="12272" width="22.26953125" style="504" customWidth="1"/>
    <col min="12273" max="12273" width="8.81640625" style="504" customWidth="1"/>
    <col min="12274" max="12274" width="9" style="504"/>
    <col min="12275" max="12275" width="15.453125" style="504" customWidth="1"/>
    <col min="12276" max="12523" width="9" style="504"/>
    <col min="12524" max="12524" width="8" style="504" customWidth="1"/>
    <col min="12525" max="12525" width="62.26953125" style="504" customWidth="1"/>
    <col min="12526" max="12528" width="22.26953125" style="504" customWidth="1"/>
    <col min="12529" max="12529" width="8.81640625" style="504" customWidth="1"/>
    <col min="12530" max="12530" width="9" style="504"/>
    <col min="12531" max="12531" width="15.453125" style="504" customWidth="1"/>
    <col min="12532" max="12779" width="9" style="504"/>
    <col min="12780" max="12780" width="8" style="504" customWidth="1"/>
    <col min="12781" max="12781" width="62.26953125" style="504" customWidth="1"/>
    <col min="12782" max="12784" width="22.26953125" style="504" customWidth="1"/>
    <col min="12785" max="12785" width="8.81640625" style="504" customWidth="1"/>
    <col min="12786" max="12786" width="9" style="504"/>
    <col min="12787" max="12787" width="15.453125" style="504" customWidth="1"/>
    <col min="12788" max="13035" width="9" style="504"/>
    <col min="13036" max="13036" width="8" style="504" customWidth="1"/>
    <col min="13037" max="13037" width="62.26953125" style="504" customWidth="1"/>
    <col min="13038" max="13040" width="22.26953125" style="504" customWidth="1"/>
    <col min="13041" max="13041" width="8.81640625" style="504" customWidth="1"/>
    <col min="13042" max="13042" width="9" style="504"/>
    <col min="13043" max="13043" width="15.453125" style="504" customWidth="1"/>
    <col min="13044" max="13291" width="9" style="504"/>
    <col min="13292" max="13292" width="8" style="504" customWidth="1"/>
    <col min="13293" max="13293" width="62.26953125" style="504" customWidth="1"/>
    <col min="13294" max="13296" width="22.26953125" style="504" customWidth="1"/>
    <col min="13297" max="13297" width="8.81640625" style="504" customWidth="1"/>
    <col min="13298" max="13298" width="9" style="504"/>
    <col min="13299" max="13299" width="15.453125" style="504" customWidth="1"/>
    <col min="13300" max="13547" width="9" style="504"/>
    <col min="13548" max="13548" width="8" style="504" customWidth="1"/>
    <col min="13549" max="13549" width="62.26953125" style="504" customWidth="1"/>
    <col min="13550" max="13552" width="22.26953125" style="504" customWidth="1"/>
    <col min="13553" max="13553" width="8.81640625" style="504" customWidth="1"/>
    <col min="13554" max="13554" width="9" style="504"/>
    <col min="13555" max="13555" width="15.453125" style="504" customWidth="1"/>
    <col min="13556" max="13803" width="9" style="504"/>
    <col min="13804" max="13804" width="8" style="504" customWidth="1"/>
    <col min="13805" max="13805" width="62.26953125" style="504" customWidth="1"/>
    <col min="13806" max="13808" width="22.26953125" style="504" customWidth="1"/>
    <col min="13809" max="13809" width="8.81640625" style="504" customWidth="1"/>
    <col min="13810" max="13810" width="9" style="504"/>
    <col min="13811" max="13811" width="15.453125" style="504" customWidth="1"/>
    <col min="13812" max="14059" width="9" style="504"/>
    <col min="14060" max="14060" width="8" style="504" customWidth="1"/>
    <col min="14061" max="14061" width="62.26953125" style="504" customWidth="1"/>
    <col min="14062" max="14064" width="22.26953125" style="504" customWidth="1"/>
    <col min="14065" max="14065" width="8.81640625" style="504" customWidth="1"/>
    <col min="14066" max="14066" width="9" style="504"/>
    <col min="14067" max="14067" width="15.453125" style="504" customWidth="1"/>
    <col min="14068" max="14315" width="9" style="504"/>
    <col min="14316" max="14316" width="8" style="504" customWidth="1"/>
    <col min="14317" max="14317" width="62.26953125" style="504" customWidth="1"/>
    <col min="14318" max="14320" width="22.26953125" style="504" customWidth="1"/>
    <col min="14321" max="14321" width="8.81640625" style="504" customWidth="1"/>
    <col min="14322" max="14322" width="9" style="504"/>
    <col min="14323" max="14323" width="15.453125" style="504" customWidth="1"/>
    <col min="14324" max="14571" width="9" style="504"/>
    <col min="14572" max="14572" width="8" style="504" customWidth="1"/>
    <col min="14573" max="14573" width="62.26953125" style="504" customWidth="1"/>
    <col min="14574" max="14576" width="22.26953125" style="504" customWidth="1"/>
    <col min="14577" max="14577" width="8.81640625" style="504" customWidth="1"/>
    <col min="14578" max="14578" width="9" style="504"/>
    <col min="14579" max="14579" width="15.453125" style="504" customWidth="1"/>
    <col min="14580" max="14827" width="9" style="504"/>
    <col min="14828" max="14828" width="8" style="504" customWidth="1"/>
    <col min="14829" max="14829" width="62.26953125" style="504" customWidth="1"/>
    <col min="14830" max="14832" width="22.26953125" style="504" customWidth="1"/>
    <col min="14833" max="14833" width="8.81640625" style="504" customWidth="1"/>
    <col min="14834" max="14834" width="9" style="504"/>
    <col min="14835" max="14835" width="15.453125" style="504" customWidth="1"/>
    <col min="14836" max="15083" width="9" style="504"/>
    <col min="15084" max="15084" width="8" style="504" customWidth="1"/>
    <col min="15085" max="15085" width="62.26953125" style="504" customWidth="1"/>
    <col min="15086" max="15088" width="22.26953125" style="504" customWidth="1"/>
    <col min="15089" max="15089" width="8.81640625" style="504" customWidth="1"/>
    <col min="15090" max="15090" width="9" style="504"/>
    <col min="15091" max="15091" width="15.453125" style="504" customWidth="1"/>
    <col min="15092" max="15339" width="9" style="504"/>
    <col min="15340" max="15340" width="8" style="504" customWidth="1"/>
    <col min="15341" max="15341" width="62.26953125" style="504" customWidth="1"/>
    <col min="15342" max="15344" width="22.26953125" style="504" customWidth="1"/>
    <col min="15345" max="15345" width="8.81640625" style="504" customWidth="1"/>
    <col min="15346" max="15346" width="9" style="504"/>
    <col min="15347" max="15347" width="15.453125" style="504" customWidth="1"/>
    <col min="15348" max="15595" width="9" style="504"/>
    <col min="15596" max="15596" width="8" style="504" customWidth="1"/>
    <col min="15597" max="15597" width="62.26953125" style="504" customWidth="1"/>
    <col min="15598" max="15600" width="22.26953125" style="504" customWidth="1"/>
    <col min="15601" max="15601" width="8.81640625" style="504" customWidth="1"/>
    <col min="15602" max="15602" width="9" style="504"/>
    <col min="15603" max="15603" width="15.453125" style="504" customWidth="1"/>
    <col min="15604" max="15851" width="9" style="504"/>
    <col min="15852" max="15852" width="8" style="504" customWidth="1"/>
    <col min="15853" max="15853" width="62.26953125" style="504" customWidth="1"/>
    <col min="15854" max="15856" width="22.26953125" style="504" customWidth="1"/>
    <col min="15857" max="15857" width="8.81640625" style="504" customWidth="1"/>
    <col min="15858" max="15858" width="9" style="504"/>
    <col min="15859" max="15859" width="15.453125" style="504" customWidth="1"/>
    <col min="15860" max="16107" width="9" style="504"/>
    <col min="16108" max="16108" width="8" style="504" customWidth="1"/>
    <col min="16109" max="16109" width="62.26953125" style="504" customWidth="1"/>
    <col min="16110" max="16112" width="22.26953125" style="504" customWidth="1"/>
    <col min="16113" max="16113" width="8.81640625" style="504" customWidth="1"/>
    <col min="16114" max="16114" width="9" style="504"/>
    <col min="16115" max="16115" width="15.453125" style="504" customWidth="1"/>
    <col min="16116" max="16384" width="9" style="504"/>
  </cols>
  <sheetData>
    <row r="1" spans="1:5" s="10" customFormat="1" ht="15.75" customHeight="1">
      <c r="A1" s="836" t="s">
        <v>918</v>
      </c>
      <c r="B1" s="837"/>
      <c r="C1" s="837"/>
      <c r="D1" s="837"/>
      <c r="E1" s="837"/>
    </row>
    <row r="2" spans="1:5">
      <c r="A2" s="873" t="s">
        <v>827</v>
      </c>
      <c r="B2" s="873" t="s">
        <v>919</v>
      </c>
      <c r="C2" s="873" t="s">
        <v>920</v>
      </c>
      <c r="D2" s="873"/>
      <c r="E2" s="873"/>
    </row>
    <row r="3" spans="1:5">
      <c r="A3" s="873"/>
      <c r="B3" s="873"/>
      <c r="C3" s="503" t="s">
        <v>921</v>
      </c>
      <c r="D3" s="503" t="s">
        <v>922</v>
      </c>
      <c r="E3" s="503" t="s">
        <v>923</v>
      </c>
    </row>
    <row r="4" spans="1:5">
      <c r="A4" s="505"/>
      <c r="B4" s="505"/>
      <c r="C4" s="505"/>
      <c r="D4" s="505"/>
      <c r="E4" s="506"/>
    </row>
    <row r="5" spans="1:5">
      <c r="A5" s="507">
        <v>1</v>
      </c>
      <c r="B5" s="508" t="s">
        <v>924</v>
      </c>
      <c r="C5" s="509">
        <f>ELEC!G30</f>
        <v>2466832</v>
      </c>
      <c r="D5" s="509">
        <f>ELEC!H30</f>
        <v>103895.89999999998</v>
      </c>
      <c r="E5" s="509">
        <f>D5+C5</f>
        <v>2570727.9</v>
      </c>
    </row>
    <row r="6" spans="1:5">
      <c r="A6" s="507"/>
      <c r="B6" s="508"/>
      <c r="C6" s="510"/>
      <c r="D6" s="510"/>
      <c r="E6" s="510"/>
    </row>
    <row r="7" spans="1:5">
      <c r="A7" s="507">
        <v>2</v>
      </c>
      <c r="B7" s="508" t="s">
        <v>925</v>
      </c>
      <c r="C7" s="509">
        <f>ELEC!G44</f>
        <v>768584.8</v>
      </c>
      <c r="D7" s="509">
        <f>ELEC!H44</f>
        <v>273024.2</v>
      </c>
      <c r="E7" s="509">
        <f t="shared" ref="E7:E33" si="0">D7+C7</f>
        <v>1041609</v>
      </c>
    </row>
    <row r="8" spans="1:5">
      <c r="A8" s="511"/>
      <c r="B8" s="511"/>
      <c r="C8" s="509"/>
      <c r="D8" s="509"/>
      <c r="E8" s="509"/>
    </row>
    <row r="9" spans="1:5">
      <c r="A9" s="507">
        <v>3</v>
      </c>
      <c r="B9" s="508" t="s">
        <v>926</v>
      </c>
      <c r="C9" s="509">
        <f>ELEC!G64</f>
        <v>375464.18000000005</v>
      </c>
      <c r="D9" s="509">
        <f>ELEC!H64</f>
        <v>67818.8</v>
      </c>
      <c r="E9" s="509">
        <f t="shared" si="0"/>
        <v>443282.98000000004</v>
      </c>
    </row>
    <row r="10" spans="1:5">
      <c r="A10" s="511"/>
      <c r="B10" s="511"/>
      <c r="C10" s="509"/>
      <c r="D10" s="509"/>
      <c r="E10" s="509"/>
    </row>
    <row r="11" spans="1:5">
      <c r="A11" s="507">
        <v>4</v>
      </c>
      <c r="B11" s="508" t="s">
        <v>927</v>
      </c>
      <c r="C11" s="509">
        <f>ELEC!G76</f>
        <v>817960.9</v>
      </c>
      <c r="D11" s="509">
        <f>ELEC!H76</f>
        <v>173840</v>
      </c>
      <c r="E11" s="509">
        <f t="shared" si="0"/>
        <v>991800.9</v>
      </c>
    </row>
    <row r="12" spans="1:5">
      <c r="A12" s="511"/>
      <c r="B12" s="511"/>
      <c r="C12" s="509"/>
      <c r="D12" s="509"/>
      <c r="E12" s="509"/>
    </row>
    <row r="13" spans="1:5">
      <c r="A13" s="507">
        <v>5</v>
      </c>
      <c r="B13" s="508" t="s">
        <v>928</v>
      </c>
      <c r="C13" s="509">
        <f>ELEC!G82</f>
        <v>227900</v>
      </c>
      <c r="D13" s="509">
        <f>ELEC!H82</f>
        <v>114480</v>
      </c>
      <c r="E13" s="509">
        <f t="shared" si="0"/>
        <v>342380</v>
      </c>
    </row>
    <row r="14" spans="1:5">
      <c r="A14" s="511"/>
      <c r="B14" s="511"/>
      <c r="C14" s="509"/>
      <c r="D14" s="509"/>
      <c r="E14" s="509"/>
    </row>
    <row r="15" spans="1:5">
      <c r="A15" s="507">
        <v>6</v>
      </c>
      <c r="B15" s="508" t="s">
        <v>929</v>
      </c>
      <c r="C15" s="509">
        <f>ELEC!G92</f>
        <v>53392.2</v>
      </c>
      <c r="D15" s="509">
        <f>ELEC!H92</f>
        <v>23807.599999999999</v>
      </c>
      <c r="E15" s="509">
        <f t="shared" si="0"/>
        <v>77199.799999999988</v>
      </c>
    </row>
    <row r="16" spans="1:5">
      <c r="A16" s="511"/>
      <c r="B16" s="511"/>
      <c r="C16" s="509"/>
      <c r="D16" s="509"/>
      <c r="E16" s="509"/>
    </row>
    <row r="17" spans="1:5">
      <c r="A17" s="507">
        <v>7</v>
      </c>
      <c r="B17" s="508" t="s">
        <v>930</v>
      </c>
      <c r="C17" s="509">
        <f>ELEC!G169</f>
        <v>254203.90000000002</v>
      </c>
      <c r="D17" s="509">
        <f>ELEC!H169</f>
        <v>21560.400000000001</v>
      </c>
      <c r="E17" s="509">
        <f t="shared" si="0"/>
        <v>275764.30000000005</v>
      </c>
    </row>
    <row r="18" spans="1:5">
      <c r="A18" s="511"/>
      <c r="B18" s="511"/>
      <c r="C18" s="509"/>
      <c r="D18" s="509"/>
      <c r="E18" s="509"/>
    </row>
    <row r="19" spans="1:5">
      <c r="A19" s="507">
        <v>8</v>
      </c>
      <c r="B19" s="508" t="s">
        <v>931</v>
      </c>
      <c r="C19" s="509">
        <f>ELEC!G204</f>
        <v>761080</v>
      </c>
      <c r="D19" s="509">
        <f>ELEC!H204</f>
        <v>63600</v>
      </c>
      <c r="E19" s="509">
        <f t="shared" si="0"/>
        <v>824680</v>
      </c>
    </row>
    <row r="20" spans="1:5">
      <c r="A20" s="511"/>
      <c r="B20" s="511"/>
      <c r="C20" s="509"/>
      <c r="D20" s="509"/>
      <c r="E20" s="509"/>
    </row>
    <row r="21" spans="1:5">
      <c r="A21" s="507">
        <v>9</v>
      </c>
      <c r="B21" s="508" t="s">
        <v>932</v>
      </c>
      <c r="C21" s="509">
        <f>ELEC!G295</f>
        <v>877227.37999999989</v>
      </c>
      <c r="D21" s="509">
        <f>ELEC!H295</f>
        <v>325805.84000000003</v>
      </c>
      <c r="E21" s="509">
        <f t="shared" si="0"/>
        <v>1203033.22</v>
      </c>
    </row>
    <row r="22" spans="1:5">
      <c r="A22" s="511"/>
      <c r="B22" s="511"/>
      <c r="C22" s="509"/>
      <c r="D22" s="509"/>
      <c r="E22" s="509"/>
    </row>
    <row r="23" spans="1:5">
      <c r="A23" s="507">
        <v>10</v>
      </c>
      <c r="B23" s="508" t="s">
        <v>933</v>
      </c>
      <c r="C23" s="509">
        <f>ELEC!G337</f>
        <v>291166.09999999998</v>
      </c>
      <c r="D23" s="509">
        <f>ELEC!H337</f>
        <v>47779.5</v>
      </c>
      <c r="E23" s="509">
        <f t="shared" si="0"/>
        <v>338945.6</v>
      </c>
    </row>
    <row r="24" spans="1:5">
      <c r="A24" s="511"/>
      <c r="B24" s="511"/>
      <c r="C24" s="509"/>
      <c r="D24" s="509"/>
      <c r="E24" s="509"/>
    </row>
    <row r="25" spans="1:5">
      <c r="A25" s="507">
        <v>11</v>
      </c>
      <c r="B25" s="508" t="s">
        <v>934</v>
      </c>
      <c r="C25" s="509">
        <f>ELEC!G345</f>
        <v>69960</v>
      </c>
      <c r="D25" s="509">
        <f>ELEC!H345</f>
        <v>14840</v>
      </c>
      <c r="E25" s="509">
        <f t="shared" si="0"/>
        <v>84800</v>
      </c>
    </row>
    <row r="26" spans="1:5">
      <c r="A26" s="511"/>
      <c r="B26" s="511"/>
      <c r="C26" s="509"/>
      <c r="D26" s="509"/>
      <c r="E26" s="509"/>
    </row>
    <row r="27" spans="1:5">
      <c r="A27" s="507">
        <v>12</v>
      </c>
      <c r="B27" s="508" t="s">
        <v>935</v>
      </c>
      <c r="C27" s="509">
        <f>ELEC!G356</f>
        <v>94013.52</v>
      </c>
      <c r="D27" s="509">
        <f>ELEC!H356</f>
        <v>15033.98</v>
      </c>
      <c r="E27" s="509">
        <f t="shared" si="0"/>
        <v>109047.5</v>
      </c>
    </row>
    <row r="28" spans="1:5">
      <c r="A28" s="511"/>
      <c r="B28" s="511"/>
      <c r="C28" s="509"/>
      <c r="D28" s="509"/>
      <c r="E28" s="509"/>
    </row>
    <row r="29" spans="1:5">
      <c r="A29" s="507">
        <v>13</v>
      </c>
      <c r="B29" s="508" t="s">
        <v>936</v>
      </c>
      <c r="C29" s="509">
        <f>ELEC!G361</f>
        <v>4731.84</v>
      </c>
      <c r="D29" s="509">
        <f>ELEC!H361</f>
        <v>318</v>
      </c>
      <c r="E29" s="509">
        <f t="shared" si="0"/>
        <v>5049.84</v>
      </c>
    </row>
    <row r="30" spans="1:5">
      <c r="A30" s="511"/>
      <c r="B30" s="511"/>
      <c r="C30" s="509"/>
      <c r="D30" s="509"/>
      <c r="E30" s="509"/>
    </row>
    <row r="31" spans="1:5">
      <c r="A31" s="507">
        <v>14</v>
      </c>
      <c r="B31" s="508" t="s">
        <v>937</v>
      </c>
      <c r="C31" s="509">
        <f>ELEC!G379</f>
        <v>78010.7</v>
      </c>
      <c r="D31" s="509">
        <f>ELEC!H379</f>
        <v>19154.2</v>
      </c>
      <c r="E31" s="509">
        <f t="shared" si="0"/>
        <v>97164.9</v>
      </c>
    </row>
    <row r="32" spans="1:5">
      <c r="A32" s="511"/>
      <c r="B32" s="511"/>
      <c r="C32" s="509"/>
      <c r="D32" s="509"/>
      <c r="E32" s="509"/>
    </row>
    <row r="33" spans="1:5">
      <c r="A33" s="507">
        <v>15</v>
      </c>
      <c r="B33" s="508" t="s">
        <v>938</v>
      </c>
      <c r="C33" s="509">
        <f>ELEC!G382</f>
        <v>185000</v>
      </c>
      <c r="D33" s="509">
        <f>ELEC!H382</f>
        <v>5300</v>
      </c>
      <c r="E33" s="509">
        <f t="shared" si="0"/>
        <v>190300</v>
      </c>
    </row>
    <row r="34" spans="1:5" ht="25.5" customHeight="1">
      <c r="A34" s="507"/>
      <c r="B34" s="508"/>
      <c r="C34" s="509"/>
      <c r="D34" s="509"/>
      <c r="E34" s="509"/>
    </row>
    <row r="35" spans="1:5" ht="25.5" customHeight="1">
      <c r="A35" s="507"/>
      <c r="B35" s="508"/>
      <c r="C35" s="509"/>
      <c r="D35" s="509"/>
      <c r="E35" s="509"/>
    </row>
    <row r="36" spans="1:5">
      <c r="A36" s="507"/>
      <c r="B36" s="508"/>
      <c r="C36" s="510"/>
      <c r="D36" s="510"/>
      <c r="E36" s="510"/>
    </row>
    <row r="37" spans="1:5" s="515" customFormat="1">
      <c r="A37" s="512"/>
      <c r="B37" s="513" t="s">
        <v>939</v>
      </c>
      <c r="C37" s="514">
        <f>SUM(C5:C36)</f>
        <v>7325527.5199999996</v>
      </c>
      <c r="D37" s="514">
        <f>SUM(D5:D36)</f>
        <v>1270258.42</v>
      </c>
      <c r="E37" s="514">
        <f>SUM(E5:E36)</f>
        <v>8595785.9399999995</v>
      </c>
    </row>
    <row r="38" spans="1:5">
      <c r="A38" s="511"/>
      <c r="B38" s="511"/>
      <c r="C38" s="509"/>
      <c r="D38" s="509"/>
      <c r="E38" s="509"/>
    </row>
    <row r="39" spans="1:5" s="515" customFormat="1">
      <c r="A39" s="512"/>
      <c r="B39" s="513" t="s">
        <v>940</v>
      </c>
      <c r="C39" s="514">
        <f>D37+C37</f>
        <v>8595785.9399999995</v>
      </c>
      <c r="D39" s="514"/>
      <c r="E39" s="514"/>
    </row>
    <row r="40" spans="1:5">
      <c r="A40" s="511"/>
      <c r="B40" s="508"/>
      <c r="C40" s="509"/>
      <c r="D40" s="509"/>
      <c r="E40" s="509"/>
    </row>
  </sheetData>
  <mergeCells count="4">
    <mergeCell ref="A2:A3"/>
    <mergeCell ref="B2:B3"/>
    <mergeCell ref="C2:E2"/>
    <mergeCell ref="A1:E1"/>
  </mergeCells>
  <pageMargins left="0.7" right="0.7" top="0.75" bottom="0.75" header="0.3" footer="0.3"/>
  <pageSetup scale="28" orientation="portrait" r:id="rId1"/>
  <colBreaks count="1" manualBreakCount="1">
    <brk id="5"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88"/>
  <sheetViews>
    <sheetView tabSelected="1" view="pageBreakPreview" topLeftCell="A19" zoomScale="38" zoomScaleNormal="40" zoomScaleSheetLayoutView="70" workbookViewId="0">
      <selection activeCell="J6" sqref="J6:J28"/>
    </sheetView>
  </sheetViews>
  <sheetFormatPr defaultColWidth="9" defaultRowHeight="18.5"/>
  <cols>
    <col min="1" max="1" width="8" style="518" bestFit="1" customWidth="1"/>
    <col min="2" max="2" width="134.26953125" style="577" customWidth="1"/>
    <col min="3" max="3" width="17.26953125" style="578" customWidth="1"/>
    <col min="4" max="4" width="13.453125" style="518" customWidth="1"/>
    <col min="5" max="5" width="22" style="579" customWidth="1"/>
    <col min="6" max="6" width="25.81640625" style="518" customWidth="1"/>
    <col min="7" max="7" width="27" style="518" customWidth="1"/>
    <col min="8" max="8" width="23.7265625" style="518" customWidth="1"/>
    <col min="9" max="9" width="40.1796875" style="518" bestFit="1" customWidth="1"/>
    <col min="10" max="10" width="20.90625" style="997" customWidth="1"/>
    <col min="11" max="11" width="20.36328125" style="994" customWidth="1"/>
    <col min="12" max="12" width="9" style="518"/>
    <col min="13" max="13" width="20.81640625" style="518" customWidth="1"/>
    <col min="14" max="255" width="9" style="518"/>
    <col min="256" max="256" width="13" style="518" customWidth="1"/>
    <col min="257" max="257" width="127.81640625" style="518" customWidth="1"/>
    <col min="258" max="258" width="22" style="518" customWidth="1"/>
    <col min="259" max="259" width="9.81640625" style="518" customWidth="1"/>
    <col min="260" max="260" width="22" style="518" customWidth="1"/>
    <col min="261" max="261" width="25.81640625" style="518" customWidth="1"/>
    <col min="262" max="262" width="28" style="518" customWidth="1"/>
    <col min="263" max="263" width="23.7265625" style="518" customWidth="1"/>
    <col min="264" max="264" width="17.26953125" style="518" customWidth="1"/>
    <col min="265" max="265" width="9.453125" style="518" customWidth="1"/>
    <col min="266" max="266" width="16.54296875" style="518" customWidth="1"/>
    <col min="267" max="511" width="9" style="518"/>
    <col min="512" max="512" width="13" style="518" customWidth="1"/>
    <col min="513" max="513" width="127.81640625" style="518" customWidth="1"/>
    <col min="514" max="514" width="22" style="518" customWidth="1"/>
    <col min="515" max="515" width="9.81640625" style="518" customWidth="1"/>
    <col min="516" max="516" width="22" style="518" customWidth="1"/>
    <col min="517" max="517" width="25.81640625" style="518" customWidth="1"/>
    <col min="518" max="518" width="28" style="518" customWidth="1"/>
    <col min="519" max="519" width="23.7265625" style="518" customWidth="1"/>
    <col min="520" max="520" width="17.26953125" style="518" customWidth="1"/>
    <col min="521" max="521" width="9.453125" style="518" customWidth="1"/>
    <col min="522" max="522" width="16.54296875" style="518" customWidth="1"/>
    <col min="523" max="767" width="9" style="518"/>
    <col min="768" max="768" width="13" style="518" customWidth="1"/>
    <col min="769" max="769" width="127.81640625" style="518" customWidth="1"/>
    <col min="770" max="770" width="22" style="518" customWidth="1"/>
    <col min="771" max="771" width="9.81640625" style="518" customWidth="1"/>
    <col min="772" max="772" width="22" style="518" customWidth="1"/>
    <col min="773" max="773" width="25.81640625" style="518" customWidth="1"/>
    <col min="774" max="774" width="28" style="518" customWidth="1"/>
    <col min="775" max="775" width="23.7265625" style="518" customWidth="1"/>
    <col min="776" max="776" width="17.26953125" style="518" customWidth="1"/>
    <col min="777" max="777" width="9.453125" style="518" customWidth="1"/>
    <col min="778" max="778" width="16.54296875" style="518" customWidth="1"/>
    <col min="779" max="1023" width="9" style="518"/>
    <col min="1024" max="1024" width="13" style="518" customWidth="1"/>
    <col min="1025" max="1025" width="127.81640625" style="518" customWidth="1"/>
    <col min="1026" max="1026" width="22" style="518" customWidth="1"/>
    <col min="1027" max="1027" width="9.81640625" style="518" customWidth="1"/>
    <col min="1028" max="1028" width="22" style="518" customWidth="1"/>
    <col min="1029" max="1029" width="25.81640625" style="518" customWidth="1"/>
    <col min="1030" max="1030" width="28" style="518" customWidth="1"/>
    <col min="1031" max="1031" width="23.7265625" style="518" customWidth="1"/>
    <col min="1032" max="1032" width="17.26953125" style="518" customWidth="1"/>
    <col min="1033" max="1033" width="9.453125" style="518" customWidth="1"/>
    <col min="1034" max="1034" width="16.54296875" style="518" customWidth="1"/>
    <col min="1035" max="1279" width="9" style="518"/>
    <col min="1280" max="1280" width="13" style="518" customWidth="1"/>
    <col min="1281" max="1281" width="127.81640625" style="518" customWidth="1"/>
    <col min="1282" max="1282" width="22" style="518" customWidth="1"/>
    <col min="1283" max="1283" width="9.81640625" style="518" customWidth="1"/>
    <col min="1284" max="1284" width="22" style="518" customWidth="1"/>
    <col min="1285" max="1285" width="25.81640625" style="518" customWidth="1"/>
    <col min="1286" max="1286" width="28" style="518" customWidth="1"/>
    <col min="1287" max="1287" width="23.7265625" style="518" customWidth="1"/>
    <col min="1288" max="1288" width="17.26953125" style="518" customWidth="1"/>
    <col min="1289" max="1289" width="9.453125" style="518" customWidth="1"/>
    <col min="1290" max="1290" width="16.54296875" style="518" customWidth="1"/>
    <col min="1291" max="1535" width="9" style="518"/>
    <col min="1536" max="1536" width="13" style="518" customWidth="1"/>
    <col min="1537" max="1537" width="127.81640625" style="518" customWidth="1"/>
    <col min="1538" max="1538" width="22" style="518" customWidth="1"/>
    <col min="1539" max="1539" width="9.81640625" style="518" customWidth="1"/>
    <col min="1540" max="1540" width="22" style="518" customWidth="1"/>
    <col min="1541" max="1541" width="25.81640625" style="518" customWidth="1"/>
    <col min="1542" max="1542" width="28" style="518" customWidth="1"/>
    <col min="1543" max="1543" width="23.7265625" style="518" customWidth="1"/>
    <col min="1544" max="1544" width="17.26953125" style="518" customWidth="1"/>
    <col min="1545" max="1545" width="9.453125" style="518" customWidth="1"/>
    <col min="1546" max="1546" width="16.54296875" style="518" customWidth="1"/>
    <col min="1547" max="1791" width="9" style="518"/>
    <col min="1792" max="1792" width="13" style="518" customWidth="1"/>
    <col min="1793" max="1793" width="127.81640625" style="518" customWidth="1"/>
    <col min="1794" max="1794" width="22" style="518" customWidth="1"/>
    <col min="1795" max="1795" width="9.81640625" style="518" customWidth="1"/>
    <col min="1796" max="1796" width="22" style="518" customWidth="1"/>
    <col min="1797" max="1797" width="25.81640625" style="518" customWidth="1"/>
    <col min="1798" max="1798" width="28" style="518" customWidth="1"/>
    <col min="1799" max="1799" width="23.7265625" style="518" customWidth="1"/>
    <col min="1800" max="1800" width="17.26953125" style="518" customWidth="1"/>
    <col min="1801" max="1801" width="9.453125" style="518" customWidth="1"/>
    <col min="1802" max="1802" width="16.54296875" style="518" customWidth="1"/>
    <col min="1803" max="2047" width="9" style="518"/>
    <col min="2048" max="2048" width="13" style="518" customWidth="1"/>
    <col min="2049" max="2049" width="127.81640625" style="518" customWidth="1"/>
    <col min="2050" max="2050" width="22" style="518" customWidth="1"/>
    <col min="2051" max="2051" width="9.81640625" style="518" customWidth="1"/>
    <col min="2052" max="2052" width="22" style="518" customWidth="1"/>
    <col min="2053" max="2053" width="25.81640625" style="518" customWidth="1"/>
    <col min="2054" max="2054" width="28" style="518" customWidth="1"/>
    <col min="2055" max="2055" width="23.7265625" style="518" customWidth="1"/>
    <col min="2056" max="2056" width="17.26953125" style="518" customWidth="1"/>
    <col min="2057" max="2057" width="9.453125" style="518" customWidth="1"/>
    <col min="2058" max="2058" width="16.54296875" style="518" customWidth="1"/>
    <col min="2059" max="2303" width="9" style="518"/>
    <col min="2304" max="2304" width="13" style="518" customWidth="1"/>
    <col min="2305" max="2305" width="127.81640625" style="518" customWidth="1"/>
    <col min="2306" max="2306" width="22" style="518" customWidth="1"/>
    <col min="2307" max="2307" width="9.81640625" style="518" customWidth="1"/>
    <col min="2308" max="2308" width="22" style="518" customWidth="1"/>
    <col min="2309" max="2309" width="25.81640625" style="518" customWidth="1"/>
    <col min="2310" max="2310" width="28" style="518" customWidth="1"/>
    <col min="2311" max="2311" width="23.7265625" style="518" customWidth="1"/>
    <col min="2312" max="2312" width="17.26953125" style="518" customWidth="1"/>
    <col min="2313" max="2313" width="9.453125" style="518" customWidth="1"/>
    <col min="2314" max="2314" width="16.54296875" style="518" customWidth="1"/>
    <col min="2315" max="2559" width="9" style="518"/>
    <col min="2560" max="2560" width="13" style="518" customWidth="1"/>
    <col min="2561" max="2561" width="127.81640625" style="518" customWidth="1"/>
    <col min="2562" max="2562" width="22" style="518" customWidth="1"/>
    <col min="2563" max="2563" width="9.81640625" style="518" customWidth="1"/>
    <col min="2564" max="2564" width="22" style="518" customWidth="1"/>
    <col min="2565" max="2565" width="25.81640625" style="518" customWidth="1"/>
    <col min="2566" max="2566" width="28" style="518" customWidth="1"/>
    <col min="2567" max="2567" width="23.7265625" style="518" customWidth="1"/>
    <col min="2568" max="2568" width="17.26953125" style="518" customWidth="1"/>
    <col min="2569" max="2569" width="9.453125" style="518" customWidth="1"/>
    <col min="2570" max="2570" width="16.54296875" style="518" customWidth="1"/>
    <col min="2571" max="2815" width="9" style="518"/>
    <col min="2816" max="2816" width="13" style="518" customWidth="1"/>
    <col min="2817" max="2817" width="127.81640625" style="518" customWidth="1"/>
    <col min="2818" max="2818" width="22" style="518" customWidth="1"/>
    <col min="2819" max="2819" width="9.81640625" style="518" customWidth="1"/>
    <col min="2820" max="2820" width="22" style="518" customWidth="1"/>
    <col min="2821" max="2821" width="25.81640625" style="518" customWidth="1"/>
    <col min="2822" max="2822" width="28" style="518" customWidth="1"/>
    <col min="2823" max="2823" width="23.7265625" style="518" customWidth="1"/>
    <col min="2824" max="2824" width="17.26953125" style="518" customWidth="1"/>
    <col min="2825" max="2825" width="9.453125" style="518" customWidth="1"/>
    <col min="2826" max="2826" width="16.54296875" style="518" customWidth="1"/>
    <col min="2827" max="3071" width="9" style="518"/>
    <col min="3072" max="3072" width="13" style="518" customWidth="1"/>
    <col min="3073" max="3073" width="127.81640625" style="518" customWidth="1"/>
    <col min="3074" max="3074" width="22" style="518" customWidth="1"/>
    <col min="3075" max="3075" width="9.81640625" style="518" customWidth="1"/>
    <col min="3076" max="3076" width="22" style="518" customWidth="1"/>
    <col min="3077" max="3077" width="25.81640625" style="518" customWidth="1"/>
    <col min="3078" max="3078" width="28" style="518" customWidth="1"/>
    <col min="3079" max="3079" width="23.7265625" style="518" customWidth="1"/>
    <col min="3080" max="3080" width="17.26953125" style="518" customWidth="1"/>
    <col min="3081" max="3081" width="9.453125" style="518" customWidth="1"/>
    <col min="3082" max="3082" width="16.54296875" style="518" customWidth="1"/>
    <col min="3083" max="3327" width="9" style="518"/>
    <col min="3328" max="3328" width="13" style="518" customWidth="1"/>
    <col min="3329" max="3329" width="127.81640625" style="518" customWidth="1"/>
    <col min="3330" max="3330" width="22" style="518" customWidth="1"/>
    <col min="3331" max="3331" width="9.81640625" style="518" customWidth="1"/>
    <col min="3332" max="3332" width="22" style="518" customWidth="1"/>
    <col min="3333" max="3333" width="25.81640625" style="518" customWidth="1"/>
    <col min="3334" max="3334" width="28" style="518" customWidth="1"/>
    <col min="3335" max="3335" width="23.7265625" style="518" customWidth="1"/>
    <col min="3336" max="3336" width="17.26953125" style="518" customWidth="1"/>
    <col min="3337" max="3337" width="9.453125" style="518" customWidth="1"/>
    <col min="3338" max="3338" width="16.54296875" style="518" customWidth="1"/>
    <col min="3339" max="3583" width="9" style="518"/>
    <col min="3584" max="3584" width="13" style="518" customWidth="1"/>
    <col min="3585" max="3585" width="127.81640625" style="518" customWidth="1"/>
    <col min="3586" max="3586" width="22" style="518" customWidth="1"/>
    <col min="3587" max="3587" width="9.81640625" style="518" customWidth="1"/>
    <col min="3588" max="3588" width="22" style="518" customWidth="1"/>
    <col min="3589" max="3589" width="25.81640625" style="518" customWidth="1"/>
    <col min="3590" max="3590" width="28" style="518" customWidth="1"/>
    <col min="3591" max="3591" width="23.7265625" style="518" customWidth="1"/>
    <col min="3592" max="3592" width="17.26953125" style="518" customWidth="1"/>
    <col min="3593" max="3593" width="9.453125" style="518" customWidth="1"/>
    <col min="3594" max="3594" width="16.54296875" style="518" customWidth="1"/>
    <col min="3595" max="3839" width="9" style="518"/>
    <col min="3840" max="3840" width="13" style="518" customWidth="1"/>
    <col min="3841" max="3841" width="127.81640625" style="518" customWidth="1"/>
    <col min="3842" max="3842" width="22" style="518" customWidth="1"/>
    <col min="3843" max="3843" width="9.81640625" style="518" customWidth="1"/>
    <col min="3844" max="3844" width="22" style="518" customWidth="1"/>
    <col min="3845" max="3845" width="25.81640625" style="518" customWidth="1"/>
    <col min="3846" max="3846" width="28" style="518" customWidth="1"/>
    <col min="3847" max="3847" width="23.7265625" style="518" customWidth="1"/>
    <col min="3848" max="3848" width="17.26953125" style="518" customWidth="1"/>
    <col min="3849" max="3849" width="9.453125" style="518" customWidth="1"/>
    <col min="3850" max="3850" width="16.54296875" style="518" customWidth="1"/>
    <col min="3851" max="4095" width="9" style="518"/>
    <col min="4096" max="4096" width="13" style="518" customWidth="1"/>
    <col min="4097" max="4097" width="127.81640625" style="518" customWidth="1"/>
    <col min="4098" max="4098" width="22" style="518" customWidth="1"/>
    <col min="4099" max="4099" width="9.81640625" style="518" customWidth="1"/>
    <col min="4100" max="4100" width="22" style="518" customWidth="1"/>
    <col min="4101" max="4101" width="25.81640625" style="518" customWidth="1"/>
    <col min="4102" max="4102" width="28" style="518" customWidth="1"/>
    <col min="4103" max="4103" width="23.7265625" style="518" customWidth="1"/>
    <col min="4104" max="4104" width="17.26953125" style="518" customWidth="1"/>
    <col min="4105" max="4105" width="9.453125" style="518" customWidth="1"/>
    <col min="4106" max="4106" width="16.54296875" style="518" customWidth="1"/>
    <col min="4107" max="4351" width="9" style="518"/>
    <col min="4352" max="4352" width="13" style="518" customWidth="1"/>
    <col min="4353" max="4353" width="127.81640625" style="518" customWidth="1"/>
    <col min="4354" max="4354" width="22" style="518" customWidth="1"/>
    <col min="4355" max="4355" width="9.81640625" style="518" customWidth="1"/>
    <col min="4356" max="4356" width="22" style="518" customWidth="1"/>
    <col min="4357" max="4357" width="25.81640625" style="518" customWidth="1"/>
    <col min="4358" max="4358" width="28" style="518" customWidth="1"/>
    <col min="4359" max="4359" width="23.7265625" style="518" customWidth="1"/>
    <col min="4360" max="4360" width="17.26953125" style="518" customWidth="1"/>
    <col min="4361" max="4361" width="9.453125" style="518" customWidth="1"/>
    <col min="4362" max="4362" width="16.54296875" style="518" customWidth="1"/>
    <col min="4363" max="4607" width="9" style="518"/>
    <col min="4608" max="4608" width="13" style="518" customWidth="1"/>
    <col min="4609" max="4609" width="127.81640625" style="518" customWidth="1"/>
    <col min="4610" max="4610" width="22" style="518" customWidth="1"/>
    <col min="4611" max="4611" width="9.81640625" style="518" customWidth="1"/>
    <col min="4612" max="4612" width="22" style="518" customWidth="1"/>
    <col min="4613" max="4613" width="25.81640625" style="518" customWidth="1"/>
    <col min="4614" max="4614" width="28" style="518" customWidth="1"/>
    <col min="4615" max="4615" width="23.7265625" style="518" customWidth="1"/>
    <col min="4616" max="4616" width="17.26953125" style="518" customWidth="1"/>
    <col min="4617" max="4617" width="9.453125" style="518" customWidth="1"/>
    <col min="4618" max="4618" width="16.54296875" style="518" customWidth="1"/>
    <col min="4619" max="4863" width="9" style="518"/>
    <col min="4864" max="4864" width="13" style="518" customWidth="1"/>
    <col min="4865" max="4865" width="127.81640625" style="518" customWidth="1"/>
    <col min="4866" max="4866" width="22" style="518" customWidth="1"/>
    <col min="4867" max="4867" width="9.81640625" style="518" customWidth="1"/>
    <col min="4868" max="4868" width="22" style="518" customWidth="1"/>
    <col min="4869" max="4869" width="25.81640625" style="518" customWidth="1"/>
    <col min="4870" max="4870" width="28" style="518" customWidth="1"/>
    <col min="4871" max="4871" width="23.7265625" style="518" customWidth="1"/>
    <col min="4872" max="4872" width="17.26953125" style="518" customWidth="1"/>
    <col min="4873" max="4873" width="9.453125" style="518" customWidth="1"/>
    <col min="4874" max="4874" width="16.54296875" style="518" customWidth="1"/>
    <col min="4875" max="5119" width="9" style="518"/>
    <col min="5120" max="5120" width="13" style="518" customWidth="1"/>
    <col min="5121" max="5121" width="127.81640625" style="518" customWidth="1"/>
    <col min="5122" max="5122" width="22" style="518" customWidth="1"/>
    <col min="5123" max="5123" width="9.81640625" style="518" customWidth="1"/>
    <col min="5124" max="5124" width="22" style="518" customWidth="1"/>
    <col min="5125" max="5125" width="25.81640625" style="518" customWidth="1"/>
    <col min="5126" max="5126" width="28" style="518" customWidth="1"/>
    <col min="5127" max="5127" width="23.7265625" style="518" customWidth="1"/>
    <col min="5128" max="5128" width="17.26953125" style="518" customWidth="1"/>
    <col min="5129" max="5129" width="9.453125" style="518" customWidth="1"/>
    <col min="5130" max="5130" width="16.54296875" style="518" customWidth="1"/>
    <col min="5131" max="5375" width="9" style="518"/>
    <col min="5376" max="5376" width="13" style="518" customWidth="1"/>
    <col min="5377" max="5377" width="127.81640625" style="518" customWidth="1"/>
    <col min="5378" max="5378" width="22" style="518" customWidth="1"/>
    <col min="5379" max="5379" width="9.81640625" style="518" customWidth="1"/>
    <col min="5380" max="5380" width="22" style="518" customWidth="1"/>
    <col min="5381" max="5381" width="25.81640625" style="518" customWidth="1"/>
    <col min="5382" max="5382" width="28" style="518" customWidth="1"/>
    <col min="5383" max="5383" width="23.7265625" style="518" customWidth="1"/>
    <col min="5384" max="5384" width="17.26953125" style="518" customWidth="1"/>
    <col min="5385" max="5385" width="9.453125" style="518" customWidth="1"/>
    <col min="5386" max="5386" width="16.54296875" style="518" customWidth="1"/>
    <col min="5387" max="5631" width="9" style="518"/>
    <col min="5632" max="5632" width="13" style="518" customWidth="1"/>
    <col min="5633" max="5633" width="127.81640625" style="518" customWidth="1"/>
    <col min="5634" max="5634" width="22" style="518" customWidth="1"/>
    <col min="5635" max="5635" width="9.81640625" style="518" customWidth="1"/>
    <col min="5636" max="5636" width="22" style="518" customWidth="1"/>
    <col min="5637" max="5637" width="25.81640625" style="518" customWidth="1"/>
    <col min="5638" max="5638" width="28" style="518" customWidth="1"/>
    <col min="5639" max="5639" width="23.7265625" style="518" customWidth="1"/>
    <col min="5640" max="5640" width="17.26953125" style="518" customWidth="1"/>
    <col min="5641" max="5641" width="9.453125" style="518" customWidth="1"/>
    <col min="5642" max="5642" width="16.54296875" style="518" customWidth="1"/>
    <col min="5643" max="5887" width="9" style="518"/>
    <col min="5888" max="5888" width="13" style="518" customWidth="1"/>
    <col min="5889" max="5889" width="127.81640625" style="518" customWidth="1"/>
    <col min="5890" max="5890" width="22" style="518" customWidth="1"/>
    <col min="5891" max="5891" width="9.81640625" style="518" customWidth="1"/>
    <col min="5892" max="5892" width="22" style="518" customWidth="1"/>
    <col min="5893" max="5893" width="25.81640625" style="518" customWidth="1"/>
    <col min="5894" max="5894" width="28" style="518" customWidth="1"/>
    <col min="5895" max="5895" width="23.7265625" style="518" customWidth="1"/>
    <col min="5896" max="5896" width="17.26953125" style="518" customWidth="1"/>
    <col min="5897" max="5897" width="9.453125" style="518" customWidth="1"/>
    <col min="5898" max="5898" width="16.54296875" style="518" customWidth="1"/>
    <col min="5899" max="6143" width="9" style="518"/>
    <col min="6144" max="6144" width="13" style="518" customWidth="1"/>
    <col min="6145" max="6145" width="127.81640625" style="518" customWidth="1"/>
    <col min="6146" max="6146" width="22" style="518" customWidth="1"/>
    <col min="6147" max="6147" width="9.81640625" style="518" customWidth="1"/>
    <col min="6148" max="6148" width="22" style="518" customWidth="1"/>
    <col min="6149" max="6149" width="25.81640625" style="518" customWidth="1"/>
    <col min="6150" max="6150" width="28" style="518" customWidth="1"/>
    <col min="6151" max="6151" width="23.7265625" style="518" customWidth="1"/>
    <col min="6152" max="6152" width="17.26953125" style="518" customWidth="1"/>
    <col min="6153" max="6153" width="9.453125" style="518" customWidth="1"/>
    <col min="6154" max="6154" width="16.54296875" style="518" customWidth="1"/>
    <col min="6155" max="6399" width="9" style="518"/>
    <col min="6400" max="6400" width="13" style="518" customWidth="1"/>
    <col min="6401" max="6401" width="127.81640625" style="518" customWidth="1"/>
    <col min="6402" max="6402" width="22" style="518" customWidth="1"/>
    <col min="6403" max="6403" width="9.81640625" style="518" customWidth="1"/>
    <col min="6404" max="6404" width="22" style="518" customWidth="1"/>
    <col min="6405" max="6405" width="25.81640625" style="518" customWidth="1"/>
    <col min="6406" max="6406" width="28" style="518" customWidth="1"/>
    <col min="6407" max="6407" width="23.7265625" style="518" customWidth="1"/>
    <col min="6408" max="6408" width="17.26953125" style="518" customWidth="1"/>
    <col min="6409" max="6409" width="9.453125" style="518" customWidth="1"/>
    <col min="6410" max="6410" width="16.54296875" style="518" customWidth="1"/>
    <col min="6411" max="6655" width="9" style="518"/>
    <col min="6656" max="6656" width="13" style="518" customWidth="1"/>
    <col min="6657" max="6657" width="127.81640625" style="518" customWidth="1"/>
    <col min="6658" max="6658" width="22" style="518" customWidth="1"/>
    <col min="6659" max="6659" width="9.81640625" style="518" customWidth="1"/>
    <col min="6660" max="6660" width="22" style="518" customWidth="1"/>
    <col min="6661" max="6661" width="25.81640625" style="518" customWidth="1"/>
    <col min="6662" max="6662" width="28" style="518" customWidth="1"/>
    <col min="6663" max="6663" width="23.7265625" style="518" customWidth="1"/>
    <col min="6664" max="6664" width="17.26953125" style="518" customWidth="1"/>
    <col min="6665" max="6665" width="9.453125" style="518" customWidth="1"/>
    <col min="6666" max="6666" width="16.54296875" style="518" customWidth="1"/>
    <col min="6667" max="6911" width="9" style="518"/>
    <col min="6912" max="6912" width="13" style="518" customWidth="1"/>
    <col min="6913" max="6913" width="127.81640625" style="518" customWidth="1"/>
    <col min="6914" max="6914" width="22" style="518" customWidth="1"/>
    <col min="6915" max="6915" width="9.81640625" style="518" customWidth="1"/>
    <col min="6916" max="6916" width="22" style="518" customWidth="1"/>
    <col min="6917" max="6917" width="25.81640625" style="518" customWidth="1"/>
    <col min="6918" max="6918" width="28" style="518" customWidth="1"/>
    <col min="6919" max="6919" width="23.7265625" style="518" customWidth="1"/>
    <col min="6920" max="6920" width="17.26953125" style="518" customWidth="1"/>
    <col min="6921" max="6921" width="9.453125" style="518" customWidth="1"/>
    <col min="6922" max="6922" width="16.54296875" style="518" customWidth="1"/>
    <col min="6923" max="7167" width="9" style="518"/>
    <col min="7168" max="7168" width="13" style="518" customWidth="1"/>
    <col min="7169" max="7169" width="127.81640625" style="518" customWidth="1"/>
    <col min="7170" max="7170" width="22" style="518" customWidth="1"/>
    <col min="7171" max="7171" width="9.81640625" style="518" customWidth="1"/>
    <col min="7172" max="7172" width="22" style="518" customWidth="1"/>
    <col min="7173" max="7173" width="25.81640625" style="518" customWidth="1"/>
    <col min="7174" max="7174" width="28" style="518" customWidth="1"/>
    <col min="7175" max="7175" width="23.7265625" style="518" customWidth="1"/>
    <col min="7176" max="7176" width="17.26953125" style="518" customWidth="1"/>
    <col min="7177" max="7177" width="9.453125" style="518" customWidth="1"/>
    <col min="7178" max="7178" width="16.54296875" style="518" customWidth="1"/>
    <col min="7179" max="7423" width="9" style="518"/>
    <col min="7424" max="7424" width="13" style="518" customWidth="1"/>
    <col min="7425" max="7425" width="127.81640625" style="518" customWidth="1"/>
    <col min="7426" max="7426" width="22" style="518" customWidth="1"/>
    <col min="7427" max="7427" width="9.81640625" style="518" customWidth="1"/>
    <col min="7428" max="7428" width="22" style="518" customWidth="1"/>
    <col min="7429" max="7429" width="25.81640625" style="518" customWidth="1"/>
    <col min="7430" max="7430" width="28" style="518" customWidth="1"/>
    <col min="7431" max="7431" width="23.7265625" style="518" customWidth="1"/>
    <col min="7432" max="7432" width="17.26953125" style="518" customWidth="1"/>
    <col min="7433" max="7433" width="9.453125" style="518" customWidth="1"/>
    <col min="7434" max="7434" width="16.54296875" style="518" customWidth="1"/>
    <col min="7435" max="7679" width="9" style="518"/>
    <col min="7680" max="7680" width="13" style="518" customWidth="1"/>
    <col min="7681" max="7681" width="127.81640625" style="518" customWidth="1"/>
    <col min="7682" max="7682" width="22" style="518" customWidth="1"/>
    <col min="7683" max="7683" width="9.81640625" style="518" customWidth="1"/>
    <col min="7684" max="7684" width="22" style="518" customWidth="1"/>
    <col min="7685" max="7685" width="25.81640625" style="518" customWidth="1"/>
    <col min="7686" max="7686" width="28" style="518" customWidth="1"/>
    <col min="7687" max="7687" width="23.7265625" style="518" customWidth="1"/>
    <col min="7688" max="7688" width="17.26953125" style="518" customWidth="1"/>
    <col min="7689" max="7689" width="9.453125" style="518" customWidth="1"/>
    <col min="7690" max="7690" width="16.54296875" style="518" customWidth="1"/>
    <col min="7691" max="7935" width="9" style="518"/>
    <col min="7936" max="7936" width="13" style="518" customWidth="1"/>
    <col min="7937" max="7937" width="127.81640625" style="518" customWidth="1"/>
    <col min="7938" max="7938" width="22" style="518" customWidth="1"/>
    <col min="7939" max="7939" width="9.81640625" style="518" customWidth="1"/>
    <col min="7940" max="7940" width="22" style="518" customWidth="1"/>
    <col min="7941" max="7941" width="25.81640625" style="518" customWidth="1"/>
    <col min="7942" max="7942" width="28" style="518" customWidth="1"/>
    <col min="7943" max="7943" width="23.7265625" style="518" customWidth="1"/>
    <col min="7944" max="7944" width="17.26953125" style="518" customWidth="1"/>
    <col min="7945" max="7945" width="9.453125" style="518" customWidth="1"/>
    <col min="7946" max="7946" width="16.54296875" style="518" customWidth="1"/>
    <col min="7947" max="8191" width="9" style="518"/>
    <col min="8192" max="8192" width="13" style="518" customWidth="1"/>
    <col min="8193" max="8193" width="127.81640625" style="518" customWidth="1"/>
    <col min="8194" max="8194" width="22" style="518" customWidth="1"/>
    <col min="8195" max="8195" width="9.81640625" style="518" customWidth="1"/>
    <col min="8196" max="8196" width="22" style="518" customWidth="1"/>
    <col min="8197" max="8197" width="25.81640625" style="518" customWidth="1"/>
    <col min="8198" max="8198" width="28" style="518" customWidth="1"/>
    <col min="8199" max="8199" width="23.7265625" style="518" customWidth="1"/>
    <col min="8200" max="8200" width="17.26953125" style="518" customWidth="1"/>
    <col min="8201" max="8201" width="9.453125" style="518" customWidth="1"/>
    <col min="8202" max="8202" width="16.54296875" style="518" customWidth="1"/>
    <col min="8203" max="8447" width="9" style="518"/>
    <col min="8448" max="8448" width="13" style="518" customWidth="1"/>
    <col min="8449" max="8449" width="127.81640625" style="518" customWidth="1"/>
    <col min="8450" max="8450" width="22" style="518" customWidth="1"/>
    <col min="8451" max="8451" width="9.81640625" style="518" customWidth="1"/>
    <col min="8452" max="8452" width="22" style="518" customWidth="1"/>
    <col min="8453" max="8453" width="25.81640625" style="518" customWidth="1"/>
    <col min="8454" max="8454" width="28" style="518" customWidth="1"/>
    <col min="8455" max="8455" width="23.7265625" style="518" customWidth="1"/>
    <col min="8456" max="8456" width="17.26953125" style="518" customWidth="1"/>
    <col min="8457" max="8457" width="9.453125" style="518" customWidth="1"/>
    <col min="8458" max="8458" width="16.54296875" style="518" customWidth="1"/>
    <col min="8459" max="8703" width="9" style="518"/>
    <col min="8704" max="8704" width="13" style="518" customWidth="1"/>
    <col min="8705" max="8705" width="127.81640625" style="518" customWidth="1"/>
    <col min="8706" max="8706" width="22" style="518" customWidth="1"/>
    <col min="8707" max="8707" width="9.81640625" style="518" customWidth="1"/>
    <col min="8708" max="8708" width="22" style="518" customWidth="1"/>
    <col min="8709" max="8709" width="25.81640625" style="518" customWidth="1"/>
    <col min="8710" max="8710" width="28" style="518" customWidth="1"/>
    <col min="8711" max="8711" width="23.7265625" style="518" customWidth="1"/>
    <col min="8712" max="8712" width="17.26953125" style="518" customWidth="1"/>
    <col min="8713" max="8713" width="9.453125" style="518" customWidth="1"/>
    <col min="8714" max="8714" width="16.54296875" style="518" customWidth="1"/>
    <col min="8715" max="8959" width="9" style="518"/>
    <col min="8960" max="8960" width="13" style="518" customWidth="1"/>
    <col min="8961" max="8961" width="127.81640625" style="518" customWidth="1"/>
    <col min="8962" max="8962" width="22" style="518" customWidth="1"/>
    <col min="8963" max="8963" width="9.81640625" style="518" customWidth="1"/>
    <col min="8964" max="8964" width="22" style="518" customWidth="1"/>
    <col min="8965" max="8965" width="25.81640625" style="518" customWidth="1"/>
    <col min="8966" max="8966" width="28" style="518" customWidth="1"/>
    <col min="8967" max="8967" width="23.7265625" style="518" customWidth="1"/>
    <col min="8968" max="8968" width="17.26953125" style="518" customWidth="1"/>
    <col min="8969" max="8969" width="9.453125" style="518" customWidth="1"/>
    <col min="8970" max="8970" width="16.54296875" style="518" customWidth="1"/>
    <col min="8971" max="9215" width="9" style="518"/>
    <col min="9216" max="9216" width="13" style="518" customWidth="1"/>
    <col min="9217" max="9217" width="127.81640625" style="518" customWidth="1"/>
    <col min="9218" max="9218" width="22" style="518" customWidth="1"/>
    <col min="9219" max="9219" width="9.81640625" style="518" customWidth="1"/>
    <col min="9220" max="9220" width="22" style="518" customWidth="1"/>
    <col min="9221" max="9221" width="25.81640625" style="518" customWidth="1"/>
    <col min="9222" max="9222" width="28" style="518" customWidth="1"/>
    <col min="9223" max="9223" width="23.7265625" style="518" customWidth="1"/>
    <col min="9224" max="9224" width="17.26953125" style="518" customWidth="1"/>
    <col min="9225" max="9225" width="9.453125" style="518" customWidth="1"/>
    <col min="9226" max="9226" width="16.54296875" style="518" customWidth="1"/>
    <col min="9227" max="9471" width="9" style="518"/>
    <col min="9472" max="9472" width="13" style="518" customWidth="1"/>
    <col min="9473" max="9473" width="127.81640625" style="518" customWidth="1"/>
    <col min="9474" max="9474" width="22" style="518" customWidth="1"/>
    <col min="9475" max="9475" width="9.81640625" style="518" customWidth="1"/>
    <col min="9476" max="9476" width="22" style="518" customWidth="1"/>
    <col min="9477" max="9477" width="25.81640625" style="518" customWidth="1"/>
    <col min="9478" max="9478" width="28" style="518" customWidth="1"/>
    <col min="9479" max="9479" width="23.7265625" style="518" customWidth="1"/>
    <col min="9480" max="9480" width="17.26953125" style="518" customWidth="1"/>
    <col min="9481" max="9481" width="9.453125" style="518" customWidth="1"/>
    <col min="9482" max="9482" width="16.54296875" style="518" customWidth="1"/>
    <col min="9483" max="9727" width="9" style="518"/>
    <col min="9728" max="9728" width="13" style="518" customWidth="1"/>
    <col min="9729" max="9729" width="127.81640625" style="518" customWidth="1"/>
    <col min="9730" max="9730" width="22" style="518" customWidth="1"/>
    <col min="9731" max="9731" width="9.81640625" style="518" customWidth="1"/>
    <col min="9732" max="9732" width="22" style="518" customWidth="1"/>
    <col min="9733" max="9733" width="25.81640625" style="518" customWidth="1"/>
    <col min="9734" max="9734" width="28" style="518" customWidth="1"/>
    <col min="9735" max="9735" width="23.7265625" style="518" customWidth="1"/>
    <col min="9736" max="9736" width="17.26953125" style="518" customWidth="1"/>
    <col min="9737" max="9737" width="9.453125" style="518" customWidth="1"/>
    <col min="9738" max="9738" width="16.54296875" style="518" customWidth="1"/>
    <col min="9739" max="9983" width="9" style="518"/>
    <col min="9984" max="9984" width="13" style="518" customWidth="1"/>
    <col min="9985" max="9985" width="127.81640625" style="518" customWidth="1"/>
    <col min="9986" max="9986" width="22" style="518" customWidth="1"/>
    <col min="9987" max="9987" width="9.81640625" style="518" customWidth="1"/>
    <col min="9988" max="9988" width="22" style="518" customWidth="1"/>
    <col min="9989" max="9989" width="25.81640625" style="518" customWidth="1"/>
    <col min="9990" max="9990" width="28" style="518" customWidth="1"/>
    <col min="9991" max="9991" width="23.7265625" style="518" customWidth="1"/>
    <col min="9992" max="9992" width="17.26953125" style="518" customWidth="1"/>
    <col min="9993" max="9993" width="9.453125" style="518" customWidth="1"/>
    <col min="9994" max="9994" width="16.54296875" style="518" customWidth="1"/>
    <col min="9995" max="10239" width="9" style="518"/>
    <col min="10240" max="10240" width="13" style="518" customWidth="1"/>
    <col min="10241" max="10241" width="127.81640625" style="518" customWidth="1"/>
    <col min="10242" max="10242" width="22" style="518" customWidth="1"/>
    <col min="10243" max="10243" width="9.81640625" style="518" customWidth="1"/>
    <col min="10244" max="10244" width="22" style="518" customWidth="1"/>
    <col min="10245" max="10245" width="25.81640625" style="518" customWidth="1"/>
    <col min="10246" max="10246" width="28" style="518" customWidth="1"/>
    <col min="10247" max="10247" width="23.7265625" style="518" customWidth="1"/>
    <col min="10248" max="10248" width="17.26953125" style="518" customWidth="1"/>
    <col min="10249" max="10249" width="9.453125" style="518" customWidth="1"/>
    <col min="10250" max="10250" width="16.54296875" style="518" customWidth="1"/>
    <col min="10251" max="10495" width="9" style="518"/>
    <col min="10496" max="10496" width="13" style="518" customWidth="1"/>
    <col min="10497" max="10497" width="127.81640625" style="518" customWidth="1"/>
    <col min="10498" max="10498" width="22" style="518" customWidth="1"/>
    <col min="10499" max="10499" width="9.81640625" style="518" customWidth="1"/>
    <col min="10500" max="10500" width="22" style="518" customWidth="1"/>
    <col min="10501" max="10501" width="25.81640625" style="518" customWidth="1"/>
    <col min="10502" max="10502" width="28" style="518" customWidth="1"/>
    <col min="10503" max="10503" width="23.7265625" style="518" customWidth="1"/>
    <col min="10504" max="10504" width="17.26953125" style="518" customWidth="1"/>
    <col min="10505" max="10505" width="9.453125" style="518" customWidth="1"/>
    <col min="10506" max="10506" width="16.54296875" style="518" customWidth="1"/>
    <col min="10507" max="10751" width="9" style="518"/>
    <col min="10752" max="10752" width="13" style="518" customWidth="1"/>
    <col min="10753" max="10753" width="127.81640625" style="518" customWidth="1"/>
    <col min="10754" max="10754" width="22" style="518" customWidth="1"/>
    <col min="10755" max="10755" width="9.81640625" style="518" customWidth="1"/>
    <col min="10756" max="10756" width="22" style="518" customWidth="1"/>
    <col min="10757" max="10757" width="25.81640625" style="518" customWidth="1"/>
    <col min="10758" max="10758" width="28" style="518" customWidth="1"/>
    <col min="10759" max="10759" width="23.7265625" style="518" customWidth="1"/>
    <col min="10760" max="10760" width="17.26953125" style="518" customWidth="1"/>
    <col min="10761" max="10761" width="9.453125" style="518" customWidth="1"/>
    <col min="10762" max="10762" width="16.54296875" style="518" customWidth="1"/>
    <col min="10763" max="11007" width="9" style="518"/>
    <col min="11008" max="11008" width="13" style="518" customWidth="1"/>
    <col min="11009" max="11009" width="127.81640625" style="518" customWidth="1"/>
    <col min="11010" max="11010" width="22" style="518" customWidth="1"/>
    <col min="11011" max="11011" width="9.81640625" style="518" customWidth="1"/>
    <col min="11012" max="11012" width="22" style="518" customWidth="1"/>
    <col min="11013" max="11013" width="25.81640625" style="518" customWidth="1"/>
    <col min="11014" max="11014" width="28" style="518" customWidth="1"/>
    <col min="11015" max="11015" width="23.7265625" style="518" customWidth="1"/>
    <col min="11016" max="11016" width="17.26953125" style="518" customWidth="1"/>
    <col min="11017" max="11017" width="9.453125" style="518" customWidth="1"/>
    <col min="11018" max="11018" width="16.54296875" style="518" customWidth="1"/>
    <col min="11019" max="11263" width="9" style="518"/>
    <col min="11264" max="11264" width="13" style="518" customWidth="1"/>
    <col min="11265" max="11265" width="127.81640625" style="518" customWidth="1"/>
    <col min="11266" max="11266" width="22" style="518" customWidth="1"/>
    <col min="11267" max="11267" width="9.81640625" style="518" customWidth="1"/>
    <col min="11268" max="11268" width="22" style="518" customWidth="1"/>
    <col min="11269" max="11269" width="25.81640625" style="518" customWidth="1"/>
    <col min="11270" max="11270" width="28" style="518" customWidth="1"/>
    <col min="11271" max="11271" width="23.7265625" style="518" customWidth="1"/>
    <col min="11272" max="11272" width="17.26953125" style="518" customWidth="1"/>
    <col min="11273" max="11273" width="9.453125" style="518" customWidth="1"/>
    <col min="11274" max="11274" width="16.54296875" style="518" customWidth="1"/>
    <col min="11275" max="11519" width="9" style="518"/>
    <col min="11520" max="11520" width="13" style="518" customWidth="1"/>
    <col min="11521" max="11521" width="127.81640625" style="518" customWidth="1"/>
    <col min="11522" max="11522" width="22" style="518" customWidth="1"/>
    <col min="11523" max="11523" width="9.81640625" style="518" customWidth="1"/>
    <col min="11524" max="11524" width="22" style="518" customWidth="1"/>
    <col min="11525" max="11525" width="25.81640625" style="518" customWidth="1"/>
    <col min="11526" max="11526" width="28" style="518" customWidth="1"/>
    <col min="11527" max="11527" width="23.7265625" style="518" customWidth="1"/>
    <col min="11528" max="11528" width="17.26953125" style="518" customWidth="1"/>
    <col min="11529" max="11529" width="9.453125" style="518" customWidth="1"/>
    <col min="11530" max="11530" width="16.54296875" style="518" customWidth="1"/>
    <col min="11531" max="11775" width="9" style="518"/>
    <col min="11776" max="11776" width="13" style="518" customWidth="1"/>
    <col min="11777" max="11777" width="127.81640625" style="518" customWidth="1"/>
    <col min="11778" max="11778" width="22" style="518" customWidth="1"/>
    <col min="11779" max="11779" width="9.81640625" style="518" customWidth="1"/>
    <col min="11780" max="11780" width="22" style="518" customWidth="1"/>
    <col min="11781" max="11781" width="25.81640625" style="518" customWidth="1"/>
    <col min="11782" max="11782" width="28" style="518" customWidth="1"/>
    <col min="11783" max="11783" width="23.7265625" style="518" customWidth="1"/>
    <col min="11784" max="11784" width="17.26953125" style="518" customWidth="1"/>
    <col min="11785" max="11785" width="9.453125" style="518" customWidth="1"/>
    <col min="11786" max="11786" width="16.54296875" style="518" customWidth="1"/>
    <col min="11787" max="12031" width="9" style="518"/>
    <col min="12032" max="12032" width="13" style="518" customWidth="1"/>
    <col min="12033" max="12033" width="127.81640625" style="518" customWidth="1"/>
    <col min="12034" max="12034" width="22" style="518" customWidth="1"/>
    <col min="12035" max="12035" width="9.81640625" style="518" customWidth="1"/>
    <col min="12036" max="12036" width="22" style="518" customWidth="1"/>
    <col min="12037" max="12037" width="25.81640625" style="518" customWidth="1"/>
    <col min="12038" max="12038" width="28" style="518" customWidth="1"/>
    <col min="12039" max="12039" width="23.7265625" style="518" customWidth="1"/>
    <col min="12040" max="12040" width="17.26953125" style="518" customWidth="1"/>
    <col min="12041" max="12041" width="9.453125" style="518" customWidth="1"/>
    <col min="12042" max="12042" width="16.54296875" style="518" customWidth="1"/>
    <col min="12043" max="12287" width="9" style="518"/>
    <col min="12288" max="12288" width="13" style="518" customWidth="1"/>
    <col min="12289" max="12289" width="127.81640625" style="518" customWidth="1"/>
    <col min="12290" max="12290" width="22" style="518" customWidth="1"/>
    <col min="12291" max="12291" width="9.81640625" style="518" customWidth="1"/>
    <col min="12292" max="12292" width="22" style="518" customWidth="1"/>
    <col min="12293" max="12293" width="25.81640625" style="518" customWidth="1"/>
    <col min="12294" max="12294" width="28" style="518" customWidth="1"/>
    <col min="12295" max="12295" width="23.7265625" style="518" customWidth="1"/>
    <col min="12296" max="12296" width="17.26953125" style="518" customWidth="1"/>
    <col min="12297" max="12297" width="9.453125" style="518" customWidth="1"/>
    <col min="12298" max="12298" width="16.54296875" style="518" customWidth="1"/>
    <col min="12299" max="12543" width="9" style="518"/>
    <col min="12544" max="12544" width="13" style="518" customWidth="1"/>
    <col min="12545" max="12545" width="127.81640625" style="518" customWidth="1"/>
    <col min="12546" max="12546" width="22" style="518" customWidth="1"/>
    <col min="12547" max="12547" width="9.81640625" style="518" customWidth="1"/>
    <col min="12548" max="12548" width="22" style="518" customWidth="1"/>
    <col min="12549" max="12549" width="25.81640625" style="518" customWidth="1"/>
    <col min="12550" max="12550" width="28" style="518" customWidth="1"/>
    <col min="12551" max="12551" width="23.7265625" style="518" customWidth="1"/>
    <col min="12552" max="12552" width="17.26953125" style="518" customWidth="1"/>
    <col min="12553" max="12553" width="9.453125" style="518" customWidth="1"/>
    <col min="12554" max="12554" width="16.54296875" style="518" customWidth="1"/>
    <col min="12555" max="12799" width="9" style="518"/>
    <col min="12800" max="12800" width="13" style="518" customWidth="1"/>
    <col min="12801" max="12801" width="127.81640625" style="518" customWidth="1"/>
    <col min="12802" max="12802" width="22" style="518" customWidth="1"/>
    <col min="12803" max="12803" width="9.81640625" style="518" customWidth="1"/>
    <col min="12804" max="12804" width="22" style="518" customWidth="1"/>
    <col min="12805" max="12805" width="25.81640625" style="518" customWidth="1"/>
    <col min="12806" max="12806" width="28" style="518" customWidth="1"/>
    <col min="12807" max="12807" width="23.7265625" style="518" customWidth="1"/>
    <col min="12808" max="12808" width="17.26953125" style="518" customWidth="1"/>
    <col min="12809" max="12809" width="9.453125" style="518" customWidth="1"/>
    <col min="12810" max="12810" width="16.54296875" style="518" customWidth="1"/>
    <col min="12811" max="13055" width="9" style="518"/>
    <col min="13056" max="13056" width="13" style="518" customWidth="1"/>
    <col min="13057" max="13057" width="127.81640625" style="518" customWidth="1"/>
    <col min="13058" max="13058" width="22" style="518" customWidth="1"/>
    <col min="13059" max="13059" width="9.81640625" style="518" customWidth="1"/>
    <col min="13060" max="13060" width="22" style="518" customWidth="1"/>
    <col min="13061" max="13061" width="25.81640625" style="518" customWidth="1"/>
    <col min="13062" max="13062" width="28" style="518" customWidth="1"/>
    <col min="13063" max="13063" width="23.7265625" style="518" customWidth="1"/>
    <col min="13064" max="13064" width="17.26953125" style="518" customWidth="1"/>
    <col min="13065" max="13065" width="9.453125" style="518" customWidth="1"/>
    <col min="13066" max="13066" width="16.54296875" style="518" customWidth="1"/>
    <col min="13067" max="13311" width="9" style="518"/>
    <col min="13312" max="13312" width="13" style="518" customWidth="1"/>
    <col min="13313" max="13313" width="127.81640625" style="518" customWidth="1"/>
    <col min="13314" max="13314" width="22" style="518" customWidth="1"/>
    <col min="13315" max="13315" width="9.81640625" style="518" customWidth="1"/>
    <col min="13316" max="13316" width="22" style="518" customWidth="1"/>
    <col min="13317" max="13317" width="25.81640625" style="518" customWidth="1"/>
    <col min="13318" max="13318" width="28" style="518" customWidth="1"/>
    <col min="13319" max="13319" width="23.7265625" style="518" customWidth="1"/>
    <col min="13320" max="13320" width="17.26953125" style="518" customWidth="1"/>
    <col min="13321" max="13321" width="9.453125" style="518" customWidth="1"/>
    <col min="13322" max="13322" width="16.54296875" style="518" customWidth="1"/>
    <col min="13323" max="13567" width="9" style="518"/>
    <col min="13568" max="13568" width="13" style="518" customWidth="1"/>
    <col min="13569" max="13569" width="127.81640625" style="518" customWidth="1"/>
    <col min="13570" max="13570" width="22" style="518" customWidth="1"/>
    <col min="13571" max="13571" width="9.81640625" style="518" customWidth="1"/>
    <col min="13572" max="13572" width="22" style="518" customWidth="1"/>
    <col min="13573" max="13573" width="25.81640625" style="518" customWidth="1"/>
    <col min="13574" max="13574" width="28" style="518" customWidth="1"/>
    <col min="13575" max="13575" width="23.7265625" style="518" customWidth="1"/>
    <col min="13576" max="13576" width="17.26953125" style="518" customWidth="1"/>
    <col min="13577" max="13577" width="9.453125" style="518" customWidth="1"/>
    <col min="13578" max="13578" width="16.54296875" style="518" customWidth="1"/>
    <col min="13579" max="13823" width="9" style="518"/>
    <col min="13824" max="13824" width="13" style="518" customWidth="1"/>
    <col min="13825" max="13825" width="127.81640625" style="518" customWidth="1"/>
    <col min="13826" max="13826" width="22" style="518" customWidth="1"/>
    <col min="13827" max="13827" width="9.81640625" style="518" customWidth="1"/>
    <col min="13828" max="13828" width="22" style="518" customWidth="1"/>
    <col min="13829" max="13829" width="25.81640625" style="518" customWidth="1"/>
    <col min="13830" max="13830" width="28" style="518" customWidth="1"/>
    <col min="13831" max="13831" width="23.7265625" style="518" customWidth="1"/>
    <col min="13832" max="13832" width="17.26953125" style="518" customWidth="1"/>
    <col min="13833" max="13833" width="9.453125" style="518" customWidth="1"/>
    <col min="13834" max="13834" width="16.54296875" style="518" customWidth="1"/>
    <col min="13835" max="14079" width="9" style="518"/>
    <col min="14080" max="14080" width="13" style="518" customWidth="1"/>
    <col min="14081" max="14081" width="127.81640625" style="518" customWidth="1"/>
    <col min="14082" max="14082" width="22" style="518" customWidth="1"/>
    <col min="14083" max="14083" width="9.81640625" style="518" customWidth="1"/>
    <col min="14084" max="14084" width="22" style="518" customWidth="1"/>
    <col min="14085" max="14085" width="25.81640625" style="518" customWidth="1"/>
    <col min="14086" max="14086" width="28" style="518" customWidth="1"/>
    <col min="14087" max="14087" width="23.7265625" style="518" customWidth="1"/>
    <col min="14088" max="14088" width="17.26953125" style="518" customWidth="1"/>
    <col min="14089" max="14089" width="9.453125" style="518" customWidth="1"/>
    <col min="14090" max="14090" width="16.54296875" style="518" customWidth="1"/>
    <col min="14091" max="14335" width="9" style="518"/>
    <col min="14336" max="14336" width="13" style="518" customWidth="1"/>
    <col min="14337" max="14337" width="127.81640625" style="518" customWidth="1"/>
    <col min="14338" max="14338" width="22" style="518" customWidth="1"/>
    <col min="14339" max="14339" width="9.81640625" style="518" customWidth="1"/>
    <col min="14340" max="14340" width="22" style="518" customWidth="1"/>
    <col min="14341" max="14341" width="25.81640625" style="518" customWidth="1"/>
    <col min="14342" max="14342" width="28" style="518" customWidth="1"/>
    <col min="14343" max="14343" width="23.7265625" style="518" customWidth="1"/>
    <col min="14344" max="14344" width="17.26953125" style="518" customWidth="1"/>
    <col min="14345" max="14345" width="9.453125" style="518" customWidth="1"/>
    <col min="14346" max="14346" width="16.54296875" style="518" customWidth="1"/>
    <col min="14347" max="14591" width="9" style="518"/>
    <col min="14592" max="14592" width="13" style="518" customWidth="1"/>
    <col min="14593" max="14593" width="127.81640625" style="518" customWidth="1"/>
    <col min="14594" max="14594" width="22" style="518" customWidth="1"/>
    <col min="14595" max="14595" width="9.81640625" style="518" customWidth="1"/>
    <col min="14596" max="14596" width="22" style="518" customWidth="1"/>
    <col min="14597" max="14597" width="25.81640625" style="518" customWidth="1"/>
    <col min="14598" max="14598" width="28" style="518" customWidth="1"/>
    <col min="14599" max="14599" width="23.7265625" style="518" customWidth="1"/>
    <col min="14600" max="14600" width="17.26953125" style="518" customWidth="1"/>
    <col min="14601" max="14601" width="9.453125" style="518" customWidth="1"/>
    <col min="14602" max="14602" width="16.54296875" style="518" customWidth="1"/>
    <col min="14603" max="14847" width="9" style="518"/>
    <col min="14848" max="14848" width="13" style="518" customWidth="1"/>
    <col min="14849" max="14849" width="127.81640625" style="518" customWidth="1"/>
    <col min="14850" max="14850" width="22" style="518" customWidth="1"/>
    <col min="14851" max="14851" width="9.81640625" style="518" customWidth="1"/>
    <col min="14852" max="14852" width="22" style="518" customWidth="1"/>
    <col min="14853" max="14853" width="25.81640625" style="518" customWidth="1"/>
    <col min="14854" max="14854" width="28" style="518" customWidth="1"/>
    <col min="14855" max="14855" width="23.7265625" style="518" customWidth="1"/>
    <col min="14856" max="14856" width="17.26953125" style="518" customWidth="1"/>
    <col min="14857" max="14857" width="9.453125" style="518" customWidth="1"/>
    <col min="14858" max="14858" width="16.54296875" style="518" customWidth="1"/>
    <col min="14859" max="15103" width="9" style="518"/>
    <col min="15104" max="15104" width="13" style="518" customWidth="1"/>
    <col min="15105" max="15105" width="127.81640625" style="518" customWidth="1"/>
    <col min="15106" max="15106" width="22" style="518" customWidth="1"/>
    <col min="15107" max="15107" width="9.81640625" style="518" customWidth="1"/>
    <col min="15108" max="15108" width="22" style="518" customWidth="1"/>
    <col min="15109" max="15109" width="25.81640625" style="518" customWidth="1"/>
    <col min="15110" max="15110" width="28" style="518" customWidth="1"/>
    <col min="15111" max="15111" width="23.7265625" style="518" customWidth="1"/>
    <col min="15112" max="15112" width="17.26953125" style="518" customWidth="1"/>
    <col min="15113" max="15113" width="9.453125" style="518" customWidth="1"/>
    <col min="15114" max="15114" width="16.54296875" style="518" customWidth="1"/>
    <col min="15115" max="15359" width="9" style="518"/>
    <col min="15360" max="15360" width="13" style="518" customWidth="1"/>
    <col min="15361" max="15361" width="127.81640625" style="518" customWidth="1"/>
    <col min="15362" max="15362" width="22" style="518" customWidth="1"/>
    <col min="15363" max="15363" width="9.81640625" style="518" customWidth="1"/>
    <col min="15364" max="15364" width="22" style="518" customWidth="1"/>
    <col min="15365" max="15365" width="25.81640625" style="518" customWidth="1"/>
    <col min="15366" max="15366" width="28" style="518" customWidth="1"/>
    <col min="15367" max="15367" width="23.7265625" style="518" customWidth="1"/>
    <col min="15368" max="15368" width="17.26953125" style="518" customWidth="1"/>
    <col min="15369" max="15369" width="9.453125" style="518" customWidth="1"/>
    <col min="15370" max="15370" width="16.54296875" style="518" customWidth="1"/>
    <col min="15371" max="15615" width="9" style="518"/>
    <col min="15616" max="15616" width="13" style="518" customWidth="1"/>
    <col min="15617" max="15617" width="127.81640625" style="518" customWidth="1"/>
    <col min="15618" max="15618" width="22" style="518" customWidth="1"/>
    <col min="15619" max="15619" width="9.81640625" style="518" customWidth="1"/>
    <col min="15620" max="15620" width="22" style="518" customWidth="1"/>
    <col min="15621" max="15621" width="25.81640625" style="518" customWidth="1"/>
    <col min="15622" max="15622" width="28" style="518" customWidth="1"/>
    <col min="15623" max="15623" width="23.7265625" style="518" customWidth="1"/>
    <col min="15624" max="15624" width="17.26953125" style="518" customWidth="1"/>
    <col min="15625" max="15625" width="9.453125" style="518" customWidth="1"/>
    <col min="15626" max="15626" width="16.54296875" style="518" customWidth="1"/>
    <col min="15627" max="15871" width="9" style="518"/>
    <col min="15872" max="15872" width="13" style="518" customWidth="1"/>
    <col min="15873" max="15873" width="127.81640625" style="518" customWidth="1"/>
    <col min="15874" max="15874" width="22" style="518" customWidth="1"/>
    <col min="15875" max="15875" width="9.81640625" style="518" customWidth="1"/>
    <col min="15876" max="15876" width="22" style="518" customWidth="1"/>
    <col min="15877" max="15877" width="25.81640625" style="518" customWidth="1"/>
    <col min="15878" max="15878" width="28" style="518" customWidth="1"/>
    <col min="15879" max="15879" width="23.7265625" style="518" customWidth="1"/>
    <col min="15880" max="15880" width="17.26953125" style="518" customWidth="1"/>
    <col min="15881" max="15881" width="9.453125" style="518" customWidth="1"/>
    <col min="15882" max="15882" width="16.54296875" style="518" customWidth="1"/>
    <col min="15883" max="16127" width="9" style="518"/>
    <col min="16128" max="16128" width="13" style="518" customWidth="1"/>
    <col min="16129" max="16129" width="127.81640625" style="518" customWidth="1"/>
    <col min="16130" max="16130" width="22" style="518" customWidth="1"/>
    <col min="16131" max="16131" width="9.81640625" style="518" customWidth="1"/>
    <col min="16132" max="16132" width="22" style="518" customWidth="1"/>
    <col min="16133" max="16133" width="25.81640625" style="518" customWidth="1"/>
    <col min="16134" max="16134" width="28" style="518" customWidth="1"/>
    <col min="16135" max="16135" width="23.7265625" style="518" customWidth="1"/>
    <col min="16136" max="16136" width="17.26953125" style="518" customWidth="1"/>
    <col min="16137" max="16137" width="9.453125" style="518" customWidth="1"/>
    <col min="16138" max="16138" width="16.54296875" style="518" customWidth="1"/>
    <col min="16139" max="16379" width="9" style="518"/>
    <col min="16380" max="16384" width="9.1796875" style="518" customWidth="1"/>
  </cols>
  <sheetData>
    <row r="1" spans="1:11" s="10" customFormat="1" ht="15.75" customHeight="1">
      <c r="A1" s="874" t="s">
        <v>918</v>
      </c>
      <c r="B1" s="875"/>
      <c r="C1" s="875"/>
      <c r="D1" s="875"/>
      <c r="E1" s="875"/>
      <c r="F1" s="875"/>
      <c r="G1" s="875"/>
      <c r="H1" s="875"/>
      <c r="I1" s="875"/>
      <c r="J1" s="996"/>
      <c r="K1" s="993"/>
    </row>
    <row r="2" spans="1:11">
      <c r="A2" s="878" t="s">
        <v>827</v>
      </c>
      <c r="B2" s="879" t="s">
        <v>919</v>
      </c>
      <c r="C2" s="880" t="s">
        <v>941</v>
      </c>
      <c r="D2" s="880" t="s">
        <v>548</v>
      </c>
      <c r="E2" s="876" t="s">
        <v>942</v>
      </c>
      <c r="F2" s="877"/>
      <c r="G2" s="876" t="s">
        <v>920</v>
      </c>
      <c r="H2" s="877"/>
      <c r="I2" s="517"/>
    </row>
    <row r="3" spans="1:11" ht="37">
      <c r="A3" s="878"/>
      <c r="B3" s="879"/>
      <c r="C3" s="880"/>
      <c r="D3" s="880"/>
      <c r="E3" s="516" t="s">
        <v>921</v>
      </c>
      <c r="F3" s="516" t="s">
        <v>922</v>
      </c>
      <c r="G3" s="516" t="s">
        <v>921</v>
      </c>
      <c r="H3" s="516" t="s">
        <v>922</v>
      </c>
      <c r="I3" s="517"/>
      <c r="J3" s="998" t="s">
        <v>1733</v>
      </c>
      <c r="K3" s="994" t="s">
        <v>435</v>
      </c>
    </row>
    <row r="4" spans="1:11" s="526" customFormat="1" ht="29">
      <c r="A4" s="519">
        <v>1</v>
      </c>
      <c r="B4" s="520" t="s">
        <v>943</v>
      </c>
      <c r="C4" s="521"/>
      <c r="D4" s="522"/>
      <c r="E4" s="523"/>
      <c r="F4" s="524"/>
      <c r="G4" s="524"/>
      <c r="H4" s="524"/>
      <c r="I4" s="525"/>
      <c r="J4" s="999"/>
      <c r="K4" s="995"/>
    </row>
    <row r="5" spans="1:11" s="526" customFormat="1">
      <c r="A5" s="519"/>
      <c r="B5" s="520"/>
      <c r="C5" s="521"/>
      <c r="D5" s="522"/>
      <c r="E5" s="523"/>
      <c r="F5" s="524"/>
      <c r="G5" s="524"/>
      <c r="H5" s="524"/>
      <c r="I5" s="525"/>
      <c r="J5" s="999"/>
      <c r="K5" s="995"/>
    </row>
    <row r="6" spans="1:11" s="526" customFormat="1" ht="72.5">
      <c r="A6" s="519" t="s">
        <v>560</v>
      </c>
      <c r="B6" s="527" t="s">
        <v>944</v>
      </c>
      <c r="C6" s="528">
        <v>10</v>
      </c>
      <c r="D6" s="529" t="s">
        <v>108</v>
      </c>
      <c r="E6" s="798">
        <v>3286</v>
      </c>
      <c r="F6" s="798">
        <v>291.5</v>
      </c>
      <c r="G6" s="530">
        <f t="shared" ref="G6:G28" si="0">IFERROR(C6*E6,0)</f>
        <v>32860</v>
      </c>
      <c r="H6" s="530">
        <f t="shared" ref="H6:H28" si="1">IFERROR(C6*F6,0)</f>
        <v>2915</v>
      </c>
      <c r="I6" s="531"/>
      <c r="J6" s="999">
        <v>5</v>
      </c>
      <c r="K6" s="1000">
        <f>J6*(E6)</f>
        <v>16430</v>
      </c>
    </row>
    <row r="7" spans="1:11" s="526" customFormat="1" ht="72.5">
      <c r="A7" s="519" t="s">
        <v>565</v>
      </c>
      <c r="B7" s="527" t="s">
        <v>945</v>
      </c>
      <c r="C7" s="528">
        <v>5</v>
      </c>
      <c r="D7" s="529" t="s">
        <v>108</v>
      </c>
      <c r="E7" s="798">
        <v>1727.8000000000002</v>
      </c>
      <c r="F7" s="798">
        <v>291.5</v>
      </c>
      <c r="G7" s="530">
        <f t="shared" si="0"/>
        <v>8639</v>
      </c>
      <c r="H7" s="530">
        <f t="shared" si="1"/>
        <v>1457.5</v>
      </c>
      <c r="I7" s="531"/>
      <c r="J7" s="999">
        <v>1</v>
      </c>
      <c r="K7" s="1000">
        <f t="shared" ref="K7:K20" si="2">J7*(E7)</f>
        <v>1727.8000000000002</v>
      </c>
    </row>
    <row r="8" spans="1:11" s="526" customFormat="1" ht="72.5">
      <c r="A8" s="519" t="s">
        <v>567</v>
      </c>
      <c r="B8" s="527" t="s">
        <v>946</v>
      </c>
      <c r="C8" s="528">
        <v>0</v>
      </c>
      <c r="D8" s="529" t="s">
        <v>108</v>
      </c>
      <c r="E8" s="798">
        <v>5141</v>
      </c>
      <c r="F8" s="798">
        <v>291.5</v>
      </c>
      <c r="G8" s="530">
        <f t="shared" si="0"/>
        <v>0</v>
      </c>
      <c r="H8" s="530">
        <f t="shared" si="1"/>
        <v>0</v>
      </c>
      <c r="I8" s="531"/>
      <c r="J8" s="999">
        <v>3</v>
      </c>
      <c r="K8" s="1000">
        <f t="shared" si="2"/>
        <v>15423</v>
      </c>
    </row>
    <row r="9" spans="1:11" s="526" customFormat="1" ht="87">
      <c r="A9" s="519" t="s">
        <v>569</v>
      </c>
      <c r="B9" s="527" t="s">
        <v>947</v>
      </c>
      <c r="C9" s="528">
        <v>115</v>
      </c>
      <c r="D9" s="529" t="s">
        <v>108</v>
      </c>
      <c r="E9" s="798">
        <v>1802</v>
      </c>
      <c r="F9" s="798">
        <v>212</v>
      </c>
      <c r="G9" s="530">
        <f t="shared" si="0"/>
        <v>207230</v>
      </c>
      <c r="H9" s="530">
        <f t="shared" si="1"/>
        <v>24380</v>
      </c>
      <c r="I9" s="531"/>
      <c r="J9" s="999">
        <v>119</v>
      </c>
      <c r="K9" s="1000">
        <f t="shared" si="2"/>
        <v>214438</v>
      </c>
    </row>
    <row r="10" spans="1:11" s="526" customFormat="1" ht="87">
      <c r="A10" s="519" t="s">
        <v>572</v>
      </c>
      <c r="B10" s="527" t="s">
        <v>948</v>
      </c>
      <c r="C10" s="528">
        <v>10</v>
      </c>
      <c r="D10" s="529" t="s">
        <v>108</v>
      </c>
      <c r="E10" s="798">
        <v>4558</v>
      </c>
      <c r="F10" s="798">
        <v>212</v>
      </c>
      <c r="G10" s="530">
        <f t="shared" si="0"/>
        <v>45580</v>
      </c>
      <c r="H10" s="530">
        <f t="shared" si="1"/>
        <v>2120</v>
      </c>
      <c r="I10" s="531"/>
      <c r="J10" s="999">
        <v>10</v>
      </c>
      <c r="K10" s="1000">
        <f t="shared" si="2"/>
        <v>45580</v>
      </c>
    </row>
    <row r="11" spans="1:11" s="526" customFormat="1" ht="58">
      <c r="A11" s="519" t="s">
        <v>636</v>
      </c>
      <c r="B11" s="527" t="s">
        <v>949</v>
      </c>
      <c r="C11" s="528">
        <v>18</v>
      </c>
      <c r="D11" s="529" t="s">
        <v>108</v>
      </c>
      <c r="E11" s="798">
        <v>3047.5</v>
      </c>
      <c r="F11" s="798">
        <v>212</v>
      </c>
      <c r="G11" s="530">
        <f t="shared" si="0"/>
        <v>54855</v>
      </c>
      <c r="H11" s="530">
        <f t="shared" si="1"/>
        <v>3816</v>
      </c>
      <c r="I11" s="531"/>
      <c r="J11" s="999">
        <v>18</v>
      </c>
      <c r="K11" s="1000">
        <f t="shared" si="2"/>
        <v>54855</v>
      </c>
    </row>
    <row r="12" spans="1:11" s="526" customFormat="1" ht="72.5">
      <c r="A12" s="519" t="s">
        <v>733</v>
      </c>
      <c r="B12" s="527" t="s">
        <v>950</v>
      </c>
      <c r="C12" s="528">
        <v>2</v>
      </c>
      <c r="D12" s="529" t="s">
        <v>108</v>
      </c>
      <c r="E12" s="798">
        <v>6704.5</v>
      </c>
      <c r="F12" s="798">
        <v>212</v>
      </c>
      <c r="G12" s="530">
        <f t="shared" si="0"/>
        <v>13409</v>
      </c>
      <c r="H12" s="530">
        <f t="shared" si="1"/>
        <v>424</v>
      </c>
      <c r="I12" s="531"/>
      <c r="J12" s="999">
        <v>2</v>
      </c>
      <c r="K12" s="1000">
        <f t="shared" si="2"/>
        <v>13409</v>
      </c>
    </row>
    <row r="13" spans="1:11" s="526" customFormat="1" ht="72.5">
      <c r="A13" s="519" t="s">
        <v>735</v>
      </c>
      <c r="B13" s="527" t="s">
        <v>951</v>
      </c>
      <c r="C13" s="528">
        <v>290</v>
      </c>
      <c r="D13" s="529" t="s">
        <v>108</v>
      </c>
      <c r="E13" s="798">
        <v>689</v>
      </c>
      <c r="F13" s="798">
        <v>119.78</v>
      </c>
      <c r="G13" s="530">
        <f t="shared" si="0"/>
        <v>199810</v>
      </c>
      <c r="H13" s="530">
        <f t="shared" si="1"/>
        <v>34736.199999999997</v>
      </c>
      <c r="I13" s="531"/>
      <c r="J13" s="999">
        <v>196</v>
      </c>
      <c r="K13" s="1000">
        <f t="shared" si="2"/>
        <v>135044</v>
      </c>
    </row>
    <row r="14" spans="1:11" s="526" customFormat="1" ht="87">
      <c r="A14" s="519" t="s">
        <v>737</v>
      </c>
      <c r="B14" s="527" t="s">
        <v>952</v>
      </c>
      <c r="C14" s="528">
        <v>5</v>
      </c>
      <c r="D14" s="529" t="s">
        <v>108</v>
      </c>
      <c r="E14" s="798">
        <v>3445</v>
      </c>
      <c r="F14" s="798">
        <v>119.78</v>
      </c>
      <c r="G14" s="530">
        <f t="shared" si="0"/>
        <v>17225</v>
      </c>
      <c r="H14" s="530">
        <f t="shared" si="1"/>
        <v>598.9</v>
      </c>
      <c r="I14" s="531"/>
      <c r="J14" s="999">
        <v>0</v>
      </c>
      <c r="K14" s="1000">
        <f t="shared" si="2"/>
        <v>0</v>
      </c>
    </row>
    <row r="15" spans="1:11" s="526" customFormat="1" ht="43.5">
      <c r="A15" s="519" t="s">
        <v>739</v>
      </c>
      <c r="B15" s="532" t="s">
        <v>953</v>
      </c>
      <c r="C15" s="528">
        <v>50</v>
      </c>
      <c r="D15" s="529" t="s">
        <v>954</v>
      </c>
      <c r="E15" s="798">
        <v>477</v>
      </c>
      <c r="F15" s="798">
        <v>119.78</v>
      </c>
      <c r="G15" s="530">
        <f t="shared" si="0"/>
        <v>23850</v>
      </c>
      <c r="H15" s="530">
        <f t="shared" si="1"/>
        <v>5989</v>
      </c>
      <c r="I15" s="531"/>
      <c r="J15" s="999">
        <v>50</v>
      </c>
      <c r="K15" s="1000">
        <f t="shared" si="2"/>
        <v>23850</v>
      </c>
    </row>
    <row r="16" spans="1:11" s="526" customFormat="1" ht="72.5">
      <c r="A16" s="519" t="s">
        <v>741</v>
      </c>
      <c r="B16" s="532" t="s">
        <v>955</v>
      </c>
      <c r="C16" s="528">
        <v>50</v>
      </c>
      <c r="D16" s="529" t="s">
        <v>954</v>
      </c>
      <c r="E16" s="798">
        <v>1038.8</v>
      </c>
      <c r="F16" s="798">
        <v>119.78</v>
      </c>
      <c r="G16" s="530">
        <f t="shared" si="0"/>
        <v>51940</v>
      </c>
      <c r="H16" s="530">
        <f t="shared" si="1"/>
        <v>5989</v>
      </c>
      <c r="I16" s="531"/>
      <c r="J16" s="999">
        <v>50</v>
      </c>
      <c r="K16" s="1000">
        <f t="shared" si="2"/>
        <v>51940</v>
      </c>
    </row>
    <row r="17" spans="1:14" s="526" customFormat="1" ht="72.5">
      <c r="A17" s="519" t="s">
        <v>743</v>
      </c>
      <c r="B17" s="532" t="s">
        <v>956</v>
      </c>
      <c r="C17" s="528">
        <v>10</v>
      </c>
      <c r="D17" s="529" t="s">
        <v>954</v>
      </c>
      <c r="E17" s="798">
        <v>3392</v>
      </c>
      <c r="F17" s="798">
        <v>119.78</v>
      </c>
      <c r="G17" s="530">
        <f t="shared" si="0"/>
        <v>33920</v>
      </c>
      <c r="H17" s="530">
        <f t="shared" si="1"/>
        <v>1197.8</v>
      </c>
      <c r="I17" s="531"/>
      <c r="J17" s="999">
        <v>10</v>
      </c>
      <c r="K17" s="1000">
        <f t="shared" si="2"/>
        <v>33920</v>
      </c>
    </row>
    <row r="18" spans="1:14" s="526" customFormat="1" ht="72.5">
      <c r="A18" s="533" t="s">
        <v>745</v>
      </c>
      <c r="B18" s="532" t="s">
        <v>957</v>
      </c>
      <c r="C18" s="528">
        <v>15</v>
      </c>
      <c r="D18" s="529" t="s">
        <v>108</v>
      </c>
      <c r="E18" s="798">
        <v>1749</v>
      </c>
      <c r="F18" s="798">
        <v>119.78</v>
      </c>
      <c r="G18" s="530">
        <f t="shared" si="0"/>
        <v>26235</v>
      </c>
      <c r="H18" s="530">
        <f t="shared" si="1"/>
        <v>1796.7</v>
      </c>
      <c r="I18" s="531"/>
      <c r="J18" s="999">
        <v>52</v>
      </c>
      <c r="K18" s="1000">
        <f t="shared" si="2"/>
        <v>90948</v>
      </c>
    </row>
    <row r="19" spans="1:14" s="526" customFormat="1" ht="72.5">
      <c r="A19" s="533" t="s">
        <v>747</v>
      </c>
      <c r="B19" s="532" t="s">
        <v>958</v>
      </c>
      <c r="C19" s="528">
        <v>5</v>
      </c>
      <c r="D19" s="529" t="s">
        <v>108</v>
      </c>
      <c r="E19" s="798">
        <v>4399</v>
      </c>
      <c r="F19" s="798">
        <v>119.78</v>
      </c>
      <c r="G19" s="530">
        <f t="shared" si="0"/>
        <v>21995</v>
      </c>
      <c r="H19" s="530">
        <f t="shared" si="1"/>
        <v>598.9</v>
      </c>
      <c r="I19" s="531"/>
      <c r="J19" s="999">
        <v>0</v>
      </c>
      <c r="K19" s="1000">
        <f t="shared" si="2"/>
        <v>0</v>
      </c>
    </row>
    <row r="20" spans="1:14" s="526" customFormat="1" ht="29">
      <c r="A20" s="533" t="s">
        <v>749</v>
      </c>
      <c r="B20" s="534" t="s">
        <v>959</v>
      </c>
      <c r="C20" s="528">
        <v>5</v>
      </c>
      <c r="D20" s="529" t="s">
        <v>108</v>
      </c>
      <c r="E20" s="798">
        <v>593.6</v>
      </c>
      <c r="F20" s="798">
        <v>119.78</v>
      </c>
      <c r="G20" s="530">
        <f t="shared" si="0"/>
        <v>2968</v>
      </c>
      <c r="H20" s="530">
        <f t="shared" si="1"/>
        <v>598.9</v>
      </c>
      <c r="I20" s="531"/>
      <c r="J20" s="999">
        <v>5</v>
      </c>
      <c r="K20" s="1000">
        <f t="shared" si="2"/>
        <v>2968</v>
      </c>
    </row>
    <row r="21" spans="1:14" s="538" customFormat="1">
      <c r="A21" s="533" t="s">
        <v>960</v>
      </c>
      <c r="B21" s="535" t="s">
        <v>961</v>
      </c>
      <c r="C21" s="528"/>
      <c r="D21" s="536"/>
      <c r="E21" s="799">
        <v>0</v>
      </c>
      <c r="F21" s="799">
        <v>0</v>
      </c>
      <c r="G21" s="1002">
        <f>SUM(G6:G20)</f>
        <v>740516</v>
      </c>
      <c r="H21" s="530"/>
      <c r="I21" s="537"/>
      <c r="J21" s="999"/>
      <c r="K21" s="1000">
        <f t="shared" ref="K7:K22" si="3">J21*(E21+F21)</f>
        <v>0</v>
      </c>
      <c r="M21" s="1001">
        <f>SUM(K6:K20)</f>
        <v>700532.8</v>
      </c>
    </row>
    <row r="22" spans="1:14" s="526" customFormat="1">
      <c r="A22" s="533"/>
      <c r="B22" s="539"/>
      <c r="C22" s="528"/>
      <c r="D22" s="529"/>
      <c r="E22" s="798">
        <v>0</v>
      </c>
      <c r="F22" s="798">
        <v>0</v>
      </c>
      <c r="G22" s="530"/>
      <c r="H22" s="530"/>
      <c r="I22" s="531"/>
      <c r="J22" s="999"/>
      <c r="K22" s="1000">
        <f t="shared" si="3"/>
        <v>0</v>
      </c>
    </row>
    <row r="23" spans="1:14" s="526" customFormat="1" ht="43.5">
      <c r="A23" s="533">
        <v>1</v>
      </c>
      <c r="B23" s="534" t="s">
        <v>962</v>
      </c>
      <c r="C23" s="528">
        <v>12</v>
      </c>
      <c r="D23" s="529" t="s">
        <v>108</v>
      </c>
      <c r="E23" s="798">
        <v>5300</v>
      </c>
      <c r="F23" s="798">
        <v>371</v>
      </c>
      <c r="G23" s="530">
        <f t="shared" si="0"/>
        <v>63600</v>
      </c>
      <c r="H23" s="530">
        <f t="shared" si="1"/>
        <v>4452</v>
      </c>
      <c r="I23" s="531"/>
      <c r="J23" s="999">
        <v>3</v>
      </c>
      <c r="K23" s="1000">
        <f>J23*(E23)</f>
        <v>15900</v>
      </c>
    </row>
    <row r="24" spans="1:14" s="526" customFormat="1" ht="43.5">
      <c r="A24" s="533">
        <v>2</v>
      </c>
      <c r="B24" s="534" t="s">
        <v>963</v>
      </c>
      <c r="C24" s="528">
        <v>6</v>
      </c>
      <c r="D24" s="529" t="s">
        <v>108</v>
      </c>
      <c r="E24" s="798">
        <v>10600</v>
      </c>
      <c r="F24" s="798">
        <v>371</v>
      </c>
      <c r="G24" s="530">
        <f t="shared" ref="G24" si="4">IFERROR(C24*E24,0)</f>
        <v>63600</v>
      </c>
      <c r="H24" s="530">
        <f t="shared" ref="H24" si="5">IFERROR(C24*F24,0)</f>
        <v>2226</v>
      </c>
      <c r="I24" s="531"/>
      <c r="J24" s="999">
        <v>0</v>
      </c>
      <c r="K24" s="1000">
        <f t="shared" ref="K24:K28" si="6">J24*(E24)</f>
        <v>0</v>
      </c>
    </row>
    <row r="25" spans="1:14" s="526" customFormat="1" ht="72.5">
      <c r="A25" s="533">
        <v>3</v>
      </c>
      <c r="B25" s="527" t="s">
        <v>964</v>
      </c>
      <c r="C25" s="528">
        <v>10</v>
      </c>
      <c r="D25" s="529" t="s">
        <v>965</v>
      </c>
      <c r="E25" s="798">
        <v>6360</v>
      </c>
      <c r="F25" s="798">
        <v>265</v>
      </c>
      <c r="G25" s="530">
        <f t="shared" si="0"/>
        <v>63600</v>
      </c>
      <c r="H25" s="530">
        <f t="shared" si="1"/>
        <v>2650</v>
      </c>
      <c r="I25" s="531"/>
      <c r="J25" s="999">
        <v>6</v>
      </c>
      <c r="K25" s="1000">
        <f t="shared" si="6"/>
        <v>38160</v>
      </c>
    </row>
    <row r="26" spans="1:14" s="526" customFormat="1" ht="43.5">
      <c r="A26" s="533">
        <v>4</v>
      </c>
      <c r="B26" s="539" t="s">
        <v>966</v>
      </c>
      <c r="C26" s="528">
        <v>1</v>
      </c>
      <c r="D26" s="529" t="s">
        <v>108</v>
      </c>
      <c r="E26" s="798">
        <v>21200</v>
      </c>
      <c r="F26" s="798">
        <v>795</v>
      </c>
      <c r="G26" s="530">
        <f t="shared" si="0"/>
        <v>21200</v>
      </c>
      <c r="H26" s="530">
        <f t="shared" si="1"/>
        <v>795</v>
      </c>
      <c r="I26" s="531"/>
      <c r="J26" s="999">
        <v>0</v>
      </c>
      <c r="K26" s="1000">
        <f t="shared" si="6"/>
        <v>0</v>
      </c>
      <c r="L26" s="538"/>
      <c r="M26" s="538"/>
      <c r="N26" s="538"/>
    </row>
    <row r="27" spans="1:14" s="526" customFormat="1" ht="72.5">
      <c r="A27" s="533">
        <v>5</v>
      </c>
      <c r="B27" s="539" t="s">
        <v>967</v>
      </c>
      <c r="C27" s="528">
        <v>2</v>
      </c>
      <c r="D27" s="529" t="s">
        <v>108</v>
      </c>
      <c r="E27" s="798">
        <v>116600</v>
      </c>
      <c r="F27" s="798">
        <v>1590</v>
      </c>
      <c r="G27" s="530">
        <f t="shared" si="0"/>
        <v>233200</v>
      </c>
      <c r="H27" s="530">
        <f t="shared" si="1"/>
        <v>3180</v>
      </c>
      <c r="I27" s="531"/>
      <c r="J27" s="999">
        <v>2</v>
      </c>
      <c r="K27" s="1000">
        <f t="shared" si="6"/>
        <v>233200</v>
      </c>
      <c r="L27" s="538"/>
      <c r="M27" s="538"/>
      <c r="N27" s="538"/>
    </row>
    <row r="28" spans="1:14" s="526" customFormat="1" ht="43.5">
      <c r="A28" s="533">
        <v>6</v>
      </c>
      <c r="B28" s="539" t="s">
        <v>968</v>
      </c>
      <c r="C28" s="528">
        <v>15</v>
      </c>
      <c r="D28" s="529" t="s">
        <v>108</v>
      </c>
      <c r="E28" s="798">
        <v>3180</v>
      </c>
      <c r="F28" s="798">
        <v>265</v>
      </c>
      <c r="G28" s="530">
        <f t="shared" si="0"/>
        <v>47700</v>
      </c>
      <c r="H28" s="530">
        <f t="shared" si="1"/>
        <v>3975</v>
      </c>
      <c r="I28" s="531"/>
      <c r="J28" s="999">
        <v>0</v>
      </c>
      <c r="K28" s="1000">
        <f t="shared" si="6"/>
        <v>0</v>
      </c>
      <c r="L28" s="538"/>
      <c r="M28" s="538"/>
      <c r="N28" s="1003"/>
    </row>
    <row r="29" spans="1:14" s="526" customFormat="1">
      <c r="A29" s="533"/>
      <c r="B29" s="539"/>
      <c r="C29" s="528"/>
      <c r="D29" s="529"/>
      <c r="E29" s="800">
        <v>0</v>
      </c>
      <c r="F29" s="800">
        <v>0</v>
      </c>
      <c r="G29" s="1002">
        <f>SUM(G23:G28)</f>
        <v>492900</v>
      </c>
      <c r="H29" s="530"/>
      <c r="I29" s="531"/>
      <c r="J29" s="999"/>
      <c r="K29" s="995"/>
      <c r="M29" s="1001">
        <f>SUM(K23:K28)</f>
        <v>287260</v>
      </c>
    </row>
    <row r="30" spans="1:14">
      <c r="A30" s="541"/>
      <c r="B30" s="542" t="s">
        <v>969</v>
      </c>
      <c r="C30" s="543">
        <f>SUM(C4:C29)-(C17+C16+C15+C12+C11)</f>
        <v>506</v>
      </c>
      <c r="D30" s="544"/>
      <c r="E30" s="801">
        <v>0</v>
      </c>
      <c r="F30" s="801">
        <v>0</v>
      </c>
      <c r="G30" s="543">
        <f>SUM(G4:G29)</f>
        <v>2466832</v>
      </c>
      <c r="H30" s="543">
        <f>SUM(H4:H29)</f>
        <v>103895.89999999998</v>
      </c>
      <c r="I30" s="517"/>
    </row>
    <row r="31" spans="1:14">
      <c r="A31" s="546"/>
      <c r="B31" s="539"/>
      <c r="C31" s="547"/>
      <c r="D31" s="548"/>
      <c r="E31" s="802">
        <v>0</v>
      </c>
      <c r="F31" s="798">
        <v>0</v>
      </c>
      <c r="G31" s="549"/>
      <c r="H31" s="549"/>
      <c r="I31" s="517"/>
    </row>
    <row r="32" spans="1:14">
      <c r="A32" s="550">
        <v>2</v>
      </c>
      <c r="B32" s="551" t="s">
        <v>925</v>
      </c>
      <c r="C32" s="552"/>
      <c r="D32" s="548"/>
      <c r="E32" s="802">
        <v>0</v>
      </c>
      <c r="F32" s="798">
        <v>0</v>
      </c>
      <c r="G32" s="549"/>
      <c r="H32" s="549"/>
      <c r="I32" s="517"/>
    </row>
    <row r="33" spans="1:9">
      <c r="A33" s="550"/>
      <c r="B33" s="551" t="s">
        <v>970</v>
      </c>
      <c r="C33" s="552"/>
      <c r="D33" s="548"/>
      <c r="E33" s="802">
        <v>0</v>
      </c>
      <c r="F33" s="798">
        <v>0</v>
      </c>
      <c r="G33" s="549"/>
      <c r="H33" s="549"/>
      <c r="I33" s="517"/>
    </row>
    <row r="34" spans="1:9">
      <c r="A34" s="550" t="s">
        <v>223</v>
      </c>
      <c r="B34" s="535" t="s">
        <v>971</v>
      </c>
      <c r="C34" s="547"/>
      <c r="D34" s="548"/>
      <c r="E34" s="802">
        <v>0</v>
      </c>
      <c r="F34" s="798">
        <v>0</v>
      </c>
      <c r="G34" s="549"/>
      <c r="H34" s="549"/>
      <c r="I34" s="517"/>
    </row>
    <row r="35" spans="1:9" ht="29">
      <c r="A35" s="550" t="s">
        <v>560</v>
      </c>
      <c r="B35" s="539" t="s">
        <v>972</v>
      </c>
      <c r="C35" s="528">
        <v>150</v>
      </c>
      <c r="D35" s="548" t="s">
        <v>108</v>
      </c>
      <c r="E35" s="800">
        <v>1280.48</v>
      </c>
      <c r="F35" s="800">
        <v>479.12</v>
      </c>
      <c r="G35" s="530">
        <f>IFERROR(C35*E35,0)</f>
        <v>192072</v>
      </c>
      <c r="H35" s="530">
        <f>IFERROR(C35*F35,0)</f>
        <v>71868</v>
      </c>
      <c r="I35" s="517"/>
    </row>
    <row r="36" spans="1:9" ht="43.5">
      <c r="A36" s="550" t="s">
        <v>565</v>
      </c>
      <c r="B36" s="539" t="s">
        <v>973</v>
      </c>
      <c r="C36" s="528">
        <v>10</v>
      </c>
      <c r="D36" s="548" t="s">
        <v>108</v>
      </c>
      <c r="E36" s="800">
        <v>1296.3800000000001</v>
      </c>
      <c r="F36" s="800">
        <v>479.12</v>
      </c>
      <c r="G36" s="530">
        <f>IFERROR(C36*E36,0)</f>
        <v>12963.800000000001</v>
      </c>
      <c r="H36" s="530">
        <f>IFERROR(C36*F36,0)</f>
        <v>4791.2</v>
      </c>
      <c r="I36" s="517"/>
    </row>
    <row r="37" spans="1:9">
      <c r="A37" s="550"/>
      <c r="B37" s="539"/>
      <c r="C37" s="547"/>
      <c r="D37" s="548"/>
      <c r="E37" s="800">
        <v>0</v>
      </c>
      <c r="F37" s="800">
        <v>0</v>
      </c>
      <c r="G37" s="549"/>
      <c r="H37" s="549"/>
      <c r="I37" s="517"/>
    </row>
    <row r="38" spans="1:9">
      <c r="A38" s="550" t="s">
        <v>974</v>
      </c>
      <c r="B38" s="535" t="s">
        <v>975</v>
      </c>
      <c r="C38" s="547"/>
      <c r="D38" s="548"/>
      <c r="E38" s="800">
        <v>0</v>
      </c>
      <c r="F38" s="800">
        <v>0</v>
      </c>
      <c r="G38" s="549"/>
      <c r="H38" s="549"/>
      <c r="I38" s="517"/>
    </row>
    <row r="39" spans="1:9" ht="29">
      <c r="A39" s="550" t="s">
        <v>560</v>
      </c>
      <c r="B39" s="539" t="s">
        <v>976</v>
      </c>
      <c r="C39" s="528">
        <f>488-(C35+C36)</f>
        <v>328</v>
      </c>
      <c r="D39" s="548" t="s">
        <v>108</v>
      </c>
      <c r="E39" s="800">
        <v>503.5</v>
      </c>
      <c r="F39" s="800">
        <v>185.5</v>
      </c>
      <c r="G39" s="530">
        <f>IFERROR(C39*E39,0)</f>
        <v>165148</v>
      </c>
      <c r="H39" s="530">
        <f>IFERROR(C39*F39,0)</f>
        <v>60844</v>
      </c>
      <c r="I39" s="517"/>
    </row>
    <row r="40" spans="1:9" ht="29">
      <c r="A40" s="550" t="s">
        <v>565</v>
      </c>
      <c r="B40" s="539" t="s">
        <v>977</v>
      </c>
      <c r="C40" s="528">
        <v>1500</v>
      </c>
      <c r="D40" s="548" t="s">
        <v>978</v>
      </c>
      <c r="E40" s="800">
        <v>193.98000000000002</v>
      </c>
      <c r="F40" s="800">
        <v>66.78</v>
      </c>
      <c r="G40" s="530">
        <f>IFERROR(C40*E40,0)</f>
        <v>290970</v>
      </c>
      <c r="H40" s="530">
        <f>IFERROR(C40*F40,0)</f>
        <v>100170</v>
      </c>
      <c r="I40" s="517"/>
    </row>
    <row r="41" spans="1:9" ht="29">
      <c r="A41" s="550" t="s">
        <v>567</v>
      </c>
      <c r="B41" s="539" t="s">
        <v>979</v>
      </c>
      <c r="C41" s="528">
        <v>350</v>
      </c>
      <c r="D41" s="548" t="s">
        <v>978</v>
      </c>
      <c r="E41" s="800">
        <v>89.04</v>
      </c>
      <c r="F41" s="800">
        <v>25.44</v>
      </c>
      <c r="G41" s="530">
        <f>IFERROR(C41*E41,0)</f>
        <v>31164.000000000004</v>
      </c>
      <c r="H41" s="530">
        <f>IFERROR(C41*F41,0)</f>
        <v>8904</v>
      </c>
      <c r="I41" s="517"/>
    </row>
    <row r="42" spans="1:9" ht="29">
      <c r="A42" s="550" t="s">
        <v>569</v>
      </c>
      <c r="B42" s="539" t="s">
        <v>980</v>
      </c>
      <c r="C42" s="528">
        <v>300</v>
      </c>
      <c r="D42" s="548" t="s">
        <v>978</v>
      </c>
      <c r="E42" s="800">
        <v>228.96</v>
      </c>
      <c r="F42" s="800">
        <v>78.44</v>
      </c>
      <c r="G42" s="530">
        <f>IFERROR(C42*E42,0)</f>
        <v>68688</v>
      </c>
      <c r="H42" s="530">
        <f>IFERROR(C42*F42,0)</f>
        <v>23532</v>
      </c>
      <c r="I42" s="517"/>
    </row>
    <row r="43" spans="1:9" ht="29">
      <c r="A43" s="550" t="s">
        <v>572</v>
      </c>
      <c r="B43" s="553" t="s">
        <v>981</v>
      </c>
      <c r="C43" s="528">
        <v>50</v>
      </c>
      <c r="D43" s="548" t="s">
        <v>978</v>
      </c>
      <c r="E43" s="800">
        <v>151.58000000000001</v>
      </c>
      <c r="F43" s="800">
        <v>58.300000000000004</v>
      </c>
      <c r="G43" s="530">
        <f>IFERROR(C43*E43,0)</f>
        <v>7579.0000000000009</v>
      </c>
      <c r="H43" s="530">
        <f>IFERROR(C43*F43,0)</f>
        <v>2915</v>
      </c>
      <c r="I43" s="517"/>
    </row>
    <row r="44" spans="1:9">
      <c r="A44" s="554"/>
      <c r="B44" s="555" t="s">
        <v>969</v>
      </c>
      <c r="C44" s="556"/>
      <c r="D44" s="544"/>
      <c r="E44" s="801">
        <v>0</v>
      </c>
      <c r="F44" s="801">
        <v>0</v>
      </c>
      <c r="G44" s="543">
        <f>SUM(G34:G43)</f>
        <v>768584.8</v>
      </c>
      <c r="H44" s="543">
        <f>SUM(H34:H43)</f>
        <v>273024.2</v>
      </c>
      <c r="I44" s="517"/>
    </row>
    <row r="45" spans="1:9">
      <c r="A45" s="550">
        <v>3</v>
      </c>
      <c r="B45" s="551" t="s">
        <v>982</v>
      </c>
      <c r="C45" s="547"/>
      <c r="D45" s="548"/>
      <c r="E45" s="802">
        <v>0</v>
      </c>
      <c r="F45" s="798">
        <v>0</v>
      </c>
      <c r="G45" s="549"/>
      <c r="H45" s="549"/>
      <c r="I45" s="517"/>
    </row>
    <row r="46" spans="1:9" ht="29">
      <c r="A46" s="550" t="s">
        <v>560</v>
      </c>
      <c r="B46" s="539" t="s">
        <v>983</v>
      </c>
      <c r="C46" s="528">
        <v>186</v>
      </c>
      <c r="D46" s="548" t="s">
        <v>108</v>
      </c>
      <c r="E46" s="800">
        <v>654.02</v>
      </c>
      <c r="F46" s="800">
        <v>159</v>
      </c>
      <c r="G46" s="530">
        <f t="shared" ref="G46:G62" si="7">IFERROR(C46*E46,0)</f>
        <v>121647.72</v>
      </c>
      <c r="H46" s="530">
        <f t="shared" ref="H46:H62" si="8">IFERROR(C46*F46,0)</f>
        <v>29574</v>
      </c>
      <c r="I46" s="557"/>
    </row>
    <row r="47" spans="1:9" ht="29">
      <c r="A47" s="550" t="s">
        <v>565</v>
      </c>
      <c r="B47" s="539" t="s">
        <v>984</v>
      </c>
      <c r="C47" s="528">
        <v>46</v>
      </c>
      <c r="D47" s="548" t="s">
        <v>108</v>
      </c>
      <c r="E47" s="800">
        <v>491.84000000000003</v>
      </c>
      <c r="F47" s="800">
        <v>137.80000000000001</v>
      </c>
      <c r="G47" s="530">
        <f t="shared" si="7"/>
        <v>22624.640000000003</v>
      </c>
      <c r="H47" s="530">
        <f t="shared" si="8"/>
        <v>6338.8</v>
      </c>
      <c r="I47" s="517"/>
    </row>
    <row r="48" spans="1:9" ht="29">
      <c r="A48" s="550" t="s">
        <v>567</v>
      </c>
      <c r="B48" s="539" t="s">
        <v>985</v>
      </c>
      <c r="C48" s="528">
        <v>30</v>
      </c>
      <c r="D48" s="548" t="s">
        <v>108</v>
      </c>
      <c r="E48" s="800">
        <v>399.62</v>
      </c>
      <c r="F48" s="800">
        <v>106</v>
      </c>
      <c r="G48" s="530">
        <f t="shared" si="7"/>
        <v>11988.6</v>
      </c>
      <c r="H48" s="530">
        <f t="shared" si="8"/>
        <v>3180</v>
      </c>
      <c r="I48" s="517"/>
    </row>
    <row r="49" spans="1:14" ht="29">
      <c r="A49" s="550" t="s">
        <v>569</v>
      </c>
      <c r="B49" s="539" t="s">
        <v>986</v>
      </c>
      <c r="C49" s="528">
        <v>35</v>
      </c>
      <c r="D49" s="548" t="s">
        <v>108</v>
      </c>
      <c r="E49" s="800">
        <v>399.62</v>
      </c>
      <c r="F49" s="800">
        <v>106</v>
      </c>
      <c r="G49" s="530">
        <f t="shared" si="7"/>
        <v>13986.7</v>
      </c>
      <c r="H49" s="530">
        <f t="shared" si="8"/>
        <v>3710</v>
      </c>
      <c r="I49" s="517"/>
    </row>
    <row r="50" spans="1:14" ht="29">
      <c r="A50" s="550" t="s">
        <v>572</v>
      </c>
      <c r="B50" s="539" t="s">
        <v>987</v>
      </c>
      <c r="C50" s="528">
        <v>60</v>
      </c>
      <c r="D50" s="548" t="s">
        <v>108</v>
      </c>
      <c r="E50" s="800">
        <v>411.28000000000003</v>
      </c>
      <c r="F50" s="800">
        <v>106</v>
      </c>
      <c r="G50" s="530">
        <f t="shared" si="7"/>
        <v>24676.800000000003</v>
      </c>
      <c r="H50" s="530">
        <f t="shared" si="8"/>
        <v>6360</v>
      </c>
      <c r="I50" s="517"/>
    </row>
    <row r="51" spans="1:14" ht="29">
      <c r="A51" s="550" t="s">
        <v>636</v>
      </c>
      <c r="B51" s="539" t="s">
        <v>988</v>
      </c>
      <c r="C51" s="528">
        <v>5</v>
      </c>
      <c r="D51" s="548" t="s">
        <v>108</v>
      </c>
      <c r="E51" s="800">
        <v>657.2</v>
      </c>
      <c r="F51" s="800">
        <v>106</v>
      </c>
      <c r="G51" s="530">
        <f t="shared" si="7"/>
        <v>3286</v>
      </c>
      <c r="H51" s="530">
        <f t="shared" si="8"/>
        <v>530</v>
      </c>
      <c r="I51" s="517"/>
    </row>
    <row r="52" spans="1:14" ht="29">
      <c r="A52" s="550" t="s">
        <v>733</v>
      </c>
      <c r="B52" s="539" t="s">
        <v>989</v>
      </c>
      <c r="C52" s="528">
        <v>10</v>
      </c>
      <c r="D52" s="548" t="s">
        <v>108</v>
      </c>
      <c r="E52" s="800">
        <v>295.74</v>
      </c>
      <c r="F52" s="800">
        <v>106</v>
      </c>
      <c r="G52" s="530">
        <f t="shared" si="7"/>
        <v>2957.4</v>
      </c>
      <c r="H52" s="530">
        <f t="shared" si="8"/>
        <v>1060</v>
      </c>
      <c r="I52" s="517"/>
    </row>
    <row r="53" spans="1:14" ht="43.5">
      <c r="A53" s="550" t="s">
        <v>735</v>
      </c>
      <c r="B53" s="539" t="s">
        <v>990</v>
      </c>
      <c r="C53" s="528">
        <v>6</v>
      </c>
      <c r="D53" s="548" t="s">
        <v>108</v>
      </c>
      <c r="E53" s="800">
        <v>3392</v>
      </c>
      <c r="F53" s="800">
        <v>371</v>
      </c>
      <c r="G53" s="530">
        <f t="shared" si="7"/>
        <v>20352</v>
      </c>
      <c r="H53" s="530">
        <f t="shared" si="8"/>
        <v>2226</v>
      </c>
      <c r="I53" s="517"/>
    </row>
    <row r="54" spans="1:14" ht="29">
      <c r="A54" s="550" t="s">
        <v>737</v>
      </c>
      <c r="B54" s="539" t="s">
        <v>991</v>
      </c>
      <c r="C54" s="528">
        <v>1</v>
      </c>
      <c r="D54" s="548" t="s">
        <v>108</v>
      </c>
      <c r="E54" s="800">
        <v>9010</v>
      </c>
      <c r="F54" s="800">
        <v>371</v>
      </c>
      <c r="G54" s="530">
        <f t="shared" si="7"/>
        <v>9010</v>
      </c>
      <c r="H54" s="530">
        <f t="shared" si="8"/>
        <v>371</v>
      </c>
      <c r="I54" s="517"/>
      <c r="N54" s="518">
        <f>13000/6</f>
        <v>2166.6666666666665</v>
      </c>
    </row>
    <row r="55" spans="1:14" ht="29">
      <c r="A55" s="550" t="s">
        <v>739</v>
      </c>
      <c r="B55" s="539" t="s">
        <v>992</v>
      </c>
      <c r="C55" s="528">
        <v>4</v>
      </c>
      <c r="D55" s="548" t="s">
        <v>108</v>
      </c>
      <c r="E55" s="800">
        <v>4770</v>
      </c>
      <c r="F55" s="800">
        <v>371</v>
      </c>
      <c r="G55" s="530">
        <f t="shared" si="7"/>
        <v>19080</v>
      </c>
      <c r="H55" s="530">
        <f t="shared" si="8"/>
        <v>1484</v>
      </c>
      <c r="I55" s="517"/>
    </row>
    <row r="56" spans="1:14" ht="29">
      <c r="A56" s="550" t="s">
        <v>741</v>
      </c>
      <c r="B56" s="553" t="s">
        <v>993</v>
      </c>
      <c r="C56" s="528">
        <v>1</v>
      </c>
      <c r="D56" s="548" t="s">
        <v>108</v>
      </c>
      <c r="E56" s="800">
        <v>5384.8</v>
      </c>
      <c r="F56" s="800">
        <v>371</v>
      </c>
      <c r="G56" s="530">
        <f t="shared" si="7"/>
        <v>5384.8</v>
      </c>
      <c r="H56" s="530">
        <f t="shared" si="8"/>
        <v>371</v>
      </c>
      <c r="I56" s="517"/>
    </row>
    <row r="57" spans="1:14" ht="29">
      <c r="A57" s="550" t="s">
        <v>743</v>
      </c>
      <c r="B57" s="553" t="s">
        <v>994</v>
      </c>
      <c r="C57" s="528">
        <v>5</v>
      </c>
      <c r="D57" s="548" t="s">
        <v>108</v>
      </c>
      <c r="E57" s="800">
        <v>5384.8</v>
      </c>
      <c r="F57" s="800">
        <v>371</v>
      </c>
      <c r="G57" s="530">
        <f t="shared" si="7"/>
        <v>26924</v>
      </c>
      <c r="H57" s="530">
        <f t="shared" si="8"/>
        <v>1855</v>
      </c>
      <c r="I57" s="517"/>
    </row>
    <row r="58" spans="1:14" ht="29">
      <c r="A58" s="550" t="s">
        <v>745</v>
      </c>
      <c r="B58" s="553" t="s">
        <v>995</v>
      </c>
      <c r="C58" s="528">
        <v>1</v>
      </c>
      <c r="D58" s="548" t="s">
        <v>108</v>
      </c>
      <c r="E58" s="800">
        <v>3116.4</v>
      </c>
      <c r="F58" s="800">
        <v>371</v>
      </c>
      <c r="G58" s="530">
        <f t="shared" si="7"/>
        <v>3116.4</v>
      </c>
      <c r="H58" s="530">
        <f t="shared" si="8"/>
        <v>371</v>
      </c>
      <c r="I58" s="517"/>
    </row>
    <row r="59" spans="1:14" ht="29">
      <c r="A59" s="550" t="s">
        <v>747</v>
      </c>
      <c r="B59" s="553" t="s">
        <v>996</v>
      </c>
      <c r="C59" s="528">
        <v>1</v>
      </c>
      <c r="D59" s="548" t="s">
        <v>108</v>
      </c>
      <c r="E59" s="800">
        <v>3116.4</v>
      </c>
      <c r="F59" s="800">
        <v>371</v>
      </c>
      <c r="G59" s="530">
        <f t="shared" si="7"/>
        <v>3116.4</v>
      </c>
      <c r="H59" s="530">
        <f t="shared" si="8"/>
        <v>371</v>
      </c>
      <c r="I59" s="517"/>
    </row>
    <row r="60" spans="1:14" ht="29">
      <c r="A60" s="550" t="s">
        <v>749</v>
      </c>
      <c r="B60" s="553" t="s">
        <v>997</v>
      </c>
      <c r="C60" s="528">
        <v>1</v>
      </c>
      <c r="D60" s="548" t="s">
        <v>108</v>
      </c>
      <c r="E60" s="800">
        <v>2556.7200000000003</v>
      </c>
      <c r="F60" s="800">
        <v>371</v>
      </c>
      <c r="G60" s="530">
        <f t="shared" si="7"/>
        <v>2556.7200000000003</v>
      </c>
      <c r="H60" s="530">
        <f t="shared" si="8"/>
        <v>371</v>
      </c>
      <c r="I60" s="517"/>
    </row>
    <row r="61" spans="1:14">
      <c r="A61" s="550" t="s">
        <v>960</v>
      </c>
      <c r="B61" s="553" t="s">
        <v>998</v>
      </c>
      <c r="C61" s="528">
        <v>40</v>
      </c>
      <c r="D61" s="548" t="s">
        <v>108</v>
      </c>
      <c r="E61" s="800">
        <v>68.900000000000006</v>
      </c>
      <c r="F61" s="800">
        <v>15.9</v>
      </c>
      <c r="G61" s="530">
        <f t="shared" si="7"/>
        <v>2756</v>
      </c>
      <c r="H61" s="530">
        <f t="shared" si="8"/>
        <v>636</v>
      </c>
      <c r="I61" s="517"/>
    </row>
    <row r="62" spans="1:14" ht="29">
      <c r="A62" s="550" t="s">
        <v>999</v>
      </c>
      <c r="B62" s="553" t="s">
        <v>1000</v>
      </c>
      <c r="C62" s="528">
        <v>1</v>
      </c>
      <c r="D62" s="548" t="s">
        <v>108</v>
      </c>
      <c r="E62" s="800">
        <v>82000</v>
      </c>
      <c r="F62" s="800">
        <v>9010</v>
      </c>
      <c r="G62" s="530">
        <f t="shared" si="7"/>
        <v>82000</v>
      </c>
      <c r="H62" s="530">
        <f t="shared" si="8"/>
        <v>9010</v>
      </c>
      <c r="I62" s="517"/>
    </row>
    <row r="63" spans="1:14">
      <c r="A63" s="550"/>
      <c r="B63" s="553"/>
      <c r="C63" s="528"/>
      <c r="D63" s="558"/>
      <c r="E63" s="800">
        <v>0</v>
      </c>
      <c r="F63" s="800">
        <v>0</v>
      </c>
      <c r="G63" s="540"/>
      <c r="H63" s="540"/>
      <c r="I63" s="557"/>
    </row>
    <row r="64" spans="1:14">
      <c r="A64" s="554"/>
      <c r="B64" s="555" t="s">
        <v>969</v>
      </c>
      <c r="C64" s="559"/>
      <c r="D64" s="544"/>
      <c r="E64" s="801">
        <v>0</v>
      </c>
      <c r="F64" s="801">
        <v>0</v>
      </c>
      <c r="G64" s="543">
        <f>SUM(G46:G63)</f>
        <v>375464.18000000005</v>
      </c>
      <c r="H64" s="543">
        <f>SUM(H46:H63)</f>
        <v>67818.8</v>
      </c>
      <c r="I64" s="517"/>
    </row>
    <row r="65" spans="1:9">
      <c r="A65" s="550"/>
      <c r="B65" s="553"/>
      <c r="C65" s="560"/>
      <c r="D65" s="548"/>
      <c r="E65" s="802">
        <v>0</v>
      </c>
      <c r="F65" s="798">
        <v>0</v>
      </c>
      <c r="G65" s="549"/>
      <c r="H65" s="549"/>
      <c r="I65" s="517"/>
    </row>
    <row r="66" spans="1:9">
      <c r="A66" s="550">
        <v>4</v>
      </c>
      <c r="B66" s="551" t="s">
        <v>927</v>
      </c>
      <c r="C66" s="561"/>
      <c r="D66" s="548"/>
      <c r="E66" s="802">
        <v>0</v>
      </c>
      <c r="F66" s="798">
        <v>0</v>
      </c>
      <c r="G66" s="549"/>
      <c r="H66" s="549"/>
      <c r="I66" s="517"/>
    </row>
    <row r="67" spans="1:9">
      <c r="A67" s="550"/>
      <c r="B67" s="551" t="s">
        <v>1001</v>
      </c>
      <c r="C67" s="561"/>
      <c r="D67" s="548"/>
      <c r="E67" s="802">
        <v>0</v>
      </c>
      <c r="F67" s="798">
        <v>0</v>
      </c>
      <c r="G67" s="549"/>
      <c r="H67" s="549"/>
      <c r="I67" s="517"/>
    </row>
    <row r="68" spans="1:9" ht="29">
      <c r="A68" s="550" t="s">
        <v>560</v>
      </c>
      <c r="B68" s="553" t="s">
        <v>1002</v>
      </c>
      <c r="C68" s="528">
        <v>3400</v>
      </c>
      <c r="D68" s="548" t="s">
        <v>978</v>
      </c>
      <c r="E68" s="800">
        <v>94</v>
      </c>
      <c r="F68" s="800">
        <v>15.9</v>
      </c>
      <c r="G68" s="530">
        <f t="shared" ref="G68:G74" si="9">IFERROR(C68*E68,0)</f>
        <v>319600</v>
      </c>
      <c r="H68" s="530">
        <f t="shared" ref="H68:H74" si="10">IFERROR(C68*F68,0)</f>
        <v>54060</v>
      </c>
      <c r="I68" s="517"/>
    </row>
    <row r="69" spans="1:9" ht="29">
      <c r="A69" s="550" t="s">
        <v>565</v>
      </c>
      <c r="B69" s="553" t="s">
        <v>1003</v>
      </c>
      <c r="C69" s="528">
        <v>1000</v>
      </c>
      <c r="D69" s="548" t="s">
        <v>978</v>
      </c>
      <c r="E69" s="800">
        <v>190</v>
      </c>
      <c r="F69" s="800">
        <v>53</v>
      </c>
      <c r="G69" s="530">
        <f t="shared" si="9"/>
        <v>190000</v>
      </c>
      <c r="H69" s="530">
        <f t="shared" si="10"/>
        <v>53000</v>
      </c>
      <c r="I69" s="517"/>
    </row>
    <row r="70" spans="1:9" ht="29">
      <c r="A70" s="550" t="s">
        <v>567</v>
      </c>
      <c r="B70" s="553" t="s">
        <v>1004</v>
      </c>
      <c r="C70" s="528">
        <v>1500</v>
      </c>
      <c r="D70" s="548" t="s">
        <v>978</v>
      </c>
      <c r="E70" s="800">
        <v>94</v>
      </c>
      <c r="F70" s="800">
        <v>15.9</v>
      </c>
      <c r="G70" s="530">
        <f t="shared" si="9"/>
        <v>141000</v>
      </c>
      <c r="H70" s="530">
        <f t="shared" si="10"/>
        <v>23850</v>
      </c>
      <c r="I70" s="517"/>
    </row>
    <row r="71" spans="1:9" ht="29">
      <c r="A71" s="550" t="s">
        <v>569</v>
      </c>
      <c r="B71" s="553" t="s">
        <v>1005</v>
      </c>
      <c r="C71" s="528">
        <v>500</v>
      </c>
      <c r="D71" s="548" t="s">
        <v>978</v>
      </c>
      <c r="E71" s="800">
        <v>190</v>
      </c>
      <c r="F71" s="800">
        <v>53</v>
      </c>
      <c r="G71" s="530">
        <f t="shared" si="9"/>
        <v>95000</v>
      </c>
      <c r="H71" s="530">
        <f t="shared" si="10"/>
        <v>26500</v>
      </c>
      <c r="I71" s="517"/>
    </row>
    <row r="72" spans="1:9" ht="29">
      <c r="A72" s="550" t="s">
        <v>572</v>
      </c>
      <c r="B72" s="553" t="s">
        <v>1006</v>
      </c>
      <c r="C72" s="528">
        <v>250</v>
      </c>
      <c r="D72" s="548" t="s">
        <v>978</v>
      </c>
      <c r="E72" s="800">
        <v>254.4</v>
      </c>
      <c r="F72" s="800">
        <v>59.36</v>
      </c>
      <c r="G72" s="530">
        <f t="shared" si="9"/>
        <v>63600</v>
      </c>
      <c r="H72" s="530">
        <f t="shared" si="10"/>
        <v>14840</v>
      </c>
      <c r="I72" s="517"/>
    </row>
    <row r="73" spans="1:9" ht="29">
      <c r="A73" s="550" t="s">
        <v>636</v>
      </c>
      <c r="B73" s="553" t="s">
        <v>1007</v>
      </c>
      <c r="C73" s="528">
        <v>50</v>
      </c>
      <c r="D73" s="548" t="s">
        <v>978</v>
      </c>
      <c r="E73" s="800">
        <v>148.4</v>
      </c>
      <c r="F73" s="800">
        <v>23.32</v>
      </c>
      <c r="G73" s="530">
        <f t="shared" si="9"/>
        <v>7420</v>
      </c>
      <c r="H73" s="530">
        <f t="shared" si="10"/>
        <v>1166</v>
      </c>
      <c r="I73" s="517"/>
    </row>
    <row r="74" spans="1:9" ht="29">
      <c r="A74" s="550" t="s">
        <v>733</v>
      </c>
      <c r="B74" s="553" t="s">
        <v>1008</v>
      </c>
      <c r="C74" s="528">
        <v>20</v>
      </c>
      <c r="D74" s="548" t="s">
        <v>978</v>
      </c>
      <c r="E74" s="800">
        <v>67.045000000000002</v>
      </c>
      <c r="F74" s="800">
        <v>21.200000000000003</v>
      </c>
      <c r="G74" s="530">
        <f t="shared" si="9"/>
        <v>1340.9</v>
      </c>
      <c r="H74" s="530">
        <f t="shared" si="10"/>
        <v>424.00000000000006</v>
      </c>
      <c r="I74" s="517"/>
    </row>
    <row r="75" spans="1:9">
      <c r="A75" s="550"/>
      <c r="B75" s="553"/>
      <c r="C75" s="560"/>
      <c r="D75" s="548"/>
      <c r="E75" s="800">
        <v>0</v>
      </c>
      <c r="F75" s="800">
        <v>0</v>
      </c>
      <c r="G75" s="540"/>
      <c r="H75" s="540"/>
      <c r="I75" s="517"/>
    </row>
    <row r="76" spans="1:9">
      <c r="A76" s="554"/>
      <c r="B76" s="555" t="s">
        <v>969</v>
      </c>
      <c r="C76" s="559"/>
      <c r="D76" s="544"/>
      <c r="E76" s="801">
        <v>0</v>
      </c>
      <c r="F76" s="801">
        <v>0</v>
      </c>
      <c r="G76" s="543">
        <f>SUM(G66:G74)</f>
        <v>817960.9</v>
      </c>
      <c r="H76" s="543">
        <f>SUM(H66:H74)</f>
        <v>173840</v>
      </c>
      <c r="I76" s="517"/>
    </row>
    <row r="77" spans="1:9">
      <c r="A77" s="550">
        <v>5</v>
      </c>
      <c r="B77" s="551" t="s">
        <v>928</v>
      </c>
      <c r="C77" s="562"/>
      <c r="D77" s="548"/>
      <c r="E77" s="802">
        <v>0</v>
      </c>
      <c r="F77" s="798">
        <v>0</v>
      </c>
      <c r="G77" s="549">
        <f>C77*E77</f>
        <v>0</v>
      </c>
      <c r="H77" s="549">
        <f>C77*F77</f>
        <v>0</v>
      </c>
      <c r="I77" s="517"/>
    </row>
    <row r="78" spans="1:9" ht="43.5">
      <c r="A78" s="546" t="s">
        <v>223</v>
      </c>
      <c r="B78" s="539" t="s">
        <v>1009</v>
      </c>
      <c r="C78" s="563"/>
      <c r="D78" s="548"/>
      <c r="E78" s="802">
        <v>0</v>
      </c>
      <c r="F78" s="798">
        <v>0</v>
      </c>
      <c r="G78" s="549">
        <f>C78*E78</f>
        <v>0</v>
      </c>
      <c r="H78" s="549">
        <f>C78*F78</f>
        <v>0</v>
      </c>
      <c r="I78" s="517"/>
    </row>
    <row r="79" spans="1:9">
      <c r="A79" s="546" t="s">
        <v>560</v>
      </c>
      <c r="B79" s="539" t="s">
        <v>1010</v>
      </c>
      <c r="C79" s="528">
        <v>10</v>
      </c>
      <c r="D79" s="548" t="s">
        <v>978</v>
      </c>
      <c r="E79" s="800">
        <v>530</v>
      </c>
      <c r="F79" s="800">
        <v>318</v>
      </c>
      <c r="G79" s="530">
        <f>IFERROR(C79*E79,0)</f>
        <v>5300</v>
      </c>
      <c r="H79" s="530">
        <f>IFERROR(C79*F79,0)</f>
        <v>3180</v>
      </c>
      <c r="I79" s="517"/>
    </row>
    <row r="80" spans="1:9">
      <c r="A80" s="546" t="s">
        <v>565</v>
      </c>
      <c r="B80" s="539" t="s">
        <v>1011</v>
      </c>
      <c r="C80" s="528">
        <v>350</v>
      </c>
      <c r="D80" s="548" t="s">
        <v>978</v>
      </c>
      <c r="E80" s="800">
        <v>636</v>
      </c>
      <c r="F80" s="800">
        <v>318</v>
      </c>
      <c r="G80" s="530">
        <f>IFERROR(C80*E80,0)</f>
        <v>222600</v>
      </c>
      <c r="H80" s="530">
        <f>IFERROR(C80*F80,0)</f>
        <v>111300</v>
      </c>
      <c r="I80" s="517"/>
    </row>
    <row r="81" spans="1:9">
      <c r="A81" s="546"/>
      <c r="B81" s="539"/>
      <c r="C81" s="563"/>
      <c r="D81" s="548"/>
      <c r="E81" s="800">
        <v>0</v>
      </c>
      <c r="F81" s="800">
        <v>0</v>
      </c>
      <c r="G81" s="540"/>
      <c r="H81" s="540"/>
      <c r="I81" s="517"/>
    </row>
    <row r="82" spans="1:9">
      <c r="A82" s="554"/>
      <c r="B82" s="555" t="s">
        <v>969</v>
      </c>
      <c r="C82" s="559"/>
      <c r="D82" s="544"/>
      <c r="E82" s="801">
        <v>0</v>
      </c>
      <c r="F82" s="801">
        <v>0</v>
      </c>
      <c r="G82" s="543">
        <f>SUM(G78:G81)</f>
        <v>227900</v>
      </c>
      <c r="H82" s="543">
        <f>SUM(H78:H81)</f>
        <v>114480</v>
      </c>
      <c r="I82" s="517"/>
    </row>
    <row r="83" spans="1:9">
      <c r="A83" s="550">
        <v>6</v>
      </c>
      <c r="B83" s="551" t="s">
        <v>929</v>
      </c>
      <c r="C83" s="561"/>
      <c r="D83" s="548"/>
      <c r="E83" s="802">
        <v>0</v>
      </c>
      <c r="F83" s="798">
        <v>0</v>
      </c>
      <c r="G83" s="549">
        <f>C83*E83</f>
        <v>0</v>
      </c>
      <c r="H83" s="549">
        <f>C83*F83</f>
        <v>0</v>
      </c>
      <c r="I83" s="517"/>
    </row>
    <row r="84" spans="1:9" ht="43.5">
      <c r="A84" s="546" t="s">
        <v>974</v>
      </c>
      <c r="B84" s="539" t="s">
        <v>1012</v>
      </c>
      <c r="C84" s="563"/>
      <c r="D84" s="548"/>
      <c r="E84" s="802">
        <v>0</v>
      </c>
      <c r="F84" s="798">
        <v>0</v>
      </c>
      <c r="G84" s="549">
        <f>C84*E84</f>
        <v>0</v>
      </c>
      <c r="H84" s="549">
        <f>C84*F84</f>
        <v>0</v>
      </c>
      <c r="I84" s="517"/>
    </row>
    <row r="85" spans="1:9">
      <c r="A85" s="546" t="s">
        <v>560</v>
      </c>
      <c r="B85" s="553" t="s">
        <v>1013</v>
      </c>
      <c r="C85" s="528">
        <v>115</v>
      </c>
      <c r="D85" s="548" t="s">
        <v>108</v>
      </c>
      <c r="E85" s="800">
        <v>275.60000000000002</v>
      </c>
      <c r="F85" s="800">
        <v>159</v>
      </c>
      <c r="G85" s="530">
        <f t="shared" ref="G85:G91" si="11">IFERROR(C85*E85,0)</f>
        <v>31694.000000000004</v>
      </c>
      <c r="H85" s="530">
        <f t="shared" ref="H85:H91" si="12">IFERROR(C85*F85,0)</f>
        <v>18285</v>
      </c>
      <c r="I85" s="517"/>
    </row>
    <row r="86" spans="1:9">
      <c r="A86" s="546" t="s">
        <v>565</v>
      </c>
      <c r="B86" s="553" t="s">
        <v>1014</v>
      </c>
      <c r="C86" s="528">
        <v>13</v>
      </c>
      <c r="D86" s="548" t="s">
        <v>108</v>
      </c>
      <c r="E86" s="800">
        <v>318</v>
      </c>
      <c r="F86" s="800">
        <v>159</v>
      </c>
      <c r="G86" s="530">
        <f t="shared" si="11"/>
        <v>4134</v>
      </c>
      <c r="H86" s="530">
        <f t="shared" si="12"/>
        <v>2067</v>
      </c>
      <c r="I86" s="517"/>
    </row>
    <row r="87" spans="1:9">
      <c r="A87" s="546" t="s">
        <v>567</v>
      </c>
      <c r="B87" s="553" t="s">
        <v>1015</v>
      </c>
      <c r="C87" s="528">
        <v>6</v>
      </c>
      <c r="D87" s="548" t="s">
        <v>108</v>
      </c>
      <c r="E87" s="800">
        <v>477</v>
      </c>
      <c r="F87" s="800">
        <v>159</v>
      </c>
      <c r="G87" s="530">
        <f t="shared" si="11"/>
        <v>2862</v>
      </c>
      <c r="H87" s="530">
        <f t="shared" si="12"/>
        <v>954</v>
      </c>
      <c r="I87" s="517"/>
    </row>
    <row r="88" spans="1:9">
      <c r="A88" s="546" t="s">
        <v>569</v>
      </c>
      <c r="B88" s="553" t="s">
        <v>1016</v>
      </c>
      <c r="C88" s="528">
        <v>6</v>
      </c>
      <c r="D88" s="548" t="s">
        <v>108</v>
      </c>
      <c r="E88" s="800">
        <v>948.7</v>
      </c>
      <c r="F88" s="800">
        <v>328.6</v>
      </c>
      <c r="G88" s="530">
        <f t="shared" si="11"/>
        <v>5692.2000000000007</v>
      </c>
      <c r="H88" s="530">
        <f t="shared" si="12"/>
        <v>1971.6000000000001</v>
      </c>
      <c r="I88" s="517"/>
    </row>
    <row r="89" spans="1:9">
      <c r="A89" s="546"/>
      <c r="B89" s="553"/>
      <c r="C89" s="563"/>
      <c r="D89" s="548"/>
      <c r="E89" s="800">
        <v>0</v>
      </c>
      <c r="F89" s="800">
        <v>0</v>
      </c>
      <c r="G89" s="530"/>
      <c r="H89" s="530"/>
      <c r="I89" s="517"/>
    </row>
    <row r="90" spans="1:9" ht="29">
      <c r="A90" s="546" t="s">
        <v>636</v>
      </c>
      <c r="B90" s="553" t="s">
        <v>1017</v>
      </c>
      <c r="C90" s="563"/>
      <c r="D90" s="548"/>
      <c r="E90" s="800">
        <v>0</v>
      </c>
      <c r="F90" s="800">
        <v>0</v>
      </c>
      <c r="G90" s="530"/>
      <c r="H90" s="530"/>
      <c r="I90" s="517"/>
    </row>
    <row r="91" spans="1:9">
      <c r="A91" s="546"/>
      <c r="B91" s="553" t="s">
        <v>1015</v>
      </c>
      <c r="C91" s="528">
        <v>1</v>
      </c>
      <c r="D91" s="548" t="s">
        <v>108</v>
      </c>
      <c r="E91" s="800">
        <v>9010</v>
      </c>
      <c r="F91" s="800">
        <v>530</v>
      </c>
      <c r="G91" s="530">
        <f t="shared" si="11"/>
        <v>9010</v>
      </c>
      <c r="H91" s="530">
        <f t="shared" si="12"/>
        <v>530</v>
      </c>
      <c r="I91" s="517"/>
    </row>
    <row r="92" spans="1:9">
      <c r="A92" s="554"/>
      <c r="B92" s="555" t="s">
        <v>969</v>
      </c>
      <c r="C92" s="559"/>
      <c r="D92" s="544"/>
      <c r="E92" s="801">
        <v>0</v>
      </c>
      <c r="F92" s="801">
        <v>0</v>
      </c>
      <c r="G92" s="543">
        <f>SUM(G84:G91)</f>
        <v>53392.2</v>
      </c>
      <c r="H92" s="543">
        <f>SUM(H84:H91)</f>
        <v>23807.599999999999</v>
      </c>
      <c r="I92" s="517"/>
    </row>
    <row r="93" spans="1:9">
      <c r="A93" s="550">
        <v>7</v>
      </c>
      <c r="B93" s="551" t="s">
        <v>930</v>
      </c>
      <c r="C93" s="561"/>
      <c r="D93" s="548"/>
      <c r="E93" s="802">
        <v>0</v>
      </c>
      <c r="F93" s="798">
        <v>0</v>
      </c>
      <c r="G93" s="549"/>
      <c r="H93" s="549"/>
      <c r="I93" s="517"/>
    </row>
    <row r="94" spans="1:9" ht="29">
      <c r="A94" s="550" t="s">
        <v>560</v>
      </c>
      <c r="B94" s="553" t="s">
        <v>1018</v>
      </c>
      <c r="C94" s="561"/>
      <c r="D94" s="548"/>
      <c r="E94" s="802">
        <v>0</v>
      </c>
      <c r="F94" s="798">
        <v>0</v>
      </c>
      <c r="G94" s="549"/>
      <c r="H94" s="549"/>
      <c r="I94" s="517"/>
    </row>
    <row r="95" spans="1:9">
      <c r="A95" s="550"/>
      <c r="B95" s="553" t="s">
        <v>1019</v>
      </c>
      <c r="C95" s="561"/>
      <c r="D95" s="548"/>
      <c r="E95" s="802">
        <v>0</v>
      </c>
      <c r="F95" s="798">
        <v>0</v>
      </c>
      <c r="G95" s="549"/>
      <c r="H95" s="549"/>
      <c r="I95" s="517"/>
    </row>
    <row r="96" spans="1:9">
      <c r="A96" s="550"/>
      <c r="B96" s="553" t="s">
        <v>1020</v>
      </c>
      <c r="C96" s="561"/>
      <c r="D96" s="548"/>
      <c r="E96" s="802">
        <v>0</v>
      </c>
      <c r="F96" s="798">
        <v>0</v>
      </c>
      <c r="G96" s="549"/>
      <c r="H96" s="549"/>
      <c r="I96" s="517"/>
    </row>
    <row r="97" spans="1:9">
      <c r="A97" s="550"/>
      <c r="B97" s="553" t="s">
        <v>1021</v>
      </c>
      <c r="C97" s="561"/>
      <c r="D97" s="548"/>
      <c r="E97" s="802">
        <v>0</v>
      </c>
      <c r="F97" s="798">
        <v>0</v>
      </c>
      <c r="G97" s="549"/>
      <c r="H97" s="549"/>
      <c r="I97" s="517"/>
    </row>
    <row r="98" spans="1:9">
      <c r="A98" s="550"/>
      <c r="B98" s="553" t="s">
        <v>1022</v>
      </c>
      <c r="C98" s="561"/>
      <c r="D98" s="548"/>
      <c r="E98" s="802">
        <v>0</v>
      </c>
      <c r="F98" s="798">
        <v>0</v>
      </c>
      <c r="G98" s="549"/>
      <c r="H98" s="549"/>
      <c r="I98" s="517"/>
    </row>
    <row r="99" spans="1:9">
      <c r="A99" s="550"/>
      <c r="B99" s="553" t="s">
        <v>1023</v>
      </c>
      <c r="C99" s="528">
        <v>0</v>
      </c>
      <c r="D99" s="548" t="s">
        <v>108</v>
      </c>
      <c r="E99" s="800">
        <v>0</v>
      </c>
      <c r="F99" s="800">
        <v>0</v>
      </c>
      <c r="G99" s="530">
        <f>IFERROR(C99*E99,0)</f>
        <v>0</v>
      </c>
      <c r="H99" s="530">
        <f>IFERROR(C99*F99,0)</f>
        <v>0</v>
      </c>
      <c r="I99" s="517"/>
    </row>
    <row r="100" spans="1:9">
      <c r="A100" s="550"/>
      <c r="B100" s="553"/>
      <c r="C100" s="561"/>
      <c r="D100" s="548"/>
      <c r="E100" s="800">
        <v>0</v>
      </c>
      <c r="F100" s="800">
        <v>0</v>
      </c>
      <c r="G100" s="540"/>
      <c r="H100" s="540"/>
      <c r="I100" s="517"/>
    </row>
    <row r="101" spans="1:9" ht="29">
      <c r="A101" s="550" t="s">
        <v>565</v>
      </c>
      <c r="B101" s="553" t="s">
        <v>1024</v>
      </c>
      <c r="C101" s="561"/>
      <c r="D101" s="548"/>
      <c r="E101" s="800">
        <v>0</v>
      </c>
      <c r="F101" s="800">
        <v>0</v>
      </c>
      <c r="G101" s="540"/>
      <c r="H101" s="540"/>
      <c r="I101" s="517"/>
    </row>
    <row r="102" spans="1:9">
      <c r="A102" s="550"/>
      <c r="B102" s="553" t="s">
        <v>1019</v>
      </c>
      <c r="C102" s="561"/>
      <c r="D102" s="548"/>
      <c r="E102" s="800">
        <v>0</v>
      </c>
      <c r="F102" s="800">
        <v>0</v>
      </c>
      <c r="G102" s="540"/>
      <c r="H102" s="540"/>
      <c r="I102" s="517"/>
    </row>
    <row r="103" spans="1:9">
      <c r="A103" s="550"/>
      <c r="B103" s="553" t="s">
        <v>1020</v>
      </c>
      <c r="C103" s="561"/>
      <c r="D103" s="548"/>
      <c r="E103" s="800">
        <v>0</v>
      </c>
      <c r="F103" s="800">
        <v>0</v>
      </c>
      <c r="G103" s="540"/>
      <c r="H103" s="540"/>
      <c r="I103" s="517"/>
    </row>
    <row r="104" spans="1:9">
      <c r="A104" s="550"/>
      <c r="B104" s="553" t="s">
        <v>1025</v>
      </c>
      <c r="C104" s="561"/>
      <c r="D104" s="548"/>
      <c r="E104" s="800">
        <v>0</v>
      </c>
      <c r="F104" s="800">
        <v>0</v>
      </c>
      <c r="G104" s="540"/>
      <c r="H104" s="540"/>
      <c r="I104" s="517"/>
    </row>
    <row r="105" spans="1:9">
      <c r="A105" s="550"/>
      <c r="B105" s="553" t="s">
        <v>1022</v>
      </c>
      <c r="C105" s="561"/>
      <c r="D105" s="548"/>
      <c r="E105" s="800">
        <v>0</v>
      </c>
      <c r="F105" s="800">
        <v>0</v>
      </c>
      <c r="G105" s="540"/>
      <c r="H105" s="540"/>
      <c r="I105" s="517"/>
    </row>
    <row r="106" spans="1:9">
      <c r="A106" s="550"/>
      <c r="B106" s="553" t="s">
        <v>1023</v>
      </c>
      <c r="C106" s="528">
        <v>2</v>
      </c>
      <c r="D106" s="548" t="s">
        <v>108</v>
      </c>
      <c r="E106" s="800">
        <v>26430.04</v>
      </c>
      <c r="F106" s="800">
        <v>3074</v>
      </c>
      <c r="G106" s="530">
        <f>IFERROR(C106*E106,0)</f>
        <v>52860.08</v>
      </c>
      <c r="H106" s="530">
        <f>IFERROR(C106*F106,0)</f>
        <v>6148</v>
      </c>
      <c r="I106" s="517"/>
    </row>
    <row r="107" spans="1:9">
      <c r="A107" s="550"/>
      <c r="B107" s="553"/>
      <c r="C107" s="561"/>
      <c r="D107" s="548"/>
      <c r="E107" s="800">
        <v>0</v>
      </c>
      <c r="F107" s="800">
        <v>0</v>
      </c>
      <c r="G107" s="540"/>
      <c r="H107" s="540"/>
      <c r="I107" s="517"/>
    </row>
    <row r="108" spans="1:9" ht="29">
      <c r="A108" s="550" t="s">
        <v>567</v>
      </c>
      <c r="B108" s="553" t="s">
        <v>1026</v>
      </c>
      <c r="C108" s="561"/>
      <c r="D108" s="548"/>
      <c r="E108" s="800">
        <v>0</v>
      </c>
      <c r="F108" s="800">
        <v>0</v>
      </c>
      <c r="G108" s="540"/>
      <c r="H108" s="540"/>
      <c r="I108" s="517"/>
    </row>
    <row r="109" spans="1:9">
      <c r="A109" s="550"/>
      <c r="B109" s="553" t="s">
        <v>1027</v>
      </c>
      <c r="C109" s="561"/>
      <c r="D109" s="548"/>
      <c r="E109" s="800">
        <v>0</v>
      </c>
      <c r="F109" s="800">
        <v>0</v>
      </c>
      <c r="G109" s="540"/>
      <c r="H109" s="540"/>
      <c r="I109" s="517"/>
    </row>
    <row r="110" spans="1:9">
      <c r="A110" s="550"/>
      <c r="B110" s="553" t="s">
        <v>1028</v>
      </c>
      <c r="C110" s="561"/>
      <c r="D110" s="548"/>
      <c r="E110" s="800">
        <v>0</v>
      </c>
      <c r="F110" s="800">
        <v>0</v>
      </c>
      <c r="G110" s="540"/>
      <c r="H110" s="540"/>
      <c r="I110" s="517"/>
    </row>
    <row r="111" spans="1:9">
      <c r="A111" s="550"/>
      <c r="B111" s="553" t="s">
        <v>1029</v>
      </c>
      <c r="C111" s="561"/>
      <c r="D111" s="548"/>
      <c r="E111" s="800">
        <v>0</v>
      </c>
      <c r="F111" s="800">
        <v>0</v>
      </c>
      <c r="G111" s="540"/>
      <c r="H111" s="540"/>
      <c r="I111" s="517"/>
    </row>
    <row r="112" spans="1:9">
      <c r="A112" s="550"/>
      <c r="B112" s="553" t="s">
        <v>1030</v>
      </c>
      <c r="C112" s="561"/>
      <c r="D112" s="548"/>
      <c r="E112" s="800">
        <v>0</v>
      </c>
      <c r="F112" s="800">
        <v>0</v>
      </c>
      <c r="G112" s="549"/>
      <c r="H112" s="549"/>
      <c r="I112" s="517"/>
    </row>
    <row r="113" spans="1:9">
      <c r="A113" s="550"/>
      <c r="B113" s="553" t="s">
        <v>1023</v>
      </c>
      <c r="C113" s="528">
        <v>2</v>
      </c>
      <c r="D113" s="548" t="s">
        <v>108</v>
      </c>
      <c r="E113" s="800">
        <v>25056.280000000002</v>
      </c>
      <c r="F113" s="800">
        <v>2353.2000000000003</v>
      </c>
      <c r="G113" s="530">
        <f>IFERROR(C113*E113,0)</f>
        <v>50112.560000000005</v>
      </c>
      <c r="H113" s="530">
        <f>IFERROR(C113*F113,0)</f>
        <v>4706.4000000000005</v>
      </c>
      <c r="I113" s="517"/>
    </row>
    <row r="114" spans="1:9">
      <c r="A114" s="550"/>
      <c r="B114" s="553"/>
      <c r="C114" s="561"/>
      <c r="D114" s="548"/>
      <c r="E114" s="800">
        <v>0</v>
      </c>
      <c r="F114" s="800">
        <v>0</v>
      </c>
      <c r="G114" s="549"/>
      <c r="H114" s="549"/>
      <c r="I114" s="517"/>
    </row>
    <row r="115" spans="1:9" ht="29">
      <c r="A115" s="550" t="s">
        <v>569</v>
      </c>
      <c r="B115" s="553" t="s">
        <v>1031</v>
      </c>
      <c r="C115" s="561"/>
      <c r="D115" s="548"/>
      <c r="E115" s="800">
        <v>0</v>
      </c>
      <c r="F115" s="800">
        <v>0</v>
      </c>
      <c r="G115" s="549"/>
      <c r="H115" s="549"/>
      <c r="I115" s="517"/>
    </row>
    <row r="116" spans="1:9">
      <c r="A116" s="550"/>
      <c r="B116" s="553" t="s">
        <v>1027</v>
      </c>
      <c r="C116" s="561"/>
      <c r="D116" s="548"/>
      <c r="E116" s="800">
        <v>0</v>
      </c>
      <c r="F116" s="800">
        <v>0</v>
      </c>
      <c r="G116" s="549"/>
      <c r="H116" s="549"/>
      <c r="I116" s="517"/>
    </row>
    <row r="117" spans="1:9">
      <c r="A117" s="550"/>
      <c r="B117" s="553" t="s">
        <v>1028</v>
      </c>
      <c r="C117" s="561"/>
      <c r="D117" s="548"/>
      <c r="E117" s="800">
        <v>0</v>
      </c>
      <c r="F117" s="800">
        <v>0</v>
      </c>
      <c r="G117" s="549"/>
      <c r="H117" s="549"/>
      <c r="I117" s="517"/>
    </row>
    <row r="118" spans="1:9">
      <c r="A118" s="550"/>
      <c r="B118" s="553" t="s">
        <v>1032</v>
      </c>
      <c r="C118" s="561"/>
      <c r="D118" s="548"/>
      <c r="E118" s="800">
        <v>0</v>
      </c>
      <c r="F118" s="800">
        <v>0</v>
      </c>
      <c r="G118" s="549"/>
      <c r="H118" s="549"/>
      <c r="I118" s="517"/>
    </row>
    <row r="119" spans="1:9">
      <c r="A119" s="550"/>
      <c r="B119" s="553" t="s">
        <v>1030</v>
      </c>
      <c r="C119" s="561"/>
      <c r="D119" s="548"/>
      <c r="E119" s="800">
        <v>0</v>
      </c>
      <c r="F119" s="800">
        <v>0</v>
      </c>
      <c r="G119" s="549"/>
      <c r="H119" s="549"/>
      <c r="I119" s="517"/>
    </row>
    <row r="120" spans="1:9">
      <c r="A120" s="550"/>
      <c r="B120" s="553" t="s">
        <v>1023</v>
      </c>
      <c r="C120" s="528">
        <v>0</v>
      </c>
      <c r="D120" s="548" t="s">
        <v>108</v>
      </c>
      <c r="E120" s="800">
        <v>0</v>
      </c>
      <c r="F120" s="800">
        <v>0</v>
      </c>
      <c r="G120" s="530">
        <f>IFERROR(C120*E120,0)</f>
        <v>0</v>
      </c>
      <c r="H120" s="530">
        <f>IFERROR(C120*F120,0)</f>
        <v>0</v>
      </c>
      <c r="I120" s="517"/>
    </row>
    <row r="121" spans="1:9">
      <c r="A121" s="550"/>
      <c r="B121" s="553"/>
      <c r="C121" s="561"/>
      <c r="D121" s="548"/>
      <c r="E121" s="800">
        <v>0</v>
      </c>
      <c r="F121" s="800">
        <v>0</v>
      </c>
      <c r="G121" s="549"/>
      <c r="H121" s="549"/>
      <c r="I121" s="517"/>
    </row>
    <row r="122" spans="1:9" ht="29">
      <c r="A122" s="550" t="s">
        <v>572</v>
      </c>
      <c r="B122" s="553" t="s">
        <v>1033</v>
      </c>
      <c r="C122" s="561"/>
      <c r="D122" s="548"/>
      <c r="E122" s="800">
        <v>0</v>
      </c>
      <c r="F122" s="800">
        <v>0</v>
      </c>
      <c r="G122" s="549"/>
      <c r="H122" s="549"/>
      <c r="I122" s="517"/>
    </row>
    <row r="123" spans="1:9">
      <c r="A123" s="550"/>
      <c r="B123" s="553" t="s">
        <v>1034</v>
      </c>
      <c r="C123" s="561"/>
      <c r="D123" s="548"/>
      <c r="E123" s="800">
        <v>0</v>
      </c>
      <c r="F123" s="800">
        <v>0</v>
      </c>
      <c r="G123" s="549"/>
      <c r="H123" s="549"/>
      <c r="I123" s="517"/>
    </row>
    <row r="124" spans="1:9">
      <c r="A124" s="550"/>
      <c r="B124" s="553" t="s">
        <v>1035</v>
      </c>
      <c r="C124" s="561"/>
      <c r="D124" s="548"/>
      <c r="E124" s="800">
        <v>0</v>
      </c>
      <c r="F124" s="800">
        <v>0</v>
      </c>
      <c r="G124" s="549"/>
      <c r="H124" s="549"/>
      <c r="I124" s="517"/>
    </row>
    <row r="125" spans="1:9">
      <c r="A125" s="550"/>
      <c r="B125" s="553" t="s">
        <v>1036</v>
      </c>
      <c r="C125" s="561"/>
      <c r="D125" s="548"/>
      <c r="E125" s="800">
        <v>0</v>
      </c>
      <c r="F125" s="800">
        <v>0</v>
      </c>
      <c r="G125" s="549"/>
      <c r="H125" s="549"/>
      <c r="I125" s="517"/>
    </row>
    <row r="126" spans="1:9">
      <c r="A126" s="550"/>
      <c r="B126" s="553" t="s">
        <v>1030</v>
      </c>
      <c r="C126" s="561"/>
      <c r="D126" s="548"/>
      <c r="E126" s="800">
        <v>0</v>
      </c>
      <c r="F126" s="800">
        <v>0</v>
      </c>
      <c r="G126" s="549"/>
      <c r="H126" s="549"/>
      <c r="I126" s="517"/>
    </row>
    <row r="127" spans="1:9">
      <c r="A127" s="550"/>
      <c r="B127" s="553" t="s">
        <v>1023</v>
      </c>
      <c r="C127" s="528">
        <v>2</v>
      </c>
      <c r="D127" s="548" t="s">
        <v>108</v>
      </c>
      <c r="E127" s="800">
        <v>40110.400000000001</v>
      </c>
      <c r="F127" s="800">
        <v>3074</v>
      </c>
      <c r="G127" s="530">
        <f>IFERROR(C127*E127,0)</f>
        <v>80220.800000000003</v>
      </c>
      <c r="H127" s="530">
        <f>IFERROR(C127*F127,0)</f>
        <v>6148</v>
      </c>
      <c r="I127" s="517"/>
    </row>
    <row r="128" spans="1:9">
      <c r="A128" s="550"/>
      <c r="B128" s="553"/>
      <c r="C128" s="528"/>
      <c r="D128" s="548"/>
      <c r="E128" s="800">
        <v>0</v>
      </c>
      <c r="F128" s="800">
        <v>0</v>
      </c>
      <c r="G128" s="549"/>
      <c r="H128" s="549"/>
      <c r="I128" s="517"/>
    </row>
    <row r="129" spans="1:9" ht="29">
      <c r="A129" s="550" t="s">
        <v>636</v>
      </c>
      <c r="B129" s="553" t="s">
        <v>1037</v>
      </c>
      <c r="C129" s="561"/>
      <c r="D129" s="548"/>
      <c r="E129" s="800">
        <v>0</v>
      </c>
      <c r="F129" s="800">
        <v>0</v>
      </c>
      <c r="G129" s="549"/>
      <c r="H129" s="549"/>
      <c r="I129" s="517"/>
    </row>
    <row r="130" spans="1:9">
      <c r="A130" s="550"/>
      <c r="B130" s="553" t="s">
        <v>1034</v>
      </c>
      <c r="C130" s="561"/>
      <c r="D130" s="548"/>
      <c r="E130" s="800">
        <v>0</v>
      </c>
      <c r="F130" s="800">
        <v>0</v>
      </c>
      <c r="G130" s="549"/>
      <c r="H130" s="549"/>
      <c r="I130" s="517"/>
    </row>
    <row r="131" spans="1:9">
      <c r="A131" s="550"/>
      <c r="B131" s="553" t="s">
        <v>1035</v>
      </c>
      <c r="C131" s="561"/>
      <c r="D131" s="548"/>
      <c r="E131" s="800">
        <v>0</v>
      </c>
      <c r="F131" s="800">
        <v>0</v>
      </c>
      <c r="G131" s="549"/>
      <c r="H131" s="549"/>
      <c r="I131" s="517"/>
    </row>
    <row r="132" spans="1:9">
      <c r="A132" s="550"/>
      <c r="B132" s="553" t="s">
        <v>1038</v>
      </c>
      <c r="C132" s="561"/>
      <c r="D132" s="548"/>
      <c r="E132" s="800">
        <v>0</v>
      </c>
      <c r="F132" s="800">
        <v>0</v>
      </c>
      <c r="G132" s="549"/>
      <c r="H132" s="549"/>
      <c r="I132" s="517"/>
    </row>
    <row r="133" spans="1:9">
      <c r="A133" s="550"/>
      <c r="B133" s="553" t="s">
        <v>1030</v>
      </c>
      <c r="C133" s="561"/>
      <c r="D133" s="548"/>
      <c r="E133" s="800">
        <v>0</v>
      </c>
      <c r="F133" s="800">
        <v>0</v>
      </c>
      <c r="G133" s="549"/>
      <c r="H133" s="549"/>
      <c r="I133" s="517"/>
    </row>
    <row r="134" spans="1:9">
      <c r="A134" s="550"/>
      <c r="B134" s="553" t="s">
        <v>1023</v>
      </c>
      <c r="C134" s="528">
        <v>0</v>
      </c>
      <c r="D134" s="548" t="s">
        <v>108</v>
      </c>
      <c r="E134" s="800">
        <v>44435.200000000004</v>
      </c>
      <c r="F134" s="800">
        <v>3535.1000000000004</v>
      </c>
      <c r="G134" s="530">
        <f>IFERROR(C134*E134,0)</f>
        <v>0</v>
      </c>
      <c r="H134" s="530">
        <f>IFERROR(C134*F134,0)</f>
        <v>0</v>
      </c>
      <c r="I134" s="517"/>
    </row>
    <row r="135" spans="1:9">
      <c r="A135" s="550"/>
      <c r="B135" s="553"/>
      <c r="C135" s="561"/>
      <c r="D135" s="548"/>
      <c r="E135" s="800">
        <v>0</v>
      </c>
      <c r="F135" s="800">
        <v>0</v>
      </c>
      <c r="G135" s="549"/>
      <c r="H135" s="549"/>
      <c r="I135" s="517"/>
    </row>
    <row r="136" spans="1:9" ht="29">
      <c r="A136" s="550" t="s">
        <v>733</v>
      </c>
      <c r="B136" s="553" t="s">
        <v>1039</v>
      </c>
      <c r="C136" s="561"/>
      <c r="D136" s="548"/>
      <c r="E136" s="800">
        <v>0</v>
      </c>
      <c r="F136" s="800">
        <v>0</v>
      </c>
      <c r="G136" s="549"/>
      <c r="H136" s="549"/>
      <c r="I136" s="517"/>
    </row>
    <row r="137" spans="1:9">
      <c r="A137" s="550"/>
      <c r="B137" s="553" t="s">
        <v>1040</v>
      </c>
      <c r="C137" s="561"/>
      <c r="D137" s="548"/>
      <c r="E137" s="800">
        <v>0</v>
      </c>
      <c r="F137" s="800">
        <v>0</v>
      </c>
      <c r="G137" s="549"/>
      <c r="H137" s="549"/>
      <c r="I137" s="517"/>
    </row>
    <row r="138" spans="1:9">
      <c r="A138" s="550"/>
      <c r="B138" s="553" t="s">
        <v>1041</v>
      </c>
      <c r="C138" s="561"/>
      <c r="D138" s="548"/>
      <c r="E138" s="800">
        <v>0</v>
      </c>
      <c r="F138" s="800">
        <v>0</v>
      </c>
      <c r="G138" s="549"/>
      <c r="H138" s="549"/>
      <c r="I138" s="517"/>
    </row>
    <row r="139" spans="1:9">
      <c r="A139" s="550"/>
      <c r="B139" s="553" t="s">
        <v>1042</v>
      </c>
      <c r="C139" s="561"/>
      <c r="D139" s="548"/>
      <c r="E139" s="800">
        <v>0</v>
      </c>
      <c r="F139" s="800">
        <v>0</v>
      </c>
      <c r="G139" s="549"/>
      <c r="H139" s="549"/>
      <c r="I139" s="517"/>
    </row>
    <row r="140" spans="1:9">
      <c r="A140" s="550"/>
      <c r="B140" s="553" t="s">
        <v>1023</v>
      </c>
      <c r="C140" s="528">
        <v>1</v>
      </c>
      <c r="D140" s="548" t="s">
        <v>108</v>
      </c>
      <c r="E140" s="800">
        <v>6755.38</v>
      </c>
      <c r="F140" s="800">
        <v>1293.2</v>
      </c>
      <c r="G140" s="530">
        <f>IFERROR(C140*E140,0)</f>
        <v>6755.38</v>
      </c>
      <c r="H140" s="530">
        <f>IFERROR(C140*F140,0)</f>
        <v>1293.2</v>
      </c>
      <c r="I140" s="517"/>
    </row>
    <row r="141" spans="1:9">
      <c r="A141" s="550"/>
      <c r="B141" s="553"/>
      <c r="C141" s="561"/>
      <c r="D141" s="548"/>
      <c r="E141" s="800">
        <v>0</v>
      </c>
      <c r="F141" s="800">
        <v>0</v>
      </c>
      <c r="G141" s="549"/>
      <c r="H141" s="549"/>
      <c r="I141" s="517"/>
    </row>
    <row r="142" spans="1:9" ht="29">
      <c r="A142" s="550" t="s">
        <v>735</v>
      </c>
      <c r="B142" s="553" t="s">
        <v>1043</v>
      </c>
      <c r="C142" s="561"/>
      <c r="D142" s="548"/>
      <c r="E142" s="800">
        <v>0</v>
      </c>
      <c r="F142" s="800">
        <v>0</v>
      </c>
      <c r="G142" s="549"/>
      <c r="H142" s="549"/>
      <c r="I142" s="517"/>
    </row>
    <row r="143" spans="1:9">
      <c r="A143" s="550"/>
      <c r="B143" s="553" t="s">
        <v>1044</v>
      </c>
      <c r="C143" s="561"/>
      <c r="D143" s="548"/>
      <c r="E143" s="800">
        <v>0</v>
      </c>
      <c r="F143" s="800">
        <v>0</v>
      </c>
      <c r="G143" s="549"/>
      <c r="H143" s="549"/>
      <c r="I143" s="517"/>
    </row>
    <row r="144" spans="1:9">
      <c r="A144" s="550"/>
      <c r="B144" s="553" t="s">
        <v>1045</v>
      </c>
      <c r="C144" s="561"/>
      <c r="D144" s="548"/>
      <c r="E144" s="800">
        <v>0</v>
      </c>
      <c r="F144" s="800">
        <v>0</v>
      </c>
      <c r="G144" s="549"/>
      <c r="H144" s="549"/>
      <c r="I144" s="517"/>
    </row>
    <row r="145" spans="1:9">
      <c r="A145" s="550"/>
      <c r="B145" s="553" t="s">
        <v>1042</v>
      </c>
      <c r="C145" s="561"/>
      <c r="D145" s="548"/>
      <c r="E145" s="800">
        <v>0</v>
      </c>
      <c r="F145" s="800">
        <v>0</v>
      </c>
      <c r="G145" s="549"/>
      <c r="H145" s="549"/>
      <c r="I145" s="517"/>
    </row>
    <row r="146" spans="1:9">
      <c r="A146" s="550"/>
      <c r="B146" s="553" t="s">
        <v>1023</v>
      </c>
      <c r="C146" s="528">
        <v>0</v>
      </c>
      <c r="D146" s="548" t="s">
        <v>108</v>
      </c>
      <c r="E146" s="800">
        <v>0</v>
      </c>
      <c r="F146" s="800">
        <v>0</v>
      </c>
      <c r="G146" s="530">
        <f>IFERROR(C146*E146,0)</f>
        <v>0</v>
      </c>
      <c r="H146" s="530">
        <f>IFERROR(C146*F146,0)</f>
        <v>0</v>
      </c>
      <c r="I146" s="517"/>
    </row>
    <row r="147" spans="1:9">
      <c r="A147" s="550"/>
      <c r="B147" s="553"/>
      <c r="C147" s="561"/>
      <c r="D147" s="548"/>
      <c r="E147" s="800">
        <v>0</v>
      </c>
      <c r="F147" s="800">
        <v>0</v>
      </c>
      <c r="G147" s="549"/>
      <c r="H147" s="549"/>
      <c r="I147" s="517"/>
    </row>
    <row r="148" spans="1:9" ht="29">
      <c r="A148" s="550" t="s">
        <v>223</v>
      </c>
      <c r="B148" s="553" t="s">
        <v>1046</v>
      </c>
      <c r="C148" s="561"/>
      <c r="D148" s="548"/>
      <c r="E148" s="800">
        <v>0</v>
      </c>
      <c r="F148" s="800">
        <v>0</v>
      </c>
      <c r="G148" s="549"/>
      <c r="H148" s="549"/>
      <c r="I148" s="517"/>
    </row>
    <row r="149" spans="1:9">
      <c r="A149" s="550"/>
      <c r="B149" s="553" t="s">
        <v>1047</v>
      </c>
      <c r="C149" s="561"/>
      <c r="D149" s="548"/>
      <c r="E149" s="800">
        <v>0</v>
      </c>
      <c r="F149" s="800">
        <v>0</v>
      </c>
      <c r="G149" s="549"/>
      <c r="H149" s="549"/>
      <c r="I149" s="517"/>
    </row>
    <row r="150" spans="1:9">
      <c r="A150" s="550"/>
      <c r="B150" s="553" t="s">
        <v>1048</v>
      </c>
      <c r="C150" s="561"/>
      <c r="D150" s="548"/>
      <c r="E150" s="800">
        <v>0</v>
      </c>
      <c r="F150" s="800">
        <v>0</v>
      </c>
      <c r="G150" s="549"/>
      <c r="H150" s="549"/>
      <c r="I150" s="517"/>
    </row>
    <row r="151" spans="1:9">
      <c r="A151" s="550"/>
      <c r="B151" s="553" t="s">
        <v>1049</v>
      </c>
      <c r="C151" s="561"/>
      <c r="D151" s="548"/>
      <c r="E151" s="800">
        <v>0</v>
      </c>
      <c r="F151" s="800">
        <v>0</v>
      </c>
      <c r="G151" s="549"/>
      <c r="H151" s="549"/>
      <c r="I151" s="517"/>
    </row>
    <row r="152" spans="1:9">
      <c r="A152" s="550"/>
      <c r="B152" s="553" t="s">
        <v>1030</v>
      </c>
      <c r="C152" s="561"/>
      <c r="D152" s="548"/>
      <c r="E152" s="800">
        <v>0</v>
      </c>
      <c r="F152" s="800">
        <v>0</v>
      </c>
      <c r="G152" s="549"/>
      <c r="H152" s="549"/>
      <c r="I152" s="517"/>
    </row>
    <row r="153" spans="1:9">
      <c r="A153" s="550"/>
      <c r="B153" s="553" t="s">
        <v>1023</v>
      </c>
      <c r="C153" s="528">
        <v>2</v>
      </c>
      <c r="D153" s="548" t="s">
        <v>108</v>
      </c>
      <c r="E153" s="800">
        <v>32127.54</v>
      </c>
      <c r="F153" s="800">
        <v>1632.4</v>
      </c>
      <c r="G153" s="530">
        <f>IFERROR(C153*E153,0)</f>
        <v>64255.08</v>
      </c>
      <c r="H153" s="530">
        <f>IFERROR(C153*F153,0)</f>
        <v>3264.8</v>
      </c>
      <c r="I153" s="517"/>
    </row>
    <row r="154" spans="1:9">
      <c r="A154" s="550"/>
      <c r="B154" s="553"/>
      <c r="C154" s="561"/>
      <c r="D154" s="548"/>
      <c r="E154" s="800">
        <v>0</v>
      </c>
      <c r="F154" s="800">
        <v>0</v>
      </c>
      <c r="G154" s="540"/>
      <c r="H154" s="540"/>
      <c r="I154" s="517"/>
    </row>
    <row r="155" spans="1:9" ht="29">
      <c r="A155" s="550" t="s">
        <v>739</v>
      </c>
      <c r="B155" s="553" t="s">
        <v>1050</v>
      </c>
      <c r="C155" s="561"/>
      <c r="D155" s="548"/>
      <c r="E155" s="800">
        <v>0</v>
      </c>
      <c r="F155" s="800">
        <v>0</v>
      </c>
      <c r="G155" s="540"/>
      <c r="H155" s="540"/>
      <c r="I155" s="517"/>
    </row>
    <row r="156" spans="1:9">
      <c r="A156" s="550"/>
      <c r="B156" s="553" t="s">
        <v>1027</v>
      </c>
      <c r="C156" s="561"/>
      <c r="D156" s="548"/>
      <c r="E156" s="800">
        <v>0</v>
      </c>
      <c r="F156" s="800">
        <v>0</v>
      </c>
      <c r="G156" s="540"/>
      <c r="H156" s="540"/>
      <c r="I156" s="517"/>
    </row>
    <row r="157" spans="1:9">
      <c r="A157" s="550"/>
      <c r="B157" s="553" t="s">
        <v>1028</v>
      </c>
      <c r="C157" s="561"/>
      <c r="D157" s="548"/>
      <c r="E157" s="800">
        <v>0</v>
      </c>
      <c r="F157" s="800">
        <v>0</v>
      </c>
      <c r="G157" s="540"/>
      <c r="H157" s="540"/>
      <c r="I157" s="517"/>
    </row>
    <row r="158" spans="1:9">
      <c r="A158" s="550"/>
      <c r="B158" s="553" t="s">
        <v>1029</v>
      </c>
      <c r="C158" s="561"/>
      <c r="D158" s="548"/>
      <c r="E158" s="800">
        <v>0</v>
      </c>
      <c r="F158" s="800">
        <v>0</v>
      </c>
      <c r="G158" s="540"/>
      <c r="H158" s="540"/>
      <c r="I158" s="517"/>
    </row>
    <row r="159" spans="1:9">
      <c r="A159" s="550"/>
      <c r="B159" s="553" t="s">
        <v>1030</v>
      </c>
      <c r="C159" s="561"/>
      <c r="D159" s="548"/>
      <c r="E159" s="800">
        <v>0</v>
      </c>
      <c r="F159" s="800">
        <v>0</v>
      </c>
      <c r="G159" s="549"/>
      <c r="H159" s="549"/>
      <c r="I159" s="517"/>
    </row>
    <row r="160" spans="1:9">
      <c r="A160" s="550"/>
      <c r="B160" s="553" t="s">
        <v>1023</v>
      </c>
      <c r="C160" s="528">
        <v>0</v>
      </c>
      <c r="D160" s="548" t="s">
        <v>108</v>
      </c>
      <c r="E160" s="800">
        <v>0</v>
      </c>
      <c r="F160" s="800">
        <v>0</v>
      </c>
      <c r="G160" s="530">
        <f>IFERROR(C160*E160,0)</f>
        <v>0</v>
      </c>
      <c r="H160" s="530">
        <f>IFERROR(C160*F160,0)</f>
        <v>0</v>
      </c>
      <c r="I160" s="517"/>
    </row>
    <row r="161" spans="1:9">
      <c r="A161" s="550"/>
      <c r="B161" s="553"/>
      <c r="C161" s="561"/>
      <c r="D161" s="548"/>
      <c r="E161" s="800">
        <v>0</v>
      </c>
      <c r="F161" s="800">
        <v>0</v>
      </c>
      <c r="G161" s="549"/>
      <c r="H161" s="549"/>
      <c r="I161" s="517"/>
    </row>
    <row r="162" spans="1:9">
      <c r="A162" s="550" t="s">
        <v>741</v>
      </c>
      <c r="B162" s="553" t="s">
        <v>1051</v>
      </c>
      <c r="C162" s="561"/>
      <c r="D162" s="548"/>
      <c r="E162" s="800">
        <v>0</v>
      </c>
      <c r="F162" s="800">
        <v>0</v>
      </c>
      <c r="G162" s="549"/>
      <c r="H162" s="549"/>
      <c r="I162" s="517"/>
    </row>
    <row r="163" spans="1:9">
      <c r="A163" s="550"/>
      <c r="B163" s="553" t="s">
        <v>1052</v>
      </c>
      <c r="C163" s="561"/>
      <c r="D163" s="548"/>
      <c r="E163" s="800">
        <v>0</v>
      </c>
      <c r="F163" s="800">
        <v>0</v>
      </c>
      <c r="G163" s="549"/>
      <c r="H163" s="549"/>
      <c r="I163" s="517"/>
    </row>
    <row r="164" spans="1:9">
      <c r="A164" s="550"/>
      <c r="B164" s="553" t="s">
        <v>1053</v>
      </c>
      <c r="C164" s="561"/>
      <c r="D164" s="548"/>
      <c r="E164" s="800">
        <v>0</v>
      </c>
      <c r="F164" s="800">
        <v>0</v>
      </c>
      <c r="G164" s="549"/>
      <c r="H164" s="549"/>
      <c r="I164" s="517"/>
    </row>
    <row r="165" spans="1:9">
      <c r="A165" s="550"/>
      <c r="B165" s="553" t="s">
        <v>1054</v>
      </c>
      <c r="C165" s="561"/>
      <c r="D165" s="548"/>
      <c r="E165" s="800">
        <v>0</v>
      </c>
      <c r="F165" s="800">
        <v>0</v>
      </c>
      <c r="G165" s="549"/>
      <c r="H165" s="549"/>
      <c r="I165" s="517"/>
    </row>
    <row r="166" spans="1:9">
      <c r="A166" s="550"/>
      <c r="B166" s="553" t="s">
        <v>1023</v>
      </c>
      <c r="C166" s="528">
        <v>0</v>
      </c>
      <c r="D166" s="548" t="s">
        <v>108</v>
      </c>
      <c r="E166" s="800">
        <v>0</v>
      </c>
      <c r="F166" s="800">
        <v>0</v>
      </c>
      <c r="G166" s="530">
        <f>IFERROR(C166*E166,0)</f>
        <v>0</v>
      </c>
      <c r="H166" s="530">
        <f>IFERROR(C166*F166,0)</f>
        <v>0</v>
      </c>
      <c r="I166" s="517"/>
    </row>
    <row r="167" spans="1:9">
      <c r="A167" s="550"/>
      <c r="B167" s="553"/>
      <c r="C167" s="528"/>
      <c r="D167" s="548"/>
      <c r="E167" s="800">
        <v>0</v>
      </c>
      <c r="F167" s="800">
        <v>0</v>
      </c>
      <c r="G167" s="530"/>
      <c r="H167" s="530"/>
      <c r="I167" s="517"/>
    </row>
    <row r="168" spans="1:9">
      <c r="A168" s="550"/>
      <c r="B168" s="553"/>
      <c r="C168" s="528"/>
      <c r="D168" s="548"/>
      <c r="E168" s="800">
        <v>0</v>
      </c>
      <c r="F168" s="800">
        <v>0</v>
      </c>
      <c r="G168" s="530"/>
      <c r="H168" s="530"/>
      <c r="I168" s="517"/>
    </row>
    <row r="169" spans="1:9">
      <c r="A169" s="554"/>
      <c r="B169" s="555" t="s">
        <v>969</v>
      </c>
      <c r="C169" s="559"/>
      <c r="D169" s="544"/>
      <c r="E169" s="801">
        <v>0</v>
      </c>
      <c r="F169" s="801">
        <v>0</v>
      </c>
      <c r="G169" s="543">
        <f>SUM(G94:G168)</f>
        <v>254203.90000000002</v>
      </c>
      <c r="H169" s="543">
        <f>SUM(H94:H168)</f>
        <v>21560.400000000001</v>
      </c>
      <c r="I169" s="517"/>
    </row>
    <row r="170" spans="1:9">
      <c r="A170" s="550">
        <v>8</v>
      </c>
      <c r="B170" s="551" t="s">
        <v>1055</v>
      </c>
      <c r="C170" s="561"/>
      <c r="D170" s="548"/>
      <c r="E170" s="802">
        <v>0</v>
      </c>
      <c r="F170" s="798">
        <v>0</v>
      </c>
      <c r="G170" s="549">
        <f>C170*E170</f>
        <v>0</v>
      </c>
      <c r="H170" s="549">
        <f>C170*F170</f>
        <v>0</v>
      </c>
      <c r="I170" s="517"/>
    </row>
    <row r="171" spans="1:9" ht="43.5">
      <c r="A171" s="550"/>
      <c r="B171" s="551" t="s">
        <v>1056</v>
      </c>
      <c r="C171" s="561"/>
      <c r="D171" s="548"/>
      <c r="E171" s="802">
        <v>0</v>
      </c>
      <c r="F171" s="798">
        <v>0</v>
      </c>
      <c r="G171" s="549">
        <f>C171*E171</f>
        <v>0</v>
      </c>
      <c r="H171" s="549">
        <f>C171*F171</f>
        <v>0</v>
      </c>
      <c r="I171" s="517"/>
    </row>
    <row r="172" spans="1:9">
      <c r="A172" s="550"/>
      <c r="B172" s="551" t="s">
        <v>1057</v>
      </c>
      <c r="C172" s="561"/>
      <c r="D172" s="548"/>
      <c r="E172" s="802">
        <v>0</v>
      </c>
      <c r="F172" s="798">
        <v>0</v>
      </c>
      <c r="G172" s="549"/>
      <c r="H172" s="549"/>
      <c r="I172" s="517"/>
    </row>
    <row r="173" spans="1:9" ht="188.5">
      <c r="A173" s="550"/>
      <c r="B173" s="564" t="s">
        <v>1058</v>
      </c>
      <c r="C173" s="565"/>
      <c r="D173" s="548"/>
      <c r="E173" s="802">
        <v>0</v>
      </c>
      <c r="F173" s="798">
        <v>0</v>
      </c>
      <c r="G173" s="549"/>
      <c r="H173" s="549"/>
      <c r="I173" s="517"/>
    </row>
    <row r="174" spans="1:9" ht="159.5">
      <c r="A174" s="550"/>
      <c r="B174" s="564" t="s">
        <v>1059</v>
      </c>
      <c r="C174" s="565"/>
      <c r="D174" s="548"/>
      <c r="E174" s="802">
        <v>0</v>
      </c>
      <c r="F174" s="798">
        <v>0</v>
      </c>
      <c r="G174" s="549"/>
      <c r="H174" s="549"/>
      <c r="I174" s="517"/>
    </row>
    <row r="175" spans="1:9">
      <c r="A175" s="550" t="s">
        <v>560</v>
      </c>
      <c r="B175" s="551" t="s">
        <v>1060</v>
      </c>
      <c r="C175" s="566"/>
      <c r="D175" s="566"/>
      <c r="E175" s="802">
        <v>0</v>
      </c>
      <c r="F175" s="798">
        <v>0</v>
      </c>
      <c r="G175" s="549"/>
      <c r="H175" s="549"/>
      <c r="I175" s="517"/>
    </row>
    <row r="176" spans="1:9" ht="58">
      <c r="A176" s="550"/>
      <c r="B176" s="553" t="s">
        <v>1061</v>
      </c>
      <c r="C176" s="548"/>
      <c r="D176" s="548"/>
      <c r="E176" s="802">
        <v>0</v>
      </c>
      <c r="F176" s="798">
        <v>0</v>
      </c>
      <c r="G176" s="549"/>
      <c r="H176" s="549"/>
      <c r="I176" s="517"/>
    </row>
    <row r="177" spans="1:9">
      <c r="A177" s="550"/>
      <c r="B177" s="551" t="s">
        <v>1062</v>
      </c>
      <c r="C177" s="548"/>
      <c r="D177" s="548"/>
      <c r="E177" s="802">
        <v>0</v>
      </c>
      <c r="F177" s="798">
        <v>0</v>
      </c>
      <c r="G177" s="549"/>
      <c r="H177" s="549"/>
      <c r="I177" s="517"/>
    </row>
    <row r="178" spans="1:9">
      <c r="A178" s="550"/>
      <c r="B178" s="567" t="s">
        <v>1063</v>
      </c>
      <c r="C178" s="548"/>
      <c r="D178" s="548"/>
      <c r="E178" s="802">
        <v>0</v>
      </c>
      <c r="F178" s="798">
        <v>0</v>
      </c>
      <c r="G178" s="549"/>
      <c r="H178" s="549"/>
      <c r="I178" s="517"/>
    </row>
    <row r="179" spans="1:9">
      <c r="A179" s="550"/>
      <c r="B179" s="564" t="s">
        <v>1064</v>
      </c>
      <c r="C179" s="548"/>
      <c r="D179" s="548"/>
      <c r="E179" s="802">
        <v>0</v>
      </c>
      <c r="F179" s="798">
        <v>0</v>
      </c>
      <c r="G179" s="549"/>
      <c r="H179" s="549"/>
      <c r="I179" s="517"/>
    </row>
    <row r="180" spans="1:9">
      <c r="A180" s="550"/>
      <c r="B180" s="564" t="s">
        <v>1065</v>
      </c>
      <c r="C180" s="548"/>
      <c r="D180" s="548"/>
      <c r="E180" s="802">
        <v>0</v>
      </c>
      <c r="F180" s="798">
        <v>0</v>
      </c>
      <c r="G180" s="549"/>
      <c r="H180" s="549"/>
      <c r="I180" s="517"/>
    </row>
    <row r="181" spans="1:9">
      <c r="A181" s="550"/>
      <c r="B181" s="564" t="s">
        <v>1066</v>
      </c>
      <c r="C181" s="548"/>
      <c r="D181" s="548"/>
      <c r="E181" s="802">
        <v>0</v>
      </c>
      <c r="F181" s="798">
        <v>0</v>
      </c>
      <c r="G181" s="549"/>
      <c r="H181" s="549"/>
      <c r="I181" s="517"/>
    </row>
    <row r="182" spans="1:9">
      <c r="A182" s="550"/>
      <c r="B182" s="564" t="s">
        <v>1067</v>
      </c>
      <c r="C182" s="548"/>
      <c r="D182" s="548"/>
      <c r="E182" s="802">
        <v>0</v>
      </c>
      <c r="F182" s="798">
        <v>0</v>
      </c>
      <c r="G182" s="549"/>
      <c r="H182" s="549"/>
      <c r="I182" s="517"/>
    </row>
    <row r="183" spans="1:9">
      <c r="A183" s="550"/>
      <c r="B183" s="564" t="s">
        <v>1068</v>
      </c>
      <c r="C183" s="548"/>
      <c r="D183" s="548"/>
      <c r="E183" s="802">
        <v>0</v>
      </c>
      <c r="F183" s="798">
        <v>0</v>
      </c>
      <c r="G183" s="549"/>
      <c r="H183" s="549"/>
      <c r="I183" s="517"/>
    </row>
    <row r="184" spans="1:9">
      <c r="A184" s="550"/>
      <c r="B184" s="551" t="s">
        <v>1069</v>
      </c>
      <c r="C184" s="548"/>
      <c r="D184" s="548"/>
      <c r="E184" s="802">
        <v>0</v>
      </c>
      <c r="F184" s="798">
        <v>0</v>
      </c>
      <c r="G184" s="549"/>
      <c r="H184" s="549"/>
      <c r="I184" s="517"/>
    </row>
    <row r="185" spans="1:9">
      <c r="A185" s="550"/>
      <c r="B185" s="553" t="s">
        <v>1070</v>
      </c>
      <c r="C185" s="548"/>
      <c r="D185" s="548"/>
      <c r="E185" s="802">
        <v>0</v>
      </c>
      <c r="F185" s="798">
        <v>0</v>
      </c>
      <c r="G185" s="549"/>
      <c r="H185" s="549"/>
      <c r="I185" s="517"/>
    </row>
    <row r="186" spans="1:9">
      <c r="A186" s="550"/>
      <c r="B186" s="553" t="s">
        <v>1071</v>
      </c>
      <c r="C186" s="548"/>
      <c r="D186" s="548"/>
      <c r="E186" s="802">
        <v>0</v>
      </c>
      <c r="F186" s="798">
        <v>0</v>
      </c>
      <c r="G186" s="549"/>
      <c r="H186" s="549"/>
      <c r="I186" s="517"/>
    </row>
    <row r="187" spans="1:9">
      <c r="A187" s="550"/>
      <c r="B187" s="553" t="s">
        <v>1072</v>
      </c>
      <c r="C187" s="548"/>
      <c r="D187" s="548"/>
      <c r="E187" s="802">
        <v>0</v>
      </c>
      <c r="F187" s="798">
        <v>0</v>
      </c>
      <c r="G187" s="549"/>
      <c r="H187" s="549"/>
      <c r="I187" s="517"/>
    </row>
    <row r="188" spans="1:9" ht="43.5">
      <c r="A188" s="550"/>
      <c r="B188" s="553" t="s">
        <v>1073</v>
      </c>
      <c r="C188" s="548"/>
      <c r="D188" s="548"/>
      <c r="E188" s="802">
        <v>0</v>
      </c>
      <c r="F188" s="798">
        <v>0</v>
      </c>
      <c r="G188" s="549"/>
      <c r="H188" s="549"/>
      <c r="I188" s="517"/>
    </row>
    <row r="189" spans="1:9">
      <c r="A189" s="550"/>
      <c r="B189" s="553" t="s">
        <v>1074</v>
      </c>
      <c r="C189" s="528"/>
      <c r="D189" s="548"/>
      <c r="E189" s="800">
        <v>0</v>
      </c>
      <c r="F189" s="800">
        <v>0</v>
      </c>
      <c r="G189" s="530"/>
      <c r="H189" s="530"/>
      <c r="I189" s="517"/>
    </row>
    <row r="190" spans="1:9">
      <c r="A190" s="550"/>
      <c r="B190" s="553" t="s">
        <v>1075</v>
      </c>
      <c r="C190" s="528">
        <v>1</v>
      </c>
      <c r="D190" s="548" t="s">
        <v>1076</v>
      </c>
      <c r="E190" s="803">
        <v>633880</v>
      </c>
      <c r="F190" s="800">
        <v>37100</v>
      </c>
      <c r="G190" s="530">
        <f>IFERROR(C190*E190,0)</f>
        <v>633880</v>
      </c>
      <c r="H190" s="530">
        <f>IFERROR(C190*F190,0)</f>
        <v>37100</v>
      </c>
      <c r="I190" s="517"/>
    </row>
    <row r="191" spans="1:9">
      <c r="A191" s="550"/>
      <c r="B191" s="553"/>
      <c r="C191" s="547"/>
      <c r="D191" s="566"/>
      <c r="E191" s="800">
        <v>0</v>
      </c>
      <c r="F191" s="800">
        <v>0</v>
      </c>
      <c r="G191" s="549"/>
      <c r="H191" s="549"/>
      <c r="I191" s="517"/>
    </row>
    <row r="192" spans="1:9">
      <c r="A192" s="550" t="s">
        <v>565</v>
      </c>
      <c r="B192" s="551" t="s">
        <v>1077</v>
      </c>
      <c r="C192" s="561"/>
      <c r="D192" s="548"/>
      <c r="E192" s="800">
        <v>0</v>
      </c>
      <c r="F192" s="800">
        <v>0</v>
      </c>
      <c r="G192" s="549"/>
      <c r="H192" s="549"/>
      <c r="I192" s="517"/>
    </row>
    <row r="193" spans="1:9" ht="58">
      <c r="A193" s="550"/>
      <c r="B193" s="553" t="s">
        <v>1078</v>
      </c>
      <c r="C193" s="561"/>
      <c r="D193" s="548"/>
      <c r="E193" s="800">
        <v>0</v>
      </c>
      <c r="F193" s="800">
        <v>0</v>
      </c>
      <c r="G193" s="549"/>
      <c r="H193" s="549"/>
      <c r="I193" s="517"/>
    </row>
    <row r="194" spans="1:9">
      <c r="A194" s="550"/>
      <c r="B194" s="551" t="s">
        <v>1062</v>
      </c>
      <c r="C194" s="561"/>
      <c r="D194" s="548"/>
      <c r="E194" s="800">
        <v>0</v>
      </c>
      <c r="F194" s="800">
        <v>0</v>
      </c>
      <c r="G194" s="549"/>
      <c r="H194" s="549"/>
      <c r="I194" s="517"/>
    </row>
    <row r="195" spans="1:9">
      <c r="A195" s="550"/>
      <c r="B195" s="553" t="s">
        <v>1079</v>
      </c>
      <c r="C195" s="561"/>
      <c r="D195" s="548"/>
      <c r="E195" s="800">
        <v>0</v>
      </c>
      <c r="F195" s="800">
        <v>0</v>
      </c>
      <c r="G195" s="549"/>
      <c r="H195" s="549"/>
      <c r="I195" s="517"/>
    </row>
    <row r="196" spans="1:9">
      <c r="A196" s="550"/>
      <c r="B196" s="553" t="s">
        <v>1080</v>
      </c>
      <c r="C196" s="561"/>
      <c r="D196" s="548"/>
      <c r="E196" s="800">
        <v>0</v>
      </c>
      <c r="F196" s="800">
        <v>0</v>
      </c>
      <c r="G196" s="549"/>
      <c r="H196" s="549"/>
      <c r="I196" s="517"/>
    </row>
    <row r="197" spans="1:9">
      <c r="A197" s="550"/>
      <c r="B197" s="553" t="s">
        <v>1081</v>
      </c>
      <c r="C197" s="528"/>
      <c r="D197" s="548"/>
      <c r="E197" s="800">
        <v>0</v>
      </c>
      <c r="F197" s="800">
        <v>0</v>
      </c>
      <c r="G197" s="530"/>
      <c r="H197" s="530"/>
      <c r="I197" s="517"/>
    </row>
    <row r="198" spans="1:9">
      <c r="A198" s="550"/>
      <c r="B198" s="553" t="s">
        <v>1082</v>
      </c>
      <c r="C198" s="565"/>
      <c r="D198" s="548"/>
      <c r="E198" s="800">
        <v>0</v>
      </c>
      <c r="F198" s="800">
        <v>0</v>
      </c>
      <c r="G198" s="540"/>
      <c r="H198" s="540"/>
      <c r="I198" s="517"/>
    </row>
    <row r="199" spans="1:9">
      <c r="A199" s="550"/>
      <c r="B199" s="551" t="s">
        <v>1069</v>
      </c>
      <c r="C199" s="561"/>
      <c r="D199" s="548"/>
      <c r="E199" s="800">
        <v>0</v>
      </c>
      <c r="F199" s="800">
        <v>0</v>
      </c>
      <c r="G199" s="549"/>
      <c r="H199" s="549"/>
      <c r="I199" s="517"/>
    </row>
    <row r="200" spans="1:9">
      <c r="A200" s="550"/>
      <c r="B200" s="553" t="s">
        <v>1083</v>
      </c>
      <c r="C200" s="561"/>
      <c r="D200" s="548"/>
      <c r="E200" s="800">
        <v>0</v>
      </c>
      <c r="F200" s="800">
        <v>0</v>
      </c>
      <c r="G200" s="549"/>
      <c r="H200" s="549"/>
      <c r="I200" s="517"/>
    </row>
    <row r="201" spans="1:9">
      <c r="A201" s="550"/>
      <c r="B201" s="553" t="s">
        <v>1084</v>
      </c>
      <c r="C201" s="561">
        <v>1</v>
      </c>
      <c r="D201" s="548" t="s">
        <v>1076</v>
      </c>
      <c r="E201" s="800">
        <v>127200</v>
      </c>
      <c r="F201" s="800">
        <v>26500</v>
      </c>
      <c r="G201" s="530">
        <f>IFERROR(C201*E201,0)</f>
        <v>127200</v>
      </c>
      <c r="H201" s="530">
        <f>IFERROR(C201*F201,0)</f>
        <v>26500</v>
      </c>
      <c r="I201" s="517"/>
    </row>
    <row r="202" spans="1:9">
      <c r="A202" s="550"/>
      <c r="B202" s="553" t="s">
        <v>1085</v>
      </c>
      <c r="C202" s="561"/>
      <c r="D202" s="548"/>
      <c r="E202" s="800">
        <v>0</v>
      </c>
      <c r="F202" s="800">
        <v>0</v>
      </c>
      <c r="G202" s="549"/>
      <c r="H202" s="549"/>
      <c r="I202" s="517"/>
    </row>
    <row r="203" spans="1:9">
      <c r="A203" s="568"/>
      <c r="B203" s="569"/>
      <c r="C203" s="547"/>
      <c r="D203" s="566"/>
      <c r="E203" s="804">
        <v>0</v>
      </c>
      <c r="F203" s="805">
        <v>0</v>
      </c>
      <c r="G203" s="566"/>
      <c r="H203" s="566"/>
      <c r="I203" s="517"/>
    </row>
    <row r="204" spans="1:9">
      <c r="A204" s="554"/>
      <c r="B204" s="555" t="s">
        <v>969</v>
      </c>
      <c r="C204" s="559"/>
      <c r="D204" s="544"/>
      <c r="E204" s="801">
        <v>0</v>
      </c>
      <c r="F204" s="801">
        <v>0</v>
      </c>
      <c r="G204" s="543">
        <f>SUM(G171:G203)</f>
        <v>761080</v>
      </c>
      <c r="H204" s="543">
        <f>SUM(H171:H203)</f>
        <v>63600</v>
      </c>
      <c r="I204" s="517"/>
    </row>
    <row r="205" spans="1:9">
      <c r="A205" s="550">
        <v>9</v>
      </c>
      <c r="B205" s="551" t="s">
        <v>932</v>
      </c>
      <c r="C205" s="561"/>
      <c r="D205" s="548"/>
      <c r="E205" s="802">
        <v>0</v>
      </c>
      <c r="F205" s="798">
        <v>0</v>
      </c>
      <c r="G205" s="549"/>
      <c r="H205" s="549"/>
      <c r="I205" s="517"/>
    </row>
    <row r="206" spans="1:9" ht="58">
      <c r="A206" s="550" t="s">
        <v>223</v>
      </c>
      <c r="B206" s="539" t="s">
        <v>1086</v>
      </c>
      <c r="C206" s="561"/>
      <c r="D206" s="548"/>
      <c r="E206" s="802">
        <v>0</v>
      </c>
      <c r="F206" s="798">
        <v>0</v>
      </c>
      <c r="G206" s="549"/>
      <c r="H206" s="549"/>
      <c r="I206" s="517"/>
    </row>
    <row r="207" spans="1:9">
      <c r="A207" s="550"/>
      <c r="B207" s="539"/>
      <c r="C207" s="561"/>
      <c r="D207" s="548"/>
      <c r="E207" s="802">
        <v>0</v>
      </c>
      <c r="F207" s="798">
        <v>0</v>
      </c>
      <c r="G207" s="549"/>
      <c r="H207" s="549"/>
      <c r="I207" s="517"/>
    </row>
    <row r="208" spans="1:9">
      <c r="A208" s="550"/>
      <c r="B208" s="551" t="s">
        <v>1087</v>
      </c>
      <c r="C208" s="561"/>
      <c r="D208" s="548"/>
      <c r="E208" s="802">
        <v>0</v>
      </c>
      <c r="F208" s="798">
        <v>0</v>
      </c>
      <c r="G208" s="549"/>
      <c r="H208" s="549"/>
      <c r="I208" s="517"/>
    </row>
    <row r="209" spans="1:9">
      <c r="A209" s="881" t="s">
        <v>560</v>
      </c>
      <c r="B209" s="553" t="s">
        <v>1088</v>
      </c>
      <c r="C209" s="528">
        <v>0</v>
      </c>
      <c r="D209" s="548" t="s">
        <v>978</v>
      </c>
      <c r="E209" s="800">
        <v>0</v>
      </c>
      <c r="F209" s="800">
        <v>0</v>
      </c>
      <c r="G209" s="530">
        <f>IFERROR(C209*E209,0)</f>
        <v>0</v>
      </c>
      <c r="H209" s="530">
        <f>IFERROR(C209*F209,0)</f>
        <v>0</v>
      </c>
      <c r="I209" s="517"/>
    </row>
    <row r="210" spans="1:9">
      <c r="A210" s="881"/>
      <c r="B210" s="553" t="s">
        <v>1089</v>
      </c>
      <c r="C210" s="528">
        <v>0</v>
      </c>
      <c r="D210" s="548" t="s">
        <v>108</v>
      </c>
      <c r="E210" s="800">
        <v>0</v>
      </c>
      <c r="F210" s="800">
        <v>0</v>
      </c>
      <c r="G210" s="530">
        <f>IFERROR(C210*E210,0)</f>
        <v>0</v>
      </c>
      <c r="H210" s="530">
        <f>IFERROR(C210*F210,0)</f>
        <v>0</v>
      </c>
      <c r="I210" s="517"/>
    </row>
    <row r="211" spans="1:9">
      <c r="A211" s="550"/>
      <c r="B211" s="553"/>
      <c r="C211" s="561"/>
      <c r="D211" s="548"/>
      <c r="E211" s="800">
        <v>0</v>
      </c>
      <c r="F211" s="800">
        <v>0</v>
      </c>
      <c r="G211" s="540"/>
      <c r="H211" s="540"/>
      <c r="I211" s="517"/>
    </row>
    <row r="212" spans="1:9">
      <c r="A212" s="881" t="s">
        <v>565</v>
      </c>
      <c r="B212" s="553" t="s">
        <v>1090</v>
      </c>
      <c r="C212" s="528">
        <v>250</v>
      </c>
      <c r="D212" s="548" t="s">
        <v>978</v>
      </c>
      <c r="E212" s="800">
        <v>1005.94</v>
      </c>
      <c r="F212" s="800">
        <v>162.18</v>
      </c>
      <c r="G212" s="530">
        <f>IFERROR(C212*E212,0)</f>
        <v>251485</v>
      </c>
      <c r="H212" s="530">
        <f>IFERROR(C212*F212,0)</f>
        <v>40545</v>
      </c>
      <c r="I212" s="517"/>
    </row>
    <row r="213" spans="1:9">
      <c r="A213" s="881"/>
      <c r="B213" s="553" t="s">
        <v>1089</v>
      </c>
      <c r="C213" s="528">
        <v>4</v>
      </c>
      <c r="D213" s="548" t="s">
        <v>108</v>
      </c>
      <c r="E213" s="800">
        <v>1221.1200000000001</v>
      </c>
      <c r="F213" s="800">
        <v>539.54000000000008</v>
      </c>
      <c r="G213" s="530">
        <f>IFERROR(C213*E213,0)</f>
        <v>4884.4800000000005</v>
      </c>
      <c r="H213" s="530">
        <f>IFERROR(C213*F213,0)</f>
        <v>2158.1600000000003</v>
      </c>
      <c r="I213" s="517"/>
    </row>
    <row r="214" spans="1:9">
      <c r="A214" s="550"/>
      <c r="B214" s="553"/>
      <c r="C214" s="561"/>
      <c r="D214" s="548"/>
      <c r="E214" s="800">
        <v>0</v>
      </c>
      <c r="F214" s="800">
        <v>0</v>
      </c>
      <c r="G214" s="540"/>
      <c r="H214" s="540"/>
      <c r="I214" s="517"/>
    </row>
    <row r="215" spans="1:9">
      <c r="A215" s="881" t="s">
        <v>567</v>
      </c>
      <c r="B215" s="553" t="s">
        <v>1091</v>
      </c>
      <c r="C215" s="528">
        <v>0</v>
      </c>
      <c r="D215" s="548" t="s">
        <v>978</v>
      </c>
      <c r="E215" s="800">
        <v>0</v>
      </c>
      <c r="F215" s="800">
        <v>0</v>
      </c>
      <c r="G215" s="530">
        <f>IFERROR(C215*E215,0)</f>
        <v>0</v>
      </c>
      <c r="H215" s="530">
        <f>IFERROR(C215*F215,0)</f>
        <v>0</v>
      </c>
      <c r="I215" s="517"/>
    </row>
    <row r="216" spans="1:9">
      <c r="A216" s="881"/>
      <c r="B216" s="553" t="s">
        <v>1089</v>
      </c>
      <c r="C216" s="528">
        <v>0</v>
      </c>
      <c r="D216" s="548" t="s">
        <v>108</v>
      </c>
      <c r="E216" s="800">
        <v>0</v>
      </c>
      <c r="F216" s="800">
        <v>0</v>
      </c>
      <c r="G216" s="530">
        <f>IFERROR(C216*E216,0)</f>
        <v>0</v>
      </c>
      <c r="H216" s="530">
        <f>IFERROR(C216*F216,0)</f>
        <v>0</v>
      </c>
      <c r="I216" s="517"/>
    </row>
    <row r="217" spans="1:9">
      <c r="A217" s="550"/>
      <c r="B217" s="553"/>
      <c r="C217" s="561"/>
      <c r="D217" s="548"/>
      <c r="E217" s="800">
        <v>0</v>
      </c>
      <c r="F217" s="800">
        <v>0</v>
      </c>
      <c r="G217" s="540"/>
      <c r="H217" s="540"/>
      <c r="I217" s="517"/>
    </row>
    <row r="218" spans="1:9">
      <c r="A218" s="881" t="s">
        <v>569</v>
      </c>
      <c r="B218" s="553" t="s">
        <v>1092</v>
      </c>
      <c r="C218" s="528">
        <v>0</v>
      </c>
      <c r="D218" s="548" t="s">
        <v>978</v>
      </c>
      <c r="E218" s="800">
        <v>0</v>
      </c>
      <c r="F218" s="800">
        <v>0</v>
      </c>
      <c r="G218" s="530">
        <f>IFERROR(C218*E218,0)</f>
        <v>0</v>
      </c>
      <c r="H218" s="530">
        <f>IFERROR(C218*F218,0)</f>
        <v>0</v>
      </c>
      <c r="I218" s="517"/>
    </row>
    <row r="219" spans="1:9">
      <c r="A219" s="881"/>
      <c r="B219" s="553" t="s">
        <v>1089</v>
      </c>
      <c r="C219" s="528">
        <v>0</v>
      </c>
      <c r="D219" s="548" t="s">
        <v>108</v>
      </c>
      <c r="E219" s="800">
        <v>0</v>
      </c>
      <c r="F219" s="800">
        <v>0</v>
      </c>
      <c r="G219" s="530">
        <f>IFERROR(C219*E219,0)</f>
        <v>0</v>
      </c>
      <c r="H219" s="530">
        <f>IFERROR(C219*F219,0)</f>
        <v>0</v>
      </c>
      <c r="I219" s="517"/>
    </row>
    <row r="220" spans="1:9">
      <c r="A220" s="550"/>
      <c r="B220" s="553"/>
      <c r="C220" s="561"/>
      <c r="D220" s="548"/>
      <c r="E220" s="800">
        <v>0</v>
      </c>
      <c r="F220" s="800">
        <v>0</v>
      </c>
      <c r="G220" s="540"/>
      <c r="H220" s="540"/>
      <c r="I220" s="517"/>
    </row>
    <row r="221" spans="1:9">
      <c r="A221" s="881" t="s">
        <v>572</v>
      </c>
      <c r="B221" s="553" t="s">
        <v>1093</v>
      </c>
      <c r="C221" s="528">
        <v>0</v>
      </c>
      <c r="D221" s="548" t="s">
        <v>978</v>
      </c>
      <c r="E221" s="800">
        <v>0</v>
      </c>
      <c r="F221" s="800">
        <v>0</v>
      </c>
      <c r="G221" s="530">
        <f>IFERROR(C221*E221,0)</f>
        <v>0</v>
      </c>
      <c r="H221" s="530">
        <f>IFERROR(C221*F221,0)</f>
        <v>0</v>
      </c>
      <c r="I221" s="517"/>
    </row>
    <row r="222" spans="1:9">
      <c r="A222" s="881"/>
      <c r="B222" s="553" t="s">
        <v>1089</v>
      </c>
      <c r="C222" s="528">
        <v>0</v>
      </c>
      <c r="D222" s="548" t="s">
        <v>108</v>
      </c>
      <c r="E222" s="800">
        <v>0</v>
      </c>
      <c r="F222" s="800">
        <v>0</v>
      </c>
      <c r="G222" s="530">
        <f>IFERROR(C222*E222,0)</f>
        <v>0</v>
      </c>
      <c r="H222" s="530">
        <f>IFERROR(C222*F222,0)</f>
        <v>0</v>
      </c>
      <c r="I222" s="517"/>
    </row>
    <row r="223" spans="1:9">
      <c r="A223" s="550"/>
      <c r="B223" s="553"/>
      <c r="C223" s="561"/>
      <c r="D223" s="548"/>
      <c r="E223" s="800">
        <v>0</v>
      </c>
      <c r="F223" s="800">
        <v>0</v>
      </c>
      <c r="G223" s="540"/>
      <c r="H223" s="540"/>
      <c r="I223" s="517"/>
    </row>
    <row r="224" spans="1:9">
      <c r="A224" s="881" t="s">
        <v>636</v>
      </c>
      <c r="B224" s="553" t="s">
        <v>1094</v>
      </c>
      <c r="C224" s="528">
        <v>0</v>
      </c>
      <c r="D224" s="548" t="s">
        <v>978</v>
      </c>
      <c r="E224" s="800">
        <v>0</v>
      </c>
      <c r="F224" s="800">
        <v>0</v>
      </c>
      <c r="G224" s="530">
        <f>IFERROR(C224*E224,0)</f>
        <v>0</v>
      </c>
      <c r="H224" s="530">
        <f>IFERROR(C224*F224,0)</f>
        <v>0</v>
      </c>
      <c r="I224" s="517"/>
    </row>
    <row r="225" spans="1:9">
      <c r="A225" s="881"/>
      <c r="B225" s="553" t="s">
        <v>1089</v>
      </c>
      <c r="C225" s="528">
        <v>0</v>
      </c>
      <c r="D225" s="548" t="s">
        <v>108</v>
      </c>
      <c r="E225" s="800">
        <v>0</v>
      </c>
      <c r="F225" s="800">
        <v>0</v>
      </c>
      <c r="G225" s="530">
        <f>IFERROR(C225*E225,0)</f>
        <v>0</v>
      </c>
      <c r="H225" s="530">
        <f>IFERROR(C225*F225,0)</f>
        <v>0</v>
      </c>
      <c r="I225" s="517"/>
    </row>
    <row r="226" spans="1:9">
      <c r="A226" s="550"/>
      <c r="B226" s="553"/>
      <c r="C226" s="561"/>
      <c r="D226" s="548"/>
      <c r="E226" s="800">
        <v>0</v>
      </c>
      <c r="F226" s="800">
        <v>0</v>
      </c>
      <c r="G226" s="540"/>
      <c r="H226" s="540"/>
      <c r="I226" s="517"/>
    </row>
    <row r="227" spans="1:9">
      <c r="A227" s="881" t="s">
        <v>733</v>
      </c>
      <c r="B227" s="553" t="s">
        <v>1095</v>
      </c>
      <c r="C227" s="528">
        <v>320</v>
      </c>
      <c r="D227" s="548" t="s">
        <v>978</v>
      </c>
      <c r="E227" s="800">
        <v>159</v>
      </c>
      <c r="F227" s="800">
        <v>53</v>
      </c>
      <c r="G227" s="530">
        <f>IFERROR(C227*E227,0)</f>
        <v>50880</v>
      </c>
      <c r="H227" s="530">
        <f>IFERROR(C227*F227,0)</f>
        <v>16960</v>
      </c>
      <c r="I227" s="517"/>
    </row>
    <row r="228" spans="1:9">
      <c r="A228" s="881"/>
      <c r="B228" s="553" t="s">
        <v>1089</v>
      </c>
      <c r="C228" s="528">
        <v>20</v>
      </c>
      <c r="D228" s="548" t="s">
        <v>108</v>
      </c>
      <c r="E228" s="800">
        <v>424</v>
      </c>
      <c r="F228" s="800">
        <v>159</v>
      </c>
      <c r="G228" s="530">
        <f>IFERROR(C228*E228,0)</f>
        <v>8480</v>
      </c>
      <c r="H228" s="530">
        <f>IFERROR(C228*F228,0)</f>
        <v>3180</v>
      </c>
      <c r="I228" s="517"/>
    </row>
    <row r="229" spans="1:9">
      <c r="A229" s="550"/>
      <c r="B229" s="553"/>
      <c r="C229" s="561"/>
      <c r="D229" s="548"/>
      <c r="E229" s="800">
        <v>0</v>
      </c>
      <c r="F229" s="800">
        <v>0</v>
      </c>
      <c r="G229" s="540"/>
      <c r="H229" s="540"/>
      <c r="I229" s="517"/>
    </row>
    <row r="230" spans="1:9">
      <c r="A230" s="881" t="s">
        <v>735</v>
      </c>
      <c r="B230" s="553" t="s">
        <v>1096</v>
      </c>
      <c r="C230" s="528">
        <v>0</v>
      </c>
      <c r="D230" s="548" t="s">
        <v>978</v>
      </c>
      <c r="E230" s="800">
        <v>0</v>
      </c>
      <c r="F230" s="800">
        <v>0</v>
      </c>
      <c r="G230" s="530">
        <f>IFERROR(C230*E230,0)</f>
        <v>0</v>
      </c>
      <c r="H230" s="530">
        <f>IFERROR(C230*F230,0)</f>
        <v>0</v>
      </c>
      <c r="I230" s="517"/>
    </row>
    <row r="231" spans="1:9">
      <c r="A231" s="881"/>
      <c r="B231" s="553" t="s">
        <v>1089</v>
      </c>
      <c r="C231" s="528">
        <v>0</v>
      </c>
      <c r="D231" s="548" t="s">
        <v>108</v>
      </c>
      <c r="E231" s="800">
        <v>0</v>
      </c>
      <c r="F231" s="800">
        <v>0</v>
      </c>
      <c r="G231" s="530">
        <f>IFERROR(C231*E231,0)</f>
        <v>0</v>
      </c>
      <c r="H231" s="530">
        <f>IFERROR(C231*F231,0)</f>
        <v>0</v>
      </c>
      <c r="I231" s="517"/>
    </row>
    <row r="232" spans="1:9">
      <c r="A232" s="550"/>
      <c r="B232" s="553"/>
      <c r="C232" s="561"/>
      <c r="D232" s="548"/>
      <c r="E232" s="800">
        <v>0</v>
      </c>
      <c r="F232" s="800">
        <v>0</v>
      </c>
      <c r="G232" s="540"/>
      <c r="H232" s="540"/>
      <c r="I232" s="517"/>
    </row>
    <row r="233" spans="1:9">
      <c r="A233" s="550"/>
      <c r="B233" s="551" t="s">
        <v>1097</v>
      </c>
      <c r="C233" s="561"/>
      <c r="D233" s="548"/>
      <c r="E233" s="800">
        <v>0</v>
      </c>
      <c r="F233" s="800">
        <v>0</v>
      </c>
      <c r="G233" s="540"/>
      <c r="H233" s="540"/>
      <c r="I233" s="517"/>
    </row>
    <row r="234" spans="1:9">
      <c r="A234" s="881" t="s">
        <v>737</v>
      </c>
      <c r="B234" s="553" t="s">
        <v>1098</v>
      </c>
      <c r="C234" s="528">
        <v>0</v>
      </c>
      <c r="D234" s="548" t="s">
        <v>978</v>
      </c>
      <c r="E234" s="800">
        <v>0</v>
      </c>
      <c r="F234" s="800">
        <v>0</v>
      </c>
      <c r="G234" s="530">
        <f>IFERROR(C234*E234,0)</f>
        <v>0</v>
      </c>
      <c r="H234" s="530">
        <f>IFERROR(C234*F234,0)</f>
        <v>0</v>
      </c>
      <c r="I234" s="517"/>
    </row>
    <row r="235" spans="1:9">
      <c r="A235" s="881"/>
      <c r="B235" s="553" t="s">
        <v>1089</v>
      </c>
      <c r="C235" s="528">
        <v>0</v>
      </c>
      <c r="D235" s="548" t="s">
        <v>108</v>
      </c>
      <c r="E235" s="800">
        <v>0</v>
      </c>
      <c r="F235" s="800">
        <v>0</v>
      </c>
      <c r="G235" s="530">
        <f>IFERROR(C235*E235,0)</f>
        <v>0</v>
      </c>
      <c r="H235" s="530">
        <f>IFERROR(C235*F235,0)</f>
        <v>0</v>
      </c>
      <c r="I235" s="517"/>
    </row>
    <row r="236" spans="1:9">
      <c r="A236" s="550"/>
      <c r="B236" s="553"/>
      <c r="C236" s="561"/>
      <c r="D236" s="548"/>
      <c r="E236" s="800">
        <v>0</v>
      </c>
      <c r="F236" s="800">
        <v>0</v>
      </c>
      <c r="G236" s="540"/>
      <c r="H236" s="540"/>
      <c r="I236" s="517"/>
    </row>
    <row r="237" spans="1:9">
      <c r="A237" s="881" t="s">
        <v>739</v>
      </c>
      <c r="B237" s="553" t="s">
        <v>1099</v>
      </c>
      <c r="C237" s="528">
        <v>0</v>
      </c>
      <c r="D237" s="548" t="s">
        <v>978</v>
      </c>
      <c r="E237" s="800">
        <v>0</v>
      </c>
      <c r="F237" s="800">
        <v>0</v>
      </c>
      <c r="G237" s="530">
        <f>IFERROR(C237*E237,0)</f>
        <v>0</v>
      </c>
      <c r="H237" s="530">
        <f>IFERROR(C237*F237,0)</f>
        <v>0</v>
      </c>
      <c r="I237" s="517"/>
    </row>
    <row r="238" spans="1:9">
      <c r="A238" s="881"/>
      <c r="B238" s="553" t="s">
        <v>1089</v>
      </c>
      <c r="C238" s="528">
        <v>0</v>
      </c>
      <c r="D238" s="548" t="s">
        <v>108</v>
      </c>
      <c r="E238" s="800">
        <v>0</v>
      </c>
      <c r="F238" s="800">
        <v>0</v>
      </c>
      <c r="G238" s="530">
        <f>IFERROR(C238*E238,0)</f>
        <v>0</v>
      </c>
      <c r="H238" s="530">
        <f>IFERROR(C238*F238,0)</f>
        <v>0</v>
      </c>
      <c r="I238" s="517"/>
    </row>
    <row r="239" spans="1:9">
      <c r="A239" s="550"/>
      <c r="B239" s="553"/>
      <c r="C239" s="561"/>
      <c r="D239" s="548"/>
      <c r="E239" s="800">
        <v>0</v>
      </c>
      <c r="F239" s="800">
        <v>0</v>
      </c>
      <c r="G239" s="540"/>
      <c r="H239" s="540"/>
      <c r="I239" s="517"/>
    </row>
    <row r="240" spans="1:9">
      <c r="A240" s="881" t="s">
        <v>741</v>
      </c>
      <c r="B240" s="553" t="s">
        <v>1100</v>
      </c>
      <c r="C240" s="528">
        <v>120</v>
      </c>
      <c r="D240" s="548" t="s">
        <v>978</v>
      </c>
      <c r="E240" s="800">
        <v>964.6</v>
      </c>
      <c r="F240" s="800">
        <v>61.480000000000004</v>
      </c>
      <c r="G240" s="530">
        <f>IFERROR(C240*E240,0)</f>
        <v>115752</v>
      </c>
      <c r="H240" s="530">
        <f>IFERROR(C240*F240,0)</f>
        <v>7377.6</v>
      </c>
      <c r="I240" s="517"/>
    </row>
    <row r="241" spans="1:9">
      <c r="A241" s="881"/>
      <c r="B241" s="553" t="s">
        <v>1089</v>
      </c>
      <c r="C241" s="528">
        <v>8</v>
      </c>
      <c r="D241" s="548" t="s">
        <v>108</v>
      </c>
      <c r="E241" s="800">
        <v>854.36</v>
      </c>
      <c r="F241" s="800">
        <v>286.2</v>
      </c>
      <c r="G241" s="530">
        <f>IFERROR(C241*E241,0)</f>
        <v>6834.88</v>
      </c>
      <c r="H241" s="530">
        <f>IFERROR(C241*F241,0)</f>
        <v>2289.6</v>
      </c>
      <c r="I241" s="517"/>
    </row>
    <row r="242" spans="1:9">
      <c r="A242" s="550"/>
      <c r="B242" s="553"/>
      <c r="C242" s="561"/>
      <c r="D242" s="548"/>
      <c r="E242" s="800">
        <v>0</v>
      </c>
      <c r="F242" s="800">
        <v>0</v>
      </c>
      <c r="G242" s="540"/>
      <c r="H242" s="540"/>
      <c r="I242" s="517"/>
    </row>
    <row r="243" spans="1:9">
      <c r="A243" s="881" t="s">
        <v>743</v>
      </c>
      <c r="B243" s="553" t="s">
        <v>1101</v>
      </c>
      <c r="C243" s="528">
        <v>0</v>
      </c>
      <c r="D243" s="548" t="s">
        <v>978</v>
      </c>
      <c r="E243" s="800">
        <v>0</v>
      </c>
      <c r="F243" s="800">
        <v>0</v>
      </c>
      <c r="G243" s="530">
        <f>IFERROR(C243*E243,0)</f>
        <v>0</v>
      </c>
      <c r="H243" s="530">
        <f>IFERROR(C243*F243,0)</f>
        <v>0</v>
      </c>
      <c r="I243" s="517"/>
    </row>
    <row r="244" spans="1:9">
      <c r="A244" s="881"/>
      <c r="B244" s="553" t="s">
        <v>1089</v>
      </c>
      <c r="C244" s="528">
        <v>0</v>
      </c>
      <c r="D244" s="548" t="s">
        <v>108</v>
      </c>
      <c r="E244" s="800">
        <v>0</v>
      </c>
      <c r="F244" s="800">
        <v>0</v>
      </c>
      <c r="G244" s="530">
        <f>IFERROR(C244*E244,0)</f>
        <v>0</v>
      </c>
      <c r="H244" s="530">
        <f>IFERROR(C244*F244,0)</f>
        <v>0</v>
      </c>
      <c r="I244" s="517"/>
    </row>
    <row r="245" spans="1:9">
      <c r="A245" s="550"/>
      <c r="B245" s="553"/>
      <c r="C245" s="561"/>
      <c r="D245" s="548"/>
      <c r="E245" s="800">
        <v>0</v>
      </c>
      <c r="F245" s="800">
        <v>0</v>
      </c>
      <c r="G245" s="540"/>
      <c r="H245" s="540"/>
      <c r="I245" s="517"/>
    </row>
    <row r="246" spans="1:9">
      <c r="A246" s="881" t="s">
        <v>745</v>
      </c>
      <c r="B246" s="553" t="s">
        <v>1102</v>
      </c>
      <c r="C246" s="528">
        <v>0</v>
      </c>
      <c r="D246" s="548" t="s">
        <v>978</v>
      </c>
      <c r="E246" s="800">
        <v>0</v>
      </c>
      <c r="F246" s="800">
        <v>0</v>
      </c>
      <c r="G246" s="530">
        <f>IFERROR(C246*E246,0)</f>
        <v>0</v>
      </c>
      <c r="H246" s="530">
        <f>IFERROR(C246*F246,0)</f>
        <v>0</v>
      </c>
      <c r="I246" s="517"/>
    </row>
    <row r="247" spans="1:9">
      <c r="A247" s="881"/>
      <c r="B247" s="553" t="s">
        <v>1089</v>
      </c>
      <c r="C247" s="528">
        <v>0</v>
      </c>
      <c r="D247" s="548" t="s">
        <v>108</v>
      </c>
      <c r="E247" s="800">
        <v>0</v>
      </c>
      <c r="F247" s="800">
        <v>0</v>
      </c>
      <c r="G247" s="530">
        <f>IFERROR(C247*E247,0)</f>
        <v>0</v>
      </c>
      <c r="H247" s="530">
        <f>IFERROR(C247*F247,0)</f>
        <v>0</v>
      </c>
      <c r="I247" s="517"/>
    </row>
    <row r="248" spans="1:9">
      <c r="A248" s="550"/>
      <c r="B248" s="553"/>
      <c r="C248" s="561"/>
      <c r="D248" s="548"/>
      <c r="E248" s="800">
        <v>0</v>
      </c>
      <c r="F248" s="800">
        <v>0</v>
      </c>
      <c r="G248" s="540"/>
      <c r="H248" s="540"/>
      <c r="I248" s="517"/>
    </row>
    <row r="249" spans="1:9">
      <c r="A249" s="881" t="s">
        <v>747</v>
      </c>
      <c r="B249" s="553" t="s">
        <v>1103</v>
      </c>
      <c r="C249" s="528">
        <v>30</v>
      </c>
      <c r="D249" s="548" t="s">
        <v>978</v>
      </c>
      <c r="E249" s="800">
        <v>329.97800000000001</v>
      </c>
      <c r="F249" s="800">
        <v>33.92</v>
      </c>
      <c r="G249" s="530">
        <f>IFERROR(C249*E249,0)</f>
        <v>9899.34</v>
      </c>
      <c r="H249" s="530">
        <f>IFERROR(C249*F249,0)</f>
        <v>1017.6</v>
      </c>
      <c r="I249" s="517"/>
    </row>
    <row r="250" spans="1:9">
      <c r="A250" s="881"/>
      <c r="B250" s="553" t="s">
        <v>1089</v>
      </c>
      <c r="C250" s="528">
        <v>2</v>
      </c>
      <c r="D250" s="548" t="s">
        <v>108</v>
      </c>
      <c r="E250" s="800">
        <v>201.4</v>
      </c>
      <c r="F250" s="800">
        <v>95.4</v>
      </c>
      <c r="G250" s="530">
        <f>IFERROR(C250*E250,0)</f>
        <v>402.8</v>
      </c>
      <c r="H250" s="530">
        <f>IFERROR(C250*F250,0)</f>
        <v>190.8</v>
      </c>
      <c r="I250" s="517"/>
    </row>
    <row r="251" spans="1:9">
      <c r="A251" s="550"/>
      <c r="B251" s="553"/>
      <c r="C251" s="561"/>
      <c r="D251" s="548"/>
      <c r="E251" s="800">
        <v>0</v>
      </c>
      <c r="F251" s="800">
        <v>0</v>
      </c>
      <c r="G251" s="540"/>
      <c r="H251" s="540"/>
      <c r="I251" s="517"/>
    </row>
    <row r="252" spans="1:9">
      <c r="A252" s="881" t="s">
        <v>749</v>
      </c>
      <c r="B252" s="553" t="s">
        <v>1104</v>
      </c>
      <c r="C252" s="528">
        <v>40</v>
      </c>
      <c r="D252" s="548" t="s">
        <v>978</v>
      </c>
      <c r="E252" s="800">
        <v>228.53600000000003</v>
      </c>
      <c r="F252" s="800">
        <v>29.68</v>
      </c>
      <c r="G252" s="530">
        <f>IFERROR(C252*E252,0)</f>
        <v>9141.44</v>
      </c>
      <c r="H252" s="530">
        <f>IFERROR(C252*F252,0)</f>
        <v>1187.2</v>
      </c>
      <c r="I252" s="517"/>
    </row>
    <row r="253" spans="1:9">
      <c r="A253" s="881"/>
      <c r="B253" s="553" t="s">
        <v>1089</v>
      </c>
      <c r="C253" s="528">
        <v>4</v>
      </c>
      <c r="D253" s="548" t="s">
        <v>108</v>
      </c>
      <c r="E253" s="800">
        <v>180.20000000000002</v>
      </c>
      <c r="F253" s="800">
        <v>95.4</v>
      </c>
      <c r="G253" s="530">
        <f>IFERROR(C253*E253,0)</f>
        <v>720.80000000000007</v>
      </c>
      <c r="H253" s="530">
        <f>IFERROR(C253*F253,0)</f>
        <v>381.6</v>
      </c>
      <c r="I253" s="517"/>
    </row>
    <row r="254" spans="1:9">
      <c r="A254" s="550"/>
      <c r="B254" s="553"/>
      <c r="C254" s="561"/>
      <c r="D254" s="548"/>
      <c r="E254" s="800">
        <v>0</v>
      </c>
      <c r="F254" s="800">
        <v>0</v>
      </c>
      <c r="G254" s="540"/>
      <c r="H254" s="540"/>
      <c r="I254" s="517"/>
    </row>
    <row r="255" spans="1:9">
      <c r="A255" s="881" t="s">
        <v>960</v>
      </c>
      <c r="B255" s="553" t="s">
        <v>1105</v>
      </c>
      <c r="C255" s="528">
        <v>20</v>
      </c>
      <c r="D255" s="548" t="s">
        <v>978</v>
      </c>
      <c r="E255" s="800">
        <v>198.22000000000003</v>
      </c>
      <c r="F255" s="800">
        <v>26.5</v>
      </c>
      <c r="G255" s="530">
        <f>IFERROR(C255*E255,0)</f>
        <v>3964.4000000000005</v>
      </c>
      <c r="H255" s="530">
        <f>IFERROR(C255*F255,0)</f>
        <v>530</v>
      </c>
      <c r="I255" s="517"/>
    </row>
    <row r="256" spans="1:9">
      <c r="A256" s="881"/>
      <c r="B256" s="553" t="s">
        <v>1089</v>
      </c>
      <c r="C256" s="528">
        <v>2</v>
      </c>
      <c r="D256" s="548" t="s">
        <v>108</v>
      </c>
      <c r="E256" s="800">
        <v>159</v>
      </c>
      <c r="F256" s="800">
        <v>84.800000000000011</v>
      </c>
      <c r="G256" s="530">
        <f>IFERROR(C256*E256,0)</f>
        <v>318</v>
      </c>
      <c r="H256" s="530">
        <f>IFERROR(C256*F256,0)</f>
        <v>169.60000000000002</v>
      </c>
      <c r="I256" s="517"/>
    </row>
    <row r="257" spans="1:9">
      <c r="A257" s="550"/>
      <c r="B257" s="553"/>
      <c r="C257" s="561"/>
      <c r="D257" s="548"/>
      <c r="E257" s="800">
        <v>0</v>
      </c>
      <c r="F257" s="800">
        <v>0</v>
      </c>
      <c r="G257" s="540"/>
      <c r="H257" s="540"/>
      <c r="I257" s="517"/>
    </row>
    <row r="258" spans="1:9">
      <c r="A258" s="550"/>
      <c r="B258" s="551" t="s">
        <v>1106</v>
      </c>
      <c r="C258" s="561"/>
      <c r="D258" s="548"/>
      <c r="E258" s="800">
        <v>0</v>
      </c>
      <c r="F258" s="800">
        <v>0</v>
      </c>
      <c r="G258" s="540"/>
      <c r="H258" s="540"/>
      <c r="I258" s="517"/>
    </row>
    <row r="259" spans="1:9">
      <c r="A259" s="881" t="s">
        <v>999</v>
      </c>
      <c r="B259" s="553" t="s">
        <v>1107</v>
      </c>
      <c r="C259" s="528">
        <v>0</v>
      </c>
      <c r="D259" s="548" t="s">
        <v>978</v>
      </c>
      <c r="E259" s="800">
        <v>0</v>
      </c>
      <c r="F259" s="800">
        <v>0</v>
      </c>
      <c r="G259" s="530">
        <f>IFERROR(C259*E259,0)</f>
        <v>0</v>
      </c>
      <c r="H259" s="530">
        <f>IFERROR(C259*F259,0)</f>
        <v>0</v>
      </c>
      <c r="I259" s="517"/>
    </row>
    <row r="260" spans="1:9">
      <c r="A260" s="881"/>
      <c r="B260" s="553" t="s">
        <v>1089</v>
      </c>
      <c r="C260" s="528">
        <v>0</v>
      </c>
      <c r="D260" s="548" t="s">
        <v>108</v>
      </c>
      <c r="E260" s="800">
        <v>0</v>
      </c>
      <c r="F260" s="800">
        <v>0</v>
      </c>
      <c r="G260" s="530">
        <f>IFERROR(C260*E260,0)</f>
        <v>0</v>
      </c>
      <c r="H260" s="530">
        <f>IFERROR(C260*F260,0)</f>
        <v>0</v>
      </c>
      <c r="I260" s="517"/>
    </row>
    <row r="261" spans="1:9">
      <c r="A261" s="550"/>
      <c r="B261" s="553"/>
      <c r="C261" s="561"/>
      <c r="D261" s="548"/>
      <c r="E261" s="800">
        <v>0</v>
      </c>
      <c r="F261" s="800">
        <v>0</v>
      </c>
      <c r="G261" s="540"/>
      <c r="H261" s="540"/>
      <c r="I261" s="517"/>
    </row>
    <row r="262" spans="1:9">
      <c r="A262" s="881" t="s">
        <v>1108</v>
      </c>
      <c r="B262" s="553" t="s">
        <v>1109</v>
      </c>
      <c r="C262" s="528">
        <v>0</v>
      </c>
      <c r="D262" s="548" t="s">
        <v>978</v>
      </c>
      <c r="E262" s="800">
        <v>0</v>
      </c>
      <c r="F262" s="800">
        <v>0</v>
      </c>
      <c r="G262" s="530">
        <f>IFERROR(C262*E262,0)</f>
        <v>0</v>
      </c>
      <c r="H262" s="530">
        <f>IFERROR(C262*F262,0)</f>
        <v>0</v>
      </c>
      <c r="I262" s="517"/>
    </row>
    <row r="263" spans="1:9">
      <c r="A263" s="881"/>
      <c r="B263" s="553" t="s">
        <v>1089</v>
      </c>
      <c r="C263" s="528">
        <v>0</v>
      </c>
      <c r="D263" s="548" t="s">
        <v>108</v>
      </c>
      <c r="E263" s="800">
        <v>0</v>
      </c>
      <c r="F263" s="800">
        <v>0</v>
      </c>
      <c r="G263" s="530">
        <f>IFERROR(C263*E263,0)</f>
        <v>0</v>
      </c>
      <c r="H263" s="530">
        <f>IFERROR(C263*F263,0)</f>
        <v>0</v>
      </c>
      <c r="I263" s="517"/>
    </row>
    <row r="264" spans="1:9">
      <c r="A264" s="550"/>
      <c r="B264" s="553"/>
      <c r="C264" s="561"/>
      <c r="D264" s="548"/>
      <c r="E264" s="800">
        <v>0</v>
      </c>
      <c r="F264" s="800">
        <v>0</v>
      </c>
      <c r="G264" s="540"/>
      <c r="H264" s="540"/>
      <c r="I264" s="517"/>
    </row>
    <row r="265" spans="1:9">
      <c r="A265" s="881" t="s">
        <v>751</v>
      </c>
      <c r="B265" s="553" t="s">
        <v>1110</v>
      </c>
      <c r="C265" s="528">
        <v>0</v>
      </c>
      <c r="D265" s="548" t="s">
        <v>978</v>
      </c>
      <c r="E265" s="800">
        <v>0</v>
      </c>
      <c r="F265" s="800">
        <v>0</v>
      </c>
      <c r="G265" s="530">
        <f>IFERROR(C265*E265,0)</f>
        <v>0</v>
      </c>
      <c r="H265" s="530">
        <f>IFERROR(C265*F265,0)</f>
        <v>0</v>
      </c>
      <c r="I265" s="517"/>
    </row>
    <row r="266" spans="1:9">
      <c r="A266" s="881"/>
      <c r="B266" s="553" t="s">
        <v>1089</v>
      </c>
      <c r="C266" s="528">
        <v>0</v>
      </c>
      <c r="D266" s="548" t="s">
        <v>108</v>
      </c>
      <c r="E266" s="800">
        <v>0</v>
      </c>
      <c r="F266" s="800">
        <v>0</v>
      </c>
      <c r="G266" s="530">
        <f>IFERROR(C266*E266,0)</f>
        <v>0</v>
      </c>
      <c r="H266" s="530">
        <f>IFERROR(C266*F266,0)</f>
        <v>0</v>
      </c>
      <c r="I266" s="517"/>
    </row>
    <row r="267" spans="1:9">
      <c r="A267" s="550"/>
      <c r="B267" s="551"/>
      <c r="C267" s="561"/>
      <c r="D267" s="548"/>
      <c r="E267" s="800">
        <v>0</v>
      </c>
      <c r="F267" s="800">
        <v>0</v>
      </c>
      <c r="G267" s="540"/>
      <c r="H267" s="540"/>
      <c r="I267" s="517"/>
    </row>
    <row r="268" spans="1:9">
      <c r="A268" s="881" t="s">
        <v>754</v>
      </c>
      <c r="B268" s="553" t="s">
        <v>1111</v>
      </c>
      <c r="C268" s="528">
        <v>0</v>
      </c>
      <c r="D268" s="548" t="s">
        <v>978</v>
      </c>
      <c r="E268" s="800">
        <v>0</v>
      </c>
      <c r="F268" s="800">
        <v>0</v>
      </c>
      <c r="G268" s="530">
        <f>IFERROR(C268*E268,0)</f>
        <v>0</v>
      </c>
      <c r="H268" s="530">
        <f>IFERROR(C268*F268,0)</f>
        <v>0</v>
      </c>
      <c r="I268" s="517"/>
    </row>
    <row r="269" spans="1:9">
      <c r="A269" s="881"/>
      <c r="B269" s="553" t="s">
        <v>1089</v>
      </c>
      <c r="C269" s="528">
        <v>0</v>
      </c>
      <c r="D269" s="548" t="s">
        <v>108</v>
      </c>
      <c r="E269" s="800">
        <v>0</v>
      </c>
      <c r="F269" s="800">
        <v>0</v>
      </c>
      <c r="G269" s="530">
        <f>IFERROR(C269*E269,0)</f>
        <v>0</v>
      </c>
      <c r="H269" s="530">
        <f>IFERROR(C269*F269,0)</f>
        <v>0</v>
      </c>
      <c r="I269" s="517"/>
    </row>
    <row r="270" spans="1:9">
      <c r="A270" s="550"/>
      <c r="B270" s="551"/>
      <c r="C270" s="561"/>
      <c r="D270" s="548"/>
      <c r="E270" s="800">
        <v>0</v>
      </c>
      <c r="F270" s="800">
        <v>0</v>
      </c>
      <c r="G270" s="540"/>
      <c r="H270" s="540"/>
      <c r="I270" s="517"/>
    </row>
    <row r="271" spans="1:9">
      <c r="A271" s="881" t="s">
        <v>756</v>
      </c>
      <c r="B271" s="553" t="s">
        <v>1112</v>
      </c>
      <c r="C271" s="528">
        <v>0</v>
      </c>
      <c r="D271" s="548" t="s">
        <v>978</v>
      </c>
      <c r="E271" s="800">
        <v>0</v>
      </c>
      <c r="F271" s="800">
        <v>0</v>
      </c>
      <c r="G271" s="530">
        <f>IFERROR(C271*E271,0)</f>
        <v>0</v>
      </c>
      <c r="H271" s="530">
        <f>IFERROR(C271*F271,0)</f>
        <v>0</v>
      </c>
      <c r="I271" s="517"/>
    </row>
    <row r="272" spans="1:9">
      <c r="A272" s="881"/>
      <c r="B272" s="553" t="s">
        <v>1089</v>
      </c>
      <c r="C272" s="528">
        <v>0</v>
      </c>
      <c r="D272" s="548" t="s">
        <v>108</v>
      </c>
      <c r="E272" s="800">
        <v>0</v>
      </c>
      <c r="F272" s="800">
        <v>0</v>
      </c>
      <c r="G272" s="530">
        <f>IFERROR(C272*E272,0)</f>
        <v>0</v>
      </c>
      <c r="H272" s="530">
        <f>IFERROR(C272*F272,0)</f>
        <v>0</v>
      </c>
      <c r="I272" s="517"/>
    </row>
    <row r="273" spans="1:9">
      <c r="A273" s="550"/>
      <c r="B273" s="553"/>
      <c r="C273" s="561"/>
      <c r="D273" s="548"/>
      <c r="E273" s="800">
        <v>0</v>
      </c>
      <c r="F273" s="800">
        <v>0</v>
      </c>
      <c r="G273" s="540"/>
      <c r="H273" s="540"/>
      <c r="I273" s="517"/>
    </row>
    <row r="274" spans="1:9">
      <c r="A274" s="881" t="s">
        <v>758</v>
      </c>
      <c r="B274" s="553" t="s">
        <v>1113</v>
      </c>
      <c r="C274" s="528">
        <v>0</v>
      </c>
      <c r="D274" s="548" t="s">
        <v>978</v>
      </c>
      <c r="E274" s="800">
        <v>0</v>
      </c>
      <c r="F274" s="800">
        <v>0</v>
      </c>
      <c r="G274" s="530">
        <f>IFERROR(C274*E274,0)</f>
        <v>0</v>
      </c>
      <c r="H274" s="530">
        <f>IFERROR(C274*F274,0)</f>
        <v>0</v>
      </c>
      <c r="I274" s="517"/>
    </row>
    <row r="275" spans="1:9">
      <c r="A275" s="881"/>
      <c r="B275" s="553" t="s">
        <v>1089</v>
      </c>
      <c r="C275" s="528">
        <v>0</v>
      </c>
      <c r="D275" s="548" t="s">
        <v>108</v>
      </c>
      <c r="E275" s="800">
        <v>0</v>
      </c>
      <c r="F275" s="800">
        <v>0</v>
      </c>
      <c r="G275" s="530">
        <f>IFERROR(C275*E275,0)</f>
        <v>0</v>
      </c>
      <c r="H275" s="530">
        <f>IFERROR(C275*F275,0)</f>
        <v>0</v>
      </c>
      <c r="I275" s="517"/>
    </row>
    <row r="276" spans="1:9">
      <c r="A276" s="550"/>
      <c r="B276" s="553"/>
      <c r="C276" s="561"/>
      <c r="D276" s="548"/>
      <c r="E276" s="800">
        <v>0</v>
      </c>
      <c r="F276" s="800">
        <v>0</v>
      </c>
      <c r="G276" s="540"/>
      <c r="H276" s="540"/>
      <c r="I276" s="517"/>
    </row>
    <row r="277" spans="1:9">
      <c r="A277" s="881" t="s">
        <v>1114</v>
      </c>
      <c r="B277" s="553" t="s">
        <v>1115</v>
      </c>
      <c r="C277" s="528">
        <v>400</v>
      </c>
      <c r="D277" s="548" t="s">
        <v>978</v>
      </c>
      <c r="E277" s="800">
        <v>606.32000000000005</v>
      </c>
      <c r="F277" s="800">
        <v>57.24</v>
      </c>
      <c r="G277" s="530">
        <f>IFERROR(C277*E277,0)</f>
        <v>242528.00000000003</v>
      </c>
      <c r="H277" s="530">
        <f>IFERROR(C277*F277,0)</f>
        <v>22896</v>
      </c>
      <c r="I277" s="517"/>
    </row>
    <row r="278" spans="1:9">
      <c r="A278" s="881"/>
      <c r="B278" s="553" t="s">
        <v>1089</v>
      </c>
      <c r="C278" s="528">
        <v>40</v>
      </c>
      <c r="D278" s="548" t="s">
        <v>108</v>
      </c>
      <c r="E278" s="800">
        <v>222.60000000000002</v>
      </c>
      <c r="F278" s="800">
        <v>106</v>
      </c>
      <c r="G278" s="530">
        <f>IFERROR(C278*E278,0)</f>
        <v>8904</v>
      </c>
      <c r="H278" s="530">
        <f>IFERROR(C278*F278,0)</f>
        <v>4240</v>
      </c>
      <c r="I278" s="517"/>
    </row>
    <row r="279" spans="1:9">
      <c r="A279" s="550"/>
      <c r="B279" s="553"/>
      <c r="C279" s="561"/>
      <c r="D279" s="548"/>
      <c r="E279" s="800">
        <v>0</v>
      </c>
      <c r="F279" s="800">
        <v>0</v>
      </c>
      <c r="G279" s="540"/>
      <c r="H279" s="540"/>
      <c r="I279" s="517"/>
    </row>
    <row r="280" spans="1:9">
      <c r="A280" s="881" t="s">
        <v>1116</v>
      </c>
      <c r="B280" s="553" t="s">
        <v>1117</v>
      </c>
      <c r="C280" s="528">
        <v>400</v>
      </c>
      <c r="D280" s="548" t="s">
        <v>978</v>
      </c>
      <c r="E280" s="800">
        <v>166.42000000000002</v>
      </c>
      <c r="F280" s="800">
        <v>296.8</v>
      </c>
      <c r="G280" s="530">
        <f>IFERROR(C280*E280,0)</f>
        <v>66568</v>
      </c>
      <c r="H280" s="530">
        <f>IFERROR(C280*F280,0)</f>
        <v>118720</v>
      </c>
      <c r="I280" s="517"/>
    </row>
    <row r="281" spans="1:9">
      <c r="A281" s="881"/>
      <c r="B281" s="553" t="s">
        <v>1089</v>
      </c>
      <c r="C281" s="528">
        <v>6</v>
      </c>
      <c r="D281" s="548" t="s">
        <v>108</v>
      </c>
      <c r="E281" s="800">
        <v>21.200000000000003</v>
      </c>
      <c r="F281" s="800">
        <v>162.18</v>
      </c>
      <c r="G281" s="530">
        <f>IFERROR(C281*E281,0)</f>
        <v>127.20000000000002</v>
      </c>
      <c r="H281" s="530">
        <f>IFERROR(C281*F281,0)</f>
        <v>973.08</v>
      </c>
      <c r="I281" s="517"/>
    </row>
    <row r="282" spans="1:9">
      <c r="A282" s="550"/>
      <c r="B282" s="553"/>
      <c r="C282" s="561"/>
      <c r="D282" s="548"/>
      <c r="E282" s="800">
        <v>0</v>
      </c>
      <c r="F282" s="800">
        <v>0</v>
      </c>
      <c r="G282" s="540"/>
      <c r="H282" s="540"/>
      <c r="I282" s="517"/>
    </row>
    <row r="283" spans="1:9">
      <c r="A283" s="881" t="s">
        <v>760</v>
      </c>
      <c r="B283" s="553" t="s">
        <v>1118</v>
      </c>
      <c r="C283" s="528">
        <v>300</v>
      </c>
      <c r="D283" s="548" t="s">
        <v>978</v>
      </c>
      <c r="E283" s="800">
        <v>166.42000000000002</v>
      </c>
      <c r="F283" s="800">
        <v>296.8</v>
      </c>
      <c r="G283" s="530">
        <f>IFERROR(C283*E283,0)</f>
        <v>49926.000000000007</v>
      </c>
      <c r="H283" s="530">
        <f>IFERROR(C283*F283,0)</f>
        <v>89040</v>
      </c>
      <c r="I283" s="517"/>
    </row>
    <row r="284" spans="1:9">
      <c r="A284" s="881"/>
      <c r="B284" s="553" t="s">
        <v>1089</v>
      </c>
      <c r="C284" s="528">
        <v>6</v>
      </c>
      <c r="D284" s="548" t="s">
        <v>108</v>
      </c>
      <c r="E284" s="800">
        <v>21.200000000000003</v>
      </c>
      <c r="F284" s="800">
        <v>162.18</v>
      </c>
      <c r="G284" s="530">
        <f>IFERROR(C284*E284,0)</f>
        <v>127.20000000000002</v>
      </c>
      <c r="H284" s="530">
        <f>IFERROR(C284*F284,0)</f>
        <v>973.08</v>
      </c>
      <c r="I284" s="517"/>
    </row>
    <row r="285" spans="1:9">
      <c r="A285" s="550"/>
      <c r="B285" s="553"/>
      <c r="C285" s="561"/>
      <c r="D285" s="548"/>
      <c r="E285" s="800">
        <v>0</v>
      </c>
      <c r="F285" s="800">
        <v>0</v>
      </c>
      <c r="G285" s="540"/>
      <c r="H285" s="540"/>
      <c r="I285" s="517"/>
    </row>
    <row r="286" spans="1:9">
      <c r="A286" s="881" t="s">
        <v>1119</v>
      </c>
      <c r="B286" s="553" t="s">
        <v>1120</v>
      </c>
      <c r="C286" s="528">
        <v>180</v>
      </c>
      <c r="D286" s="548" t="s">
        <v>978</v>
      </c>
      <c r="E286" s="800">
        <v>136.42200000000003</v>
      </c>
      <c r="F286" s="800">
        <v>29.68</v>
      </c>
      <c r="G286" s="530">
        <f>IFERROR(C286*E286,0)</f>
        <v>24555.960000000006</v>
      </c>
      <c r="H286" s="530">
        <f>IFERROR(C286*F286,0)</f>
        <v>5342.4</v>
      </c>
      <c r="I286" s="517"/>
    </row>
    <row r="287" spans="1:9">
      <c r="A287" s="881"/>
      <c r="B287" s="553" t="s">
        <v>1089</v>
      </c>
      <c r="C287" s="528">
        <v>18</v>
      </c>
      <c r="D287" s="548" t="s">
        <v>108</v>
      </c>
      <c r="E287" s="800">
        <v>59.36</v>
      </c>
      <c r="F287" s="800">
        <v>41.34</v>
      </c>
      <c r="G287" s="530">
        <f>IFERROR(C287*E287,0)</f>
        <v>1068.48</v>
      </c>
      <c r="H287" s="530">
        <f>IFERROR(C287*F287,0)</f>
        <v>744.12000000000012</v>
      </c>
      <c r="I287" s="517"/>
    </row>
    <row r="288" spans="1:9">
      <c r="A288" s="550"/>
      <c r="B288" s="553"/>
      <c r="C288" s="561"/>
      <c r="D288" s="548"/>
      <c r="E288" s="800">
        <v>0</v>
      </c>
      <c r="F288" s="800">
        <v>0</v>
      </c>
      <c r="G288" s="540"/>
      <c r="H288" s="540"/>
      <c r="I288" s="517"/>
    </row>
    <row r="289" spans="1:9">
      <c r="A289" s="881" t="s">
        <v>1121</v>
      </c>
      <c r="B289" s="553" t="s">
        <v>1122</v>
      </c>
      <c r="C289" s="528">
        <v>240</v>
      </c>
      <c r="D289" s="548" t="s">
        <v>978</v>
      </c>
      <c r="E289" s="800">
        <v>69.960000000000008</v>
      </c>
      <c r="F289" s="800">
        <v>23.32</v>
      </c>
      <c r="G289" s="530">
        <f>IFERROR(C289*E289,0)</f>
        <v>16790.400000000001</v>
      </c>
      <c r="H289" s="530">
        <f>IFERROR(C289*F289,0)</f>
        <v>5596.8</v>
      </c>
      <c r="I289" s="517"/>
    </row>
    <row r="290" spans="1:9">
      <c r="A290" s="881"/>
      <c r="B290" s="553" t="s">
        <v>1089</v>
      </c>
      <c r="C290" s="528">
        <v>12</v>
      </c>
      <c r="D290" s="548" t="s">
        <v>108</v>
      </c>
      <c r="E290" s="800">
        <v>47.7</v>
      </c>
      <c r="F290" s="800">
        <v>21.200000000000003</v>
      </c>
      <c r="G290" s="530">
        <f>IFERROR(C290*E290,0)</f>
        <v>572.40000000000009</v>
      </c>
      <c r="H290" s="530">
        <f>IFERROR(C290*F290,0)</f>
        <v>254.40000000000003</v>
      </c>
      <c r="I290" s="517"/>
    </row>
    <row r="291" spans="1:9">
      <c r="A291" s="550"/>
      <c r="B291" s="553"/>
      <c r="C291" s="561"/>
      <c r="D291" s="548"/>
      <c r="E291" s="800">
        <v>0</v>
      </c>
      <c r="F291" s="800">
        <v>0</v>
      </c>
      <c r="G291" s="540"/>
      <c r="H291" s="540"/>
      <c r="I291" s="517"/>
    </row>
    <row r="292" spans="1:9">
      <c r="A292" s="881" t="s">
        <v>1123</v>
      </c>
      <c r="B292" s="553" t="s">
        <v>1124</v>
      </c>
      <c r="C292" s="528">
        <v>60</v>
      </c>
      <c r="D292" s="548" t="s">
        <v>978</v>
      </c>
      <c r="E292" s="800">
        <v>52.470000000000013</v>
      </c>
      <c r="F292" s="800">
        <v>15.9</v>
      </c>
      <c r="G292" s="530">
        <f>IFERROR(C292*E292,0)</f>
        <v>3148.2000000000007</v>
      </c>
      <c r="H292" s="530">
        <f>IFERROR(C292*F292,0)</f>
        <v>954</v>
      </c>
      <c r="I292" s="517"/>
    </row>
    <row r="293" spans="1:9">
      <c r="A293" s="881"/>
      <c r="B293" s="553" t="s">
        <v>1089</v>
      </c>
      <c r="C293" s="528">
        <v>4</v>
      </c>
      <c r="D293" s="548" t="s">
        <v>108</v>
      </c>
      <c r="E293" s="800">
        <v>37.1</v>
      </c>
      <c r="F293" s="800">
        <v>21.200000000000003</v>
      </c>
      <c r="G293" s="530">
        <f>IFERROR(C293*E293,0)</f>
        <v>148.4</v>
      </c>
      <c r="H293" s="530">
        <f>IFERROR(C293*F293,0)</f>
        <v>84.800000000000011</v>
      </c>
      <c r="I293" s="517"/>
    </row>
    <row r="294" spans="1:9">
      <c r="A294" s="550"/>
      <c r="B294" s="553"/>
      <c r="C294" s="528"/>
      <c r="D294" s="548"/>
      <c r="E294" s="800">
        <v>0</v>
      </c>
      <c r="F294" s="800">
        <v>0</v>
      </c>
      <c r="G294" s="530"/>
      <c r="H294" s="530"/>
      <c r="I294" s="517"/>
    </row>
    <row r="295" spans="1:9">
      <c r="A295" s="554"/>
      <c r="B295" s="555" t="s">
        <v>969</v>
      </c>
      <c r="C295" s="559"/>
      <c r="D295" s="544"/>
      <c r="E295" s="801">
        <v>0</v>
      </c>
      <c r="F295" s="801">
        <v>0</v>
      </c>
      <c r="G295" s="543">
        <f>SUM(G205:G294)</f>
        <v>877227.37999999989</v>
      </c>
      <c r="H295" s="543">
        <f>SUM(H205:H294)</f>
        <v>325805.84000000003</v>
      </c>
      <c r="I295" s="517"/>
    </row>
    <row r="296" spans="1:9">
      <c r="A296" s="550"/>
      <c r="B296" s="553"/>
      <c r="C296" s="561"/>
      <c r="D296" s="548"/>
      <c r="E296" s="802">
        <v>0</v>
      </c>
      <c r="F296" s="798">
        <v>0</v>
      </c>
      <c r="G296" s="549"/>
      <c r="H296" s="549"/>
      <c r="I296" s="517"/>
    </row>
    <row r="297" spans="1:9">
      <c r="A297" s="550">
        <v>10</v>
      </c>
      <c r="B297" s="551" t="s">
        <v>933</v>
      </c>
      <c r="C297" s="561"/>
      <c r="D297" s="548"/>
      <c r="E297" s="802">
        <v>0</v>
      </c>
      <c r="F297" s="798">
        <v>0</v>
      </c>
      <c r="G297" s="549"/>
      <c r="H297" s="549"/>
      <c r="I297" s="517"/>
    </row>
    <row r="298" spans="1:9" ht="72.5">
      <c r="A298" s="546" t="s">
        <v>560</v>
      </c>
      <c r="B298" s="539" t="s">
        <v>1125</v>
      </c>
      <c r="C298" s="561"/>
      <c r="D298" s="548"/>
      <c r="E298" s="802">
        <v>0</v>
      </c>
      <c r="F298" s="798">
        <v>0</v>
      </c>
      <c r="G298" s="530"/>
      <c r="H298" s="530"/>
      <c r="I298" s="517"/>
    </row>
    <row r="299" spans="1:9">
      <c r="A299" s="546" t="s">
        <v>737</v>
      </c>
      <c r="B299" s="553" t="s">
        <v>1126</v>
      </c>
      <c r="C299" s="528">
        <v>10</v>
      </c>
      <c r="D299" s="548" t="s">
        <v>978</v>
      </c>
      <c r="E299" s="800">
        <v>2317.2660000000001</v>
      </c>
      <c r="F299" s="800">
        <v>286.2</v>
      </c>
      <c r="G299" s="530">
        <f t="shared" ref="G299:G306" si="13">IFERROR(C299*E299,0)</f>
        <v>23172.66</v>
      </c>
      <c r="H299" s="530">
        <f t="shared" ref="H299:H306" si="14">IFERROR(C299*F299,0)</f>
        <v>2862</v>
      </c>
      <c r="I299" s="517"/>
    </row>
    <row r="300" spans="1:9">
      <c r="A300" s="546" t="s">
        <v>1127</v>
      </c>
      <c r="B300" s="553" t="s">
        <v>1128</v>
      </c>
      <c r="C300" s="528">
        <v>0</v>
      </c>
      <c r="D300" s="548" t="s">
        <v>978</v>
      </c>
      <c r="E300" s="800">
        <v>0</v>
      </c>
      <c r="F300" s="800">
        <v>0</v>
      </c>
      <c r="G300" s="530">
        <f t="shared" si="13"/>
        <v>0</v>
      </c>
      <c r="H300" s="530">
        <f t="shared" si="14"/>
        <v>0</v>
      </c>
      <c r="I300" s="517"/>
    </row>
    <row r="301" spans="1:9">
      <c r="A301" s="546" t="s">
        <v>1129</v>
      </c>
      <c r="B301" s="553" t="s">
        <v>1130</v>
      </c>
      <c r="C301" s="528">
        <v>25</v>
      </c>
      <c r="D301" s="548" t="s">
        <v>978</v>
      </c>
      <c r="E301" s="800">
        <v>1616.076</v>
      </c>
      <c r="F301" s="800">
        <v>254.4</v>
      </c>
      <c r="G301" s="530">
        <f t="shared" si="13"/>
        <v>40401.9</v>
      </c>
      <c r="H301" s="530">
        <f t="shared" si="14"/>
        <v>6360</v>
      </c>
      <c r="I301" s="517"/>
    </row>
    <row r="302" spans="1:9">
      <c r="A302" s="546" t="s">
        <v>1131</v>
      </c>
      <c r="B302" s="553" t="s">
        <v>1132</v>
      </c>
      <c r="C302" s="528">
        <v>0</v>
      </c>
      <c r="D302" s="548" t="s">
        <v>978</v>
      </c>
      <c r="E302" s="800">
        <v>0</v>
      </c>
      <c r="F302" s="800">
        <v>0</v>
      </c>
      <c r="G302" s="530">
        <f t="shared" si="13"/>
        <v>0</v>
      </c>
      <c r="H302" s="530">
        <f t="shared" si="14"/>
        <v>0</v>
      </c>
      <c r="I302" s="517"/>
    </row>
    <row r="303" spans="1:9">
      <c r="A303" s="546" t="s">
        <v>758</v>
      </c>
      <c r="B303" s="553" t="s">
        <v>1133</v>
      </c>
      <c r="C303" s="528">
        <v>25</v>
      </c>
      <c r="D303" s="548" t="s">
        <v>978</v>
      </c>
      <c r="E303" s="800">
        <v>1144.1640000000002</v>
      </c>
      <c r="F303" s="800">
        <v>212</v>
      </c>
      <c r="G303" s="530">
        <f t="shared" si="13"/>
        <v>28604.100000000006</v>
      </c>
      <c r="H303" s="530">
        <f t="shared" si="14"/>
        <v>5300</v>
      </c>
      <c r="I303" s="517"/>
    </row>
    <row r="304" spans="1:9">
      <c r="A304" s="546" t="s">
        <v>1134</v>
      </c>
      <c r="B304" s="553" t="s">
        <v>1135</v>
      </c>
      <c r="C304" s="528">
        <v>20</v>
      </c>
      <c r="D304" s="548" t="s">
        <v>978</v>
      </c>
      <c r="E304" s="800">
        <v>862.57500000000005</v>
      </c>
      <c r="F304" s="800">
        <v>180.20000000000002</v>
      </c>
      <c r="G304" s="530">
        <f t="shared" si="13"/>
        <v>17251.5</v>
      </c>
      <c r="H304" s="530">
        <f t="shared" si="14"/>
        <v>3604.0000000000005</v>
      </c>
      <c r="I304" s="517"/>
    </row>
    <row r="305" spans="1:9">
      <c r="A305" s="546" t="s">
        <v>1136</v>
      </c>
      <c r="B305" s="553" t="s">
        <v>1137</v>
      </c>
      <c r="C305" s="528">
        <v>10</v>
      </c>
      <c r="D305" s="548" t="s">
        <v>978</v>
      </c>
      <c r="E305" s="800">
        <v>718.99799999999993</v>
      </c>
      <c r="F305" s="800">
        <v>137.80000000000001</v>
      </c>
      <c r="G305" s="530">
        <f t="shared" si="13"/>
        <v>7189.98</v>
      </c>
      <c r="H305" s="530">
        <f t="shared" si="14"/>
        <v>1378</v>
      </c>
      <c r="I305" s="517"/>
    </row>
    <row r="306" spans="1:9">
      <c r="A306" s="546" t="s">
        <v>1136</v>
      </c>
      <c r="B306" s="553" t="s">
        <v>1138</v>
      </c>
      <c r="C306" s="528">
        <v>0</v>
      </c>
      <c r="D306" s="548" t="s">
        <v>978</v>
      </c>
      <c r="E306" s="800">
        <v>0</v>
      </c>
      <c r="F306" s="800">
        <v>0</v>
      </c>
      <c r="G306" s="530">
        <f t="shared" si="13"/>
        <v>0</v>
      </c>
      <c r="H306" s="530">
        <f t="shared" si="14"/>
        <v>0</v>
      </c>
      <c r="I306" s="517"/>
    </row>
    <row r="307" spans="1:9">
      <c r="A307" s="546"/>
      <c r="B307" s="539"/>
      <c r="C307" s="561"/>
      <c r="D307" s="548"/>
      <c r="E307" s="802">
        <v>0</v>
      </c>
      <c r="F307" s="798">
        <v>0</v>
      </c>
      <c r="G307" s="549"/>
      <c r="H307" s="549"/>
      <c r="I307" s="517"/>
    </row>
    <row r="308" spans="1:9" ht="87">
      <c r="A308" s="546" t="s">
        <v>565</v>
      </c>
      <c r="B308" s="539" t="s">
        <v>1139</v>
      </c>
      <c r="C308" s="561"/>
      <c r="D308" s="548"/>
      <c r="E308" s="802">
        <v>0</v>
      </c>
      <c r="F308" s="798">
        <v>0</v>
      </c>
      <c r="G308" s="549">
        <f>C308*E308</f>
        <v>0</v>
      </c>
      <c r="H308" s="549">
        <f>C308*F308</f>
        <v>0</v>
      </c>
      <c r="I308" s="517"/>
    </row>
    <row r="309" spans="1:9">
      <c r="A309" s="546" t="s">
        <v>737</v>
      </c>
      <c r="B309" s="553" t="s">
        <v>1126</v>
      </c>
      <c r="C309" s="528">
        <v>0</v>
      </c>
      <c r="D309" s="548" t="s">
        <v>978</v>
      </c>
      <c r="E309" s="800">
        <v>0</v>
      </c>
      <c r="F309" s="800">
        <v>0</v>
      </c>
      <c r="G309" s="530">
        <f t="shared" ref="G309:G316" si="15">IFERROR(C309*E309,0)</f>
        <v>0</v>
      </c>
      <c r="H309" s="530">
        <f t="shared" ref="H309:H316" si="16">IFERROR(C309*F309,0)</f>
        <v>0</v>
      </c>
      <c r="I309" s="517"/>
    </row>
    <row r="310" spans="1:9">
      <c r="A310" s="546" t="s">
        <v>1127</v>
      </c>
      <c r="B310" s="553" t="s">
        <v>1128</v>
      </c>
      <c r="C310" s="528">
        <v>0</v>
      </c>
      <c r="D310" s="548" t="s">
        <v>978</v>
      </c>
      <c r="E310" s="800">
        <v>0</v>
      </c>
      <c r="F310" s="800">
        <v>0</v>
      </c>
      <c r="G310" s="530">
        <f t="shared" si="15"/>
        <v>0</v>
      </c>
      <c r="H310" s="530">
        <f t="shared" si="16"/>
        <v>0</v>
      </c>
      <c r="I310" s="517"/>
    </row>
    <row r="311" spans="1:9">
      <c r="A311" s="546" t="s">
        <v>1129</v>
      </c>
      <c r="B311" s="553" t="s">
        <v>1130</v>
      </c>
      <c r="C311" s="528">
        <v>30</v>
      </c>
      <c r="D311" s="548" t="s">
        <v>978</v>
      </c>
      <c r="E311" s="800">
        <v>1531.912</v>
      </c>
      <c r="F311" s="800">
        <v>201.4</v>
      </c>
      <c r="G311" s="530">
        <f t="shared" si="15"/>
        <v>45957.36</v>
      </c>
      <c r="H311" s="530">
        <f t="shared" si="16"/>
        <v>6042</v>
      </c>
      <c r="I311" s="517"/>
    </row>
    <row r="312" spans="1:9">
      <c r="A312" s="546" t="s">
        <v>1131</v>
      </c>
      <c r="B312" s="553" t="s">
        <v>1132</v>
      </c>
      <c r="C312" s="528">
        <v>0</v>
      </c>
      <c r="D312" s="548" t="s">
        <v>978</v>
      </c>
      <c r="E312" s="800">
        <v>0</v>
      </c>
      <c r="F312" s="800">
        <v>0</v>
      </c>
      <c r="G312" s="530">
        <f t="shared" si="15"/>
        <v>0</v>
      </c>
      <c r="H312" s="530">
        <f t="shared" si="16"/>
        <v>0</v>
      </c>
      <c r="I312" s="517"/>
    </row>
    <row r="313" spans="1:9">
      <c r="A313" s="546" t="s">
        <v>758</v>
      </c>
      <c r="B313" s="553" t="s">
        <v>1133</v>
      </c>
      <c r="C313" s="528">
        <v>60</v>
      </c>
      <c r="D313" s="548" t="s">
        <v>978</v>
      </c>
      <c r="E313" s="800">
        <v>1222.18</v>
      </c>
      <c r="F313" s="800">
        <v>169.60000000000002</v>
      </c>
      <c r="G313" s="530">
        <f t="shared" si="15"/>
        <v>73330.8</v>
      </c>
      <c r="H313" s="530">
        <f t="shared" si="16"/>
        <v>10176.000000000002</v>
      </c>
      <c r="I313" s="517"/>
    </row>
    <row r="314" spans="1:9">
      <c r="A314" s="546" t="s">
        <v>1134</v>
      </c>
      <c r="B314" s="553" t="s">
        <v>1135</v>
      </c>
      <c r="C314" s="528">
        <v>0</v>
      </c>
      <c r="D314" s="548" t="s">
        <v>978</v>
      </c>
      <c r="E314" s="800">
        <v>0</v>
      </c>
      <c r="F314" s="800">
        <v>0</v>
      </c>
      <c r="G314" s="530">
        <f t="shared" si="15"/>
        <v>0</v>
      </c>
      <c r="H314" s="530">
        <f t="shared" si="16"/>
        <v>0</v>
      </c>
      <c r="I314" s="517"/>
    </row>
    <row r="315" spans="1:9">
      <c r="A315" s="546" t="s">
        <v>1136</v>
      </c>
      <c r="B315" s="553" t="s">
        <v>1137</v>
      </c>
      <c r="C315" s="528">
        <v>50</v>
      </c>
      <c r="D315" s="548" t="s">
        <v>978</v>
      </c>
      <c r="E315" s="800">
        <v>710.2</v>
      </c>
      <c r="F315" s="800">
        <v>137.80000000000001</v>
      </c>
      <c r="G315" s="530">
        <f t="shared" si="15"/>
        <v>35510</v>
      </c>
      <c r="H315" s="530">
        <f t="shared" si="16"/>
        <v>6890.0000000000009</v>
      </c>
      <c r="I315" s="517"/>
    </row>
    <row r="316" spans="1:9">
      <c r="A316" s="546" t="s">
        <v>1136</v>
      </c>
      <c r="B316" s="553" t="s">
        <v>1138</v>
      </c>
      <c r="C316" s="528">
        <v>0</v>
      </c>
      <c r="D316" s="548" t="s">
        <v>978</v>
      </c>
      <c r="E316" s="800">
        <v>0</v>
      </c>
      <c r="F316" s="800">
        <v>0</v>
      </c>
      <c r="G316" s="530">
        <f t="shared" si="15"/>
        <v>0</v>
      </c>
      <c r="H316" s="530">
        <f t="shared" si="16"/>
        <v>0</v>
      </c>
      <c r="I316" s="517"/>
    </row>
    <row r="317" spans="1:9">
      <c r="A317" s="546"/>
      <c r="B317" s="553"/>
      <c r="C317" s="561"/>
      <c r="D317" s="548"/>
      <c r="E317" s="802">
        <v>0</v>
      </c>
      <c r="F317" s="798">
        <v>0</v>
      </c>
      <c r="G317" s="549">
        <f>C317*E317</f>
        <v>0</v>
      </c>
      <c r="H317" s="549">
        <f>C317*F317</f>
        <v>0</v>
      </c>
      <c r="I317" s="517"/>
    </row>
    <row r="318" spans="1:9" ht="72.5">
      <c r="A318" s="546" t="s">
        <v>1140</v>
      </c>
      <c r="B318" s="553" t="s">
        <v>1141</v>
      </c>
      <c r="C318" s="561"/>
      <c r="D318" s="548"/>
      <c r="E318" s="802">
        <v>0</v>
      </c>
      <c r="F318" s="798">
        <v>0</v>
      </c>
      <c r="G318" s="549">
        <f>C318*E318</f>
        <v>0</v>
      </c>
      <c r="H318" s="549">
        <f>C318*F318</f>
        <v>0</v>
      </c>
      <c r="I318" s="517"/>
    </row>
    <row r="319" spans="1:9">
      <c r="A319" s="546" t="s">
        <v>737</v>
      </c>
      <c r="B319" s="553" t="s">
        <v>1142</v>
      </c>
      <c r="C319" s="528">
        <v>0</v>
      </c>
      <c r="D319" s="548" t="s">
        <v>978</v>
      </c>
      <c r="E319" s="800">
        <v>0</v>
      </c>
      <c r="F319" s="800">
        <v>0</v>
      </c>
      <c r="G319" s="530">
        <f t="shared" ref="G319:G324" si="17">IFERROR(C319*E319,0)</f>
        <v>0</v>
      </c>
      <c r="H319" s="530">
        <f t="shared" ref="H319:H324" si="18">IFERROR(C319*F319,0)</f>
        <v>0</v>
      </c>
      <c r="I319" s="517"/>
    </row>
    <row r="320" spans="1:9">
      <c r="A320" s="546" t="s">
        <v>1127</v>
      </c>
      <c r="B320" s="553" t="s">
        <v>1143</v>
      </c>
      <c r="C320" s="528">
        <v>0</v>
      </c>
      <c r="D320" s="548" t="s">
        <v>978</v>
      </c>
      <c r="E320" s="800">
        <v>0</v>
      </c>
      <c r="F320" s="800">
        <v>0</v>
      </c>
      <c r="G320" s="530">
        <f t="shared" si="17"/>
        <v>0</v>
      </c>
      <c r="H320" s="530">
        <f t="shared" si="18"/>
        <v>0</v>
      </c>
      <c r="I320" s="517"/>
    </row>
    <row r="321" spans="1:9">
      <c r="A321" s="546" t="s">
        <v>1129</v>
      </c>
      <c r="B321" s="553" t="s">
        <v>1144</v>
      </c>
      <c r="C321" s="528">
        <v>10</v>
      </c>
      <c r="D321" s="548" t="s">
        <v>978</v>
      </c>
      <c r="E321" s="800">
        <v>636</v>
      </c>
      <c r="F321" s="800">
        <v>254.4</v>
      </c>
      <c r="G321" s="530">
        <f t="shared" si="17"/>
        <v>6360</v>
      </c>
      <c r="H321" s="530">
        <f t="shared" si="18"/>
        <v>2544</v>
      </c>
      <c r="I321" s="517"/>
    </row>
    <row r="322" spans="1:9">
      <c r="A322" s="546" t="s">
        <v>1131</v>
      </c>
      <c r="B322" s="553" t="s">
        <v>1145</v>
      </c>
      <c r="C322" s="528">
        <v>0</v>
      </c>
      <c r="D322" s="548" t="s">
        <v>978</v>
      </c>
      <c r="E322" s="800">
        <v>0</v>
      </c>
      <c r="F322" s="800">
        <v>0</v>
      </c>
      <c r="G322" s="530">
        <f t="shared" si="17"/>
        <v>0</v>
      </c>
      <c r="H322" s="530">
        <f t="shared" si="18"/>
        <v>0</v>
      </c>
      <c r="I322" s="517"/>
    </row>
    <row r="323" spans="1:9">
      <c r="A323" s="546" t="s">
        <v>758</v>
      </c>
      <c r="B323" s="553" t="s">
        <v>1146</v>
      </c>
      <c r="C323" s="528">
        <v>5</v>
      </c>
      <c r="D323" s="548" t="s">
        <v>978</v>
      </c>
      <c r="E323" s="800">
        <v>477</v>
      </c>
      <c r="F323" s="800">
        <v>174.9</v>
      </c>
      <c r="G323" s="530">
        <f t="shared" si="17"/>
        <v>2385</v>
      </c>
      <c r="H323" s="530">
        <f t="shared" si="18"/>
        <v>874.5</v>
      </c>
      <c r="I323" s="517"/>
    </row>
    <row r="324" spans="1:9">
      <c r="A324" s="546" t="s">
        <v>1134</v>
      </c>
      <c r="B324" s="553" t="s">
        <v>1147</v>
      </c>
      <c r="C324" s="528">
        <v>0</v>
      </c>
      <c r="D324" s="548" t="s">
        <v>978</v>
      </c>
      <c r="E324" s="800">
        <v>0</v>
      </c>
      <c r="F324" s="800">
        <v>0</v>
      </c>
      <c r="G324" s="530">
        <f t="shared" si="17"/>
        <v>0</v>
      </c>
      <c r="H324" s="530">
        <f t="shared" si="18"/>
        <v>0</v>
      </c>
      <c r="I324" s="517"/>
    </row>
    <row r="325" spans="1:9">
      <c r="A325" s="546"/>
      <c r="B325" s="553"/>
      <c r="C325" s="561"/>
      <c r="D325" s="548"/>
      <c r="E325" s="802">
        <v>0</v>
      </c>
      <c r="F325" s="798">
        <v>0</v>
      </c>
      <c r="G325" s="549"/>
      <c r="H325" s="549"/>
      <c r="I325" s="517"/>
    </row>
    <row r="326" spans="1:9" ht="58">
      <c r="A326" s="546" t="s">
        <v>569</v>
      </c>
      <c r="B326" s="553" t="s">
        <v>1148</v>
      </c>
      <c r="C326" s="561"/>
      <c r="D326" s="548"/>
      <c r="E326" s="802">
        <v>0</v>
      </c>
      <c r="F326" s="798">
        <v>0</v>
      </c>
      <c r="G326" s="549">
        <f>C326*E326</f>
        <v>0</v>
      </c>
      <c r="H326" s="549">
        <f>C326*F326</f>
        <v>0</v>
      </c>
      <c r="I326" s="517"/>
    </row>
    <row r="327" spans="1:9">
      <c r="A327" s="546" t="s">
        <v>737</v>
      </c>
      <c r="B327" s="553" t="s">
        <v>1149</v>
      </c>
      <c r="C327" s="528">
        <v>0</v>
      </c>
      <c r="D327" s="548" t="s">
        <v>978</v>
      </c>
      <c r="E327" s="800">
        <v>0</v>
      </c>
      <c r="F327" s="800">
        <v>0</v>
      </c>
      <c r="G327" s="530">
        <f>IFERROR(C327*E327,0)</f>
        <v>0</v>
      </c>
      <c r="H327" s="530">
        <f>IFERROR(C327*F327,0)</f>
        <v>0</v>
      </c>
      <c r="I327" s="517"/>
    </row>
    <row r="328" spans="1:9">
      <c r="A328" s="546" t="s">
        <v>1127</v>
      </c>
      <c r="B328" s="553" t="s">
        <v>1150</v>
      </c>
      <c r="C328" s="528">
        <v>0</v>
      </c>
      <c r="D328" s="548" t="s">
        <v>978</v>
      </c>
      <c r="E328" s="800">
        <v>0</v>
      </c>
      <c r="F328" s="800">
        <v>0</v>
      </c>
      <c r="G328" s="530">
        <f>IFERROR(C328*E328,0)</f>
        <v>0</v>
      </c>
      <c r="H328" s="530">
        <f>IFERROR(C328*F328,0)</f>
        <v>0</v>
      </c>
      <c r="I328" s="517"/>
    </row>
    <row r="329" spans="1:9">
      <c r="A329" s="546" t="s">
        <v>1129</v>
      </c>
      <c r="B329" s="553" t="s">
        <v>1151</v>
      </c>
      <c r="C329" s="528">
        <v>0</v>
      </c>
      <c r="D329" s="548" t="s">
        <v>978</v>
      </c>
      <c r="E329" s="800">
        <v>0</v>
      </c>
      <c r="F329" s="800">
        <v>0</v>
      </c>
      <c r="G329" s="530">
        <f>IFERROR(C329*E329,0)</f>
        <v>0</v>
      </c>
      <c r="H329" s="530">
        <f>IFERROR(C329*F329,0)</f>
        <v>0</v>
      </c>
      <c r="I329" s="517"/>
    </row>
    <row r="330" spans="1:9">
      <c r="A330" s="546" t="s">
        <v>1131</v>
      </c>
      <c r="B330" s="553" t="s">
        <v>1152</v>
      </c>
      <c r="C330" s="528">
        <v>10</v>
      </c>
      <c r="D330" s="548" t="s">
        <v>978</v>
      </c>
      <c r="E330" s="800">
        <v>1100.28</v>
      </c>
      <c r="F330" s="800">
        <v>174.9</v>
      </c>
      <c r="G330" s="530">
        <f>IFERROR(C330*E330,0)</f>
        <v>11002.8</v>
      </c>
      <c r="H330" s="530">
        <f>IFERROR(C330*F330,0)</f>
        <v>1749</v>
      </c>
      <c r="I330" s="517"/>
    </row>
    <row r="331" spans="1:9">
      <c r="A331" s="546" t="s">
        <v>758</v>
      </c>
      <c r="B331" s="553" t="s">
        <v>1153</v>
      </c>
      <c r="C331" s="528">
        <v>0</v>
      </c>
      <c r="D331" s="548" t="s">
        <v>978</v>
      </c>
      <c r="E331" s="800">
        <v>0</v>
      </c>
      <c r="F331" s="800">
        <v>0</v>
      </c>
      <c r="G331" s="530">
        <f>IFERROR(C331*E331,0)</f>
        <v>0</v>
      </c>
      <c r="H331" s="530">
        <f>IFERROR(C331*F331,0)</f>
        <v>0</v>
      </c>
      <c r="I331" s="517"/>
    </row>
    <row r="332" spans="1:9">
      <c r="A332" s="546"/>
      <c r="B332" s="553"/>
      <c r="C332" s="561"/>
      <c r="D332" s="548"/>
      <c r="E332" s="800">
        <v>0</v>
      </c>
      <c r="F332" s="800">
        <v>0</v>
      </c>
      <c r="G332" s="540"/>
      <c r="H332" s="540"/>
      <c r="I332" s="517"/>
    </row>
    <row r="333" spans="1:9" ht="43.5">
      <c r="A333" s="546" t="s">
        <v>572</v>
      </c>
      <c r="B333" s="570" t="s">
        <v>1154</v>
      </c>
      <c r="C333" s="561"/>
      <c r="D333" s="548"/>
      <c r="E333" s="800">
        <v>0</v>
      </c>
      <c r="F333" s="800">
        <v>0</v>
      </c>
      <c r="G333" s="540"/>
      <c r="H333" s="540"/>
      <c r="I333" s="517"/>
    </row>
    <row r="334" spans="1:9">
      <c r="A334" s="546" t="s">
        <v>737</v>
      </c>
      <c r="B334" s="553" t="s">
        <v>1155</v>
      </c>
      <c r="C334" s="528">
        <v>0</v>
      </c>
      <c r="D334" s="548" t="s">
        <v>978</v>
      </c>
      <c r="E334" s="800">
        <v>0</v>
      </c>
      <c r="F334" s="800">
        <v>0</v>
      </c>
      <c r="G334" s="530">
        <f>IFERROR(C334*E334,0)</f>
        <v>0</v>
      </c>
      <c r="H334" s="530">
        <f>IFERROR(C334*F334,0)</f>
        <v>0</v>
      </c>
      <c r="I334" s="517"/>
    </row>
    <row r="335" spans="1:9">
      <c r="A335" s="546" t="s">
        <v>1127</v>
      </c>
      <c r="B335" s="553" t="s">
        <v>1156</v>
      </c>
      <c r="C335" s="528">
        <v>0</v>
      </c>
      <c r="D335" s="548" t="s">
        <v>978</v>
      </c>
      <c r="E335" s="800">
        <v>0</v>
      </c>
      <c r="F335" s="800">
        <v>0</v>
      </c>
      <c r="G335" s="530">
        <f>IFERROR(C335*E335,0)</f>
        <v>0</v>
      </c>
      <c r="H335" s="530">
        <f>IFERROR(C335*F335,0)</f>
        <v>0</v>
      </c>
      <c r="I335" s="517"/>
    </row>
    <row r="336" spans="1:9">
      <c r="A336" s="546"/>
      <c r="B336" s="553"/>
      <c r="C336" s="561"/>
      <c r="D336" s="548"/>
      <c r="E336" s="802">
        <v>0</v>
      </c>
      <c r="F336" s="798">
        <v>0</v>
      </c>
      <c r="G336" s="540"/>
      <c r="H336" s="540"/>
      <c r="I336" s="517"/>
    </row>
    <row r="337" spans="1:9">
      <c r="A337" s="554"/>
      <c r="B337" s="555" t="s">
        <v>969</v>
      </c>
      <c r="C337" s="559"/>
      <c r="D337" s="544"/>
      <c r="E337" s="801">
        <v>0</v>
      </c>
      <c r="F337" s="801">
        <v>0</v>
      </c>
      <c r="G337" s="543">
        <f>SUM(G298:G335)</f>
        <v>291166.09999999998</v>
      </c>
      <c r="H337" s="543">
        <f>SUM(H298:H335)</f>
        <v>47779.5</v>
      </c>
      <c r="I337" s="517"/>
    </row>
    <row r="338" spans="1:9">
      <c r="A338" s="550">
        <v>11</v>
      </c>
      <c r="B338" s="551" t="s">
        <v>934</v>
      </c>
      <c r="C338" s="561"/>
      <c r="D338" s="548"/>
      <c r="E338" s="802">
        <v>0</v>
      </c>
      <c r="F338" s="798">
        <v>0</v>
      </c>
      <c r="G338" s="549"/>
      <c r="H338" s="549"/>
      <c r="I338" s="517"/>
    </row>
    <row r="339" spans="1:9" ht="58">
      <c r="A339" s="550"/>
      <c r="B339" s="539" t="s">
        <v>1157</v>
      </c>
      <c r="C339" s="561"/>
      <c r="D339" s="548"/>
      <c r="E339" s="802">
        <v>0</v>
      </c>
      <c r="F339" s="798">
        <v>0</v>
      </c>
      <c r="G339" s="549"/>
      <c r="H339" s="549"/>
      <c r="I339" s="517"/>
    </row>
    <row r="340" spans="1:9">
      <c r="A340" s="550"/>
      <c r="B340" s="571"/>
      <c r="C340" s="561"/>
      <c r="D340" s="548"/>
      <c r="E340" s="802">
        <v>0</v>
      </c>
      <c r="F340" s="798">
        <v>0</v>
      </c>
      <c r="G340" s="549"/>
      <c r="H340" s="549"/>
      <c r="I340" s="517"/>
    </row>
    <row r="341" spans="1:9">
      <c r="A341" s="550" t="s">
        <v>560</v>
      </c>
      <c r="B341" s="553" t="s">
        <v>1158</v>
      </c>
      <c r="C341" s="561"/>
      <c r="D341" s="548" t="s">
        <v>108</v>
      </c>
      <c r="E341" s="800">
        <v>0</v>
      </c>
      <c r="F341" s="800">
        <v>0</v>
      </c>
      <c r="G341" s="549"/>
      <c r="H341" s="549"/>
      <c r="I341" s="517"/>
    </row>
    <row r="342" spans="1:9">
      <c r="A342" s="550" t="s">
        <v>565</v>
      </c>
      <c r="B342" s="553" t="s">
        <v>1159</v>
      </c>
      <c r="C342" s="561"/>
      <c r="D342" s="548" t="s">
        <v>108</v>
      </c>
      <c r="E342" s="800">
        <v>0</v>
      </c>
      <c r="F342" s="800">
        <v>0</v>
      </c>
      <c r="G342" s="540"/>
      <c r="H342" s="540"/>
      <c r="I342" s="517"/>
    </row>
    <row r="343" spans="1:9" ht="29">
      <c r="A343" s="550" t="s">
        <v>567</v>
      </c>
      <c r="B343" s="553" t="s">
        <v>1160</v>
      </c>
      <c r="C343" s="528">
        <v>2</v>
      </c>
      <c r="D343" s="548" t="s">
        <v>108</v>
      </c>
      <c r="E343" s="800">
        <v>19080</v>
      </c>
      <c r="F343" s="800">
        <v>3710</v>
      </c>
      <c r="G343" s="530">
        <f>IFERROR(C343*E343,0)</f>
        <v>38160</v>
      </c>
      <c r="H343" s="530">
        <f>IFERROR(C343*F343,0)</f>
        <v>7420</v>
      </c>
      <c r="I343" s="517"/>
    </row>
    <row r="344" spans="1:9" ht="29">
      <c r="A344" s="550" t="s">
        <v>569</v>
      </c>
      <c r="B344" s="553" t="s">
        <v>1161</v>
      </c>
      <c r="C344" s="528">
        <v>2</v>
      </c>
      <c r="D344" s="548" t="s">
        <v>108</v>
      </c>
      <c r="E344" s="800">
        <v>15900</v>
      </c>
      <c r="F344" s="800">
        <v>3710</v>
      </c>
      <c r="G344" s="530">
        <f>IFERROR(C344*E344,0)</f>
        <v>31800</v>
      </c>
      <c r="H344" s="530">
        <f>IFERROR(C344*F344,0)</f>
        <v>7420</v>
      </c>
      <c r="I344" s="517"/>
    </row>
    <row r="345" spans="1:9">
      <c r="A345" s="554"/>
      <c r="B345" s="555" t="s">
        <v>969</v>
      </c>
      <c r="C345" s="559"/>
      <c r="D345" s="544"/>
      <c r="E345" s="801">
        <v>0</v>
      </c>
      <c r="F345" s="801">
        <v>0</v>
      </c>
      <c r="G345" s="543">
        <f>SUM(G339:G344)</f>
        <v>69960</v>
      </c>
      <c r="H345" s="543">
        <f>SUM(H339:H344)</f>
        <v>14840</v>
      </c>
      <c r="I345" s="517"/>
    </row>
    <row r="346" spans="1:9">
      <c r="A346" s="550">
        <v>12</v>
      </c>
      <c r="B346" s="551" t="s">
        <v>935</v>
      </c>
      <c r="C346" s="561"/>
      <c r="D346" s="548"/>
      <c r="E346" s="802">
        <v>0</v>
      </c>
      <c r="F346" s="798">
        <v>0</v>
      </c>
      <c r="G346" s="540"/>
      <c r="H346" s="540"/>
      <c r="I346" s="517"/>
    </row>
    <row r="347" spans="1:9">
      <c r="A347" s="550" t="s">
        <v>560</v>
      </c>
      <c r="B347" s="553" t="s">
        <v>1162</v>
      </c>
      <c r="C347" s="528">
        <v>300</v>
      </c>
      <c r="D347" s="548" t="s">
        <v>978</v>
      </c>
      <c r="E347" s="800">
        <v>79.5</v>
      </c>
      <c r="F347" s="800">
        <v>21.200000000000003</v>
      </c>
      <c r="G347" s="530">
        <f t="shared" ref="G347:G354" si="19">IFERROR(C347*E347,0)</f>
        <v>23850</v>
      </c>
      <c r="H347" s="530">
        <f t="shared" ref="H347:H354" si="20">IFERROR(C347*F347,0)</f>
        <v>6360.0000000000009</v>
      </c>
      <c r="I347" s="517"/>
    </row>
    <row r="348" spans="1:9">
      <c r="A348" s="550" t="s">
        <v>565</v>
      </c>
      <c r="B348" s="553" t="s">
        <v>1163</v>
      </c>
      <c r="C348" s="528">
        <v>200</v>
      </c>
      <c r="D348" s="548" t="s">
        <v>978</v>
      </c>
      <c r="E348" s="800">
        <v>174.9</v>
      </c>
      <c r="F348" s="800">
        <v>31.8</v>
      </c>
      <c r="G348" s="530">
        <f t="shared" si="19"/>
        <v>34980</v>
      </c>
      <c r="H348" s="530">
        <f t="shared" si="20"/>
        <v>6360</v>
      </c>
      <c r="I348" s="517"/>
    </row>
    <row r="349" spans="1:9">
      <c r="A349" s="550" t="s">
        <v>565</v>
      </c>
      <c r="B349" s="553" t="s">
        <v>1164</v>
      </c>
      <c r="C349" s="528">
        <v>0</v>
      </c>
      <c r="D349" s="548" t="s">
        <v>978</v>
      </c>
      <c r="E349" s="800">
        <v>0</v>
      </c>
      <c r="F349" s="800">
        <v>0</v>
      </c>
      <c r="G349" s="530">
        <f t="shared" si="19"/>
        <v>0</v>
      </c>
      <c r="H349" s="530">
        <f t="shared" si="20"/>
        <v>0</v>
      </c>
      <c r="I349" s="517"/>
    </row>
    <row r="350" spans="1:9">
      <c r="A350" s="550" t="s">
        <v>567</v>
      </c>
      <c r="B350" s="553" t="s">
        <v>1165</v>
      </c>
      <c r="C350" s="528">
        <v>0</v>
      </c>
      <c r="D350" s="548" t="s">
        <v>978</v>
      </c>
      <c r="E350" s="800">
        <v>0</v>
      </c>
      <c r="F350" s="800">
        <v>0</v>
      </c>
      <c r="G350" s="530">
        <f t="shared" si="19"/>
        <v>0</v>
      </c>
      <c r="H350" s="530">
        <f t="shared" si="20"/>
        <v>0</v>
      </c>
      <c r="I350" s="517"/>
    </row>
    <row r="351" spans="1:9">
      <c r="A351" s="572" t="s">
        <v>569</v>
      </c>
      <c r="B351" s="573" t="s">
        <v>1166</v>
      </c>
      <c r="C351" s="528">
        <v>0</v>
      </c>
      <c r="D351" s="574" t="s">
        <v>978</v>
      </c>
      <c r="E351" s="800">
        <v>0</v>
      </c>
      <c r="F351" s="800">
        <v>0</v>
      </c>
      <c r="G351" s="530">
        <f t="shared" si="19"/>
        <v>0</v>
      </c>
      <c r="H351" s="530">
        <f t="shared" si="20"/>
        <v>0</v>
      </c>
      <c r="I351" s="517"/>
    </row>
    <row r="352" spans="1:9">
      <c r="A352" s="550" t="s">
        <v>569</v>
      </c>
      <c r="B352" s="553" t="s">
        <v>1167</v>
      </c>
      <c r="C352" s="528">
        <v>250</v>
      </c>
      <c r="D352" s="548" t="s">
        <v>978</v>
      </c>
      <c r="E352" s="800">
        <v>127.2</v>
      </c>
      <c r="F352" s="800">
        <v>7.42</v>
      </c>
      <c r="G352" s="530">
        <f t="shared" si="19"/>
        <v>31800</v>
      </c>
      <c r="H352" s="530">
        <f t="shared" si="20"/>
        <v>1855</v>
      </c>
      <c r="I352" s="517"/>
    </row>
    <row r="353" spans="1:9">
      <c r="A353" s="550" t="s">
        <v>572</v>
      </c>
      <c r="B353" s="553" t="s">
        <v>1168</v>
      </c>
      <c r="C353" s="528">
        <v>1</v>
      </c>
      <c r="D353" s="548" t="s">
        <v>108</v>
      </c>
      <c r="E353" s="800">
        <v>2047.92</v>
      </c>
      <c r="F353" s="800">
        <v>299.98</v>
      </c>
      <c r="G353" s="530">
        <f t="shared" si="19"/>
        <v>2047.92</v>
      </c>
      <c r="H353" s="530">
        <f t="shared" si="20"/>
        <v>299.98</v>
      </c>
      <c r="I353" s="517"/>
    </row>
    <row r="354" spans="1:9">
      <c r="A354" s="550" t="s">
        <v>636</v>
      </c>
      <c r="B354" s="553" t="s">
        <v>1169</v>
      </c>
      <c r="C354" s="528">
        <v>1</v>
      </c>
      <c r="D354" s="548" t="s">
        <v>108</v>
      </c>
      <c r="E354" s="800">
        <v>1335.6000000000001</v>
      </c>
      <c r="F354" s="800">
        <v>159</v>
      </c>
      <c r="G354" s="530">
        <f t="shared" si="19"/>
        <v>1335.6000000000001</v>
      </c>
      <c r="H354" s="530">
        <f t="shared" si="20"/>
        <v>159</v>
      </c>
      <c r="I354" s="517"/>
    </row>
    <row r="355" spans="1:9">
      <c r="A355" s="550"/>
      <c r="B355" s="553"/>
      <c r="C355" s="528"/>
      <c r="D355" s="548"/>
      <c r="E355" s="800">
        <v>0</v>
      </c>
      <c r="F355" s="800">
        <v>0</v>
      </c>
      <c r="G355" s="540"/>
      <c r="H355" s="540"/>
      <c r="I355" s="517"/>
    </row>
    <row r="356" spans="1:9">
      <c r="A356" s="554"/>
      <c r="B356" s="555" t="s">
        <v>969</v>
      </c>
      <c r="C356" s="559"/>
      <c r="D356" s="544"/>
      <c r="E356" s="801">
        <v>0</v>
      </c>
      <c r="F356" s="801">
        <v>0</v>
      </c>
      <c r="G356" s="543">
        <f>SUM(G347:G354)</f>
        <v>94013.52</v>
      </c>
      <c r="H356" s="543">
        <f>SUM(H347:H354)</f>
        <v>15033.98</v>
      </c>
      <c r="I356" s="517"/>
    </row>
    <row r="357" spans="1:9">
      <c r="A357" s="550">
        <v>13</v>
      </c>
      <c r="B357" s="551" t="s">
        <v>936</v>
      </c>
      <c r="C357" s="561"/>
      <c r="D357" s="548"/>
      <c r="E357" s="802">
        <v>0</v>
      </c>
      <c r="F357" s="798">
        <v>0</v>
      </c>
      <c r="G357" s="549">
        <f>C357*E357</f>
        <v>0</v>
      </c>
      <c r="H357" s="549">
        <f>C357*F357</f>
        <v>0</v>
      </c>
      <c r="I357" s="517"/>
    </row>
    <row r="358" spans="1:9">
      <c r="A358" s="550" t="s">
        <v>560</v>
      </c>
      <c r="B358" s="553" t="s">
        <v>1170</v>
      </c>
      <c r="C358" s="528">
        <v>1</v>
      </c>
      <c r="D358" s="548" t="s">
        <v>108</v>
      </c>
      <c r="E358" s="800">
        <v>1325</v>
      </c>
      <c r="F358" s="800">
        <v>106</v>
      </c>
      <c r="G358" s="530">
        <f>IFERROR(C358*E358,0)</f>
        <v>1325</v>
      </c>
      <c r="H358" s="530">
        <f>IFERROR(C358*F358,0)</f>
        <v>106</v>
      </c>
      <c r="I358" s="517"/>
    </row>
    <row r="359" spans="1:9">
      <c r="A359" s="550" t="s">
        <v>565</v>
      </c>
      <c r="B359" s="553" t="s">
        <v>1171</v>
      </c>
      <c r="C359" s="528">
        <v>1</v>
      </c>
      <c r="D359" s="548" t="s">
        <v>108</v>
      </c>
      <c r="E359" s="800">
        <v>2650</v>
      </c>
      <c r="F359" s="800">
        <v>106</v>
      </c>
      <c r="G359" s="530">
        <f>IFERROR(C359*E359,0)</f>
        <v>2650</v>
      </c>
      <c r="H359" s="530">
        <f>IFERROR(C359*F359,0)</f>
        <v>106</v>
      </c>
      <c r="I359" s="517"/>
    </row>
    <row r="360" spans="1:9">
      <c r="A360" s="550" t="s">
        <v>567</v>
      </c>
      <c r="B360" s="553" t="s">
        <v>1172</v>
      </c>
      <c r="C360" s="528">
        <v>1</v>
      </c>
      <c r="D360" s="548" t="s">
        <v>108</v>
      </c>
      <c r="E360" s="800">
        <v>756.84</v>
      </c>
      <c r="F360" s="800">
        <v>106</v>
      </c>
      <c r="G360" s="530">
        <f>IFERROR(C360*E360,0)</f>
        <v>756.84</v>
      </c>
      <c r="H360" s="530">
        <f>IFERROR(C360*F360,0)</f>
        <v>106</v>
      </c>
      <c r="I360" s="517"/>
    </row>
    <row r="361" spans="1:9">
      <c r="A361" s="554"/>
      <c r="B361" s="555" t="s">
        <v>969</v>
      </c>
      <c r="C361" s="559"/>
      <c r="D361" s="544"/>
      <c r="E361" s="801">
        <v>0</v>
      </c>
      <c r="F361" s="801">
        <v>0</v>
      </c>
      <c r="G361" s="543">
        <f>SUM(G358:G360)</f>
        <v>4731.84</v>
      </c>
      <c r="H361" s="543">
        <f>SUM(H358:H360)</f>
        <v>318</v>
      </c>
      <c r="I361" s="517"/>
    </row>
    <row r="362" spans="1:9">
      <c r="A362" s="550">
        <v>14</v>
      </c>
      <c r="B362" s="551" t="s">
        <v>937</v>
      </c>
      <c r="C362" s="561"/>
      <c r="D362" s="548"/>
      <c r="E362" s="802">
        <v>0</v>
      </c>
      <c r="F362" s="798">
        <v>0</v>
      </c>
      <c r="G362" s="549">
        <f>C362*E362</f>
        <v>0</v>
      </c>
      <c r="H362" s="549">
        <f>C362*F362</f>
        <v>0</v>
      </c>
      <c r="I362" s="517"/>
    </row>
    <row r="363" spans="1:9">
      <c r="A363" s="550">
        <v>1</v>
      </c>
      <c r="B363" s="539" t="s">
        <v>1173</v>
      </c>
      <c r="C363" s="561"/>
      <c r="D363" s="548"/>
      <c r="E363" s="802">
        <v>0</v>
      </c>
      <c r="F363" s="798">
        <v>0</v>
      </c>
      <c r="G363" s="549">
        <f>C363*E363</f>
        <v>0</v>
      </c>
      <c r="H363" s="549">
        <f>C363*F363</f>
        <v>0</v>
      </c>
      <c r="I363" s="517"/>
    </row>
    <row r="364" spans="1:9">
      <c r="A364" s="550" t="s">
        <v>560</v>
      </c>
      <c r="B364" s="553" t="s">
        <v>1174</v>
      </c>
      <c r="C364" s="528">
        <v>150</v>
      </c>
      <c r="D364" s="548" t="s">
        <v>978</v>
      </c>
      <c r="E364" s="800">
        <v>47.7</v>
      </c>
      <c r="F364" s="800">
        <v>23.32</v>
      </c>
      <c r="G364" s="530">
        <f t="shared" ref="G364:G373" si="21">IFERROR(C364*E364,0)</f>
        <v>7155</v>
      </c>
      <c r="H364" s="530">
        <f t="shared" ref="H364:H373" si="22">IFERROR(C364*F364,0)</f>
        <v>3498</v>
      </c>
      <c r="I364" s="517"/>
    </row>
    <row r="365" spans="1:9">
      <c r="A365" s="550" t="s">
        <v>565</v>
      </c>
      <c r="B365" s="553" t="s">
        <v>1175</v>
      </c>
      <c r="C365" s="528">
        <v>250</v>
      </c>
      <c r="D365" s="548" t="s">
        <v>978</v>
      </c>
      <c r="E365" s="800">
        <v>83.740000000000009</v>
      </c>
      <c r="F365" s="800">
        <v>28.62</v>
      </c>
      <c r="G365" s="530">
        <f t="shared" si="21"/>
        <v>20935.000000000004</v>
      </c>
      <c r="H365" s="530">
        <f t="shared" si="22"/>
        <v>7155</v>
      </c>
      <c r="I365" s="517"/>
    </row>
    <row r="366" spans="1:9">
      <c r="A366" s="550" t="s">
        <v>567</v>
      </c>
      <c r="B366" s="553" t="s">
        <v>1176</v>
      </c>
      <c r="C366" s="528">
        <v>50</v>
      </c>
      <c r="D366" s="548" t="s">
        <v>978</v>
      </c>
      <c r="E366" s="800">
        <v>137.80000000000001</v>
      </c>
      <c r="F366" s="800">
        <v>21.200000000000003</v>
      </c>
      <c r="G366" s="530">
        <f t="shared" si="21"/>
        <v>6890.0000000000009</v>
      </c>
      <c r="H366" s="530">
        <f t="shared" si="22"/>
        <v>1060.0000000000002</v>
      </c>
      <c r="I366" s="517"/>
    </row>
    <row r="367" spans="1:9">
      <c r="A367" s="550" t="s">
        <v>569</v>
      </c>
      <c r="B367" s="553" t="s">
        <v>1177</v>
      </c>
      <c r="C367" s="528">
        <v>0</v>
      </c>
      <c r="D367" s="548" t="s">
        <v>978</v>
      </c>
      <c r="E367" s="800">
        <v>0</v>
      </c>
      <c r="F367" s="800">
        <v>0</v>
      </c>
      <c r="G367" s="530">
        <f t="shared" si="21"/>
        <v>0</v>
      </c>
      <c r="H367" s="530">
        <f t="shared" si="22"/>
        <v>0</v>
      </c>
      <c r="I367" s="517"/>
    </row>
    <row r="368" spans="1:9">
      <c r="A368" s="550" t="s">
        <v>572</v>
      </c>
      <c r="B368" s="553" t="s">
        <v>1178</v>
      </c>
      <c r="C368" s="528">
        <v>0</v>
      </c>
      <c r="D368" s="548" t="s">
        <v>978</v>
      </c>
      <c r="E368" s="800">
        <v>0</v>
      </c>
      <c r="F368" s="800">
        <v>0</v>
      </c>
      <c r="G368" s="530">
        <f t="shared" si="21"/>
        <v>0</v>
      </c>
      <c r="H368" s="530">
        <f t="shared" si="22"/>
        <v>0</v>
      </c>
      <c r="I368" s="517"/>
    </row>
    <row r="369" spans="1:9">
      <c r="A369" s="550" t="s">
        <v>636</v>
      </c>
      <c r="B369" s="553" t="s">
        <v>1179</v>
      </c>
      <c r="C369" s="528">
        <v>0</v>
      </c>
      <c r="D369" s="548" t="s">
        <v>978</v>
      </c>
      <c r="E369" s="800">
        <v>0</v>
      </c>
      <c r="F369" s="800">
        <v>0</v>
      </c>
      <c r="G369" s="530">
        <f t="shared" si="21"/>
        <v>0</v>
      </c>
      <c r="H369" s="530">
        <f t="shared" si="22"/>
        <v>0</v>
      </c>
      <c r="I369" s="517"/>
    </row>
    <row r="370" spans="1:9">
      <c r="A370" s="550" t="s">
        <v>733</v>
      </c>
      <c r="B370" s="553" t="s">
        <v>1180</v>
      </c>
      <c r="C370" s="528">
        <v>20</v>
      </c>
      <c r="D370" s="548" t="s">
        <v>108</v>
      </c>
      <c r="E370" s="800">
        <v>636</v>
      </c>
      <c r="F370" s="800">
        <v>53</v>
      </c>
      <c r="G370" s="530">
        <f t="shared" si="21"/>
        <v>12720</v>
      </c>
      <c r="H370" s="530">
        <f t="shared" si="22"/>
        <v>1060</v>
      </c>
      <c r="I370" s="517"/>
    </row>
    <row r="371" spans="1:9" ht="29">
      <c r="A371" s="550" t="s">
        <v>735</v>
      </c>
      <c r="B371" s="553" t="s">
        <v>1181</v>
      </c>
      <c r="C371" s="528">
        <v>300</v>
      </c>
      <c r="D371" s="548" t="s">
        <v>1182</v>
      </c>
      <c r="E371" s="800">
        <v>100.7</v>
      </c>
      <c r="F371" s="800">
        <v>21.200000000000003</v>
      </c>
      <c r="G371" s="530">
        <f t="shared" si="21"/>
        <v>30210</v>
      </c>
      <c r="H371" s="530">
        <f t="shared" si="22"/>
        <v>6360.0000000000009</v>
      </c>
      <c r="I371" s="517"/>
    </row>
    <row r="372" spans="1:9">
      <c r="A372" s="550">
        <v>2</v>
      </c>
      <c r="B372" s="551" t="s">
        <v>1183</v>
      </c>
      <c r="C372" s="528">
        <v>0</v>
      </c>
      <c r="D372" s="548"/>
      <c r="E372" s="800">
        <v>0</v>
      </c>
      <c r="F372" s="800">
        <v>0</v>
      </c>
      <c r="G372" s="530">
        <f t="shared" si="21"/>
        <v>0</v>
      </c>
      <c r="H372" s="530">
        <f t="shared" si="22"/>
        <v>0</v>
      </c>
      <c r="I372" s="517"/>
    </row>
    <row r="373" spans="1:9" ht="29">
      <c r="A373" s="550" t="s">
        <v>737</v>
      </c>
      <c r="B373" s="551" t="s">
        <v>1184</v>
      </c>
      <c r="C373" s="575">
        <v>1</v>
      </c>
      <c r="D373" s="548" t="s">
        <v>1185</v>
      </c>
      <c r="E373" s="800">
        <v>100.7</v>
      </c>
      <c r="F373" s="800">
        <v>21.200000000000003</v>
      </c>
      <c r="G373" s="530">
        <f t="shared" si="21"/>
        <v>100.7</v>
      </c>
      <c r="H373" s="530">
        <f t="shared" si="22"/>
        <v>21.200000000000003</v>
      </c>
      <c r="I373" s="517"/>
    </row>
    <row r="374" spans="1:9" ht="29">
      <c r="A374" s="550" t="s">
        <v>1127</v>
      </c>
      <c r="B374" s="553" t="s">
        <v>1186</v>
      </c>
      <c r="C374" s="561"/>
      <c r="D374" s="548"/>
      <c r="E374" s="802">
        <v>0</v>
      </c>
      <c r="F374" s="798">
        <v>0</v>
      </c>
      <c r="G374" s="549"/>
      <c r="H374" s="549"/>
      <c r="I374" s="517"/>
    </row>
    <row r="375" spans="1:9" ht="29">
      <c r="A375" s="550" t="s">
        <v>1129</v>
      </c>
      <c r="B375" s="553" t="s">
        <v>1187</v>
      </c>
      <c r="C375" s="561"/>
      <c r="D375" s="548"/>
      <c r="E375" s="802">
        <v>0</v>
      </c>
      <c r="F375" s="798">
        <v>0</v>
      </c>
      <c r="G375" s="549"/>
      <c r="H375" s="549"/>
      <c r="I375" s="517"/>
    </row>
    <row r="376" spans="1:9" ht="29">
      <c r="A376" s="550" t="s">
        <v>1131</v>
      </c>
      <c r="B376" s="553" t="s">
        <v>1188</v>
      </c>
      <c r="C376" s="561"/>
      <c r="D376" s="548"/>
      <c r="E376" s="802">
        <v>0</v>
      </c>
      <c r="F376" s="798">
        <v>0</v>
      </c>
      <c r="G376" s="549"/>
      <c r="H376" s="549"/>
      <c r="I376" s="517"/>
    </row>
    <row r="377" spans="1:9" ht="29">
      <c r="A377" s="550" t="s">
        <v>758</v>
      </c>
      <c r="B377" s="553" t="s">
        <v>1189</v>
      </c>
      <c r="C377" s="561"/>
      <c r="D377" s="548"/>
      <c r="E377" s="802">
        <v>0</v>
      </c>
      <c r="F377" s="798">
        <v>0</v>
      </c>
      <c r="G377" s="549"/>
      <c r="H377" s="549"/>
      <c r="I377" s="517"/>
    </row>
    <row r="378" spans="1:9" ht="29">
      <c r="A378" s="550" t="s">
        <v>1134</v>
      </c>
      <c r="B378" s="553" t="s">
        <v>1190</v>
      </c>
      <c r="C378" s="561"/>
      <c r="D378" s="548"/>
      <c r="E378" s="802">
        <v>0</v>
      </c>
      <c r="F378" s="798">
        <v>0</v>
      </c>
      <c r="G378" s="549"/>
      <c r="H378" s="549"/>
      <c r="I378" s="517"/>
    </row>
    <row r="379" spans="1:9">
      <c r="A379" s="554"/>
      <c r="B379" s="555" t="s">
        <v>969</v>
      </c>
      <c r="C379" s="559"/>
      <c r="D379" s="544"/>
      <c r="E379" s="801">
        <v>0</v>
      </c>
      <c r="F379" s="801">
        <v>0</v>
      </c>
      <c r="G379" s="543">
        <f>SUM(G363:G378)</f>
        <v>78010.7</v>
      </c>
      <c r="H379" s="543">
        <f>SUM(H363:H378)</f>
        <v>19154.2</v>
      </c>
      <c r="I379" s="517"/>
    </row>
    <row r="380" spans="1:9">
      <c r="A380" s="550">
        <v>15</v>
      </c>
      <c r="B380" s="551" t="s">
        <v>938</v>
      </c>
      <c r="C380" s="561"/>
      <c r="D380" s="548"/>
      <c r="E380" s="802">
        <v>0</v>
      </c>
      <c r="F380" s="798">
        <v>0</v>
      </c>
      <c r="G380" s="549">
        <f>C380*E380</f>
        <v>0</v>
      </c>
      <c r="H380" s="549">
        <f>C380*F380</f>
        <v>0</v>
      </c>
      <c r="I380" s="517"/>
    </row>
    <row r="381" spans="1:9" ht="58">
      <c r="A381" s="550" t="s">
        <v>560</v>
      </c>
      <c r="B381" s="539" t="s">
        <v>1191</v>
      </c>
      <c r="C381" s="575">
        <v>1</v>
      </c>
      <c r="D381" s="548" t="s">
        <v>1192</v>
      </c>
      <c r="E381" s="800">
        <v>185000</v>
      </c>
      <c r="F381" s="800">
        <v>5300</v>
      </c>
      <c r="G381" s="530">
        <f>IFERROR(C381*E381,0)</f>
        <v>185000</v>
      </c>
      <c r="H381" s="530">
        <f>IFERROR(C381*F381,0)</f>
        <v>5300</v>
      </c>
      <c r="I381" s="517"/>
    </row>
    <row r="382" spans="1:9">
      <c r="A382" s="554"/>
      <c r="B382" s="555" t="s">
        <v>969</v>
      </c>
      <c r="C382" s="559"/>
      <c r="D382" s="544"/>
      <c r="E382" s="545"/>
      <c r="F382" s="544"/>
      <c r="G382" s="543">
        <f>SUM(G381:G381)</f>
        <v>185000</v>
      </c>
      <c r="H382" s="543">
        <f>SUM(H381:H381)</f>
        <v>5300</v>
      </c>
      <c r="I382" s="517"/>
    </row>
    <row r="383" spans="1:9">
      <c r="A383" s="583"/>
      <c r="B383" s="584" t="s">
        <v>1193</v>
      </c>
      <c r="C383" s="585"/>
      <c r="D383" s="586"/>
      <c r="E383" s="587"/>
      <c r="F383" s="588"/>
      <c r="G383" s="514">
        <f>G382+G379+G361+G356+G345+G337+G295+G204+G169+G92+G82+G76+G64+G44+G30</f>
        <v>7325527.5200000005</v>
      </c>
      <c r="H383" s="514">
        <f>H382+H379+H361+H356+H345+H337+H295+H204+H169+H92+H82+H76+H64+H44+H30</f>
        <v>1270258.42</v>
      </c>
      <c r="I383" s="517"/>
    </row>
    <row r="384" spans="1:9" ht="19" thickBot="1">
      <c r="A384" s="589"/>
      <c r="B384" s="590" t="s">
        <v>1194</v>
      </c>
      <c r="C384" s="591"/>
      <c r="D384" s="592"/>
      <c r="E384" s="593"/>
      <c r="F384" s="594"/>
      <c r="G384" s="882">
        <f>+G383+H383</f>
        <v>8595785.9400000013</v>
      </c>
      <c r="H384" s="882"/>
      <c r="I384" s="576"/>
    </row>
    <row r="386" spans="3:8">
      <c r="C386" s="580"/>
    </row>
    <row r="387" spans="3:8">
      <c r="G387" s="581"/>
    </row>
    <row r="388" spans="3:8">
      <c r="G388" s="582"/>
      <c r="H388" s="582"/>
    </row>
  </sheetData>
  <protectedRanges>
    <protectedRange sqref="B391:B392 B394:B395" name="Range1_22"/>
    <protectedRange sqref="B393" name="Range1_22_2"/>
    <protectedRange sqref="B390" name="Range1_22_1_1"/>
  </protectedRanges>
  <mergeCells count="36">
    <mergeCell ref="A283:A284"/>
    <mergeCell ref="A286:A287"/>
    <mergeCell ref="A289:A290"/>
    <mergeCell ref="A292:A293"/>
    <mergeCell ref="G384:H384"/>
    <mergeCell ref="A280:A281"/>
    <mergeCell ref="A246:A247"/>
    <mergeCell ref="A249:A250"/>
    <mergeCell ref="A252:A253"/>
    <mergeCell ref="A255:A256"/>
    <mergeCell ref="A259:A260"/>
    <mergeCell ref="A262:A263"/>
    <mergeCell ref="A265:A266"/>
    <mergeCell ref="A268:A269"/>
    <mergeCell ref="A271:A272"/>
    <mergeCell ref="A274:A275"/>
    <mergeCell ref="A277:A278"/>
    <mergeCell ref="A243:A244"/>
    <mergeCell ref="A209:A210"/>
    <mergeCell ref="A212:A213"/>
    <mergeCell ref="A215:A216"/>
    <mergeCell ref="A218:A219"/>
    <mergeCell ref="A221:A222"/>
    <mergeCell ref="A224:A225"/>
    <mergeCell ref="A227:A228"/>
    <mergeCell ref="A230:A231"/>
    <mergeCell ref="A234:A235"/>
    <mergeCell ref="A237:A238"/>
    <mergeCell ref="A240:A241"/>
    <mergeCell ref="A1:I1"/>
    <mergeCell ref="G2:H2"/>
    <mergeCell ref="A2:A3"/>
    <mergeCell ref="B2:B3"/>
    <mergeCell ref="C2:C3"/>
    <mergeCell ref="D2:D3"/>
    <mergeCell ref="E2:F2"/>
  </mergeCells>
  <pageMargins left="0.7" right="0.7" top="0.75" bottom="0.75" header="0.3" footer="0.3"/>
  <pageSetup scale="24" orientation="portrait" r:id="rId1"/>
  <rowBreaks count="1" manualBreakCount="1">
    <brk id="31" max="214" man="1"/>
  </rowBreaks>
  <colBreaks count="1" manualBreakCount="1">
    <brk id="12" max="383"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4"/>
  <sheetViews>
    <sheetView workbookViewId="0">
      <selection activeCell="C7" sqref="C7"/>
    </sheetView>
  </sheetViews>
  <sheetFormatPr defaultColWidth="9" defaultRowHeight="14.5"/>
  <cols>
    <col min="1" max="1" width="7.26953125" style="609" customWidth="1"/>
    <col min="2" max="2" width="24.7265625" style="595" customWidth="1"/>
    <col min="3" max="3" width="22.1796875" style="609" customWidth="1"/>
    <col min="4" max="4" width="22.81640625" style="609" customWidth="1"/>
    <col min="5" max="5" width="23" style="609" customWidth="1"/>
    <col min="6" max="6" width="26.54296875" style="609" customWidth="1"/>
    <col min="7" max="256" width="9" style="595"/>
    <col min="257" max="257" width="7.26953125" style="595" customWidth="1"/>
    <col min="258" max="258" width="24.7265625" style="595" customWidth="1"/>
    <col min="259" max="259" width="22.1796875" style="595" customWidth="1"/>
    <col min="260" max="260" width="17.453125" style="595" customWidth="1"/>
    <col min="261" max="261" width="23" style="595" customWidth="1"/>
    <col min="262" max="262" width="26.54296875" style="595" customWidth="1"/>
    <col min="263" max="512" width="9" style="595"/>
    <col min="513" max="513" width="7.26953125" style="595" customWidth="1"/>
    <col min="514" max="514" width="24.7265625" style="595" customWidth="1"/>
    <col min="515" max="515" width="22.1796875" style="595" customWidth="1"/>
    <col min="516" max="516" width="17.453125" style="595" customWidth="1"/>
    <col min="517" max="517" width="23" style="595" customWidth="1"/>
    <col min="518" max="518" width="26.54296875" style="595" customWidth="1"/>
    <col min="519" max="768" width="9" style="595"/>
    <col min="769" max="769" width="7.26953125" style="595" customWidth="1"/>
    <col min="770" max="770" width="24.7265625" style="595" customWidth="1"/>
    <col min="771" max="771" width="22.1796875" style="595" customWidth="1"/>
    <col min="772" max="772" width="17.453125" style="595" customWidth="1"/>
    <col min="773" max="773" width="23" style="595" customWidth="1"/>
    <col min="774" max="774" width="26.54296875" style="595" customWidth="1"/>
    <col min="775" max="1024" width="9" style="595"/>
    <col min="1025" max="1025" width="7.26953125" style="595" customWidth="1"/>
    <col min="1026" max="1026" width="24.7265625" style="595" customWidth="1"/>
    <col min="1027" max="1027" width="22.1796875" style="595" customWidth="1"/>
    <col min="1028" max="1028" width="17.453125" style="595" customWidth="1"/>
    <col min="1029" max="1029" width="23" style="595" customWidth="1"/>
    <col min="1030" max="1030" width="26.54296875" style="595" customWidth="1"/>
    <col min="1031" max="1280" width="9" style="595"/>
    <col min="1281" max="1281" width="7.26953125" style="595" customWidth="1"/>
    <col min="1282" max="1282" width="24.7265625" style="595" customWidth="1"/>
    <col min="1283" max="1283" width="22.1796875" style="595" customWidth="1"/>
    <col min="1284" max="1284" width="17.453125" style="595" customWidth="1"/>
    <col min="1285" max="1285" width="23" style="595" customWidth="1"/>
    <col min="1286" max="1286" width="26.54296875" style="595" customWidth="1"/>
    <col min="1287" max="1536" width="9" style="595"/>
    <col min="1537" max="1537" width="7.26953125" style="595" customWidth="1"/>
    <col min="1538" max="1538" width="24.7265625" style="595" customWidth="1"/>
    <col min="1539" max="1539" width="22.1796875" style="595" customWidth="1"/>
    <col min="1540" max="1540" width="17.453125" style="595" customWidth="1"/>
    <col min="1541" max="1541" width="23" style="595" customWidth="1"/>
    <col min="1542" max="1542" width="26.54296875" style="595" customWidth="1"/>
    <col min="1543" max="1792" width="9" style="595"/>
    <col min="1793" max="1793" width="7.26953125" style="595" customWidth="1"/>
    <col min="1794" max="1794" width="24.7265625" style="595" customWidth="1"/>
    <col min="1795" max="1795" width="22.1796875" style="595" customWidth="1"/>
    <col min="1796" max="1796" width="17.453125" style="595" customWidth="1"/>
    <col min="1797" max="1797" width="23" style="595" customWidth="1"/>
    <col min="1798" max="1798" width="26.54296875" style="595" customWidth="1"/>
    <col min="1799" max="2048" width="9" style="595"/>
    <col min="2049" max="2049" width="7.26953125" style="595" customWidth="1"/>
    <col min="2050" max="2050" width="24.7265625" style="595" customWidth="1"/>
    <col min="2051" max="2051" width="22.1796875" style="595" customWidth="1"/>
    <col min="2052" max="2052" width="17.453125" style="595" customWidth="1"/>
    <col min="2053" max="2053" width="23" style="595" customWidth="1"/>
    <col min="2054" max="2054" width="26.54296875" style="595" customWidth="1"/>
    <col min="2055" max="2304" width="9" style="595"/>
    <col min="2305" max="2305" width="7.26953125" style="595" customWidth="1"/>
    <col min="2306" max="2306" width="24.7265625" style="595" customWidth="1"/>
    <col min="2307" max="2307" width="22.1796875" style="595" customWidth="1"/>
    <col min="2308" max="2308" width="17.453125" style="595" customWidth="1"/>
    <col min="2309" max="2309" width="23" style="595" customWidth="1"/>
    <col min="2310" max="2310" width="26.54296875" style="595" customWidth="1"/>
    <col min="2311" max="2560" width="9" style="595"/>
    <col min="2561" max="2561" width="7.26953125" style="595" customWidth="1"/>
    <col min="2562" max="2562" width="24.7265625" style="595" customWidth="1"/>
    <col min="2563" max="2563" width="22.1796875" style="595" customWidth="1"/>
    <col min="2564" max="2564" width="17.453125" style="595" customWidth="1"/>
    <col min="2565" max="2565" width="23" style="595" customWidth="1"/>
    <col min="2566" max="2566" width="26.54296875" style="595" customWidth="1"/>
    <col min="2567" max="2816" width="9" style="595"/>
    <col min="2817" max="2817" width="7.26953125" style="595" customWidth="1"/>
    <col min="2818" max="2818" width="24.7265625" style="595" customWidth="1"/>
    <col min="2819" max="2819" width="22.1796875" style="595" customWidth="1"/>
    <col min="2820" max="2820" width="17.453125" style="595" customWidth="1"/>
    <col min="2821" max="2821" width="23" style="595" customWidth="1"/>
    <col min="2822" max="2822" width="26.54296875" style="595" customWidth="1"/>
    <col min="2823" max="3072" width="9" style="595"/>
    <col min="3073" max="3073" width="7.26953125" style="595" customWidth="1"/>
    <col min="3074" max="3074" width="24.7265625" style="595" customWidth="1"/>
    <col min="3075" max="3075" width="22.1796875" style="595" customWidth="1"/>
    <col min="3076" max="3076" width="17.453125" style="595" customWidth="1"/>
    <col min="3077" max="3077" width="23" style="595" customWidth="1"/>
    <col min="3078" max="3078" width="26.54296875" style="595" customWidth="1"/>
    <col min="3079" max="3328" width="9" style="595"/>
    <col min="3329" max="3329" width="7.26953125" style="595" customWidth="1"/>
    <col min="3330" max="3330" width="24.7265625" style="595" customWidth="1"/>
    <col min="3331" max="3331" width="22.1796875" style="595" customWidth="1"/>
    <col min="3332" max="3332" width="17.453125" style="595" customWidth="1"/>
    <col min="3333" max="3333" width="23" style="595" customWidth="1"/>
    <col min="3334" max="3334" width="26.54296875" style="595" customWidth="1"/>
    <col min="3335" max="3584" width="9" style="595"/>
    <col min="3585" max="3585" width="7.26953125" style="595" customWidth="1"/>
    <col min="3586" max="3586" width="24.7265625" style="595" customWidth="1"/>
    <col min="3587" max="3587" width="22.1796875" style="595" customWidth="1"/>
    <col min="3588" max="3588" width="17.453125" style="595" customWidth="1"/>
    <col min="3589" max="3589" width="23" style="595" customWidth="1"/>
    <col min="3590" max="3590" width="26.54296875" style="595" customWidth="1"/>
    <col min="3591" max="3840" width="9" style="595"/>
    <col min="3841" max="3841" width="7.26953125" style="595" customWidth="1"/>
    <col min="3842" max="3842" width="24.7265625" style="595" customWidth="1"/>
    <col min="3843" max="3843" width="22.1796875" style="595" customWidth="1"/>
    <col min="3844" max="3844" width="17.453125" style="595" customWidth="1"/>
    <col min="3845" max="3845" width="23" style="595" customWidth="1"/>
    <col min="3846" max="3846" width="26.54296875" style="595" customWidth="1"/>
    <col min="3847" max="4096" width="9" style="595"/>
    <col min="4097" max="4097" width="7.26953125" style="595" customWidth="1"/>
    <col min="4098" max="4098" width="24.7265625" style="595" customWidth="1"/>
    <col min="4099" max="4099" width="22.1796875" style="595" customWidth="1"/>
    <col min="4100" max="4100" width="17.453125" style="595" customWidth="1"/>
    <col min="4101" max="4101" width="23" style="595" customWidth="1"/>
    <col min="4102" max="4102" width="26.54296875" style="595" customWidth="1"/>
    <col min="4103" max="4352" width="9" style="595"/>
    <col min="4353" max="4353" width="7.26953125" style="595" customWidth="1"/>
    <col min="4354" max="4354" width="24.7265625" style="595" customWidth="1"/>
    <col min="4355" max="4355" width="22.1796875" style="595" customWidth="1"/>
    <col min="4356" max="4356" width="17.453125" style="595" customWidth="1"/>
    <col min="4357" max="4357" width="23" style="595" customWidth="1"/>
    <col min="4358" max="4358" width="26.54296875" style="595" customWidth="1"/>
    <col min="4359" max="4608" width="9" style="595"/>
    <col min="4609" max="4609" width="7.26953125" style="595" customWidth="1"/>
    <col min="4610" max="4610" width="24.7265625" style="595" customWidth="1"/>
    <col min="4611" max="4611" width="22.1796875" style="595" customWidth="1"/>
    <col min="4612" max="4612" width="17.453125" style="595" customWidth="1"/>
    <col min="4613" max="4613" width="23" style="595" customWidth="1"/>
    <col min="4614" max="4614" width="26.54296875" style="595" customWidth="1"/>
    <col min="4615" max="4864" width="9" style="595"/>
    <col min="4865" max="4865" width="7.26953125" style="595" customWidth="1"/>
    <col min="4866" max="4866" width="24.7265625" style="595" customWidth="1"/>
    <col min="4867" max="4867" width="22.1796875" style="595" customWidth="1"/>
    <col min="4868" max="4868" width="17.453125" style="595" customWidth="1"/>
    <col min="4869" max="4869" width="23" style="595" customWidth="1"/>
    <col min="4870" max="4870" width="26.54296875" style="595" customWidth="1"/>
    <col min="4871" max="5120" width="9" style="595"/>
    <col min="5121" max="5121" width="7.26953125" style="595" customWidth="1"/>
    <col min="5122" max="5122" width="24.7265625" style="595" customWidth="1"/>
    <col min="5123" max="5123" width="22.1796875" style="595" customWidth="1"/>
    <col min="5124" max="5124" width="17.453125" style="595" customWidth="1"/>
    <col min="5125" max="5125" width="23" style="595" customWidth="1"/>
    <col min="5126" max="5126" width="26.54296875" style="595" customWidth="1"/>
    <col min="5127" max="5376" width="9" style="595"/>
    <col min="5377" max="5377" width="7.26953125" style="595" customWidth="1"/>
    <col min="5378" max="5378" width="24.7265625" style="595" customWidth="1"/>
    <col min="5379" max="5379" width="22.1796875" style="595" customWidth="1"/>
    <col min="5380" max="5380" width="17.453125" style="595" customWidth="1"/>
    <col min="5381" max="5381" width="23" style="595" customWidth="1"/>
    <col min="5382" max="5382" width="26.54296875" style="595" customWidth="1"/>
    <col min="5383" max="5632" width="9" style="595"/>
    <col min="5633" max="5633" width="7.26953125" style="595" customWidth="1"/>
    <col min="5634" max="5634" width="24.7265625" style="595" customWidth="1"/>
    <col min="5635" max="5635" width="22.1796875" style="595" customWidth="1"/>
    <col min="5636" max="5636" width="17.453125" style="595" customWidth="1"/>
    <col min="5637" max="5637" width="23" style="595" customWidth="1"/>
    <col min="5638" max="5638" width="26.54296875" style="595" customWidth="1"/>
    <col min="5639" max="5888" width="9" style="595"/>
    <col min="5889" max="5889" width="7.26953125" style="595" customWidth="1"/>
    <col min="5890" max="5890" width="24.7265625" style="595" customWidth="1"/>
    <col min="5891" max="5891" width="22.1796875" style="595" customWidth="1"/>
    <col min="5892" max="5892" width="17.453125" style="595" customWidth="1"/>
    <col min="5893" max="5893" width="23" style="595" customWidth="1"/>
    <col min="5894" max="5894" width="26.54296875" style="595" customWidth="1"/>
    <col min="5895" max="6144" width="9" style="595"/>
    <col min="6145" max="6145" width="7.26953125" style="595" customWidth="1"/>
    <col min="6146" max="6146" width="24.7265625" style="595" customWidth="1"/>
    <col min="6147" max="6147" width="22.1796875" style="595" customWidth="1"/>
    <col min="6148" max="6148" width="17.453125" style="595" customWidth="1"/>
    <col min="6149" max="6149" width="23" style="595" customWidth="1"/>
    <col min="6150" max="6150" width="26.54296875" style="595" customWidth="1"/>
    <col min="6151" max="6400" width="9" style="595"/>
    <col min="6401" max="6401" width="7.26953125" style="595" customWidth="1"/>
    <col min="6402" max="6402" width="24.7265625" style="595" customWidth="1"/>
    <col min="6403" max="6403" width="22.1796875" style="595" customWidth="1"/>
    <col min="6404" max="6404" width="17.453125" style="595" customWidth="1"/>
    <col min="6405" max="6405" width="23" style="595" customWidth="1"/>
    <col min="6406" max="6406" width="26.54296875" style="595" customWidth="1"/>
    <col min="6407" max="6656" width="9" style="595"/>
    <col min="6657" max="6657" width="7.26953125" style="595" customWidth="1"/>
    <col min="6658" max="6658" width="24.7265625" style="595" customWidth="1"/>
    <col min="6659" max="6659" width="22.1796875" style="595" customWidth="1"/>
    <col min="6660" max="6660" width="17.453125" style="595" customWidth="1"/>
    <col min="6661" max="6661" width="23" style="595" customWidth="1"/>
    <col min="6662" max="6662" width="26.54296875" style="595" customWidth="1"/>
    <col min="6663" max="6912" width="9" style="595"/>
    <col min="6913" max="6913" width="7.26953125" style="595" customWidth="1"/>
    <col min="6914" max="6914" width="24.7265625" style="595" customWidth="1"/>
    <col min="6915" max="6915" width="22.1796875" style="595" customWidth="1"/>
    <col min="6916" max="6916" width="17.453125" style="595" customWidth="1"/>
    <col min="6917" max="6917" width="23" style="595" customWidth="1"/>
    <col min="6918" max="6918" width="26.54296875" style="595" customWidth="1"/>
    <col min="6919" max="7168" width="9" style="595"/>
    <col min="7169" max="7169" width="7.26953125" style="595" customWidth="1"/>
    <col min="7170" max="7170" width="24.7265625" style="595" customWidth="1"/>
    <col min="7171" max="7171" width="22.1796875" style="595" customWidth="1"/>
    <col min="7172" max="7172" width="17.453125" style="595" customWidth="1"/>
    <col min="7173" max="7173" width="23" style="595" customWidth="1"/>
    <col min="7174" max="7174" width="26.54296875" style="595" customWidth="1"/>
    <col min="7175" max="7424" width="9" style="595"/>
    <col min="7425" max="7425" width="7.26953125" style="595" customWidth="1"/>
    <col min="7426" max="7426" width="24.7265625" style="595" customWidth="1"/>
    <col min="7427" max="7427" width="22.1796875" style="595" customWidth="1"/>
    <col min="7428" max="7428" width="17.453125" style="595" customWidth="1"/>
    <col min="7429" max="7429" width="23" style="595" customWidth="1"/>
    <col min="7430" max="7430" width="26.54296875" style="595" customWidth="1"/>
    <col min="7431" max="7680" width="9" style="595"/>
    <col min="7681" max="7681" width="7.26953125" style="595" customWidth="1"/>
    <col min="7682" max="7682" width="24.7265625" style="595" customWidth="1"/>
    <col min="7683" max="7683" width="22.1796875" style="595" customWidth="1"/>
    <col min="7684" max="7684" width="17.453125" style="595" customWidth="1"/>
    <col min="7685" max="7685" width="23" style="595" customWidth="1"/>
    <col min="7686" max="7686" width="26.54296875" style="595" customWidth="1"/>
    <col min="7687" max="7936" width="9" style="595"/>
    <col min="7937" max="7937" width="7.26953125" style="595" customWidth="1"/>
    <col min="7938" max="7938" width="24.7265625" style="595" customWidth="1"/>
    <col min="7939" max="7939" width="22.1796875" style="595" customWidth="1"/>
    <col min="7940" max="7940" width="17.453125" style="595" customWidth="1"/>
    <col min="7941" max="7941" width="23" style="595" customWidth="1"/>
    <col min="7942" max="7942" width="26.54296875" style="595" customWidth="1"/>
    <col min="7943" max="8192" width="9" style="595"/>
    <col min="8193" max="8193" width="7.26953125" style="595" customWidth="1"/>
    <col min="8194" max="8194" width="24.7265625" style="595" customWidth="1"/>
    <col min="8195" max="8195" width="22.1796875" style="595" customWidth="1"/>
    <col min="8196" max="8196" width="17.453125" style="595" customWidth="1"/>
    <col min="8197" max="8197" width="23" style="595" customWidth="1"/>
    <col min="8198" max="8198" width="26.54296875" style="595" customWidth="1"/>
    <col min="8199" max="8448" width="9" style="595"/>
    <col min="8449" max="8449" width="7.26953125" style="595" customWidth="1"/>
    <col min="8450" max="8450" width="24.7265625" style="595" customWidth="1"/>
    <col min="8451" max="8451" width="22.1796875" style="595" customWidth="1"/>
    <col min="8452" max="8452" width="17.453125" style="595" customWidth="1"/>
    <col min="8453" max="8453" width="23" style="595" customWidth="1"/>
    <col min="8454" max="8454" width="26.54296875" style="595" customWidth="1"/>
    <col min="8455" max="8704" width="9" style="595"/>
    <col min="8705" max="8705" width="7.26953125" style="595" customWidth="1"/>
    <col min="8706" max="8706" width="24.7265625" style="595" customWidth="1"/>
    <col min="8707" max="8707" width="22.1796875" style="595" customWidth="1"/>
    <col min="8708" max="8708" width="17.453125" style="595" customWidth="1"/>
    <col min="8709" max="8709" width="23" style="595" customWidth="1"/>
    <col min="8710" max="8710" width="26.54296875" style="595" customWidth="1"/>
    <col min="8711" max="8960" width="9" style="595"/>
    <col min="8961" max="8961" width="7.26953125" style="595" customWidth="1"/>
    <col min="8962" max="8962" width="24.7265625" style="595" customWidth="1"/>
    <col min="8963" max="8963" width="22.1796875" style="595" customWidth="1"/>
    <col min="8964" max="8964" width="17.453125" style="595" customWidth="1"/>
    <col min="8965" max="8965" width="23" style="595" customWidth="1"/>
    <col min="8966" max="8966" width="26.54296875" style="595" customWidth="1"/>
    <col min="8967" max="9216" width="9" style="595"/>
    <col min="9217" max="9217" width="7.26953125" style="595" customWidth="1"/>
    <col min="9218" max="9218" width="24.7265625" style="595" customWidth="1"/>
    <col min="9219" max="9219" width="22.1796875" style="595" customWidth="1"/>
    <col min="9220" max="9220" width="17.453125" style="595" customWidth="1"/>
    <col min="9221" max="9221" width="23" style="595" customWidth="1"/>
    <col min="9222" max="9222" width="26.54296875" style="595" customWidth="1"/>
    <col min="9223" max="9472" width="9" style="595"/>
    <col min="9473" max="9473" width="7.26953125" style="595" customWidth="1"/>
    <col min="9474" max="9474" width="24.7265625" style="595" customWidth="1"/>
    <col min="9475" max="9475" width="22.1796875" style="595" customWidth="1"/>
    <col min="9476" max="9476" width="17.453125" style="595" customWidth="1"/>
    <col min="9477" max="9477" width="23" style="595" customWidth="1"/>
    <col min="9478" max="9478" width="26.54296875" style="595" customWidth="1"/>
    <col min="9479" max="9728" width="9" style="595"/>
    <col min="9729" max="9729" width="7.26953125" style="595" customWidth="1"/>
    <col min="9730" max="9730" width="24.7265625" style="595" customWidth="1"/>
    <col min="9731" max="9731" width="22.1796875" style="595" customWidth="1"/>
    <col min="9732" max="9732" width="17.453125" style="595" customWidth="1"/>
    <col min="9733" max="9733" width="23" style="595" customWidth="1"/>
    <col min="9734" max="9734" width="26.54296875" style="595" customWidth="1"/>
    <col min="9735" max="9984" width="9" style="595"/>
    <col min="9985" max="9985" width="7.26953125" style="595" customWidth="1"/>
    <col min="9986" max="9986" width="24.7265625" style="595" customWidth="1"/>
    <col min="9987" max="9987" width="22.1796875" style="595" customWidth="1"/>
    <col min="9988" max="9988" width="17.453125" style="595" customWidth="1"/>
    <col min="9989" max="9989" width="23" style="595" customWidth="1"/>
    <col min="9990" max="9990" width="26.54296875" style="595" customWidth="1"/>
    <col min="9991" max="10240" width="9" style="595"/>
    <col min="10241" max="10241" width="7.26953125" style="595" customWidth="1"/>
    <col min="10242" max="10242" width="24.7265625" style="595" customWidth="1"/>
    <col min="10243" max="10243" width="22.1796875" style="595" customWidth="1"/>
    <col min="10244" max="10244" width="17.453125" style="595" customWidth="1"/>
    <col min="10245" max="10245" width="23" style="595" customWidth="1"/>
    <col min="10246" max="10246" width="26.54296875" style="595" customWidth="1"/>
    <col min="10247" max="10496" width="9" style="595"/>
    <col min="10497" max="10497" width="7.26953125" style="595" customWidth="1"/>
    <col min="10498" max="10498" width="24.7265625" style="595" customWidth="1"/>
    <col min="10499" max="10499" width="22.1796875" style="595" customWidth="1"/>
    <col min="10500" max="10500" width="17.453125" style="595" customWidth="1"/>
    <col min="10501" max="10501" width="23" style="595" customWidth="1"/>
    <col min="10502" max="10502" width="26.54296875" style="595" customWidth="1"/>
    <col min="10503" max="10752" width="9" style="595"/>
    <col min="10753" max="10753" width="7.26953125" style="595" customWidth="1"/>
    <col min="10754" max="10754" width="24.7265625" style="595" customWidth="1"/>
    <col min="10755" max="10755" width="22.1796875" style="595" customWidth="1"/>
    <col min="10756" max="10756" width="17.453125" style="595" customWidth="1"/>
    <col min="10757" max="10757" width="23" style="595" customWidth="1"/>
    <col min="10758" max="10758" width="26.54296875" style="595" customWidth="1"/>
    <col min="10759" max="11008" width="9" style="595"/>
    <col min="11009" max="11009" width="7.26953125" style="595" customWidth="1"/>
    <col min="11010" max="11010" width="24.7265625" style="595" customWidth="1"/>
    <col min="11011" max="11011" width="22.1796875" style="595" customWidth="1"/>
    <col min="11012" max="11012" width="17.453125" style="595" customWidth="1"/>
    <col min="11013" max="11013" width="23" style="595" customWidth="1"/>
    <col min="11014" max="11014" width="26.54296875" style="595" customWidth="1"/>
    <col min="11015" max="11264" width="9" style="595"/>
    <col min="11265" max="11265" width="7.26953125" style="595" customWidth="1"/>
    <col min="11266" max="11266" width="24.7265625" style="595" customWidth="1"/>
    <col min="11267" max="11267" width="22.1796875" style="595" customWidth="1"/>
    <col min="11268" max="11268" width="17.453125" style="595" customWidth="1"/>
    <col min="11269" max="11269" width="23" style="595" customWidth="1"/>
    <col min="11270" max="11270" width="26.54296875" style="595" customWidth="1"/>
    <col min="11271" max="11520" width="9" style="595"/>
    <col min="11521" max="11521" width="7.26953125" style="595" customWidth="1"/>
    <col min="11522" max="11522" width="24.7265625" style="595" customWidth="1"/>
    <col min="11523" max="11523" width="22.1796875" style="595" customWidth="1"/>
    <col min="11524" max="11524" width="17.453125" style="595" customWidth="1"/>
    <col min="11525" max="11525" width="23" style="595" customWidth="1"/>
    <col min="11526" max="11526" width="26.54296875" style="595" customWidth="1"/>
    <col min="11527" max="11776" width="9" style="595"/>
    <col min="11777" max="11777" width="7.26953125" style="595" customWidth="1"/>
    <col min="11778" max="11778" width="24.7265625" style="595" customWidth="1"/>
    <col min="11779" max="11779" width="22.1796875" style="595" customWidth="1"/>
    <col min="11780" max="11780" width="17.453125" style="595" customWidth="1"/>
    <col min="11781" max="11781" width="23" style="595" customWidth="1"/>
    <col min="11782" max="11782" width="26.54296875" style="595" customWidth="1"/>
    <col min="11783" max="12032" width="9" style="595"/>
    <col min="12033" max="12033" width="7.26953125" style="595" customWidth="1"/>
    <col min="12034" max="12034" width="24.7265625" style="595" customWidth="1"/>
    <col min="12035" max="12035" width="22.1796875" style="595" customWidth="1"/>
    <col min="12036" max="12036" width="17.453125" style="595" customWidth="1"/>
    <col min="12037" max="12037" width="23" style="595" customWidth="1"/>
    <col min="12038" max="12038" width="26.54296875" style="595" customWidth="1"/>
    <col min="12039" max="12288" width="9" style="595"/>
    <col min="12289" max="12289" width="7.26953125" style="595" customWidth="1"/>
    <col min="12290" max="12290" width="24.7265625" style="595" customWidth="1"/>
    <col min="12291" max="12291" width="22.1796875" style="595" customWidth="1"/>
    <col min="12292" max="12292" width="17.453125" style="595" customWidth="1"/>
    <col min="12293" max="12293" width="23" style="595" customWidth="1"/>
    <col min="12294" max="12294" width="26.54296875" style="595" customWidth="1"/>
    <col min="12295" max="12544" width="9" style="595"/>
    <col min="12545" max="12545" width="7.26953125" style="595" customWidth="1"/>
    <col min="12546" max="12546" width="24.7265625" style="595" customWidth="1"/>
    <col min="12547" max="12547" width="22.1796875" style="595" customWidth="1"/>
    <col min="12548" max="12548" width="17.453125" style="595" customWidth="1"/>
    <col min="12549" max="12549" width="23" style="595" customWidth="1"/>
    <col min="12550" max="12550" width="26.54296875" style="595" customWidth="1"/>
    <col min="12551" max="12800" width="9" style="595"/>
    <col min="12801" max="12801" width="7.26953125" style="595" customWidth="1"/>
    <col min="12802" max="12802" width="24.7265625" style="595" customWidth="1"/>
    <col min="12803" max="12803" width="22.1796875" style="595" customWidth="1"/>
    <col min="12804" max="12804" width="17.453125" style="595" customWidth="1"/>
    <col min="12805" max="12805" width="23" style="595" customWidth="1"/>
    <col min="12806" max="12806" width="26.54296875" style="595" customWidth="1"/>
    <col min="12807" max="13056" width="9" style="595"/>
    <col min="13057" max="13057" width="7.26953125" style="595" customWidth="1"/>
    <col min="13058" max="13058" width="24.7265625" style="595" customWidth="1"/>
    <col min="13059" max="13059" width="22.1796875" style="595" customWidth="1"/>
    <col min="13060" max="13060" width="17.453125" style="595" customWidth="1"/>
    <col min="13061" max="13061" width="23" style="595" customWidth="1"/>
    <col min="13062" max="13062" width="26.54296875" style="595" customWidth="1"/>
    <col min="13063" max="13312" width="9" style="595"/>
    <col min="13313" max="13313" width="7.26953125" style="595" customWidth="1"/>
    <col min="13314" max="13314" width="24.7265625" style="595" customWidth="1"/>
    <col min="13315" max="13315" width="22.1796875" style="595" customWidth="1"/>
    <col min="13316" max="13316" width="17.453125" style="595" customWidth="1"/>
    <col min="13317" max="13317" width="23" style="595" customWidth="1"/>
    <col min="13318" max="13318" width="26.54296875" style="595" customWidth="1"/>
    <col min="13319" max="13568" width="9" style="595"/>
    <col min="13569" max="13569" width="7.26953125" style="595" customWidth="1"/>
    <col min="13570" max="13570" width="24.7265625" style="595" customWidth="1"/>
    <col min="13571" max="13571" width="22.1796875" style="595" customWidth="1"/>
    <col min="13572" max="13572" width="17.453125" style="595" customWidth="1"/>
    <col min="13573" max="13573" width="23" style="595" customWidth="1"/>
    <col min="13574" max="13574" width="26.54296875" style="595" customWidth="1"/>
    <col min="13575" max="13824" width="9" style="595"/>
    <col min="13825" max="13825" width="7.26953125" style="595" customWidth="1"/>
    <col min="13826" max="13826" width="24.7265625" style="595" customWidth="1"/>
    <col min="13827" max="13827" width="22.1796875" style="595" customWidth="1"/>
    <col min="13828" max="13828" width="17.453125" style="595" customWidth="1"/>
    <col min="13829" max="13829" width="23" style="595" customWidth="1"/>
    <col min="13830" max="13830" width="26.54296875" style="595" customWidth="1"/>
    <col min="13831" max="14080" width="9" style="595"/>
    <col min="14081" max="14081" width="7.26953125" style="595" customWidth="1"/>
    <col min="14082" max="14082" width="24.7265625" style="595" customWidth="1"/>
    <col min="14083" max="14083" width="22.1796875" style="595" customWidth="1"/>
    <col min="14084" max="14084" width="17.453125" style="595" customWidth="1"/>
    <col min="14085" max="14085" width="23" style="595" customWidth="1"/>
    <col min="14086" max="14086" width="26.54296875" style="595" customWidth="1"/>
    <col min="14087" max="14336" width="9" style="595"/>
    <col min="14337" max="14337" width="7.26953125" style="595" customWidth="1"/>
    <col min="14338" max="14338" width="24.7265625" style="595" customWidth="1"/>
    <col min="14339" max="14339" width="22.1796875" style="595" customWidth="1"/>
    <col min="14340" max="14340" width="17.453125" style="595" customWidth="1"/>
    <col min="14341" max="14341" width="23" style="595" customWidth="1"/>
    <col min="14342" max="14342" width="26.54296875" style="595" customWidth="1"/>
    <col min="14343" max="14592" width="9" style="595"/>
    <col min="14593" max="14593" width="7.26953125" style="595" customWidth="1"/>
    <col min="14594" max="14594" width="24.7265625" style="595" customWidth="1"/>
    <col min="14595" max="14595" width="22.1796875" style="595" customWidth="1"/>
    <col min="14596" max="14596" width="17.453125" style="595" customWidth="1"/>
    <col min="14597" max="14597" width="23" style="595" customWidth="1"/>
    <col min="14598" max="14598" width="26.54296875" style="595" customWidth="1"/>
    <col min="14599" max="14848" width="9" style="595"/>
    <col min="14849" max="14849" width="7.26953125" style="595" customWidth="1"/>
    <col min="14850" max="14850" width="24.7265625" style="595" customWidth="1"/>
    <col min="14851" max="14851" width="22.1796875" style="595" customWidth="1"/>
    <col min="14852" max="14852" width="17.453125" style="595" customWidth="1"/>
    <col min="14853" max="14853" width="23" style="595" customWidth="1"/>
    <col min="14854" max="14854" width="26.54296875" style="595" customWidth="1"/>
    <col min="14855" max="15104" width="9" style="595"/>
    <col min="15105" max="15105" width="7.26953125" style="595" customWidth="1"/>
    <col min="15106" max="15106" width="24.7265625" style="595" customWidth="1"/>
    <col min="15107" max="15107" width="22.1796875" style="595" customWidth="1"/>
    <col min="15108" max="15108" width="17.453125" style="595" customWidth="1"/>
    <col min="15109" max="15109" width="23" style="595" customWidth="1"/>
    <col min="15110" max="15110" width="26.54296875" style="595" customWidth="1"/>
    <col min="15111" max="15360" width="9" style="595"/>
    <col min="15361" max="15361" width="7.26953125" style="595" customWidth="1"/>
    <col min="15362" max="15362" width="24.7265625" style="595" customWidth="1"/>
    <col min="15363" max="15363" width="22.1796875" style="595" customWidth="1"/>
    <col min="15364" max="15364" width="17.453125" style="595" customWidth="1"/>
    <col min="15365" max="15365" width="23" style="595" customWidth="1"/>
    <col min="15366" max="15366" width="26.54296875" style="595" customWidth="1"/>
    <col min="15367" max="15616" width="9" style="595"/>
    <col min="15617" max="15617" width="7.26953125" style="595" customWidth="1"/>
    <col min="15618" max="15618" width="24.7265625" style="595" customWidth="1"/>
    <col min="15619" max="15619" width="22.1796875" style="595" customWidth="1"/>
    <col min="15620" max="15620" width="17.453125" style="595" customWidth="1"/>
    <col min="15621" max="15621" width="23" style="595" customWidth="1"/>
    <col min="15622" max="15622" width="26.54296875" style="595" customWidth="1"/>
    <col min="15623" max="15872" width="9" style="595"/>
    <col min="15873" max="15873" width="7.26953125" style="595" customWidth="1"/>
    <col min="15874" max="15874" width="24.7265625" style="595" customWidth="1"/>
    <col min="15875" max="15875" width="22.1796875" style="595" customWidth="1"/>
    <col min="15876" max="15876" width="17.453125" style="595" customWidth="1"/>
    <col min="15877" max="15877" width="23" style="595" customWidth="1"/>
    <col min="15878" max="15878" width="26.54296875" style="595" customWidth="1"/>
    <col min="15879" max="16128" width="9" style="595"/>
    <col min="16129" max="16129" width="7.26953125" style="595" customWidth="1"/>
    <col min="16130" max="16130" width="24.7265625" style="595" customWidth="1"/>
    <col min="16131" max="16131" width="22.1796875" style="595" customWidth="1"/>
    <col min="16132" max="16132" width="17.453125" style="595" customWidth="1"/>
    <col min="16133" max="16133" width="23" style="595" customWidth="1"/>
    <col min="16134" max="16134" width="26.54296875" style="595" customWidth="1"/>
    <col min="16135" max="16384" width="9" style="595"/>
  </cols>
  <sheetData>
    <row r="1" spans="1:6" ht="19.5">
      <c r="A1" s="883" t="s">
        <v>1195</v>
      </c>
      <c r="B1" s="884"/>
      <c r="C1" s="884"/>
      <c r="D1" s="884"/>
      <c r="E1" s="884"/>
      <c r="F1" s="885"/>
    </row>
    <row r="2" spans="1:6" ht="29">
      <c r="A2" s="610" t="s">
        <v>1196</v>
      </c>
      <c r="B2" s="611" t="s">
        <v>547</v>
      </c>
      <c r="C2" s="611" t="s">
        <v>1197</v>
      </c>
      <c r="D2" s="611" t="s">
        <v>1198</v>
      </c>
      <c r="E2" s="611" t="s">
        <v>1199</v>
      </c>
      <c r="F2" s="612" t="s">
        <v>1200</v>
      </c>
    </row>
    <row r="3" spans="1:6">
      <c r="A3" s="596">
        <v>1</v>
      </c>
      <c r="B3" s="597" t="s">
        <v>1201</v>
      </c>
      <c r="C3" s="506" t="s">
        <v>1202</v>
      </c>
      <c r="D3" s="506" t="s">
        <v>1203</v>
      </c>
      <c r="E3" s="506" t="s">
        <v>1204</v>
      </c>
      <c r="F3" s="598"/>
    </row>
    <row r="4" spans="1:6">
      <c r="A4" s="596">
        <f>A3+1</f>
        <v>2</v>
      </c>
      <c r="B4" s="597" t="s">
        <v>1205</v>
      </c>
      <c r="C4" s="506" t="s">
        <v>1202</v>
      </c>
      <c r="D4" s="506" t="s">
        <v>1203</v>
      </c>
      <c r="E4" s="506" t="s">
        <v>1204</v>
      </c>
      <c r="F4" s="598"/>
    </row>
    <row r="5" spans="1:6">
      <c r="A5" s="596">
        <f t="shared" ref="A5:A32" si="0">A4+1</f>
        <v>3</v>
      </c>
      <c r="B5" s="597" t="s">
        <v>1206</v>
      </c>
      <c r="C5" s="506" t="s">
        <v>1207</v>
      </c>
      <c r="D5" s="506" t="s">
        <v>1208</v>
      </c>
      <c r="E5" s="506" t="s">
        <v>1209</v>
      </c>
      <c r="F5" s="599"/>
    </row>
    <row r="6" spans="1:6" ht="29">
      <c r="A6" s="596">
        <f t="shared" si="0"/>
        <v>4</v>
      </c>
      <c r="B6" s="597" t="s">
        <v>1210</v>
      </c>
      <c r="C6" s="506" t="s">
        <v>1211</v>
      </c>
      <c r="D6" s="506" t="s">
        <v>1212</v>
      </c>
      <c r="E6" s="506" t="s">
        <v>1213</v>
      </c>
      <c r="F6" s="598"/>
    </row>
    <row r="7" spans="1:6" ht="29">
      <c r="A7" s="596">
        <f t="shared" si="0"/>
        <v>5</v>
      </c>
      <c r="B7" s="597" t="s">
        <v>1214</v>
      </c>
      <c r="C7" s="506" t="s">
        <v>1215</v>
      </c>
      <c r="D7" s="507" t="s">
        <v>1216</v>
      </c>
      <c r="E7" s="506" t="s">
        <v>1217</v>
      </c>
      <c r="F7" s="600"/>
    </row>
    <row r="8" spans="1:6">
      <c r="A8" s="596">
        <f t="shared" si="0"/>
        <v>6</v>
      </c>
      <c r="B8" s="597" t="s">
        <v>1218</v>
      </c>
      <c r="C8" s="506" t="s">
        <v>1219</v>
      </c>
      <c r="D8" s="506" t="s">
        <v>1220</v>
      </c>
      <c r="E8" s="506" t="s">
        <v>1221</v>
      </c>
      <c r="F8" s="598"/>
    </row>
    <row r="9" spans="1:6">
      <c r="A9" s="596">
        <f t="shared" si="0"/>
        <v>7</v>
      </c>
      <c r="B9" s="597" t="s">
        <v>1222</v>
      </c>
      <c r="C9" s="506" t="s">
        <v>1223</v>
      </c>
      <c r="D9" s="506" t="s">
        <v>1224</v>
      </c>
      <c r="E9" s="506" t="s">
        <v>1225</v>
      </c>
      <c r="F9" s="598"/>
    </row>
    <row r="10" spans="1:6">
      <c r="A10" s="596">
        <f t="shared" si="0"/>
        <v>8</v>
      </c>
      <c r="B10" s="597" t="s">
        <v>1226</v>
      </c>
      <c r="C10" s="506" t="s">
        <v>1227</v>
      </c>
      <c r="D10" s="506" t="s">
        <v>1228</v>
      </c>
      <c r="E10" s="506"/>
      <c r="F10" s="598"/>
    </row>
    <row r="11" spans="1:6">
      <c r="A11" s="596">
        <f t="shared" si="0"/>
        <v>9</v>
      </c>
      <c r="B11" s="601" t="s">
        <v>1229</v>
      </c>
      <c r="C11" s="506" t="s">
        <v>1230</v>
      </c>
      <c r="D11" s="506" t="s">
        <v>1231</v>
      </c>
      <c r="E11" s="506"/>
      <c r="F11" s="599"/>
    </row>
    <row r="12" spans="1:6">
      <c r="A12" s="596">
        <f t="shared" si="0"/>
        <v>10</v>
      </c>
      <c r="B12" s="601" t="s">
        <v>1232</v>
      </c>
      <c r="C12" s="506" t="s">
        <v>1233</v>
      </c>
      <c r="D12" s="506" t="s">
        <v>1234</v>
      </c>
      <c r="E12" s="506" t="s">
        <v>1235</v>
      </c>
      <c r="F12" s="598"/>
    </row>
    <row r="13" spans="1:6">
      <c r="A13" s="596">
        <f t="shared" si="0"/>
        <v>11</v>
      </c>
      <c r="B13" s="597" t="s">
        <v>1236</v>
      </c>
      <c r="C13" s="506" t="s">
        <v>1233</v>
      </c>
      <c r="D13" s="506" t="s">
        <v>1202</v>
      </c>
      <c r="E13" s="506" t="s">
        <v>1235</v>
      </c>
      <c r="F13" s="598"/>
    </row>
    <row r="14" spans="1:6" ht="12.75" customHeight="1">
      <c r="A14" s="596">
        <f t="shared" si="0"/>
        <v>12</v>
      </c>
      <c r="B14" s="597" t="s">
        <v>1237</v>
      </c>
      <c r="C14" s="886" t="s">
        <v>1238</v>
      </c>
      <c r="D14" s="886"/>
      <c r="E14" s="886"/>
      <c r="F14" s="598"/>
    </row>
    <row r="15" spans="1:6">
      <c r="A15" s="596">
        <f t="shared" si="0"/>
        <v>13</v>
      </c>
      <c r="B15" s="597" t="s">
        <v>1239</v>
      </c>
      <c r="C15" s="506" t="s">
        <v>1240</v>
      </c>
      <c r="D15" s="506" t="s">
        <v>1241</v>
      </c>
      <c r="E15" s="506" t="s">
        <v>1242</v>
      </c>
      <c r="F15" s="598"/>
    </row>
    <row r="16" spans="1:6">
      <c r="A16" s="596">
        <f t="shared" si="0"/>
        <v>14</v>
      </c>
      <c r="B16" s="597" t="s">
        <v>1243</v>
      </c>
      <c r="C16" s="506" t="s">
        <v>1244</v>
      </c>
      <c r="D16" s="506" t="s">
        <v>1245</v>
      </c>
      <c r="E16" s="506" t="s">
        <v>1202</v>
      </c>
      <c r="F16" s="598"/>
    </row>
    <row r="17" spans="1:6">
      <c r="A17" s="596">
        <f t="shared" si="0"/>
        <v>15</v>
      </c>
      <c r="B17" s="597" t="s">
        <v>1246</v>
      </c>
      <c r="C17" s="506" t="s">
        <v>1247</v>
      </c>
      <c r="D17" s="506" t="s">
        <v>1248</v>
      </c>
      <c r="E17" s="506" t="s">
        <v>1249</v>
      </c>
      <c r="F17" s="598"/>
    </row>
    <row r="18" spans="1:6">
      <c r="A18" s="596">
        <f t="shared" si="0"/>
        <v>16</v>
      </c>
      <c r="B18" s="597" t="s">
        <v>1250</v>
      </c>
      <c r="C18" s="506" t="s">
        <v>1251</v>
      </c>
      <c r="D18" s="506" t="s">
        <v>1252</v>
      </c>
      <c r="E18" s="506" t="s">
        <v>1253</v>
      </c>
      <c r="F18" s="598"/>
    </row>
    <row r="19" spans="1:6">
      <c r="A19" s="596">
        <f t="shared" si="0"/>
        <v>17</v>
      </c>
      <c r="B19" s="597" t="s">
        <v>1254</v>
      </c>
      <c r="C19" s="506" t="s">
        <v>1255</v>
      </c>
      <c r="D19" s="506" t="s">
        <v>1252</v>
      </c>
      <c r="E19" s="506"/>
      <c r="F19" s="598"/>
    </row>
    <row r="20" spans="1:6">
      <c r="A20" s="596">
        <f t="shared" si="0"/>
        <v>18</v>
      </c>
      <c r="B20" s="597" t="s">
        <v>1256</v>
      </c>
      <c r="C20" s="506" t="s">
        <v>1257</v>
      </c>
      <c r="D20" s="506" t="s">
        <v>1258</v>
      </c>
      <c r="E20" s="506" t="s">
        <v>1259</v>
      </c>
      <c r="F20" s="598"/>
    </row>
    <row r="21" spans="1:6">
      <c r="A21" s="596">
        <f t="shared" si="0"/>
        <v>19</v>
      </c>
      <c r="B21" s="597" t="s">
        <v>1260</v>
      </c>
      <c r="C21" s="506" t="s">
        <v>1227</v>
      </c>
      <c r="D21" s="506" t="s">
        <v>1228</v>
      </c>
      <c r="E21" s="506" t="s">
        <v>1261</v>
      </c>
      <c r="F21" s="598"/>
    </row>
    <row r="22" spans="1:6">
      <c r="A22" s="596">
        <f t="shared" si="0"/>
        <v>20</v>
      </c>
      <c r="B22" s="597" t="s">
        <v>1262</v>
      </c>
      <c r="C22" s="506" t="s">
        <v>1263</v>
      </c>
      <c r="D22" s="506" t="s">
        <v>1264</v>
      </c>
      <c r="E22" s="506" t="s">
        <v>1265</v>
      </c>
      <c r="F22" s="598"/>
    </row>
    <row r="23" spans="1:6">
      <c r="A23" s="596">
        <f t="shared" si="0"/>
        <v>21</v>
      </c>
      <c r="B23" s="597" t="s">
        <v>1266</v>
      </c>
      <c r="C23" s="506" t="s">
        <v>1267</v>
      </c>
      <c r="D23" s="506" t="s">
        <v>1268</v>
      </c>
      <c r="E23" s="506" t="s">
        <v>1269</v>
      </c>
      <c r="F23" s="598"/>
    </row>
    <row r="24" spans="1:6">
      <c r="A24" s="596">
        <f t="shared" si="0"/>
        <v>22</v>
      </c>
      <c r="B24" s="597" t="s">
        <v>1270</v>
      </c>
      <c r="C24" s="506" t="s">
        <v>1271</v>
      </c>
      <c r="D24" s="506" t="s">
        <v>1272</v>
      </c>
      <c r="E24" s="507" t="s">
        <v>1233</v>
      </c>
      <c r="F24" s="598"/>
    </row>
    <row r="25" spans="1:6" ht="29">
      <c r="A25" s="596">
        <f t="shared" si="0"/>
        <v>23</v>
      </c>
      <c r="B25" s="597" t="s">
        <v>1273</v>
      </c>
      <c r="C25" s="506" t="s">
        <v>1274</v>
      </c>
      <c r="D25" s="506" t="s">
        <v>1275</v>
      </c>
      <c r="E25" s="506" t="s">
        <v>1276</v>
      </c>
      <c r="F25" s="598"/>
    </row>
    <row r="26" spans="1:6">
      <c r="A26" s="596">
        <f t="shared" si="0"/>
        <v>24</v>
      </c>
      <c r="B26" s="602" t="s">
        <v>1277</v>
      </c>
      <c r="C26" s="506" t="s">
        <v>1278</v>
      </c>
      <c r="D26" s="506" t="s">
        <v>1279</v>
      </c>
      <c r="E26" s="506" t="s">
        <v>1280</v>
      </c>
      <c r="F26" s="598"/>
    </row>
    <row r="27" spans="1:6">
      <c r="A27" s="596">
        <f t="shared" si="0"/>
        <v>25</v>
      </c>
      <c r="B27" s="602" t="s">
        <v>1281</v>
      </c>
      <c r="C27" s="506" t="s">
        <v>1282</v>
      </c>
      <c r="D27" s="506" t="s">
        <v>1283</v>
      </c>
      <c r="E27" s="506"/>
      <c r="F27" s="598"/>
    </row>
    <row r="28" spans="1:6">
      <c r="A28" s="596">
        <f t="shared" si="0"/>
        <v>26</v>
      </c>
      <c r="B28" s="602" t="s">
        <v>1284</v>
      </c>
      <c r="C28" s="506" t="s">
        <v>1285</v>
      </c>
      <c r="D28" s="506" t="s">
        <v>1286</v>
      </c>
      <c r="E28" s="506" t="s">
        <v>1287</v>
      </c>
      <c r="F28" s="598"/>
    </row>
    <row r="29" spans="1:6">
      <c r="A29" s="596">
        <f t="shared" si="0"/>
        <v>27</v>
      </c>
      <c r="B29" s="602" t="s">
        <v>1288</v>
      </c>
      <c r="C29" s="506" t="s">
        <v>1289</v>
      </c>
      <c r="D29" s="506" t="s">
        <v>1290</v>
      </c>
      <c r="E29" s="506" t="s">
        <v>1291</v>
      </c>
      <c r="F29" s="598"/>
    </row>
    <row r="30" spans="1:6" ht="29">
      <c r="A30" s="596">
        <f t="shared" si="0"/>
        <v>28</v>
      </c>
      <c r="B30" s="602" t="s">
        <v>1292</v>
      </c>
      <c r="C30" s="506" t="s">
        <v>1293</v>
      </c>
      <c r="D30" s="506" t="s">
        <v>1294</v>
      </c>
      <c r="E30" s="506" t="s">
        <v>1233</v>
      </c>
      <c r="F30" s="598"/>
    </row>
    <row r="31" spans="1:6">
      <c r="A31" s="596">
        <f t="shared" si="0"/>
        <v>29</v>
      </c>
      <c r="B31" s="603" t="s">
        <v>1295</v>
      </c>
      <c r="C31" s="603" t="s">
        <v>1296</v>
      </c>
      <c r="D31" s="604" t="s">
        <v>1297</v>
      </c>
      <c r="E31" s="604" t="s">
        <v>1298</v>
      </c>
      <c r="F31" s="600"/>
    </row>
    <row r="32" spans="1:6" ht="15" thickBot="1">
      <c r="A32" s="605">
        <f t="shared" si="0"/>
        <v>30</v>
      </c>
      <c r="B32" s="606" t="s">
        <v>1299</v>
      </c>
      <c r="C32" s="606" t="s">
        <v>1300</v>
      </c>
      <c r="D32" s="607" t="s">
        <v>1301</v>
      </c>
      <c r="E32" s="606" t="s">
        <v>1302</v>
      </c>
      <c r="F32" s="608"/>
    </row>
    <row r="34" spans="3:3">
      <c r="C34" s="604"/>
    </row>
  </sheetData>
  <mergeCells count="2">
    <mergeCell ref="A1:F1"/>
    <mergeCell ref="C14:E1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79998168889431442"/>
  </sheetPr>
  <dimension ref="A1:I15"/>
  <sheetViews>
    <sheetView zoomScale="79" zoomScaleNormal="100" workbookViewId="0">
      <pane ySplit="3" topLeftCell="A4" activePane="bottomLeft" state="frozen"/>
      <selection activeCell="T39" sqref="T39"/>
      <selection pane="bottomLeft" activeCell="E20" sqref="E20"/>
    </sheetView>
  </sheetViews>
  <sheetFormatPr defaultColWidth="9.1796875" defaultRowHeight="14.5"/>
  <cols>
    <col min="1" max="1" width="5.81640625" style="71" bestFit="1" customWidth="1"/>
    <col min="2" max="2" width="52.81640625" style="71" customWidth="1"/>
    <col min="3" max="3" width="19.7265625" style="71" customWidth="1"/>
    <col min="4" max="4" width="15.7265625" style="71" bestFit="1" customWidth="1"/>
    <col min="5" max="5" width="18.26953125" style="71" customWidth="1"/>
    <col min="6" max="6" width="19.453125" style="71" customWidth="1"/>
    <col min="7" max="7" width="19.81640625" style="71" customWidth="1"/>
    <col min="8" max="8" width="15.81640625" style="71" customWidth="1"/>
    <col min="9" max="9" width="14" style="71" bestFit="1" customWidth="1"/>
    <col min="10" max="16384" width="9.1796875" style="71"/>
  </cols>
  <sheetData>
    <row r="1" spans="1:9" s="69" customFormat="1" ht="19.5">
      <c r="A1" s="889" t="s">
        <v>1303</v>
      </c>
      <c r="B1" s="889"/>
      <c r="C1" s="889"/>
      <c r="D1" s="889"/>
      <c r="E1" s="889"/>
      <c r="F1" s="890" t="s">
        <v>1731</v>
      </c>
      <c r="G1" s="891"/>
      <c r="H1" s="891"/>
    </row>
    <row r="2" spans="1:9">
      <c r="A2" s="887" t="s">
        <v>2</v>
      </c>
      <c r="B2" s="887" t="s">
        <v>547</v>
      </c>
      <c r="C2" s="70" t="s">
        <v>921</v>
      </c>
      <c r="D2" s="70" t="s">
        <v>922</v>
      </c>
      <c r="E2" s="888" t="s">
        <v>1304</v>
      </c>
      <c r="F2" s="70" t="s">
        <v>921</v>
      </c>
      <c r="G2" s="70" t="s">
        <v>922</v>
      </c>
      <c r="H2" s="888" t="s">
        <v>1304</v>
      </c>
    </row>
    <row r="3" spans="1:9">
      <c r="A3" s="887"/>
      <c r="B3" s="887"/>
      <c r="C3" s="70" t="s">
        <v>1305</v>
      </c>
      <c r="D3" s="70" t="s">
        <v>1305</v>
      </c>
      <c r="E3" s="888"/>
      <c r="F3" s="70" t="s">
        <v>1305</v>
      </c>
      <c r="G3" s="70" t="s">
        <v>1305</v>
      </c>
      <c r="H3" s="888"/>
    </row>
    <row r="4" spans="1:9">
      <c r="A4" s="72">
        <v>1</v>
      </c>
      <c r="B4" s="73" t="s">
        <v>1306</v>
      </c>
      <c r="C4" s="74">
        <f>FA!G26</f>
        <v>1272964.6000000001</v>
      </c>
      <c r="D4" s="74">
        <f>FA!I26</f>
        <v>121894.7</v>
      </c>
      <c r="E4" s="74">
        <f>D4+C4</f>
        <v>1394859.3</v>
      </c>
      <c r="F4" s="822">
        <f>FA!L26</f>
        <v>688322.39499999979</v>
      </c>
      <c r="G4" s="822">
        <f>FA!M26</f>
        <v>90194.074999999983</v>
      </c>
      <c r="H4" s="822">
        <f>F4+G4</f>
        <v>778516.46999999974</v>
      </c>
    </row>
    <row r="5" spans="1:9">
      <c r="A5" s="72">
        <f t="shared" ref="A5:A12" si="0">A4+1</f>
        <v>2</v>
      </c>
      <c r="B5" s="73" t="s">
        <v>1307</v>
      </c>
      <c r="C5" s="74">
        <f>PA!G15</f>
        <v>405110.8</v>
      </c>
      <c r="D5" s="74">
        <f>PA!I15</f>
        <v>57187</v>
      </c>
      <c r="E5" s="74">
        <f t="shared" ref="E5:E13" si="1">D5+C5</f>
        <v>462297.8</v>
      </c>
      <c r="F5" s="822" cm="1">
        <f t="array" ref="F5:G5">PA!L15:M15</f>
        <v>363507.92</v>
      </c>
      <c r="G5" s="822">
        <v>46353.799999999996</v>
      </c>
      <c r="H5" s="822">
        <f t="shared" ref="H5:H13" si="2">F5+G5</f>
        <v>409861.72</v>
      </c>
    </row>
    <row r="6" spans="1:9">
      <c r="A6" s="72">
        <f t="shared" si="0"/>
        <v>3</v>
      </c>
      <c r="B6" s="73" t="s">
        <v>1308</v>
      </c>
      <c r="C6" s="74">
        <f>FPS!G43</f>
        <v>1113848</v>
      </c>
      <c r="D6" s="74">
        <f>FPS!I43</f>
        <v>404782.19999999995</v>
      </c>
      <c r="E6" s="74">
        <f t="shared" si="1"/>
        <v>1518630.2</v>
      </c>
      <c r="F6" s="822">
        <f>FPS!L43</f>
        <v>1143927.6624</v>
      </c>
      <c r="G6" s="822">
        <f>FPS!M43</f>
        <v>257719.91999999998</v>
      </c>
      <c r="H6" s="822">
        <f t="shared" si="2"/>
        <v>1401647.5824</v>
      </c>
    </row>
    <row r="7" spans="1:9">
      <c r="A7" s="72">
        <f t="shared" si="0"/>
        <v>4</v>
      </c>
      <c r="B7" s="73" t="s">
        <v>1309</v>
      </c>
      <c r="C7" s="74">
        <f>SIGNAGE!G9</f>
        <v>33496</v>
      </c>
      <c r="D7" s="74">
        <f>SIGNAGE!I9</f>
        <v>8511.7999999999993</v>
      </c>
      <c r="E7" s="74">
        <f t="shared" si="1"/>
        <v>42007.8</v>
      </c>
      <c r="F7" s="822">
        <f>SIGNAGE!L9</f>
        <v>23108</v>
      </c>
      <c r="G7" s="822">
        <f>SIGNAGE!M9</f>
        <v>4653.3999999999996</v>
      </c>
      <c r="H7" s="822">
        <f t="shared" si="2"/>
        <v>27761.4</v>
      </c>
    </row>
    <row r="8" spans="1:9">
      <c r="A8" s="72">
        <f t="shared" si="0"/>
        <v>5</v>
      </c>
      <c r="B8" s="73" t="s">
        <v>1310</v>
      </c>
      <c r="C8" s="74">
        <f>FE!G9</f>
        <v>107643</v>
      </c>
      <c r="D8" s="74">
        <f>FE!I9</f>
        <v>3816</v>
      </c>
      <c r="E8" s="74">
        <f t="shared" si="1"/>
        <v>111459</v>
      </c>
      <c r="F8" s="822">
        <f>FE!L9</f>
        <v>107643</v>
      </c>
      <c r="G8" s="822">
        <f>FE!M9</f>
        <v>3816</v>
      </c>
      <c r="H8" s="822">
        <f t="shared" si="2"/>
        <v>111459</v>
      </c>
    </row>
    <row r="9" spans="1:9">
      <c r="A9" s="72">
        <f t="shared" si="0"/>
        <v>6</v>
      </c>
      <c r="B9" s="73" t="s">
        <v>1311</v>
      </c>
      <c r="C9" s="74">
        <f>ACCESS!G28</f>
        <v>901095.4</v>
      </c>
      <c r="D9" s="74">
        <f>ACCESS!I28</f>
        <v>278027.40000000002</v>
      </c>
      <c r="E9" s="74">
        <f t="shared" si="1"/>
        <v>1179122.8</v>
      </c>
      <c r="F9" s="822">
        <f>ACCESS!L28</f>
        <v>701720</v>
      </c>
      <c r="G9" s="822">
        <f>ACCESS!M28</f>
        <v>211682</v>
      </c>
      <c r="H9" s="822">
        <f t="shared" si="2"/>
        <v>913402</v>
      </c>
    </row>
    <row r="10" spans="1:9">
      <c r="A10" s="72">
        <f t="shared" si="0"/>
        <v>7</v>
      </c>
      <c r="B10" s="73" t="s">
        <v>1312</v>
      </c>
      <c r="C10" s="74">
        <f>CCTV!G15</f>
        <v>474032</v>
      </c>
      <c r="D10" s="74">
        <f>CCTV!I15</f>
        <v>73882</v>
      </c>
      <c r="E10" s="74">
        <f t="shared" si="1"/>
        <v>547914</v>
      </c>
      <c r="F10" s="822">
        <f>CCTV!M15</f>
        <v>392624</v>
      </c>
      <c r="G10" s="822">
        <f>CCTV!N15</f>
        <v>39538</v>
      </c>
      <c r="H10" s="822">
        <f t="shared" si="2"/>
        <v>432162</v>
      </c>
    </row>
    <row r="11" spans="1:9">
      <c r="A11" s="72">
        <f t="shared" si="0"/>
        <v>8</v>
      </c>
      <c r="B11" s="73" t="s">
        <v>1313</v>
      </c>
      <c r="C11" s="74">
        <f>RODENT!I9</f>
        <v>51304</v>
      </c>
      <c r="D11" s="74">
        <f>RODENT!K9</f>
        <v>11230.7</v>
      </c>
      <c r="E11" s="74">
        <f t="shared" si="1"/>
        <v>62534.7</v>
      </c>
      <c r="F11" s="822">
        <f>RODENT!N9</f>
        <v>23320</v>
      </c>
      <c r="G11" s="822">
        <f>RODENT!O9</f>
        <v>4028</v>
      </c>
      <c r="H11" s="822">
        <f t="shared" si="2"/>
        <v>27348</v>
      </c>
    </row>
    <row r="12" spans="1:9">
      <c r="A12" s="72">
        <f t="shared" si="0"/>
        <v>9</v>
      </c>
      <c r="B12" s="73" t="s">
        <v>1314</v>
      </c>
      <c r="C12" s="74">
        <f>WLD!I8</f>
        <v>58088</v>
      </c>
      <c r="D12" s="74">
        <f>WLD!K8</f>
        <v>6508.4</v>
      </c>
      <c r="E12" s="74">
        <f t="shared" si="1"/>
        <v>64596.4</v>
      </c>
      <c r="F12" s="823">
        <f>WLD!N8</f>
        <v>57293</v>
      </c>
      <c r="G12" s="823">
        <f>WLD!O8</f>
        <v>6211.6</v>
      </c>
      <c r="H12" s="822">
        <f t="shared" si="2"/>
        <v>63504.6</v>
      </c>
    </row>
    <row r="13" spans="1:9">
      <c r="A13" s="72">
        <v>10</v>
      </c>
      <c r="B13" s="73" t="s">
        <v>1315</v>
      </c>
      <c r="C13" s="74">
        <f>GSS!H29</f>
        <v>744757.03374315577</v>
      </c>
      <c r="D13" s="74">
        <f>GSS!J29</f>
        <v>230397.8</v>
      </c>
      <c r="E13" s="74">
        <f t="shared" si="1"/>
        <v>975154.8337431557</v>
      </c>
      <c r="F13" s="822">
        <f>GSS!M29</f>
        <v>645275</v>
      </c>
      <c r="G13" s="822">
        <f>GSS!N29</f>
        <v>68677.399999999994</v>
      </c>
      <c r="H13" s="822">
        <f t="shared" si="2"/>
        <v>713952.4</v>
      </c>
    </row>
    <row r="14" spans="1:9">
      <c r="A14" s="75"/>
      <c r="B14" s="75" t="s">
        <v>1316</v>
      </c>
      <c r="C14" s="76">
        <f t="shared" ref="C14:H14" si="3">SUM(C4:C13)</f>
        <v>5162338.8337431569</v>
      </c>
      <c r="D14" s="76">
        <f t="shared" si="3"/>
        <v>1196238</v>
      </c>
      <c r="E14" s="76">
        <f t="shared" si="3"/>
        <v>6358576.8337431559</v>
      </c>
      <c r="F14" s="821">
        <f t="shared" si="3"/>
        <v>4146740.9773999997</v>
      </c>
      <c r="G14" s="821">
        <f t="shared" si="3"/>
        <v>732874.19499999995</v>
      </c>
      <c r="H14" s="821">
        <f t="shared" si="3"/>
        <v>4879615.1723999996</v>
      </c>
      <c r="I14" s="820">
        <f>E14-H14</f>
        <v>1478961.6613431564</v>
      </c>
    </row>
    <row r="15" spans="1:9">
      <c r="D15" s="77"/>
    </row>
  </sheetData>
  <mergeCells count="6">
    <mergeCell ref="A2:A3"/>
    <mergeCell ref="B2:B3"/>
    <mergeCell ref="E2:E3"/>
    <mergeCell ref="A1:E1"/>
    <mergeCell ref="H2:H3"/>
    <mergeCell ref="F1:H1"/>
  </mergeCells>
  <pageMargins left="0.7" right="0.7" top="0.75" bottom="0.75" header="0.3" footer="0.3"/>
  <pageSetup scale="83"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79998168889431442"/>
  </sheetPr>
  <dimension ref="A1:M26"/>
  <sheetViews>
    <sheetView zoomScale="70" zoomScaleNormal="70" workbookViewId="0">
      <pane xSplit="1" ySplit="4" topLeftCell="B5" activePane="bottomRight" state="frozen"/>
      <selection pane="topRight" activeCell="T39" sqref="T39"/>
      <selection pane="bottomLeft" activeCell="T39" sqref="T39"/>
      <selection pane="bottomRight" activeCell="L28" sqref="L28"/>
    </sheetView>
  </sheetViews>
  <sheetFormatPr defaultColWidth="9.1796875" defaultRowHeight="14"/>
  <cols>
    <col min="1" max="1" width="7.54296875" style="92" bestFit="1" customWidth="1"/>
    <col min="2" max="2" width="91" style="79" customWidth="1"/>
    <col min="3" max="3" width="10.7265625" style="79" customWidth="1"/>
    <col min="4" max="4" width="7.54296875" style="79" bestFit="1" customWidth="1"/>
    <col min="5" max="5" width="9.26953125" style="79" bestFit="1" customWidth="1"/>
    <col min="6" max="6" width="14.453125" style="79" customWidth="1"/>
    <col min="7" max="7" width="21.26953125" style="93" customWidth="1"/>
    <col min="8" max="8" width="14.453125" style="79" customWidth="1"/>
    <col min="9" max="9" width="19.1796875" style="79" customWidth="1"/>
    <col min="10" max="10" width="32.1796875" style="79" customWidth="1"/>
    <col min="11" max="11" width="6.1796875" style="79" customWidth="1"/>
    <col min="12" max="12" width="16.54296875" style="79" bestFit="1" customWidth="1"/>
    <col min="13" max="16384" width="9.1796875" style="79"/>
  </cols>
  <sheetData>
    <row r="1" spans="1:13" s="61" customFormat="1" ht="19">
      <c r="A1" s="894" t="s">
        <v>1317</v>
      </c>
      <c r="B1" s="895"/>
      <c r="C1" s="895"/>
      <c r="D1" s="895"/>
      <c r="E1" s="895"/>
      <c r="F1" s="895"/>
      <c r="G1" s="895"/>
      <c r="H1" s="895"/>
      <c r="I1" s="895"/>
      <c r="J1" s="895"/>
      <c r="K1" s="895"/>
    </row>
    <row r="2" spans="1:13">
      <c r="A2" s="896" t="s">
        <v>1318</v>
      </c>
      <c r="B2" s="896" t="s">
        <v>1319</v>
      </c>
      <c r="C2" s="896" t="s">
        <v>433</v>
      </c>
      <c r="D2" s="896" t="s">
        <v>549</v>
      </c>
      <c r="E2" s="896" t="s">
        <v>25</v>
      </c>
      <c r="F2" s="897" t="s">
        <v>921</v>
      </c>
      <c r="G2" s="897"/>
      <c r="H2" s="897" t="s">
        <v>922</v>
      </c>
      <c r="I2" s="897"/>
      <c r="J2" s="892" t="s">
        <v>1320</v>
      </c>
      <c r="K2" s="892"/>
    </row>
    <row r="3" spans="1:13">
      <c r="A3" s="896"/>
      <c r="B3" s="896"/>
      <c r="C3" s="896"/>
      <c r="D3" s="896"/>
      <c r="E3" s="896"/>
      <c r="F3" s="78" t="s">
        <v>1321</v>
      </c>
      <c r="G3" s="78" t="s">
        <v>1305</v>
      </c>
      <c r="H3" s="78" t="s">
        <v>1321</v>
      </c>
      <c r="I3" s="78" t="s">
        <v>1305</v>
      </c>
      <c r="J3" s="893"/>
      <c r="K3" s="893"/>
    </row>
    <row r="4" spans="1:13">
      <c r="A4" s="94"/>
      <c r="B4" s="97" t="s">
        <v>1322</v>
      </c>
      <c r="C4" s="96"/>
      <c r="D4" s="96"/>
      <c r="E4" s="96"/>
      <c r="F4" s="96"/>
      <c r="G4" s="96"/>
      <c r="H4" s="96"/>
      <c r="I4" s="96"/>
      <c r="J4" s="95"/>
      <c r="K4" s="95"/>
    </row>
    <row r="5" spans="1:13" ht="122.25" customHeight="1">
      <c r="A5" s="81">
        <v>1</v>
      </c>
      <c r="B5" s="82" t="s">
        <v>1323</v>
      </c>
      <c r="C5" s="83" t="s">
        <v>108</v>
      </c>
      <c r="D5" s="83">
        <v>1</v>
      </c>
      <c r="E5" s="83">
        <f>SUM(D5:D5)</f>
        <v>1</v>
      </c>
      <c r="F5" s="83">
        <v>282172</v>
      </c>
      <c r="G5" s="83">
        <f>F5*E5</f>
        <v>282172</v>
      </c>
      <c r="H5" s="83">
        <v>5300</v>
      </c>
      <c r="I5" s="84">
        <f>H5*E5</f>
        <v>5300</v>
      </c>
      <c r="J5" s="83" t="s">
        <v>1324</v>
      </c>
      <c r="K5" s="85"/>
    </row>
    <row r="6" spans="1:13">
      <c r="A6" s="81">
        <f>A5+1</f>
        <v>2</v>
      </c>
      <c r="B6" s="82" t="s">
        <v>1325</v>
      </c>
      <c r="C6" s="83" t="s">
        <v>108</v>
      </c>
      <c r="D6" s="83"/>
      <c r="E6" s="83">
        <v>1</v>
      </c>
      <c r="F6" s="83">
        <v>159000</v>
      </c>
      <c r="G6" s="83">
        <f>F6*E6</f>
        <v>159000</v>
      </c>
      <c r="H6" s="83">
        <v>5300</v>
      </c>
      <c r="I6" s="84">
        <f t="shared" ref="I6:I20" si="0">H6*E6</f>
        <v>5300</v>
      </c>
      <c r="J6" s="83" t="s">
        <v>1324</v>
      </c>
    </row>
    <row r="7" spans="1:13" ht="42">
      <c r="A7" s="81">
        <f>A6+1</f>
        <v>3</v>
      </c>
      <c r="B7" s="82" t="s">
        <v>1326</v>
      </c>
      <c r="C7" s="83" t="s">
        <v>108</v>
      </c>
      <c r="D7" s="83">
        <v>68</v>
      </c>
      <c r="E7" s="83">
        <f t="shared" ref="E7:E25" si="1">SUM(D7:D7)</f>
        <v>68</v>
      </c>
      <c r="F7" s="83">
        <v>2448.6</v>
      </c>
      <c r="G7" s="83">
        <f t="shared" ref="G7:G20" si="2">F7*E7</f>
        <v>166504.79999999999</v>
      </c>
      <c r="H7" s="83">
        <v>265</v>
      </c>
      <c r="I7" s="84">
        <f t="shared" si="0"/>
        <v>18020</v>
      </c>
      <c r="J7" s="83" t="s">
        <v>1324</v>
      </c>
      <c r="K7" s="79">
        <v>69</v>
      </c>
      <c r="L7" s="79">
        <f>K7*F7</f>
        <v>168953.4</v>
      </c>
      <c r="M7" s="79">
        <f>K7*H7</f>
        <v>18285</v>
      </c>
    </row>
    <row r="8" spans="1:13" ht="42">
      <c r="A8" s="81">
        <f>A7+1</f>
        <v>4</v>
      </c>
      <c r="B8" s="82" t="s">
        <v>1327</v>
      </c>
      <c r="C8" s="83" t="s">
        <v>108</v>
      </c>
      <c r="D8" s="83">
        <v>68</v>
      </c>
      <c r="E8" s="83">
        <f t="shared" si="1"/>
        <v>68</v>
      </c>
      <c r="F8" s="83">
        <v>2448.6</v>
      </c>
      <c r="G8" s="83">
        <f t="shared" si="2"/>
        <v>166504.79999999999</v>
      </c>
      <c r="H8" s="83">
        <v>265</v>
      </c>
      <c r="I8" s="84">
        <f t="shared" si="0"/>
        <v>18020</v>
      </c>
      <c r="J8" s="83" t="s">
        <v>1324</v>
      </c>
      <c r="K8" s="79">
        <v>69</v>
      </c>
      <c r="L8" s="79">
        <f t="shared" ref="L8:L25" si="3">K8*F8</f>
        <v>168953.4</v>
      </c>
      <c r="M8" s="79">
        <f t="shared" ref="M8:M25" si="4">K8*H8</f>
        <v>18285</v>
      </c>
    </row>
    <row r="9" spans="1:13" ht="56">
      <c r="A9" s="81">
        <f>A8+1</f>
        <v>5</v>
      </c>
      <c r="B9" s="82" t="s">
        <v>1328</v>
      </c>
      <c r="C9" s="83" t="s">
        <v>108</v>
      </c>
      <c r="D9" s="83">
        <v>12</v>
      </c>
      <c r="E9" s="83">
        <f t="shared" si="1"/>
        <v>12</v>
      </c>
      <c r="F9" s="83">
        <v>2448.6</v>
      </c>
      <c r="G9" s="83">
        <f t="shared" si="2"/>
        <v>29383.199999999997</v>
      </c>
      <c r="H9" s="83">
        <v>265</v>
      </c>
      <c r="I9" s="84">
        <f t="shared" si="0"/>
        <v>3180</v>
      </c>
      <c r="J9" s="83" t="s">
        <v>1324</v>
      </c>
      <c r="L9" s="79">
        <f t="shared" si="3"/>
        <v>0</v>
      </c>
      <c r="M9" s="79">
        <f t="shared" si="4"/>
        <v>0</v>
      </c>
    </row>
    <row r="10" spans="1:13" ht="99" customHeight="1">
      <c r="A10" s="81">
        <f>A9+1</f>
        <v>6</v>
      </c>
      <c r="B10" s="82" t="s">
        <v>1329</v>
      </c>
      <c r="C10" s="83" t="s">
        <v>108</v>
      </c>
      <c r="D10" s="83"/>
      <c r="E10" s="83">
        <f t="shared" si="1"/>
        <v>0</v>
      </c>
      <c r="F10" s="83">
        <v>0</v>
      </c>
      <c r="G10" s="83">
        <f t="shared" si="2"/>
        <v>0</v>
      </c>
      <c r="H10" s="83">
        <v>0</v>
      </c>
      <c r="I10" s="84">
        <f t="shared" si="0"/>
        <v>0</v>
      </c>
      <c r="J10" s="83" t="s">
        <v>1324</v>
      </c>
      <c r="L10" s="79">
        <f t="shared" si="3"/>
        <v>0</v>
      </c>
      <c r="M10" s="79">
        <f t="shared" si="4"/>
        <v>0</v>
      </c>
    </row>
    <row r="11" spans="1:13" ht="28">
      <c r="A11" s="81">
        <v>8</v>
      </c>
      <c r="B11" s="87" t="s">
        <v>1330</v>
      </c>
      <c r="C11" s="83" t="s">
        <v>108</v>
      </c>
      <c r="D11" s="83">
        <v>4</v>
      </c>
      <c r="E11" s="83">
        <f t="shared" si="1"/>
        <v>4</v>
      </c>
      <c r="F11" s="83">
        <v>11448</v>
      </c>
      <c r="G11" s="83">
        <f t="shared" si="2"/>
        <v>45792</v>
      </c>
      <c r="H11" s="83">
        <v>265</v>
      </c>
      <c r="I11" s="84">
        <f t="shared" si="0"/>
        <v>1060</v>
      </c>
      <c r="J11" s="83" t="s">
        <v>1324</v>
      </c>
      <c r="L11" s="79">
        <f t="shared" si="3"/>
        <v>0</v>
      </c>
      <c r="M11" s="79">
        <f t="shared" si="4"/>
        <v>0</v>
      </c>
    </row>
    <row r="12" spans="1:13" ht="28">
      <c r="A12" s="81">
        <v>10</v>
      </c>
      <c r="B12" s="82" t="s">
        <v>1331</v>
      </c>
      <c r="C12" s="83" t="s">
        <v>108</v>
      </c>
      <c r="D12" s="83"/>
      <c r="E12" s="83">
        <f t="shared" si="1"/>
        <v>0</v>
      </c>
      <c r="F12" s="83">
        <v>0</v>
      </c>
      <c r="G12" s="83">
        <f t="shared" si="2"/>
        <v>0</v>
      </c>
      <c r="H12" s="83">
        <v>0</v>
      </c>
      <c r="I12" s="84">
        <f t="shared" si="0"/>
        <v>0</v>
      </c>
      <c r="J12" s="83" t="s">
        <v>1324</v>
      </c>
      <c r="L12" s="79">
        <f t="shared" si="3"/>
        <v>0</v>
      </c>
      <c r="M12" s="79">
        <f t="shared" si="4"/>
        <v>0</v>
      </c>
    </row>
    <row r="13" spans="1:13">
      <c r="A13" s="81">
        <v>11</v>
      </c>
      <c r="B13" s="82" t="s">
        <v>1332</v>
      </c>
      <c r="C13" s="83" t="s">
        <v>108</v>
      </c>
      <c r="D13" s="83">
        <v>59</v>
      </c>
      <c r="E13" s="83">
        <f t="shared" si="1"/>
        <v>59</v>
      </c>
      <c r="F13" s="83">
        <v>90.100000000000009</v>
      </c>
      <c r="G13" s="83">
        <f t="shared" si="2"/>
        <v>5315.9000000000005</v>
      </c>
      <c r="H13" s="83">
        <v>42.400000000000006</v>
      </c>
      <c r="I13" s="84">
        <f t="shared" si="0"/>
        <v>2501.6000000000004</v>
      </c>
      <c r="J13" s="83" t="s">
        <v>1333</v>
      </c>
      <c r="K13" s="79">
        <v>61</v>
      </c>
      <c r="L13" s="79">
        <f t="shared" si="3"/>
        <v>5496.1</v>
      </c>
      <c r="M13" s="79">
        <f t="shared" si="4"/>
        <v>2586.4000000000005</v>
      </c>
    </row>
    <row r="14" spans="1:13" ht="42">
      <c r="A14" s="81">
        <v>12</v>
      </c>
      <c r="B14" s="82" t="s">
        <v>1334</v>
      </c>
      <c r="C14" s="83" t="s">
        <v>108</v>
      </c>
      <c r="D14" s="83">
        <f>SUM(D7:D12,D15,D16,D17,D19)/20</f>
        <v>9.1</v>
      </c>
      <c r="E14" s="83">
        <f t="shared" si="1"/>
        <v>9.1</v>
      </c>
      <c r="F14" s="83">
        <v>3127</v>
      </c>
      <c r="G14" s="83">
        <f t="shared" si="2"/>
        <v>28455.699999999997</v>
      </c>
      <c r="H14" s="83">
        <v>371</v>
      </c>
      <c r="I14" s="84">
        <f t="shared" si="0"/>
        <v>3376.1</v>
      </c>
      <c r="J14" s="83" t="s">
        <v>1324</v>
      </c>
      <c r="K14" s="79">
        <v>10</v>
      </c>
      <c r="L14" s="79">
        <f t="shared" si="3"/>
        <v>31270</v>
      </c>
      <c r="M14" s="79">
        <f t="shared" si="4"/>
        <v>3710</v>
      </c>
    </row>
    <row r="15" spans="1:13" ht="131.25" customHeight="1">
      <c r="A15" s="81">
        <f t="shared" ref="A15:A21" si="5">A14+1</f>
        <v>13</v>
      </c>
      <c r="B15" s="82" t="s">
        <v>1335</v>
      </c>
      <c r="C15" s="83" t="s">
        <v>108</v>
      </c>
      <c r="D15" s="83">
        <v>5</v>
      </c>
      <c r="E15" s="83">
        <f t="shared" si="1"/>
        <v>5</v>
      </c>
      <c r="F15" s="83">
        <v>2915</v>
      </c>
      <c r="G15" s="83">
        <f t="shared" si="2"/>
        <v>14575</v>
      </c>
      <c r="H15" s="83">
        <v>265</v>
      </c>
      <c r="I15" s="84">
        <f t="shared" si="0"/>
        <v>1325</v>
      </c>
      <c r="J15" s="83" t="s">
        <v>1324</v>
      </c>
      <c r="K15" s="79">
        <v>8</v>
      </c>
      <c r="L15" s="79">
        <f t="shared" si="3"/>
        <v>23320</v>
      </c>
      <c r="M15" s="79">
        <f t="shared" si="4"/>
        <v>2120</v>
      </c>
    </row>
    <row r="16" spans="1:13" ht="109.5" customHeight="1">
      <c r="A16" s="81">
        <f t="shared" si="5"/>
        <v>14</v>
      </c>
      <c r="B16" s="82" t="s">
        <v>1336</v>
      </c>
      <c r="C16" s="83" t="s">
        <v>108</v>
      </c>
      <c r="D16" s="83">
        <v>8</v>
      </c>
      <c r="E16" s="83">
        <f t="shared" si="1"/>
        <v>8</v>
      </c>
      <c r="F16" s="83">
        <v>3354.9</v>
      </c>
      <c r="G16" s="83">
        <f t="shared" si="2"/>
        <v>26839.200000000001</v>
      </c>
      <c r="H16" s="83">
        <v>265</v>
      </c>
      <c r="I16" s="84">
        <f t="shared" si="0"/>
        <v>2120</v>
      </c>
      <c r="J16" s="83" t="s">
        <v>1324</v>
      </c>
      <c r="K16" s="79">
        <v>2</v>
      </c>
      <c r="L16" s="79">
        <f t="shared" si="3"/>
        <v>6709.8</v>
      </c>
      <c r="M16" s="79">
        <f t="shared" si="4"/>
        <v>530</v>
      </c>
    </row>
    <row r="17" spans="1:13" ht="72.75" customHeight="1">
      <c r="A17" s="81">
        <f t="shared" si="5"/>
        <v>15</v>
      </c>
      <c r="B17" s="82" t="s">
        <v>1337</v>
      </c>
      <c r="C17" s="83" t="s">
        <v>108</v>
      </c>
      <c r="D17" s="83">
        <v>8</v>
      </c>
      <c r="E17" s="83">
        <f t="shared" si="1"/>
        <v>8</v>
      </c>
      <c r="F17" s="83">
        <v>3354.9</v>
      </c>
      <c r="G17" s="83">
        <f t="shared" si="2"/>
        <v>26839.200000000001</v>
      </c>
      <c r="H17" s="83">
        <v>265</v>
      </c>
      <c r="I17" s="84">
        <f t="shared" si="0"/>
        <v>2120</v>
      </c>
      <c r="J17" s="83" t="s">
        <v>1324</v>
      </c>
      <c r="K17" s="79">
        <v>12</v>
      </c>
      <c r="L17" s="79">
        <f t="shared" si="3"/>
        <v>40258.800000000003</v>
      </c>
      <c r="M17" s="79">
        <f t="shared" si="4"/>
        <v>3180</v>
      </c>
    </row>
    <row r="18" spans="1:13" ht="56.25" customHeight="1">
      <c r="A18" s="81">
        <f t="shared" si="5"/>
        <v>16</v>
      </c>
      <c r="B18" s="82" t="s">
        <v>1338</v>
      </c>
      <c r="C18" s="83" t="s">
        <v>108</v>
      </c>
      <c r="D18" s="83">
        <v>9</v>
      </c>
      <c r="E18" s="83">
        <f t="shared" si="1"/>
        <v>9</v>
      </c>
      <c r="F18" s="83">
        <v>9010</v>
      </c>
      <c r="G18" s="83">
        <f t="shared" si="2"/>
        <v>81090</v>
      </c>
      <c r="H18" s="83">
        <v>265</v>
      </c>
      <c r="I18" s="84">
        <f t="shared" si="0"/>
        <v>2385</v>
      </c>
      <c r="J18" s="83" t="s">
        <v>1324</v>
      </c>
      <c r="K18" s="79">
        <v>8</v>
      </c>
      <c r="L18" s="79">
        <f t="shared" si="3"/>
        <v>72080</v>
      </c>
      <c r="M18" s="79">
        <f t="shared" si="4"/>
        <v>2120</v>
      </c>
    </row>
    <row r="19" spans="1:13" ht="73.5" customHeight="1">
      <c r="A19" s="81">
        <f t="shared" si="5"/>
        <v>17</v>
      </c>
      <c r="B19" s="82" t="s">
        <v>1339</v>
      </c>
      <c r="C19" s="83" t="s">
        <v>108</v>
      </c>
      <c r="D19" s="83">
        <v>9</v>
      </c>
      <c r="E19" s="83">
        <f t="shared" si="1"/>
        <v>9</v>
      </c>
      <c r="F19" s="83">
        <v>4542.1000000000004</v>
      </c>
      <c r="G19" s="83">
        <f t="shared" si="2"/>
        <v>40878.9</v>
      </c>
      <c r="H19" s="83">
        <v>265</v>
      </c>
      <c r="I19" s="84">
        <f t="shared" si="0"/>
        <v>2385</v>
      </c>
      <c r="J19" s="83" t="s">
        <v>1324</v>
      </c>
      <c r="K19" s="79">
        <v>8</v>
      </c>
      <c r="L19" s="79">
        <f t="shared" si="3"/>
        <v>36336.800000000003</v>
      </c>
      <c r="M19" s="79">
        <f t="shared" si="4"/>
        <v>2120</v>
      </c>
    </row>
    <row r="20" spans="1:13" ht="46.5" customHeight="1">
      <c r="A20" s="81">
        <f t="shared" si="5"/>
        <v>18</v>
      </c>
      <c r="B20" s="82" t="s">
        <v>1340</v>
      </c>
      <c r="C20" s="83" t="s">
        <v>158</v>
      </c>
      <c r="D20" s="83">
        <f>(D7+D8+D9+D10+D11+D12)*12</f>
        <v>1824</v>
      </c>
      <c r="E20" s="83">
        <f t="shared" si="1"/>
        <v>1824</v>
      </c>
      <c r="F20" s="83">
        <v>90.100000000000009</v>
      </c>
      <c r="G20" s="83">
        <f t="shared" si="2"/>
        <v>164342.40000000002</v>
      </c>
      <c r="H20" s="83">
        <v>26.5</v>
      </c>
      <c r="I20" s="84">
        <f t="shared" si="0"/>
        <v>48336</v>
      </c>
      <c r="J20" s="85" t="s">
        <v>1341</v>
      </c>
      <c r="K20" s="86">
        <f>2.4+2.2+1+4.8+5.9+3.4+11.4+6.15+3.7+8.6+5.5+11.7+5.5+12.1+5.5+9.9+4.1+9.4+4.3+6.9+4.3+10.6+4.3+8.5+4.8+2.4+5.9+4.3+8.2+11+2.5+10+4.8+10.6+4.8+11.4+4.8+11.6+4.6+7.7+4.7+6+4.8+6.1+4.8+9+13.8+4.8+4.5+11+13.5+14+2.2+5.2+4.8+5.8+4.8+4.6+6.3+6.3+4.8+5.3+4.8+5.9+2.5+6.7+5.3+4.8+5.3+4.8+7.4+4.8+4.6+0.5+4.8+5.3+4.8+7.7+4.8+14.3+4.8+8.3+4.8+4.8+3+13.5+4.9+9.3+14+39.4+23.7+13.8+3.6+4.3+5.8+4.3+7.8+2.1+7.8+2.1+7.3+2.2+11.3+4.3+9.2+5.3+9.2+8+4.3+11.1+4.3+3.4+8.8+4.3+9.1+4.3+7.2+4.3+8.9+4.3+11+4.3+7.3+4.3+10.3+4.3+10.9+4.3+9.7+5.2+4.1+5.1+6.7+6.3+1.3+5.9+6.6+7.2+5.8+4.3+3.5+4.3+3.8+9.3+4.3+1.1+0.5+2.9+4.3+13.7+4.3+8.5+4.3+6.8+1.5+1.5+4.4+8.5+9.5+6+1.9+1.5+10.5+10.5+7.5+8.5+7+6+1.3+4.7+5.6+4.3+6.4+5.9+4.3+4+4.3+18.3+12.8+42.75+25.25+20.05+23.75</f>
        <v>1285.9499999999989</v>
      </c>
      <c r="L20" s="79">
        <f t="shared" si="3"/>
        <v>115864.09499999991</v>
      </c>
      <c r="M20" s="79">
        <f t="shared" si="4"/>
        <v>34077.674999999974</v>
      </c>
    </row>
    <row r="21" spans="1:13" ht="52.5" customHeight="1">
      <c r="A21" s="81">
        <f t="shared" si="5"/>
        <v>19</v>
      </c>
      <c r="B21" s="82" t="s">
        <v>1342</v>
      </c>
      <c r="C21" s="83"/>
      <c r="D21" s="83"/>
      <c r="E21" s="83"/>
      <c r="F21" s="83">
        <v>0</v>
      </c>
      <c r="G21" s="83"/>
      <c r="H21" s="83">
        <v>0</v>
      </c>
      <c r="I21" s="84"/>
      <c r="J21" s="85" t="s">
        <v>1343</v>
      </c>
      <c r="K21" s="86"/>
      <c r="L21" s="79">
        <f t="shared" si="3"/>
        <v>0</v>
      </c>
      <c r="M21" s="79">
        <f t="shared" si="4"/>
        <v>0</v>
      </c>
    </row>
    <row r="22" spans="1:13" ht="19.5" customHeight="1">
      <c r="A22" s="81" t="s">
        <v>560</v>
      </c>
      <c r="B22" s="82" t="s">
        <v>1344</v>
      </c>
      <c r="C22" s="83" t="s">
        <v>158</v>
      </c>
      <c r="D22" s="83">
        <f>D19*5</f>
        <v>45</v>
      </c>
      <c r="E22" s="83">
        <f t="shared" si="1"/>
        <v>45</v>
      </c>
      <c r="F22" s="83">
        <v>47.7</v>
      </c>
      <c r="G22" s="83">
        <f>F22*E22</f>
        <v>2146.5</v>
      </c>
      <c r="H22" s="83">
        <v>21.200000000000003</v>
      </c>
      <c r="I22" s="84">
        <f>H22*E22</f>
        <v>954.00000000000011</v>
      </c>
      <c r="J22" s="83"/>
      <c r="K22" s="86"/>
      <c r="L22" s="79">
        <f t="shared" si="3"/>
        <v>0</v>
      </c>
      <c r="M22" s="79">
        <f t="shared" si="4"/>
        <v>0</v>
      </c>
    </row>
    <row r="23" spans="1:13" ht="44.25" customHeight="1">
      <c r="A23" s="81">
        <f>A21+1</f>
        <v>20</v>
      </c>
      <c r="B23" s="82" t="s">
        <v>1345</v>
      </c>
      <c r="C23" s="83" t="s">
        <v>158</v>
      </c>
      <c r="D23" s="83">
        <v>5</v>
      </c>
      <c r="E23" s="83">
        <f t="shared" si="1"/>
        <v>5</v>
      </c>
      <c r="F23" s="83">
        <v>901</v>
      </c>
      <c r="G23" s="83">
        <f>F23*E23</f>
        <v>4505</v>
      </c>
      <c r="H23" s="83">
        <v>148.4</v>
      </c>
      <c r="I23" s="84">
        <f>H23*E23</f>
        <v>742</v>
      </c>
      <c r="J23" s="83" t="s">
        <v>1346</v>
      </c>
      <c r="K23" s="86"/>
      <c r="L23" s="79">
        <f t="shared" si="3"/>
        <v>0</v>
      </c>
      <c r="M23" s="79">
        <f t="shared" si="4"/>
        <v>0</v>
      </c>
    </row>
    <row r="24" spans="1:13" ht="57.75" customHeight="1">
      <c r="A24" s="81">
        <f>A23+1</f>
        <v>21</v>
      </c>
      <c r="B24" s="82" t="s">
        <v>1347</v>
      </c>
      <c r="C24" s="83" t="s">
        <v>158</v>
      </c>
      <c r="D24" s="83" t="s">
        <v>1348</v>
      </c>
      <c r="E24" s="83">
        <f t="shared" si="1"/>
        <v>0</v>
      </c>
      <c r="F24" s="83">
        <v>0</v>
      </c>
      <c r="G24" s="83"/>
      <c r="H24" s="83">
        <v>0</v>
      </c>
      <c r="I24" s="84"/>
      <c r="J24" s="83" t="s">
        <v>1346</v>
      </c>
      <c r="K24" s="86">
        <v>8</v>
      </c>
      <c r="L24" s="79">
        <f t="shared" si="3"/>
        <v>0</v>
      </c>
      <c r="M24" s="79">
        <f t="shared" si="4"/>
        <v>0</v>
      </c>
    </row>
    <row r="25" spans="1:13" ht="42" customHeight="1">
      <c r="A25" s="81">
        <f>A24+1</f>
        <v>22</v>
      </c>
      <c r="B25" s="82" t="s">
        <v>1349</v>
      </c>
      <c r="C25" s="83" t="s">
        <v>603</v>
      </c>
      <c r="D25" s="83">
        <v>3</v>
      </c>
      <c r="E25" s="83">
        <f t="shared" si="1"/>
        <v>3</v>
      </c>
      <c r="F25" s="83">
        <v>9540</v>
      </c>
      <c r="G25" s="83">
        <f>F25*E25</f>
        <v>28620</v>
      </c>
      <c r="H25" s="83">
        <v>1590</v>
      </c>
      <c r="I25" s="84">
        <f>H25*E25</f>
        <v>4770</v>
      </c>
      <c r="J25" s="85" t="s">
        <v>1350</v>
      </c>
      <c r="K25" s="86">
        <v>2</v>
      </c>
      <c r="L25" s="79">
        <f t="shared" si="3"/>
        <v>19080</v>
      </c>
      <c r="M25" s="79">
        <f t="shared" si="4"/>
        <v>3180</v>
      </c>
    </row>
    <row r="26" spans="1:13">
      <c r="A26" s="80"/>
      <c r="B26" s="88" t="s">
        <v>1304</v>
      </c>
      <c r="C26" s="80"/>
      <c r="D26" s="80"/>
      <c r="E26" s="80"/>
      <c r="F26" s="80"/>
      <c r="G26" s="89">
        <f>SUM(G5:G25)</f>
        <v>1272964.6000000001</v>
      </c>
      <c r="H26" s="90"/>
      <c r="I26" s="91">
        <f>SUM(I4:I25)</f>
        <v>121894.7</v>
      </c>
      <c r="J26" s="88"/>
      <c r="K26" s="88"/>
      <c r="L26" s="89">
        <f>SUM(L5:L25)</f>
        <v>688322.39499999979</v>
      </c>
      <c r="M26" s="89">
        <f>SUM(M5:M25)</f>
        <v>90194.074999999983</v>
      </c>
    </row>
  </sheetData>
  <mergeCells count="10">
    <mergeCell ref="J2:J3"/>
    <mergeCell ref="K2:K3"/>
    <mergeCell ref="A1:K1"/>
    <mergeCell ref="A2:A3"/>
    <mergeCell ref="B2:B3"/>
    <mergeCell ref="C2:C3"/>
    <mergeCell ref="D2:D3"/>
    <mergeCell ref="E2:E3"/>
    <mergeCell ref="F2:G2"/>
    <mergeCell ref="H2:I2"/>
  </mergeCells>
  <pageMargins left="0.7" right="0.7" top="0.75" bottom="0.75" header="0.3" footer="0.3"/>
  <pageSetup scale="43" orientation="portrait"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79998168889431442"/>
  </sheetPr>
  <dimension ref="A1:M32"/>
  <sheetViews>
    <sheetView zoomScale="85" zoomScaleNormal="85" workbookViewId="0">
      <pane xSplit="1" ySplit="3" topLeftCell="E4" activePane="bottomRight" state="frozen"/>
      <selection pane="topRight" activeCell="T39" sqref="T39"/>
      <selection pane="bottomLeft" activeCell="T39" sqref="T39"/>
      <selection pane="bottomRight" activeCell="L15" sqref="L15:M15"/>
    </sheetView>
  </sheetViews>
  <sheetFormatPr defaultColWidth="9.1796875" defaultRowHeight="14.5"/>
  <cols>
    <col min="1" max="1" width="6.1796875" style="106" bestFit="1" customWidth="1"/>
    <col min="2" max="2" width="84.453125" style="99" customWidth="1"/>
    <col min="3" max="3" width="8.7265625" style="99" customWidth="1"/>
    <col min="4" max="4" width="7.1796875" style="99" bestFit="1" customWidth="1"/>
    <col min="5" max="5" width="11.26953125" style="99" bestFit="1" customWidth="1"/>
    <col min="6" max="6" width="14" style="99" customWidth="1"/>
    <col min="7" max="7" width="18.26953125" style="99" customWidth="1"/>
    <col min="8" max="8" width="9.1796875" style="99" customWidth="1"/>
    <col min="9" max="9" width="19.1796875" style="99" customWidth="1"/>
    <col min="10" max="10" width="34.1796875" style="99" customWidth="1"/>
    <col min="11" max="11" width="9.1796875" style="99"/>
    <col min="12" max="12" width="11.54296875" style="99" bestFit="1" customWidth="1"/>
    <col min="13" max="13" width="10.54296875" style="99" bestFit="1" customWidth="1"/>
    <col min="14" max="16384" width="9.1796875" style="99"/>
  </cols>
  <sheetData>
    <row r="1" spans="1:13" s="61" customFormat="1" ht="19">
      <c r="A1" s="894" t="s">
        <v>1351</v>
      </c>
      <c r="B1" s="895"/>
      <c r="C1" s="895"/>
      <c r="D1" s="895"/>
      <c r="E1" s="895"/>
      <c r="F1" s="895"/>
      <c r="G1" s="895"/>
      <c r="H1" s="895"/>
      <c r="I1" s="895"/>
      <c r="J1" s="895"/>
    </row>
    <row r="2" spans="1:13">
      <c r="A2" s="887" t="s">
        <v>1318</v>
      </c>
      <c r="B2" s="887" t="s">
        <v>1319</v>
      </c>
      <c r="C2" s="887" t="s">
        <v>433</v>
      </c>
      <c r="D2" s="887" t="s">
        <v>549</v>
      </c>
      <c r="E2" s="887" t="s">
        <v>25</v>
      </c>
      <c r="F2" s="888" t="s">
        <v>921</v>
      </c>
      <c r="G2" s="888"/>
      <c r="H2" s="888" t="s">
        <v>922</v>
      </c>
      <c r="I2" s="888"/>
      <c r="J2" s="887" t="s">
        <v>1320</v>
      </c>
    </row>
    <row r="3" spans="1:13">
      <c r="A3" s="887"/>
      <c r="B3" s="887"/>
      <c r="C3" s="887"/>
      <c r="D3" s="887"/>
      <c r="E3" s="887"/>
      <c r="F3" s="70" t="s">
        <v>1321</v>
      </c>
      <c r="G3" s="70" t="s">
        <v>1305</v>
      </c>
      <c r="H3" s="70" t="s">
        <v>1321</v>
      </c>
      <c r="I3" s="70" t="s">
        <v>1305</v>
      </c>
      <c r="J3" s="887"/>
    </row>
    <row r="4" spans="1:13" ht="58">
      <c r="A4" s="6">
        <v>1</v>
      </c>
      <c r="B4" s="98" t="s">
        <v>1352</v>
      </c>
      <c r="C4" s="6" t="s">
        <v>108</v>
      </c>
      <c r="D4" s="2">
        <v>68</v>
      </c>
      <c r="E4" s="6">
        <f>SUM(D4:D4)</f>
        <v>68</v>
      </c>
      <c r="F4" s="4">
        <v>848</v>
      </c>
      <c r="G4" s="49">
        <f t="shared" ref="G4:G11" si="0">F4*E4</f>
        <v>57664</v>
      </c>
      <c r="H4" s="6">
        <v>212</v>
      </c>
      <c r="I4" s="49">
        <f t="shared" ref="I4:I14" si="1">H4*E4</f>
        <v>14416</v>
      </c>
      <c r="J4" s="2" t="s">
        <v>1353</v>
      </c>
      <c r="K4" s="99">
        <v>64</v>
      </c>
      <c r="L4" s="99">
        <f>K4*F4</f>
        <v>54272</v>
      </c>
      <c r="M4" s="99">
        <f>K4*H4</f>
        <v>13568</v>
      </c>
    </row>
    <row r="5" spans="1:13" ht="79.5" customHeight="1">
      <c r="A5" s="6">
        <v>2</v>
      </c>
      <c r="B5" s="100" t="s">
        <v>1354</v>
      </c>
      <c r="C5" s="6" t="s">
        <v>108</v>
      </c>
      <c r="D5" s="6">
        <v>12</v>
      </c>
      <c r="E5" s="6">
        <f>SUM(D5:D5)</f>
        <v>12</v>
      </c>
      <c r="F5" s="4">
        <v>1219</v>
      </c>
      <c r="G5" s="49">
        <f t="shared" si="0"/>
        <v>14628</v>
      </c>
      <c r="H5" s="6">
        <v>212</v>
      </c>
      <c r="I5" s="49">
        <f t="shared" si="1"/>
        <v>2544</v>
      </c>
      <c r="J5" s="2" t="s">
        <v>1353</v>
      </c>
      <c r="K5" s="99">
        <v>14</v>
      </c>
      <c r="L5" s="99">
        <f t="shared" ref="L5:L14" si="2">K5*F5</f>
        <v>17066</v>
      </c>
      <c r="M5" s="99">
        <f t="shared" ref="M5:M14" si="3">K5*H5</f>
        <v>2968</v>
      </c>
    </row>
    <row r="6" spans="1:13" ht="29">
      <c r="A6" s="6">
        <f t="shared" ref="A6:A13" si="4">A5+1</f>
        <v>3</v>
      </c>
      <c r="B6" s="98" t="s">
        <v>1355</v>
      </c>
      <c r="C6" s="6" t="s">
        <v>108</v>
      </c>
      <c r="D6" s="6">
        <v>4</v>
      </c>
      <c r="E6" s="6">
        <f>SUM(D6:D6)</f>
        <v>4</v>
      </c>
      <c r="F6" s="6">
        <v>1537</v>
      </c>
      <c r="G6" s="49">
        <f t="shared" si="0"/>
        <v>6148</v>
      </c>
      <c r="H6" s="6">
        <v>212</v>
      </c>
      <c r="I6" s="49">
        <f t="shared" si="1"/>
        <v>848</v>
      </c>
      <c r="J6" s="2" t="s">
        <v>1353</v>
      </c>
      <c r="K6" s="99">
        <v>1</v>
      </c>
      <c r="L6" s="99">
        <f t="shared" si="2"/>
        <v>1537</v>
      </c>
      <c r="M6" s="99">
        <f t="shared" si="3"/>
        <v>212</v>
      </c>
    </row>
    <row r="7" spans="1:13" ht="29">
      <c r="A7" s="6">
        <f t="shared" si="4"/>
        <v>4</v>
      </c>
      <c r="B7" s="98" t="s">
        <v>1356</v>
      </c>
      <c r="C7" s="6" t="s">
        <v>1357</v>
      </c>
      <c r="D7" s="6">
        <v>1</v>
      </c>
      <c r="E7" s="6">
        <f>SUM(D7:D7)</f>
        <v>1</v>
      </c>
      <c r="F7" s="6">
        <v>132500</v>
      </c>
      <c r="G7" s="49">
        <f t="shared" si="0"/>
        <v>132500</v>
      </c>
      <c r="H7" s="6">
        <v>3180</v>
      </c>
      <c r="I7" s="49">
        <f t="shared" si="1"/>
        <v>3180</v>
      </c>
      <c r="J7" s="2" t="s">
        <v>1353</v>
      </c>
      <c r="K7" s="99">
        <v>1</v>
      </c>
      <c r="L7" s="99">
        <f t="shared" si="2"/>
        <v>132500</v>
      </c>
      <c r="M7" s="99">
        <f t="shared" si="3"/>
        <v>3180</v>
      </c>
    </row>
    <row r="8" spans="1:13" ht="45" customHeight="1">
      <c r="A8" s="6">
        <f>A7+1</f>
        <v>5</v>
      </c>
      <c r="B8" s="98" t="s">
        <v>1358</v>
      </c>
      <c r="C8" s="6" t="s">
        <v>1357</v>
      </c>
      <c r="D8" s="6">
        <v>1</v>
      </c>
      <c r="E8" s="6">
        <f>SUM(D8:D8)</f>
        <v>1</v>
      </c>
      <c r="F8" s="6">
        <v>18550</v>
      </c>
      <c r="G8" s="49">
        <f t="shared" si="0"/>
        <v>18550</v>
      </c>
      <c r="H8" s="6">
        <v>1272</v>
      </c>
      <c r="I8" s="49">
        <f t="shared" si="1"/>
        <v>1272</v>
      </c>
      <c r="J8" s="2" t="s">
        <v>1353</v>
      </c>
      <c r="K8" s="99">
        <v>1</v>
      </c>
      <c r="L8" s="99">
        <f t="shared" si="2"/>
        <v>18550</v>
      </c>
      <c r="M8" s="99">
        <f t="shared" si="3"/>
        <v>1272</v>
      </c>
    </row>
    <row r="9" spans="1:13" ht="15.75" customHeight="1">
      <c r="A9" s="6">
        <f t="shared" si="4"/>
        <v>6</v>
      </c>
      <c r="B9" s="98" t="s">
        <v>1359</v>
      </c>
      <c r="C9" s="6" t="s">
        <v>108</v>
      </c>
      <c r="D9" s="6">
        <v>1</v>
      </c>
      <c r="E9" s="6">
        <v>1</v>
      </c>
      <c r="F9" s="6">
        <v>26500</v>
      </c>
      <c r="G9" s="49">
        <f t="shared" si="0"/>
        <v>26500</v>
      </c>
      <c r="H9" s="6">
        <v>3180</v>
      </c>
      <c r="I9" s="49">
        <f t="shared" si="1"/>
        <v>3180</v>
      </c>
      <c r="J9" s="2" t="s">
        <v>1353</v>
      </c>
      <c r="K9" s="99">
        <v>1</v>
      </c>
      <c r="L9" s="99">
        <f t="shared" si="2"/>
        <v>26500</v>
      </c>
      <c r="M9" s="99">
        <f t="shared" si="3"/>
        <v>3180</v>
      </c>
    </row>
    <row r="10" spans="1:13">
      <c r="A10" s="6">
        <f t="shared" si="4"/>
        <v>7</v>
      </c>
      <c r="B10" s="98" t="s">
        <v>1360</v>
      </c>
      <c r="C10" s="6" t="s">
        <v>108</v>
      </c>
      <c r="D10" s="6"/>
      <c r="E10" s="6"/>
      <c r="F10" s="6">
        <v>0</v>
      </c>
      <c r="G10" s="49">
        <f t="shared" si="0"/>
        <v>0</v>
      </c>
      <c r="H10" s="6">
        <v>0</v>
      </c>
      <c r="I10" s="49">
        <f t="shared" si="1"/>
        <v>0</v>
      </c>
      <c r="J10" s="2" t="s">
        <v>1353</v>
      </c>
      <c r="L10" s="99">
        <f t="shared" si="2"/>
        <v>0</v>
      </c>
      <c r="M10" s="99">
        <f t="shared" si="3"/>
        <v>0</v>
      </c>
    </row>
    <row r="11" spans="1:13" ht="15" customHeight="1">
      <c r="A11" s="6">
        <f t="shared" si="4"/>
        <v>8</v>
      </c>
      <c r="B11" s="98" t="s">
        <v>1361</v>
      </c>
      <c r="C11" s="6" t="s">
        <v>108</v>
      </c>
      <c r="D11" s="6">
        <v>1</v>
      </c>
      <c r="E11" s="6">
        <f>SUM(D11:D11)</f>
        <v>1</v>
      </c>
      <c r="F11" s="6">
        <v>44520</v>
      </c>
      <c r="G11" s="49">
        <f t="shared" si="0"/>
        <v>44520</v>
      </c>
      <c r="H11" s="6">
        <v>3180</v>
      </c>
      <c r="I11" s="49">
        <f t="shared" si="1"/>
        <v>3180</v>
      </c>
      <c r="J11" s="2" t="s">
        <v>1353</v>
      </c>
      <c r="K11" s="99">
        <v>1</v>
      </c>
      <c r="L11" s="99">
        <f t="shared" si="2"/>
        <v>44520</v>
      </c>
      <c r="M11" s="99">
        <f t="shared" si="3"/>
        <v>3180</v>
      </c>
    </row>
    <row r="12" spans="1:13" ht="43.5">
      <c r="A12" s="6">
        <f t="shared" si="4"/>
        <v>9</v>
      </c>
      <c r="B12" s="98" t="s">
        <v>1362</v>
      </c>
      <c r="C12" s="6" t="s">
        <v>1363</v>
      </c>
      <c r="D12" s="6">
        <f>(D4+D5+D6)*12</f>
        <v>1008</v>
      </c>
      <c r="E12" s="6">
        <f>SUM(D12:D12)</f>
        <v>1008</v>
      </c>
      <c r="F12" s="6">
        <v>90.100000000000009</v>
      </c>
      <c r="G12" s="49">
        <f>F12*E12</f>
        <v>90820.800000000003</v>
      </c>
      <c r="H12" s="6">
        <v>26.5</v>
      </c>
      <c r="I12" s="49">
        <f t="shared" si="1"/>
        <v>26712</v>
      </c>
      <c r="J12" s="1" t="s">
        <v>1341</v>
      </c>
      <c r="K12" s="99">
        <f>14.7+7.7+9.9+10.7+8.7+9.9+8.1+7.7+9.8+12.9+6.6+5.9+7.2+8.4+10.2+6.9+8.5+12.9+6+11.1+7.3+11.9+9+4.2+6.7+8.5+6.1+6.4+5.9+4.6+9.5+5+5.9+5.3+7.4+9.6+3+7+8+5+10.7+9.6+6.6+9+1+7.6+12.4+8.2+6.4+5.2+8.7+10.2+9+8.4+10.5+9+7.8+6+10.2+9.6+10.2+9.6+10.2+7.8+8.4+7.8+7.9+18.6+7.8+9.6+6.4+8.8+9+2.7+8.4+9+6.6+7.2+6+1</f>
        <v>649.19999999999982</v>
      </c>
      <c r="L12" s="99">
        <f t="shared" si="2"/>
        <v>58492.919999999991</v>
      </c>
      <c r="M12" s="99">
        <f t="shared" si="3"/>
        <v>17203.799999999996</v>
      </c>
    </row>
    <row r="13" spans="1:13">
      <c r="A13" s="6">
        <f t="shared" si="4"/>
        <v>10</v>
      </c>
      <c r="B13" s="98" t="s">
        <v>1364</v>
      </c>
      <c r="C13" s="6" t="s">
        <v>108</v>
      </c>
      <c r="D13" s="6">
        <v>1</v>
      </c>
      <c r="E13" s="6">
        <f>SUM(D13:D13)</f>
        <v>1</v>
      </c>
      <c r="F13" s="6">
        <v>3710</v>
      </c>
      <c r="G13" s="49">
        <f>F13*E13</f>
        <v>3710</v>
      </c>
      <c r="H13" s="6">
        <v>265</v>
      </c>
      <c r="I13" s="49">
        <f t="shared" si="1"/>
        <v>265</v>
      </c>
      <c r="J13" s="2" t="s">
        <v>1365</v>
      </c>
      <c r="L13" s="99">
        <f t="shared" si="2"/>
        <v>0</v>
      </c>
      <c r="M13" s="99">
        <f t="shared" si="3"/>
        <v>0</v>
      </c>
    </row>
    <row r="14" spans="1:13" ht="159.5">
      <c r="A14" s="6">
        <f>A13+1</f>
        <v>11</v>
      </c>
      <c r="B14" s="98" t="s">
        <v>1366</v>
      </c>
      <c r="C14" s="6" t="s">
        <v>702</v>
      </c>
      <c r="D14" s="6">
        <v>1</v>
      </c>
      <c r="E14" s="6">
        <f>SUM(D14:D14)</f>
        <v>1</v>
      </c>
      <c r="F14" s="6">
        <v>10070</v>
      </c>
      <c r="G14" s="49">
        <f>F14*E14</f>
        <v>10070</v>
      </c>
      <c r="H14" s="6">
        <v>1590</v>
      </c>
      <c r="I14" s="49">
        <f t="shared" si="1"/>
        <v>1590</v>
      </c>
      <c r="J14" s="101" t="s">
        <v>1367</v>
      </c>
      <c r="K14" s="99">
        <v>1</v>
      </c>
      <c r="L14" s="99">
        <f t="shared" si="2"/>
        <v>10070</v>
      </c>
      <c r="M14" s="99">
        <f t="shared" si="3"/>
        <v>1590</v>
      </c>
    </row>
    <row r="15" spans="1:13">
      <c r="A15" s="102"/>
      <c r="B15" s="103" t="s">
        <v>1368</v>
      </c>
      <c r="C15" s="102"/>
      <c r="D15" s="102"/>
      <c r="E15" s="102"/>
      <c r="F15" s="102"/>
      <c r="G15" s="104">
        <f>SUM(G4:G14)</f>
        <v>405110.8</v>
      </c>
      <c r="H15" s="104"/>
      <c r="I15" s="104">
        <f>SUM(I4:I14)</f>
        <v>57187</v>
      </c>
      <c r="J15" s="103"/>
      <c r="L15" s="104">
        <f>SUM(L4:L14)</f>
        <v>363507.92</v>
      </c>
      <c r="M15" s="104">
        <f>SUM(M4:M14)</f>
        <v>46353.799999999996</v>
      </c>
    </row>
    <row r="16" spans="1:13">
      <c r="A16" s="99"/>
    </row>
    <row r="17" spans="1:1" ht="93.65" customHeight="1">
      <c r="A17" s="99"/>
    </row>
    <row r="18" spans="1:1" s="105" customFormat="1"/>
    <row r="19" spans="1:1" s="105" customFormat="1"/>
    <row r="20" spans="1:1" s="105" customFormat="1"/>
    <row r="21" spans="1:1" s="105" customFormat="1"/>
    <row r="22" spans="1:1" s="105" customFormat="1"/>
    <row r="23" spans="1:1">
      <c r="A23" s="99"/>
    </row>
    <row r="24" spans="1:1">
      <c r="A24" s="99"/>
    </row>
    <row r="25" spans="1:1">
      <c r="A25" s="99"/>
    </row>
    <row r="26" spans="1:1">
      <c r="A26" s="99"/>
    </row>
    <row r="27" spans="1:1">
      <c r="A27" s="99"/>
    </row>
    <row r="28" spans="1:1">
      <c r="A28" s="99"/>
    </row>
    <row r="29" spans="1:1">
      <c r="A29" s="99"/>
    </row>
    <row r="30" spans="1:1">
      <c r="A30" s="99"/>
    </row>
    <row r="31" spans="1:1">
      <c r="A31" s="99"/>
    </row>
    <row r="32" spans="1:1">
      <c r="A32" s="99"/>
    </row>
  </sheetData>
  <mergeCells count="9">
    <mergeCell ref="H2:I2"/>
    <mergeCell ref="J2:J3"/>
    <mergeCell ref="A1:J1"/>
    <mergeCell ref="A2:A3"/>
    <mergeCell ref="B2:B3"/>
    <mergeCell ref="C2:C3"/>
    <mergeCell ref="D2:D3"/>
    <mergeCell ref="E2:E3"/>
    <mergeCell ref="F2:G2"/>
  </mergeCells>
  <pageMargins left="0.7" right="0.7" top="0.75" bottom="0.75" header="0.3" footer="0.3"/>
  <pageSetup scale="42" orientation="portrait"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79998168889431442"/>
  </sheetPr>
  <dimension ref="A1:M43"/>
  <sheetViews>
    <sheetView zoomScale="70" zoomScaleNormal="70" workbookViewId="0">
      <pane xSplit="1" ySplit="4" topLeftCell="B37" activePane="bottomRight" state="frozen"/>
      <selection pane="topRight" activeCell="T39" sqref="T39"/>
      <selection pane="bottomLeft" activeCell="T39" sqref="T39"/>
      <selection pane="bottomRight" activeCell="L43" sqref="L43:M43"/>
    </sheetView>
  </sheetViews>
  <sheetFormatPr defaultColWidth="9.1796875" defaultRowHeight="14.5"/>
  <cols>
    <col min="1" max="1" width="7.26953125" style="188" bestFit="1" customWidth="1"/>
    <col min="2" max="2" width="98.7265625" style="177" customWidth="1"/>
    <col min="3" max="3" width="5.81640625" style="188" bestFit="1" customWidth="1"/>
    <col min="4" max="4" width="7" style="177" customWidth="1"/>
    <col min="5" max="5" width="11.26953125" style="177" bestFit="1" customWidth="1"/>
    <col min="6" max="6" width="9.1796875" style="177" customWidth="1"/>
    <col min="7" max="7" width="18.81640625" style="177" customWidth="1"/>
    <col min="8" max="8" width="9.7265625" style="177" customWidth="1"/>
    <col min="9" max="9" width="20.81640625" style="177" customWidth="1"/>
    <col min="10" max="10" width="29.81640625" style="177" customWidth="1"/>
    <col min="11" max="11" width="14.81640625" style="177" customWidth="1"/>
    <col min="12" max="12" width="17.7265625" style="177" bestFit="1" customWidth="1"/>
    <col min="13" max="13" width="15.7265625" style="177" bestFit="1" customWidth="1"/>
    <col min="14" max="16384" width="9.1796875" style="177"/>
  </cols>
  <sheetData>
    <row r="1" spans="1:13" s="176" customFormat="1" ht="19">
      <c r="A1" s="905" t="s">
        <v>1369</v>
      </c>
      <c r="B1" s="906"/>
      <c r="C1" s="906"/>
      <c r="D1" s="906"/>
      <c r="E1" s="906"/>
      <c r="F1" s="906"/>
      <c r="G1" s="906"/>
      <c r="H1" s="906"/>
      <c r="I1" s="906"/>
      <c r="J1" s="906"/>
    </row>
    <row r="2" spans="1:13">
      <c r="A2" s="900" t="s">
        <v>1318</v>
      </c>
      <c r="B2" s="900" t="s">
        <v>1319</v>
      </c>
      <c r="C2" s="900" t="s">
        <v>433</v>
      </c>
      <c r="D2" s="900" t="s">
        <v>549</v>
      </c>
      <c r="E2" s="900" t="s">
        <v>25</v>
      </c>
      <c r="F2" s="898" t="s">
        <v>921</v>
      </c>
      <c r="G2" s="899"/>
      <c r="H2" s="898" t="s">
        <v>922</v>
      </c>
      <c r="I2" s="899"/>
      <c r="J2" s="900" t="s">
        <v>1320</v>
      </c>
    </row>
    <row r="3" spans="1:13">
      <c r="A3" s="901"/>
      <c r="B3" s="901"/>
      <c r="C3" s="901"/>
      <c r="D3" s="901"/>
      <c r="E3" s="901"/>
      <c r="F3" s="178" t="s">
        <v>1321</v>
      </c>
      <c r="G3" s="178" t="s">
        <v>1305</v>
      </c>
      <c r="H3" s="178" t="s">
        <v>1321</v>
      </c>
      <c r="I3" s="178" t="s">
        <v>1305</v>
      </c>
      <c r="J3" s="901"/>
    </row>
    <row r="4" spans="1:13">
      <c r="A4" s="297"/>
      <c r="B4" s="902" t="s">
        <v>1370</v>
      </c>
      <c r="C4" s="903"/>
      <c r="D4" s="903"/>
      <c r="E4" s="903"/>
      <c r="F4" s="903"/>
      <c r="G4" s="903"/>
      <c r="H4" s="903"/>
      <c r="I4" s="904"/>
      <c r="J4" s="298"/>
    </row>
    <row r="5" spans="1:13" ht="101.5">
      <c r="A5" s="180">
        <v>1</v>
      </c>
      <c r="B5" s="295" t="s">
        <v>1371</v>
      </c>
      <c r="C5" s="180"/>
      <c r="D5" s="179"/>
      <c r="E5" s="179"/>
      <c r="F5" s="179"/>
      <c r="G5" s="179"/>
      <c r="H5" s="179"/>
      <c r="I5" s="179"/>
      <c r="J5" s="179" t="s">
        <v>1372</v>
      </c>
    </row>
    <row r="6" spans="1:13">
      <c r="A6" s="180" t="s">
        <v>560</v>
      </c>
      <c r="B6" s="181" t="s">
        <v>1373</v>
      </c>
      <c r="C6" s="180" t="s">
        <v>158</v>
      </c>
      <c r="D6" s="180">
        <v>360</v>
      </c>
      <c r="E6" s="180">
        <f t="shared" ref="E6:E42" si="0">SUM(D6:D6)</f>
        <v>360</v>
      </c>
      <c r="F6" s="296">
        <v>445.20000000000005</v>
      </c>
      <c r="G6" s="180">
        <f t="shared" ref="G6:G13" si="1">F6*E6</f>
        <v>160272.00000000003</v>
      </c>
      <c r="H6" s="296">
        <v>148.4</v>
      </c>
      <c r="I6" s="182">
        <f t="shared" ref="I6:I13" si="2">E6*H6</f>
        <v>53424</v>
      </c>
      <c r="J6" s="179"/>
      <c r="K6" s="183">
        <v>312.50000000000006</v>
      </c>
      <c r="L6" s="177">
        <f t="shared" ref="L6:L13" si="3">K6*F6</f>
        <v>139125.00000000003</v>
      </c>
      <c r="M6" s="177">
        <f t="shared" ref="M6:M13" si="4">K6*H6</f>
        <v>46375.000000000007</v>
      </c>
    </row>
    <row r="7" spans="1:13">
      <c r="A7" s="180" t="s">
        <v>565</v>
      </c>
      <c r="B7" s="181" t="s">
        <v>1374</v>
      </c>
      <c r="C7" s="180" t="s">
        <v>158</v>
      </c>
      <c r="D7" s="180">
        <v>56</v>
      </c>
      <c r="E7" s="180">
        <f t="shared" si="0"/>
        <v>56</v>
      </c>
      <c r="F7" s="296">
        <v>572.4</v>
      </c>
      <c r="G7" s="180">
        <f t="shared" si="1"/>
        <v>32054.399999999998</v>
      </c>
      <c r="H7" s="296">
        <v>180.20000000000002</v>
      </c>
      <c r="I7" s="182">
        <f t="shared" si="2"/>
        <v>10091.200000000001</v>
      </c>
      <c r="J7" s="179"/>
      <c r="K7" s="183">
        <v>56.500000000000007</v>
      </c>
      <c r="L7" s="177">
        <f t="shared" si="3"/>
        <v>32340.600000000002</v>
      </c>
      <c r="M7" s="177">
        <f t="shared" si="4"/>
        <v>10181.300000000003</v>
      </c>
    </row>
    <row r="8" spans="1:13">
      <c r="A8" s="180" t="s">
        <v>567</v>
      </c>
      <c r="B8" s="181" t="s">
        <v>1375</v>
      </c>
      <c r="C8" s="180" t="s">
        <v>158</v>
      </c>
      <c r="D8" s="180">
        <v>48</v>
      </c>
      <c r="E8" s="180">
        <f t="shared" si="0"/>
        <v>48</v>
      </c>
      <c r="F8" s="296">
        <v>699.6</v>
      </c>
      <c r="G8" s="180">
        <f t="shared" si="1"/>
        <v>33580.800000000003</v>
      </c>
      <c r="H8" s="296">
        <v>212</v>
      </c>
      <c r="I8" s="182">
        <f t="shared" si="2"/>
        <v>10176</v>
      </c>
      <c r="J8" s="179"/>
      <c r="K8" s="183">
        <v>49.399999999999991</v>
      </c>
      <c r="L8" s="177">
        <f t="shared" si="3"/>
        <v>34560.239999999998</v>
      </c>
      <c r="M8" s="177">
        <f t="shared" si="4"/>
        <v>10472.799999999997</v>
      </c>
    </row>
    <row r="9" spans="1:13">
      <c r="A9" s="180" t="s">
        <v>569</v>
      </c>
      <c r="B9" s="181" t="s">
        <v>1376</v>
      </c>
      <c r="C9" s="180" t="s">
        <v>158</v>
      </c>
      <c r="D9" s="180">
        <v>56</v>
      </c>
      <c r="E9" s="180">
        <f t="shared" si="0"/>
        <v>56</v>
      </c>
      <c r="F9" s="296">
        <v>901</v>
      </c>
      <c r="G9" s="180">
        <f t="shared" si="1"/>
        <v>50456</v>
      </c>
      <c r="H9" s="296">
        <v>296.8</v>
      </c>
      <c r="I9" s="182">
        <f t="shared" si="2"/>
        <v>16620.8</v>
      </c>
      <c r="J9" s="179"/>
      <c r="K9" s="183">
        <v>55.8</v>
      </c>
      <c r="L9" s="177">
        <f t="shared" si="3"/>
        <v>50275.799999999996</v>
      </c>
      <c r="M9" s="177">
        <f t="shared" si="4"/>
        <v>16561.439999999999</v>
      </c>
    </row>
    <row r="10" spans="1:13">
      <c r="A10" s="180" t="s">
        <v>572</v>
      </c>
      <c r="B10" s="181" t="s">
        <v>1377</v>
      </c>
      <c r="C10" s="180" t="s">
        <v>158</v>
      </c>
      <c r="D10" s="180">
        <v>54</v>
      </c>
      <c r="E10" s="180">
        <f t="shared" si="0"/>
        <v>54</v>
      </c>
      <c r="F10" s="296">
        <v>2094.6660000000002</v>
      </c>
      <c r="G10" s="180">
        <f t="shared" si="1"/>
        <v>113111.96400000001</v>
      </c>
      <c r="H10" s="296">
        <v>339.20000000000005</v>
      </c>
      <c r="I10" s="182">
        <f t="shared" si="2"/>
        <v>18316.800000000003</v>
      </c>
      <c r="J10" s="179"/>
      <c r="K10" s="183">
        <v>63.900000000000006</v>
      </c>
      <c r="L10" s="177">
        <f t="shared" si="3"/>
        <v>133849.15740000003</v>
      </c>
      <c r="M10" s="177">
        <f t="shared" si="4"/>
        <v>21674.880000000005</v>
      </c>
    </row>
    <row r="11" spans="1:13">
      <c r="A11" s="180" t="s">
        <v>636</v>
      </c>
      <c r="B11" s="181" t="s">
        <v>1378</v>
      </c>
      <c r="C11" s="180" t="s">
        <v>158</v>
      </c>
      <c r="D11" s="180">
        <v>48</v>
      </c>
      <c r="E11" s="180">
        <f t="shared" si="0"/>
        <v>48</v>
      </c>
      <c r="F11" s="296">
        <v>2416.8000000000002</v>
      </c>
      <c r="G11" s="180">
        <f t="shared" si="1"/>
        <v>116006.40000000001</v>
      </c>
      <c r="H11" s="296">
        <v>477</v>
      </c>
      <c r="I11" s="182">
        <f t="shared" si="2"/>
        <v>22896</v>
      </c>
      <c r="J11" s="179"/>
      <c r="K11" s="183">
        <v>52.199999999999996</v>
      </c>
      <c r="L11" s="177">
        <f t="shared" si="3"/>
        <v>126156.96</v>
      </c>
      <c r="M11" s="177">
        <f t="shared" si="4"/>
        <v>24899.399999999998</v>
      </c>
    </row>
    <row r="12" spans="1:13">
      <c r="A12" s="180" t="s">
        <v>733</v>
      </c>
      <c r="B12" s="181" t="s">
        <v>1379</v>
      </c>
      <c r="C12" s="180" t="s">
        <v>158</v>
      </c>
      <c r="D12" s="180">
        <v>18</v>
      </c>
      <c r="E12" s="180">
        <f t="shared" si="0"/>
        <v>18</v>
      </c>
      <c r="F12" s="296">
        <v>3403.8720000000003</v>
      </c>
      <c r="G12" s="180">
        <f t="shared" si="1"/>
        <v>61269.696000000004</v>
      </c>
      <c r="H12" s="296">
        <v>583</v>
      </c>
      <c r="I12" s="182">
        <f t="shared" si="2"/>
        <v>10494</v>
      </c>
      <c r="J12" s="179"/>
      <c r="K12" s="183">
        <v>24</v>
      </c>
      <c r="L12" s="177">
        <f t="shared" si="3"/>
        <v>81692.928000000014</v>
      </c>
      <c r="M12" s="177">
        <f t="shared" si="4"/>
        <v>13992</v>
      </c>
    </row>
    <row r="13" spans="1:13">
      <c r="A13" s="180" t="s">
        <v>735</v>
      </c>
      <c r="B13" s="181" t="s">
        <v>1380</v>
      </c>
      <c r="C13" s="180" t="s">
        <v>158</v>
      </c>
      <c r="D13" s="180">
        <v>36</v>
      </c>
      <c r="E13" s="180">
        <f t="shared" si="0"/>
        <v>36</v>
      </c>
      <c r="F13" s="296">
        <v>4199.1900000000005</v>
      </c>
      <c r="G13" s="180">
        <f t="shared" si="1"/>
        <v>151170.84000000003</v>
      </c>
      <c r="H13" s="296">
        <v>901</v>
      </c>
      <c r="I13" s="182">
        <f t="shared" si="2"/>
        <v>32436</v>
      </c>
      <c r="J13" s="179"/>
      <c r="K13" s="183">
        <v>44.3</v>
      </c>
      <c r="L13" s="177">
        <f t="shared" si="3"/>
        <v>186024.117</v>
      </c>
      <c r="M13" s="177">
        <f t="shared" si="4"/>
        <v>39914.299999999996</v>
      </c>
    </row>
    <row r="14" spans="1:13">
      <c r="A14" s="180"/>
      <c r="B14" s="181"/>
      <c r="C14" s="180"/>
      <c r="D14" s="180"/>
      <c r="E14" s="180"/>
      <c r="F14" s="810">
        <v>0</v>
      </c>
      <c r="G14" s="180"/>
      <c r="H14" s="810">
        <v>0</v>
      </c>
      <c r="I14" s="182"/>
      <c r="J14" s="179"/>
      <c r="K14" s="183"/>
    </row>
    <row r="15" spans="1:13" ht="84" customHeight="1">
      <c r="A15" s="180">
        <v>2</v>
      </c>
      <c r="B15" s="184" t="s">
        <v>1381</v>
      </c>
      <c r="C15" s="180"/>
      <c r="D15" s="180"/>
      <c r="E15" s="180"/>
      <c r="F15" s="296">
        <v>0</v>
      </c>
      <c r="G15" s="182"/>
      <c r="H15" s="296">
        <v>0</v>
      </c>
      <c r="I15" s="182"/>
      <c r="J15" s="163" t="s">
        <v>1382</v>
      </c>
      <c r="K15" s="183"/>
    </row>
    <row r="16" spans="1:13">
      <c r="A16" s="180"/>
      <c r="B16" s="181" t="s">
        <v>1383</v>
      </c>
      <c r="C16" s="180" t="s">
        <v>108</v>
      </c>
      <c r="D16" s="180">
        <v>195</v>
      </c>
      <c r="E16" s="180">
        <f t="shared" si="0"/>
        <v>195</v>
      </c>
      <c r="F16" s="296">
        <v>254.4</v>
      </c>
      <c r="G16" s="182">
        <f t="shared" ref="G16:G24" si="5">F16*E16</f>
        <v>49608</v>
      </c>
      <c r="H16" s="296">
        <v>132.5</v>
      </c>
      <c r="I16" s="182">
        <f t="shared" ref="I16:I24" si="6">E16*H16</f>
        <v>25837.5</v>
      </c>
      <c r="J16" s="179"/>
      <c r="K16" s="183">
        <v>193</v>
      </c>
      <c r="L16" s="177">
        <f>K16*F16</f>
        <v>49099.200000000004</v>
      </c>
      <c r="M16" s="177">
        <f>K16*H16</f>
        <v>25572.5</v>
      </c>
    </row>
    <row r="17" spans="1:13">
      <c r="A17" s="180"/>
      <c r="B17" s="181" t="s">
        <v>1384</v>
      </c>
      <c r="C17" s="180" t="s">
        <v>108</v>
      </c>
      <c r="D17" s="180"/>
      <c r="E17" s="180">
        <f t="shared" si="0"/>
        <v>0</v>
      </c>
      <c r="F17" s="296">
        <v>0</v>
      </c>
      <c r="G17" s="182">
        <f t="shared" si="5"/>
        <v>0</v>
      </c>
      <c r="H17" s="296">
        <v>0</v>
      </c>
      <c r="I17" s="182">
        <f t="shared" si="6"/>
        <v>0</v>
      </c>
      <c r="J17" s="179"/>
      <c r="K17" s="183"/>
      <c r="L17" s="177">
        <f t="shared" ref="L17:L41" si="7">K17*F17</f>
        <v>0</v>
      </c>
      <c r="M17" s="177">
        <f t="shared" ref="M17:M41" si="8">K17*H17</f>
        <v>0</v>
      </c>
    </row>
    <row r="18" spans="1:13">
      <c r="A18" s="180"/>
      <c r="B18" s="181" t="s">
        <v>1385</v>
      </c>
      <c r="C18" s="180" t="s">
        <v>108</v>
      </c>
      <c r="D18" s="296" t="s">
        <v>1348</v>
      </c>
      <c r="E18" s="180">
        <f t="shared" si="0"/>
        <v>0</v>
      </c>
      <c r="F18" s="296">
        <v>0</v>
      </c>
      <c r="G18" s="182">
        <f t="shared" si="5"/>
        <v>0</v>
      </c>
      <c r="H18" s="296">
        <v>0</v>
      </c>
      <c r="I18" s="182">
        <f t="shared" si="6"/>
        <v>0</v>
      </c>
      <c r="J18" s="179"/>
      <c r="K18" s="816">
        <v>34</v>
      </c>
      <c r="L18" s="177">
        <f t="shared" si="7"/>
        <v>0</v>
      </c>
      <c r="M18" s="177">
        <f t="shared" si="8"/>
        <v>0</v>
      </c>
    </row>
    <row r="19" spans="1:13">
      <c r="A19" s="180"/>
      <c r="B19" s="181" t="s">
        <v>1386</v>
      </c>
      <c r="C19" s="180" t="s">
        <v>108</v>
      </c>
      <c r="D19" s="180"/>
      <c r="E19" s="180">
        <f t="shared" si="0"/>
        <v>0</v>
      </c>
      <c r="F19" s="296">
        <v>0</v>
      </c>
      <c r="G19" s="182">
        <f t="shared" si="5"/>
        <v>0</v>
      </c>
      <c r="H19" s="296">
        <v>0</v>
      </c>
      <c r="I19" s="182">
        <f t="shared" si="6"/>
        <v>0</v>
      </c>
      <c r="J19" s="179"/>
      <c r="K19" s="183"/>
      <c r="L19" s="177">
        <f t="shared" si="7"/>
        <v>0</v>
      </c>
      <c r="M19" s="177">
        <f t="shared" si="8"/>
        <v>0</v>
      </c>
    </row>
    <row r="20" spans="1:13" ht="29">
      <c r="A20" s="180">
        <v>3</v>
      </c>
      <c r="B20" s="181" t="s">
        <v>1387</v>
      </c>
      <c r="C20" s="180" t="s">
        <v>108</v>
      </c>
      <c r="D20" s="180">
        <v>1</v>
      </c>
      <c r="E20" s="180">
        <f t="shared" si="0"/>
        <v>1</v>
      </c>
      <c r="F20" s="296">
        <v>1749</v>
      </c>
      <c r="G20" s="182">
        <f t="shared" si="5"/>
        <v>1749</v>
      </c>
      <c r="H20" s="296">
        <v>174.9</v>
      </c>
      <c r="I20" s="182">
        <f t="shared" si="6"/>
        <v>174.9</v>
      </c>
      <c r="J20" s="179" t="s">
        <v>1388</v>
      </c>
      <c r="K20" s="183">
        <v>1</v>
      </c>
      <c r="L20" s="177">
        <f t="shared" si="7"/>
        <v>1749</v>
      </c>
      <c r="M20" s="177">
        <f t="shared" si="8"/>
        <v>174.9</v>
      </c>
    </row>
    <row r="21" spans="1:13">
      <c r="A21" s="180">
        <f>A20+1</f>
        <v>4</v>
      </c>
      <c r="B21" s="181" t="s">
        <v>1389</v>
      </c>
      <c r="C21" s="180" t="s">
        <v>108</v>
      </c>
      <c r="D21" s="180"/>
      <c r="E21" s="180">
        <f t="shared" si="0"/>
        <v>0</v>
      </c>
      <c r="F21" s="296">
        <v>0</v>
      </c>
      <c r="G21" s="182">
        <f t="shared" si="5"/>
        <v>0</v>
      </c>
      <c r="H21" s="296">
        <v>0</v>
      </c>
      <c r="I21" s="182">
        <f t="shared" si="6"/>
        <v>0</v>
      </c>
      <c r="J21" s="179" t="s">
        <v>1390</v>
      </c>
      <c r="K21" s="183"/>
      <c r="L21" s="177">
        <f t="shared" si="7"/>
        <v>0</v>
      </c>
      <c r="M21" s="177">
        <f t="shared" si="8"/>
        <v>0</v>
      </c>
    </row>
    <row r="22" spans="1:13">
      <c r="A22" s="180">
        <f>A21+1</f>
        <v>5</v>
      </c>
      <c r="B22" s="181" t="s">
        <v>1391</v>
      </c>
      <c r="C22" s="180" t="s">
        <v>108</v>
      </c>
      <c r="D22" s="180">
        <v>1</v>
      </c>
      <c r="E22" s="180">
        <f t="shared" si="0"/>
        <v>1</v>
      </c>
      <c r="F22" s="296">
        <v>1961</v>
      </c>
      <c r="G22" s="182">
        <f>F22*E22</f>
        <v>1961</v>
      </c>
      <c r="H22" s="296">
        <v>159</v>
      </c>
      <c r="I22" s="182">
        <f>E22*H22</f>
        <v>159</v>
      </c>
      <c r="J22" s="179" t="s">
        <v>1390</v>
      </c>
      <c r="L22" s="177">
        <f t="shared" si="7"/>
        <v>0</v>
      </c>
      <c r="M22" s="177">
        <f t="shared" si="8"/>
        <v>0</v>
      </c>
    </row>
    <row r="23" spans="1:13">
      <c r="A23" s="180">
        <f>A22+1</f>
        <v>6</v>
      </c>
      <c r="B23" s="181" t="s">
        <v>1392</v>
      </c>
      <c r="C23" s="180" t="s">
        <v>108</v>
      </c>
      <c r="D23" s="180">
        <v>1</v>
      </c>
      <c r="E23" s="180">
        <f t="shared" si="0"/>
        <v>1</v>
      </c>
      <c r="F23" s="296">
        <v>2332</v>
      </c>
      <c r="G23" s="182">
        <f t="shared" si="5"/>
        <v>2332</v>
      </c>
      <c r="H23" s="296">
        <v>159</v>
      </c>
      <c r="I23" s="182">
        <f t="shared" si="6"/>
        <v>159</v>
      </c>
      <c r="J23" s="179" t="s">
        <v>1390</v>
      </c>
      <c r="K23" s="183"/>
      <c r="L23" s="177">
        <f t="shared" si="7"/>
        <v>0</v>
      </c>
      <c r="M23" s="177">
        <f t="shared" si="8"/>
        <v>0</v>
      </c>
    </row>
    <row r="24" spans="1:13" ht="29">
      <c r="A24" s="180">
        <f>A23+1</f>
        <v>7</v>
      </c>
      <c r="B24" s="181" t="s">
        <v>1393</v>
      </c>
      <c r="C24" s="180" t="s">
        <v>108</v>
      </c>
      <c r="D24" s="180">
        <v>1</v>
      </c>
      <c r="E24" s="180">
        <f t="shared" si="0"/>
        <v>1</v>
      </c>
      <c r="F24" s="296">
        <v>6890</v>
      </c>
      <c r="G24" s="182">
        <f t="shared" si="5"/>
        <v>6890</v>
      </c>
      <c r="H24" s="296">
        <v>848</v>
      </c>
      <c r="I24" s="182">
        <f t="shared" si="6"/>
        <v>848</v>
      </c>
      <c r="J24" s="179" t="s">
        <v>1394</v>
      </c>
      <c r="K24" s="183">
        <v>1</v>
      </c>
      <c r="L24" s="177">
        <f t="shared" si="7"/>
        <v>6890</v>
      </c>
      <c r="M24" s="177">
        <f t="shared" si="8"/>
        <v>848</v>
      </c>
    </row>
    <row r="25" spans="1:13" ht="29">
      <c r="A25" s="180">
        <f>A24+1</f>
        <v>8</v>
      </c>
      <c r="B25" s="181" t="s">
        <v>1395</v>
      </c>
      <c r="C25" s="180"/>
      <c r="D25" s="180"/>
      <c r="E25" s="180">
        <f t="shared" si="0"/>
        <v>0</v>
      </c>
      <c r="F25" s="296">
        <v>0</v>
      </c>
      <c r="G25" s="182"/>
      <c r="H25" s="296">
        <v>0</v>
      </c>
      <c r="I25" s="182"/>
      <c r="J25" s="179" t="s">
        <v>1396</v>
      </c>
      <c r="K25" s="183"/>
      <c r="L25" s="177">
        <f t="shared" si="7"/>
        <v>0</v>
      </c>
      <c r="M25" s="177">
        <f t="shared" si="8"/>
        <v>0</v>
      </c>
    </row>
    <row r="26" spans="1:13">
      <c r="A26" s="180" t="s">
        <v>560</v>
      </c>
      <c r="B26" s="181" t="s">
        <v>1397</v>
      </c>
      <c r="C26" s="180" t="s">
        <v>108</v>
      </c>
      <c r="D26" s="180" t="s">
        <v>1348</v>
      </c>
      <c r="E26" s="180">
        <f t="shared" si="0"/>
        <v>0</v>
      </c>
      <c r="F26" s="296">
        <v>0</v>
      </c>
      <c r="G26" s="182">
        <f>F26*E26</f>
        <v>0</v>
      </c>
      <c r="H26" s="296">
        <v>0</v>
      </c>
      <c r="I26" s="182">
        <f>E26*H26</f>
        <v>0</v>
      </c>
      <c r="J26" s="179"/>
      <c r="K26" s="183"/>
      <c r="L26" s="177">
        <f t="shared" si="7"/>
        <v>0</v>
      </c>
      <c r="M26" s="177">
        <f t="shared" si="8"/>
        <v>0</v>
      </c>
    </row>
    <row r="27" spans="1:13">
      <c r="A27" s="180" t="s">
        <v>565</v>
      </c>
      <c r="B27" s="181" t="s">
        <v>1398</v>
      </c>
      <c r="C27" s="180" t="s">
        <v>108</v>
      </c>
      <c r="D27" s="180" t="s">
        <v>1348</v>
      </c>
      <c r="E27" s="180">
        <f t="shared" si="0"/>
        <v>0</v>
      </c>
      <c r="F27" s="296">
        <v>0</v>
      </c>
      <c r="G27" s="182">
        <f>F27*E27</f>
        <v>0</v>
      </c>
      <c r="H27" s="296">
        <v>0</v>
      </c>
      <c r="I27" s="182">
        <f>E27*H27</f>
        <v>0</v>
      </c>
      <c r="J27" s="179"/>
      <c r="K27" s="183"/>
      <c r="L27" s="177">
        <f t="shared" si="7"/>
        <v>0</v>
      </c>
      <c r="M27" s="177">
        <f t="shared" si="8"/>
        <v>0</v>
      </c>
    </row>
    <row r="28" spans="1:13">
      <c r="A28" s="180" t="s">
        <v>567</v>
      </c>
      <c r="B28" s="181" t="s">
        <v>1399</v>
      </c>
      <c r="C28" s="180" t="s">
        <v>108</v>
      </c>
      <c r="D28" s="180" t="s">
        <v>1348</v>
      </c>
      <c r="E28" s="180">
        <f t="shared" si="0"/>
        <v>0</v>
      </c>
      <c r="F28" s="296">
        <v>0</v>
      </c>
      <c r="G28" s="182">
        <f>F28*E28</f>
        <v>0</v>
      </c>
      <c r="H28" s="296">
        <v>0</v>
      </c>
      <c r="I28" s="182">
        <f>E28*H28</f>
        <v>0</v>
      </c>
      <c r="J28" s="179"/>
      <c r="K28" s="183"/>
      <c r="L28" s="177">
        <f t="shared" si="7"/>
        <v>0</v>
      </c>
      <c r="M28" s="177">
        <f t="shared" si="8"/>
        <v>0</v>
      </c>
    </row>
    <row r="29" spans="1:13">
      <c r="A29" s="180" t="s">
        <v>569</v>
      </c>
      <c r="B29" s="181" t="s">
        <v>1400</v>
      </c>
      <c r="C29" s="180" t="s">
        <v>108</v>
      </c>
      <c r="D29" s="180">
        <v>1</v>
      </c>
      <c r="E29" s="180">
        <f t="shared" si="0"/>
        <v>1</v>
      </c>
      <c r="F29" s="296">
        <v>9010</v>
      </c>
      <c r="G29" s="182">
        <f>F29*E29</f>
        <v>9010</v>
      </c>
      <c r="H29" s="296">
        <v>848</v>
      </c>
      <c r="I29" s="182">
        <f>E29*H29</f>
        <v>848</v>
      </c>
      <c r="J29" s="179"/>
      <c r="K29" s="183"/>
      <c r="L29" s="177">
        <f t="shared" si="7"/>
        <v>0</v>
      </c>
      <c r="M29" s="177">
        <f t="shared" si="8"/>
        <v>0</v>
      </c>
    </row>
    <row r="30" spans="1:13" ht="29">
      <c r="A30" s="180">
        <f>A25+1</f>
        <v>9</v>
      </c>
      <c r="B30" s="181" t="s">
        <v>1401</v>
      </c>
      <c r="C30" s="180" t="s">
        <v>108</v>
      </c>
      <c r="D30" s="180"/>
      <c r="E30" s="180">
        <f t="shared" si="0"/>
        <v>0</v>
      </c>
      <c r="F30" s="296">
        <v>0</v>
      </c>
      <c r="G30" s="182">
        <f>F30*E30</f>
        <v>0</v>
      </c>
      <c r="H30" s="296">
        <v>0</v>
      </c>
      <c r="I30" s="182">
        <f>E30*H30</f>
        <v>0</v>
      </c>
      <c r="J30" s="179" t="s">
        <v>1402</v>
      </c>
      <c r="K30" s="183"/>
      <c r="L30" s="177">
        <f t="shared" si="7"/>
        <v>0</v>
      </c>
      <c r="M30" s="177">
        <f t="shared" si="8"/>
        <v>0</v>
      </c>
    </row>
    <row r="31" spans="1:13" ht="29">
      <c r="A31" s="180">
        <f>A30+1</f>
        <v>10</v>
      </c>
      <c r="B31" s="181" t="s">
        <v>1403</v>
      </c>
      <c r="C31" s="180"/>
      <c r="D31" s="180"/>
      <c r="E31" s="180">
        <f t="shared" si="0"/>
        <v>0</v>
      </c>
      <c r="F31" s="296">
        <v>0</v>
      </c>
      <c r="G31" s="182"/>
      <c r="H31" s="296">
        <v>0</v>
      </c>
      <c r="I31" s="182"/>
      <c r="J31" s="179" t="s">
        <v>1404</v>
      </c>
      <c r="K31" s="183"/>
      <c r="L31" s="177">
        <f t="shared" si="7"/>
        <v>0</v>
      </c>
      <c r="M31" s="177">
        <f t="shared" si="8"/>
        <v>0</v>
      </c>
    </row>
    <row r="32" spans="1:13" ht="29">
      <c r="A32" s="180" t="s">
        <v>560</v>
      </c>
      <c r="B32" s="181" t="s">
        <v>1405</v>
      </c>
      <c r="C32" s="180" t="s">
        <v>108</v>
      </c>
      <c r="D32" s="180">
        <f>D16+D17</f>
        <v>195</v>
      </c>
      <c r="E32" s="180">
        <f t="shared" si="0"/>
        <v>195</v>
      </c>
      <c r="F32" s="296">
        <v>81.62</v>
      </c>
      <c r="G32" s="182">
        <f t="shared" ref="G32:G37" si="9">F32*E32</f>
        <v>15915.900000000001</v>
      </c>
      <c r="H32" s="296">
        <v>31.8</v>
      </c>
      <c r="I32" s="182">
        <f t="shared" ref="I32:I42" si="10">E32*H32</f>
        <v>6201</v>
      </c>
      <c r="J32" s="179"/>
      <c r="K32" s="183">
        <v>193</v>
      </c>
      <c r="L32" s="177">
        <f t="shared" si="7"/>
        <v>15752.660000000002</v>
      </c>
      <c r="M32" s="177">
        <f t="shared" si="8"/>
        <v>6137.4000000000005</v>
      </c>
    </row>
    <row r="33" spans="1:13" ht="43.5">
      <c r="A33" s="180">
        <f>A31+1</f>
        <v>11</v>
      </c>
      <c r="B33" s="181" t="s">
        <v>1406</v>
      </c>
      <c r="C33" s="180" t="s">
        <v>108</v>
      </c>
      <c r="D33" s="180">
        <v>0</v>
      </c>
      <c r="E33" s="180">
        <f t="shared" si="0"/>
        <v>0</v>
      </c>
      <c r="F33" s="296">
        <v>0</v>
      </c>
      <c r="G33" s="182">
        <f t="shared" si="9"/>
        <v>0</v>
      </c>
      <c r="H33" s="296">
        <v>0</v>
      </c>
      <c r="I33" s="182">
        <f t="shared" si="10"/>
        <v>0</v>
      </c>
      <c r="J33" s="179" t="s">
        <v>1382</v>
      </c>
      <c r="K33" s="183"/>
      <c r="L33" s="177">
        <f t="shared" si="7"/>
        <v>0</v>
      </c>
      <c r="M33" s="177">
        <f t="shared" si="8"/>
        <v>0</v>
      </c>
    </row>
    <row r="34" spans="1:13" ht="43.5">
      <c r="A34" s="180">
        <f t="shared" ref="A34:A42" si="11">A33+1</f>
        <v>12</v>
      </c>
      <c r="B34" s="181" t="s">
        <v>1407</v>
      </c>
      <c r="C34" s="180" t="s">
        <v>108</v>
      </c>
      <c r="D34" s="180">
        <f>D16+D17</f>
        <v>195</v>
      </c>
      <c r="E34" s="180">
        <f t="shared" si="0"/>
        <v>195</v>
      </c>
      <c r="F34" s="296">
        <v>1484</v>
      </c>
      <c r="G34" s="182">
        <f t="shared" si="9"/>
        <v>289380</v>
      </c>
      <c r="H34" s="296">
        <v>212</v>
      </c>
      <c r="I34" s="182">
        <f t="shared" si="10"/>
        <v>41340</v>
      </c>
      <c r="J34" s="179" t="s">
        <v>1382</v>
      </c>
      <c r="K34" s="183">
        <v>193</v>
      </c>
      <c r="L34" s="177">
        <f t="shared" si="7"/>
        <v>286412</v>
      </c>
      <c r="M34" s="177">
        <f t="shared" si="8"/>
        <v>40916</v>
      </c>
    </row>
    <row r="35" spans="1:13" ht="43.5">
      <c r="A35" s="180">
        <f t="shared" si="11"/>
        <v>13</v>
      </c>
      <c r="B35" s="181" t="s">
        <v>1408</v>
      </c>
      <c r="C35" s="180" t="s">
        <v>108</v>
      </c>
      <c r="D35" s="180" t="s">
        <v>1348</v>
      </c>
      <c r="E35" s="180">
        <f t="shared" si="0"/>
        <v>0</v>
      </c>
      <c r="F35" s="296">
        <v>0</v>
      </c>
      <c r="G35" s="182">
        <f t="shared" si="9"/>
        <v>0</v>
      </c>
      <c r="H35" s="296">
        <v>0</v>
      </c>
      <c r="I35" s="182">
        <f t="shared" si="10"/>
        <v>0</v>
      </c>
      <c r="J35" s="179" t="s">
        <v>1382</v>
      </c>
      <c r="K35" s="183"/>
      <c r="L35" s="177">
        <f t="shared" si="7"/>
        <v>0</v>
      </c>
      <c r="M35" s="177">
        <f t="shared" si="8"/>
        <v>0</v>
      </c>
    </row>
    <row r="36" spans="1:13">
      <c r="A36" s="180">
        <f t="shared" si="11"/>
        <v>14</v>
      </c>
      <c r="B36" s="181" t="s">
        <v>1409</v>
      </c>
      <c r="C36" s="180" t="s">
        <v>108</v>
      </c>
      <c r="D36" s="180" t="s">
        <v>1348</v>
      </c>
      <c r="E36" s="180">
        <f t="shared" si="0"/>
        <v>0</v>
      </c>
      <c r="F36" s="296">
        <v>0</v>
      </c>
      <c r="G36" s="182">
        <f t="shared" si="9"/>
        <v>0</v>
      </c>
      <c r="H36" s="296">
        <v>0</v>
      </c>
      <c r="I36" s="182">
        <f t="shared" si="10"/>
        <v>0</v>
      </c>
      <c r="J36" s="179" t="s">
        <v>1410</v>
      </c>
      <c r="L36" s="177">
        <f t="shared" si="7"/>
        <v>0</v>
      </c>
      <c r="M36" s="177">
        <f t="shared" si="8"/>
        <v>0</v>
      </c>
    </row>
    <row r="37" spans="1:13" ht="29">
      <c r="A37" s="180">
        <f t="shared" si="11"/>
        <v>15</v>
      </c>
      <c r="B37" s="181" t="s">
        <v>1411</v>
      </c>
      <c r="C37" s="180" t="s">
        <v>108</v>
      </c>
      <c r="D37" s="180">
        <v>40</v>
      </c>
      <c r="E37" s="180">
        <f t="shared" si="0"/>
        <v>40</v>
      </c>
      <c r="F37" s="296">
        <v>0</v>
      </c>
      <c r="G37" s="182">
        <f t="shared" si="9"/>
        <v>0</v>
      </c>
      <c r="H37" s="296">
        <v>318</v>
      </c>
      <c r="I37" s="182">
        <f t="shared" si="10"/>
        <v>12720</v>
      </c>
      <c r="J37" s="179"/>
      <c r="L37" s="177">
        <f t="shared" si="7"/>
        <v>0</v>
      </c>
      <c r="M37" s="177">
        <f t="shared" si="8"/>
        <v>0</v>
      </c>
    </row>
    <row r="38" spans="1:13">
      <c r="A38" s="180">
        <f t="shared" si="11"/>
        <v>16</v>
      </c>
      <c r="B38" s="181" t="s">
        <v>1412</v>
      </c>
      <c r="C38" s="180" t="s">
        <v>702</v>
      </c>
      <c r="D38" s="180">
        <v>1</v>
      </c>
      <c r="E38" s="180">
        <f t="shared" si="0"/>
        <v>1</v>
      </c>
      <c r="F38" s="296">
        <v>0</v>
      </c>
      <c r="G38" s="182"/>
      <c r="H38" s="296">
        <v>21200</v>
      </c>
      <c r="I38" s="182">
        <f t="shared" si="10"/>
        <v>21200</v>
      </c>
      <c r="J38" s="179"/>
      <c r="L38" s="177">
        <f t="shared" si="7"/>
        <v>0</v>
      </c>
      <c r="M38" s="177">
        <f t="shared" si="8"/>
        <v>0</v>
      </c>
    </row>
    <row r="39" spans="1:13" ht="72.5">
      <c r="A39" s="180">
        <f t="shared" si="11"/>
        <v>17</v>
      </c>
      <c r="B39" s="181" t="s">
        <v>1413</v>
      </c>
      <c r="C39" s="180" t="s">
        <v>108</v>
      </c>
      <c r="D39" s="180">
        <v>20</v>
      </c>
      <c r="E39" s="180">
        <f t="shared" si="0"/>
        <v>20</v>
      </c>
      <c r="F39" s="296">
        <v>0</v>
      </c>
      <c r="G39" s="182"/>
      <c r="H39" s="296">
        <v>901</v>
      </c>
      <c r="I39" s="182">
        <f t="shared" si="10"/>
        <v>18020</v>
      </c>
      <c r="J39" s="179"/>
      <c r="L39" s="177">
        <f t="shared" si="7"/>
        <v>0</v>
      </c>
      <c r="M39" s="177">
        <f t="shared" si="8"/>
        <v>0</v>
      </c>
    </row>
    <row r="40" spans="1:13" ht="43.5">
      <c r="A40" s="180">
        <f t="shared" si="11"/>
        <v>18</v>
      </c>
      <c r="B40" s="181" t="s">
        <v>1414</v>
      </c>
      <c r="C40" s="180" t="s">
        <v>702</v>
      </c>
      <c r="D40" s="185">
        <v>1</v>
      </c>
      <c r="E40" s="180">
        <f t="shared" si="0"/>
        <v>1</v>
      </c>
      <c r="F40" s="296">
        <v>0</v>
      </c>
      <c r="G40" s="182"/>
      <c r="H40" s="296">
        <v>90100</v>
      </c>
      <c r="I40" s="182">
        <f t="shared" si="10"/>
        <v>90100</v>
      </c>
      <c r="J40" s="179"/>
      <c r="L40" s="177">
        <f t="shared" si="7"/>
        <v>0</v>
      </c>
      <c r="M40" s="177">
        <f t="shared" si="8"/>
        <v>0</v>
      </c>
    </row>
    <row r="41" spans="1:13">
      <c r="A41" s="180">
        <f t="shared" si="11"/>
        <v>19</v>
      </c>
      <c r="B41" s="181" t="s">
        <v>1415</v>
      </c>
      <c r="C41" s="180" t="s">
        <v>702</v>
      </c>
      <c r="D41" s="185">
        <v>1</v>
      </c>
      <c r="E41" s="180">
        <f t="shared" si="0"/>
        <v>1</v>
      </c>
      <c r="F41" s="296">
        <v>19080</v>
      </c>
      <c r="G41" s="182">
        <f>F41*E41</f>
        <v>19080</v>
      </c>
      <c r="H41" s="296">
        <v>12720</v>
      </c>
      <c r="I41" s="182">
        <f t="shared" si="10"/>
        <v>12720</v>
      </c>
      <c r="J41" s="162" t="s">
        <v>1416</v>
      </c>
      <c r="L41" s="177">
        <f t="shared" si="7"/>
        <v>0</v>
      </c>
      <c r="M41" s="177">
        <f t="shared" si="8"/>
        <v>0</v>
      </c>
    </row>
    <row r="42" spans="1:13" ht="43.5">
      <c r="A42" s="180">
        <f t="shared" si="11"/>
        <v>20</v>
      </c>
      <c r="B42" s="181" t="s">
        <v>1417</v>
      </c>
      <c r="C42" s="180" t="s">
        <v>702</v>
      </c>
      <c r="D42" s="185"/>
      <c r="E42" s="180">
        <f t="shared" si="0"/>
        <v>0</v>
      </c>
      <c r="F42" s="296">
        <v>0</v>
      </c>
      <c r="G42" s="182"/>
      <c r="H42" s="296">
        <v>0</v>
      </c>
      <c r="I42" s="182">
        <f t="shared" si="10"/>
        <v>0</v>
      </c>
      <c r="J42" s="162"/>
    </row>
    <row r="43" spans="1:13">
      <c r="A43" s="186"/>
      <c r="B43" s="187" t="s">
        <v>1368</v>
      </c>
      <c r="C43" s="186"/>
      <c r="D43" s="187"/>
      <c r="E43" s="187"/>
      <c r="F43" s="187"/>
      <c r="G43" s="140">
        <f>SUM(G5:G42)</f>
        <v>1113848</v>
      </c>
      <c r="H43" s="140"/>
      <c r="I43" s="140">
        <f>SUM(I5:I42)</f>
        <v>404782.19999999995</v>
      </c>
      <c r="J43" s="179"/>
      <c r="L43" s="140">
        <f>SUM(L5:L42)</f>
        <v>1143927.6624</v>
      </c>
      <c r="M43" s="140">
        <f>SUM(M5:M42)</f>
        <v>257719.91999999998</v>
      </c>
    </row>
  </sheetData>
  <mergeCells count="10">
    <mergeCell ref="H2:I2"/>
    <mergeCell ref="J2:J3"/>
    <mergeCell ref="B4:I4"/>
    <mergeCell ref="A1:J1"/>
    <mergeCell ref="A2:A3"/>
    <mergeCell ref="B2:B3"/>
    <mergeCell ref="C2:C3"/>
    <mergeCell ref="D2:D3"/>
    <mergeCell ref="E2:E3"/>
    <mergeCell ref="F2:G2"/>
  </mergeCells>
  <pageMargins left="0.7" right="0.7" top="0.75" bottom="0.75" header="0.3" footer="0.3"/>
  <pageSetup scale="44" orientation="portrait"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79998168889431442"/>
  </sheetPr>
  <dimension ref="A1:M10"/>
  <sheetViews>
    <sheetView zoomScale="85" zoomScaleNormal="85" workbookViewId="0">
      <pane xSplit="1" ySplit="3" topLeftCell="B6" activePane="bottomRight" state="frozen"/>
      <selection pane="topRight" activeCell="T39" sqref="T39"/>
      <selection pane="bottomLeft" activeCell="T39" sqref="T39"/>
      <selection pane="bottomRight" activeCell="N8" sqref="N8"/>
    </sheetView>
  </sheetViews>
  <sheetFormatPr defaultColWidth="9.1796875" defaultRowHeight="14.5"/>
  <cols>
    <col min="1" max="1" width="6.1796875" style="172" bestFit="1" customWidth="1"/>
    <col min="2" max="2" width="87.26953125" style="99" customWidth="1"/>
    <col min="3" max="4" width="8" style="172" customWidth="1"/>
    <col min="5" max="5" width="10.7265625" style="99" customWidth="1"/>
    <col min="6" max="9" width="11.54296875" style="99" customWidth="1"/>
    <col min="10" max="10" width="42.453125" style="172" customWidth="1"/>
    <col min="11" max="11" width="9.1796875" style="99"/>
    <col min="12" max="12" width="10.54296875" style="99" bestFit="1" customWidth="1"/>
    <col min="13" max="13" width="9.54296875" style="99" bestFit="1" customWidth="1"/>
    <col min="14" max="16384" width="9.1796875" style="99"/>
  </cols>
  <sheetData>
    <row r="1" spans="1:13" s="61" customFormat="1" ht="19">
      <c r="A1" s="894" t="s">
        <v>1418</v>
      </c>
      <c r="B1" s="895"/>
      <c r="C1" s="895"/>
      <c r="D1" s="895"/>
      <c r="E1" s="895"/>
      <c r="F1" s="895"/>
      <c r="G1" s="895"/>
      <c r="H1" s="895"/>
      <c r="I1" s="895"/>
      <c r="J1" s="895"/>
    </row>
    <row r="2" spans="1:13" ht="18.75" customHeight="1">
      <c r="A2" s="887" t="s">
        <v>1318</v>
      </c>
      <c r="B2" s="887" t="s">
        <v>1319</v>
      </c>
      <c r="C2" s="887" t="s">
        <v>433</v>
      </c>
      <c r="D2" s="887" t="s">
        <v>549</v>
      </c>
      <c r="E2" s="887" t="s">
        <v>25</v>
      </c>
      <c r="F2" s="888" t="s">
        <v>921</v>
      </c>
      <c r="G2" s="888"/>
      <c r="H2" s="888" t="s">
        <v>922</v>
      </c>
      <c r="I2" s="888"/>
      <c r="J2" s="887" t="s">
        <v>1320</v>
      </c>
    </row>
    <row r="3" spans="1:13" ht="29">
      <c r="A3" s="887"/>
      <c r="B3" s="887"/>
      <c r="C3" s="887"/>
      <c r="D3" s="887"/>
      <c r="E3" s="887"/>
      <c r="F3" s="70" t="s">
        <v>1321</v>
      </c>
      <c r="G3" s="70" t="s">
        <v>1305</v>
      </c>
      <c r="H3" s="70" t="s">
        <v>1321</v>
      </c>
      <c r="I3" s="70" t="s">
        <v>1305</v>
      </c>
      <c r="J3" s="887"/>
    </row>
    <row r="4" spans="1:13" ht="55.5" customHeight="1">
      <c r="A4" s="2">
        <v>1</v>
      </c>
      <c r="B4" s="98" t="s">
        <v>1419</v>
      </c>
      <c r="C4" s="2" t="s">
        <v>108</v>
      </c>
      <c r="D4" s="2">
        <v>1</v>
      </c>
      <c r="E4" s="2">
        <f>SUM(D4:D4)</f>
        <v>1</v>
      </c>
      <c r="F4" s="811">
        <v>371</v>
      </c>
      <c r="G4" s="173">
        <f>E4*F4</f>
        <v>371</v>
      </c>
      <c r="H4" s="2">
        <v>137.80000000000001</v>
      </c>
      <c r="I4" s="173">
        <f>E4*H4</f>
        <v>137.80000000000001</v>
      </c>
      <c r="J4" s="2" t="s">
        <v>1420</v>
      </c>
    </row>
    <row r="5" spans="1:13" ht="47.25" customHeight="1">
      <c r="A5" s="2">
        <f>A4+1</f>
        <v>2</v>
      </c>
      <c r="B5" s="174" t="s">
        <v>1421</v>
      </c>
      <c r="C5" s="2" t="s">
        <v>108</v>
      </c>
      <c r="D5" s="2">
        <v>32</v>
      </c>
      <c r="E5" s="2">
        <f>SUM(D5:D5)</f>
        <v>32</v>
      </c>
      <c r="F5" s="811">
        <v>371</v>
      </c>
      <c r="G5" s="173">
        <f>E5*F5</f>
        <v>11872</v>
      </c>
      <c r="H5" s="2">
        <v>137.80000000000001</v>
      </c>
      <c r="I5" s="173">
        <f>E5*H5</f>
        <v>4409.6000000000004</v>
      </c>
      <c r="J5" s="2" t="s">
        <v>1420</v>
      </c>
    </row>
    <row r="6" spans="1:13" ht="58.5" customHeight="1">
      <c r="A6" s="2">
        <f>A5+1</f>
        <v>3</v>
      </c>
      <c r="B6" s="98" t="s">
        <v>1422</v>
      </c>
      <c r="C6" s="2" t="s">
        <v>108</v>
      </c>
      <c r="D6" s="2">
        <v>14</v>
      </c>
      <c r="E6" s="2">
        <f>SUM(D6:D6)</f>
        <v>14</v>
      </c>
      <c r="F6" s="811">
        <v>371</v>
      </c>
      <c r="G6" s="173">
        <f>E6*F6</f>
        <v>5194</v>
      </c>
      <c r="H6" s="2">
        <v>137.80000000000001</v>
      </c>
      <c r="I6" s="173">
        <f>E6*H6</f>
        <v>1929.2000000000003</v>
      </c>
      <c r="J6" s="2" t="s">
        <v>1420</v>
      </c>
      <c r="K6" s="99">
        <v>20</v>
      </c>
      <c r="L6" s="99">
        <f>K6*F6</f>
        <v>7420</v>
      </c>
      <c r="M6" s="99">
        <f>K6*H6</f>
        <v>2756</v>
      </c>
    </row>
    <row r="7" spans="1:13" ht="51.75" customHeight="1">
      <c r="A7" s="2">
        <f>A6+1</f>
        <v>4</v>
      </c>
      <c r="B7" s="98" t="s">
        <v>1423</v>
      </c>
      <c r="C7" s="2" t="s">
        <v>108</v>
      </c>
      <c r="D7" s="2">
        <v>9</v>
      </c>
      <c r="E7" s="2">
        <f>SUM(D7:D7)</f>
        <v>9</v>
      </c>
      <c r="F7" s="811">
        <v>371</v>
      </c>
      <c r="G7" s="173">
        <f>E7*F7</f>
        <v>3339</v>
      </c>
      <c r="H7" s="2">
        <v>137.80000000000001</v>
      </c>
      <c r="I7" s="173">
        <f>E7*H7</f>
        <v>1240.2</v>
      </c>
      <c r="J7" s="2" t="s">
        <v>1420</v>
      </c>
      <c r="K7" s="99">
        <v>8</v>
      </c>
      <c r="L7" s="99">
        <f>K7*F7</f>
        <v>2968</v>
      </c>
      <c r="M7" s="99">
        <f>K7*H7</f>
        <v>1102.4000000000001</v>
      </c>
    </row>
    <row r="8" spans="1:13" ht="87">
      <c r="A8" s="2">
        <v>5</v>
      </c>
      <c r="B8" s="98" t="s">
        <v>1424</v>
      </c>
      <c r="C8" s="2" t="s">
        <v>108</v>
      </c>
      <c r="D8" s="2">
        <v>3</v>
      </c>
      <c r="E8" s="2">
        <f>SUM(D8:D8)</f>
        <v>3</v>
      </c>
      <c r="F8" s="811">
        <v>4240</v>
      </c>
      <c r="G8" s="173">
        <f>E8*F8</f>
        <v>12720</v>
      </c>
      <c r="H8" s="2">
        <v>265</v>
      </c>
      <c r="I8" s="173">
        <f>E8*H8</f>
        <v>795</v>
      </c>
      <c r="J8" s="2" t="s">
        <v>1420</v>
      </c>
      <c r="K8" s="99">
        <v>3</v>
      </c>
      <c r="L8" s="99">
        <f>K8*F8</f>
        <v>12720</v>
      </c>
      <c r="M8" s="99">
        <f>K8*H8</f>
        <v>795</v>
      </c>
    </row>
    <row r="9" spans="1:13">
      <c r="A9" s="171"/>
      <c r="B9" s="142" t="s">
        <v>1304</v>
      </c>
      <c r="C9" s="171"/>
      <c r="D9" s="171"/>
      <c r="E9" s="171"/>
      <c r="F9" s="171"/>
      <c r="G9" s="104">
        <f>SUM(G4:G8)</f>
        <v>33496</v>
      </c>
      <c r="H9" s="143"/>
      <c r="I9" s="175">
        <f>SUM(I4:I8)</f>
        <v>8511.7999999999993</v>
      </c>
      <c r="J9" s="171"/>
      <c r="L9" s="104">
        <f>SUM(L4:L8)</f>
        <v>23108</v>
      </c>
      <c r="M9" s="104">
        <f>SUM(M4:M8)</f>
        <v>4653.3999999999996</v>
      </c>
    </row>
    <row r="10" spans="1:13">
      <c r="J10" s="99"/>
    </row>
  </sheetData>
  <mergeCells count="9">
    <mergeCell ref="H2:I2"/>
    <mergeCell ref="J2:J3"/>
    <mergeCell ref="A1:J1"/>
    <mergeCell ref="A2:A3"/>
    <mergeCell ref="B2:B3"/>
    <mergeCell ref="C2:C3"/>
    <mergeCell ref="D2:D3"/>
    <mergeCell ref="E2:E3"/>
    <mergeCell ref="F2:G2"/>
  </mergeCells>
  <pageMargins left="0.7" right="0.7" top="0.75" bottom="0.75" header="0.3" footer="0.3"/>
  <pageSetup scale="44" orientation="portrait"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79998168889431442"/>
  </sheetPr>
  <dimension ref="A1:M9"/>
  <sheetViews>
    <sheetView zoomScale="85" zoomScaleNormal="85" workbookViewId="0">
      <pane xSplit="1" ySplit="4" topLeftCell="B5" activePane="bottomRight" state="frozen"/>
      <selection pane="topRight" activeCell="T39" sqref="T39"/>
      <selection pane="bottomLeft" activeCell="T39" sqref="T39"/>
      <selection pane="bottomRight" activeCell="L14" sqref="L14"/>
    </sheetView>
  </sheetViews>
  <sheetFormatPr defaultColWidth="9.1796875" defaultRowHeight="14.5"/>
  <cols>
    <col min="1" max="1" width="8.1796875" style="172" customWidth="1"/>
    <col min="2" max="2" width="81.26953125" style="99" customWidth="1"/>
    <col min="3" max="3" width="10.7265625" style="172" customWidth="1"/>
    <col min="4" max="4" width="10.7265625" style="99" customWidth="1"/>
    <col min="5" max="5" width="11.7265625" style="99" bestFit="1" customWidth="1"/>
    <col min="6" max="6" width="11.81640625" style="99" bestFit="1" customWidth="1"/>
    <col min="7" max="7" width="17.7265625" style="99" bestFit="1" customWidth="1"/>
    <col min="8" max="8" width="11.81640625" style="99" bestFit="1" customWidth="1"/>
    <col min="9" max="9" width="17" style="99" bestFit="1" customWidth="1"/>
    <col min="10" max="10" width="36.26953125" style="172" customWidth="1"/>
    <col min="11" max="11" width="9.1796875" style="99"/>
    <col min="12" max="12" width="11.26953125" style="99" bestFit="1" customWidth="1"/>
    <col min="13" max="16384" width="9.1796875" style="99"/>
  </cols>
  <sheetData>
    <row r="1" spans="1:13" s="61" customFormat="1" ht="19">
      <c r="A1" s="894" t="s">
        <v>1425</v>
      </c>
      <c r="B1" s="895"/>
      <c r="C1" s="895"/>
      <c r="D1" s="895"/>
      <c r="E1" s="895"/>
      <c r="F1" s="895"/>
      <c r="G1" s="895"/>
      <c r="H1" s="895"/>
      <c r="I1" s="895"/>
      <c r="J1" s="895"/>
    </row>
    <row r="2" spans="1:13">
      <c r="A2" s="887" t="s">
        <v>1318</v>
      </c>
      <c r="B2" s="887" t="s">
        <v>1319</v>
      </c>
      <c r="C2" s="887" t="s">
        <v>433</v>
      </c>
      <c r="D2" s="887" t="s">
        <v>549</v>
      </c>
      <c r="E2" s="907" t="s">
        <v>25</v>
      </c>
      <c r="F2" s="888" t="s">
        <v>921</v>
      </c>
      <c r="G2" s="888"/>
      <c r="H2" s="888" t="s">
        <v>922</v>
      </c>
      <c r="I2" s="888"/>
      <c r="J2" s="887" t="s">
        <v>1320</v>
      </c>
    </row>
    <row r="3" spans="1:13">
      <c r="A3" s="887"/>
      <c r="B3" s="887"/>
      <c r="C3" s="887"/>
      <c r="D3" s="887"/>
      <c r="E3" s="908"/>
      <c r="F3" s="70" t="s">
        <v>1321</v>
      </c>
      <c r="G3" s="70" t="s">
        <v>1305</v>
      </c>
      <c r="H3" s="70" t="s">
        <v>1321</v>
      </c>
      <c r="I3" s="70" t="s">
        <v>1305</v>
      </c>
      <c r="J3" s="887"/>
    </row>
    <row r="4" spans="1:13">
      <c r="A4" s="168"/>
      <c r="B4" s="169" t="s">
        <v>1426</v>
      </c>
      <c r="C4" s="169"/>
      <c r="D4" s="133"/>
      <c r="E4" s="133"/>
      <c r="F4" s="133"/>
      <c r="G4" s="133"/>
      <c r="H4" s="133"/>
      <c r="I4" s="133"/>
      <c r="J4" s="169"/>
    </row>
    <row r="5" spans="1:13" ht="87">
      <c r="A5" s="2">
        <v>1</v>
      </c>
      <c r="B5" s="170" t="s">
        <v>1427</v>
      </c>
      <c r="C5" s="2" t="s">
        <v>108</v>
      </c>
      <c r="D5" s="2">
        <v>14</v>
      </c>
      <c r="E5" s="2">
        <f>D5</f>
        <v>14</v>
      </c>
      <c r="F5" s="2">
        <v>5909.5</v>
      </c>
      <c r="G5" s="2">
        <f>E5*F5</f>
        <v>82733</v>
      </c>
      <c r="H5" s="2">
        <v>159</v>
      </c>
      <c r="I5" s="2">
        <f>E5*H5</f>
        <v>2226</v>
      </c>
      <c r="J5" s="2" t="s">
        <v>1428</v>
      </c>
      <c r="K5" s="99">
        <v>14</v>
      </c>
      <c r="L5" s="99">
        <f>K5*F5</f>
        <v>82733</v>
      </c>
      <c r="M5" s="99">
        <f>K5*H5</f>
        <v>2226</v>
      </c>
    </row>
    <row r="6" spans="1:13" ht="87">
      <c r="A6" s="2">
        <f>A5+1</f>
        <v>2</v>
      </c>
      <c r="B6" s="98" t="s">
        <v>1429</v>
      </c>
      <c r="C6" s="2" t="s">
        <v>108</v>
      </c>
      <c r="D6" s="2">
        <v>10</v>
      </c>
      <c r="E6" s="2">
        <f>D6</f>
        <v>10</v>
      </c>
      <c r="F6" s="2">
        <v>2491</v>
      </c>
      <c r="G6" s="2">
        <f>E6*F6</f>
        <v>24910</v>
      </c>
      <c r="H6" s="2">
        <v>159</v>
      </c>
      <c r="I6" s="2">
        <f>E6*H6</f>
        <v>1590</v>
      </c>
      <c r="J6" s="2" t="s">
        <v>1428</v>
      </c>
      <c r="K6" s="99">
        <v>10</v>
      </c>
      <c r="L6" s="99">
        <f>K6*F6</f>
        <v>24910</v>
      </c>
      <c r="M6" s="99">
        <f>K6*H6</f>
        <v>1590</v>
      </c>
    </row>
    <row r="7" spans="1:13" ht="29">
      <c r="A7" s="2">
        <f>A6+1</f>
        <v>3</v>
      </c>
      <c r="B7" s="98" t="s">
        <v>1430</v>
      </c>
      <c r="C7" s="2" t="s">
        <v>108</v>
      </c>
      <c r="D7" s="2"/>
      <c r="E7" s="2">
        <f>D7</f>
        <v>0</v>
      </c>
      <c r="F7" s="2"/>
      <c r="G7" s="2">
        <f>E7*F7</f>
        <v>0</v>
      </c>
      <c r="H7" s="2"/>
      <c r="I7" s="2">
        <f>E7*H7</f>
        <v>0</v>
      </c>
      <c r="J7" s="2" t="s">
        <v>1428</v>
      </c>
    </row>
    <row r="8" spans="1:13" ht="29">
      <c r="A8" s="2">
        <v>4</v>
      </c>
      <c r="B8" s="98" t="s">
        <v>1431</v>
      </c>
      <c r="C8" s="2" t="s">
        <v>108</v>
      </c>
      <c r="D8" s="2"/>
      <c r="E8" s="2">
        <f>D8</f>
        <v>0</v>
      </c>
      <c r="F8" s="2"/>
      <c r="G8" s="2">
        <f>E8*F8</f>
        <v>0</v>
      </c>
      <c r="H8" s="2"/>
      <c r="I8" s="2"/>
      <c r="J8" s="2" t="s">
        <v>1428</v>
      </c>
    </row>
    <row r="9" spans="1:13">
      <c r="A9" s="171"/>
      <c r="B9" s="142" t="s">
        <v>1304</v>
      </c>
      <c r="C9" s="171"/>
      <c r="D9" s="171"/>
      <c r="E9" s="171"/>
      <c r="F9" s="171"/>
      <c r="G9" s="143">
        <f>SUM(G5:G8)</f>
        <v>107643</v>
      </c>
      <c r="H9" s="143"/>
      <c r="I9" s="143">
        <f>SUM(I5:I8)</f>
        <v>3816</v>
      </c>
      <c r="J9" s="171"/>
      <c r="L9" s="143">
        <f>SUM(L5:L8)</f>
        <v>107643</v>
      </c>
      <c r="M9" s="143">
        <f>SUM(M5:M8)</f>
        <v>3816</v>
      </c>
    </row>
  </sheetData>
  <mergeCells count="9">
    <mergeCell ref="H2:I2"/>
    <mergeCell ref="J2:J3"/>
    <mergeCell ref="A1:J1"/>
    <mergeCell ref="A2:A3"/>
    <mergeCell ref="B2:B3"/>
    <mergeCell ref="C2:C3"/>
    <mergeCell ref="D2:D3"/>
    <mergeCell ref="E2:E3"/>
    <mergeCell ref="F2:G2"/>
  </mergeCells>
  <pageMargins left="0.7" right="0.7" top="0.75" bottom="0.75" header="0.3" footer="0.3"/>
  <pageSetup scale="45" orientation="portrait"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tint="0.79998168889431442"/>
  </sheetPr>
  <dimension ref="A1:M28"/>
  <sheetViews>
    <sheetView topLeftCell="B1" zoomScale="70" zoomScaleNormal="70" workbookViewId="0">
      <pane ySplit="3" topLeftCell="A22" activePane="bottomLeft" state="frozen"/>
      <selection activeCell="T39" sqref="T39"/>
      <selection pane="bottomLeft" activeCell="J23" sqref="J23"/>
    </sheetView>
  </sheetViews>
  <sheetFormatPr defaultColWidth="9.1796875" defaultRowHeight="14.5"/>
  <cols>
    <col min="1" max="1" width="10.26953125" style="106" customWidth="1"/>
    <col min="2" max="2" width="102.26953125" style="99" customWidth="1"/>
    <col min="3" max="3" width="10.7265625" style="99" customWidth="1"/>
    <col min="4" max="4" width="8.26953125" style="99" customWidth="1"/>
    <col min="5" max="5" width="11.26953125" style="99" customWidth="1"/>
    <col min="6" max="6" width="16.54296875" style="99" customWidth="1"/>
    <col min="7" max="7" width="22.26953125" style="99" customWidth="1"/>
    <col min="8" max="8" width="15.81640625" style="99" customWidth="1"/>
    <col min="9" max="9" width="20.81640625" style="99" customWidth="1"/>
    <col min="10" max="10" width="35.81640625" style="99" customWidth="1"/>
    <col min="11" max="11" width="16" style="99" customWidth="1"/>
    <col min="12" max="12" width="15.7265625" style="99" bestFit="1" customWidth="1"/>
    <col min="13" max="13" width="15.26953125" style="99" bestFit="1" customWidth="1"/>
    <col min="14" max="16384" width="9.1796875" style="99"/>
  </cols>
  <sheetData>
    <row r="1" spans="1:13" s="61" customFormat="1" ht="19">
      <c r="A1" s="909" t="s">
        <v>1311</v>
      </c>
      <c r="B1" s="910"/>
      <c r="C1" s="910"/>
      <c r="D1" s="910"/>
      <c r="E1" s="910"/>
      <c r="F1" s="910"/>
      <c r="G1" s="910"/>
      <c r="H1" s="910"/>
      <c r="I1" s="910"/>
      <c r="J1" s="911"/>
    </row>
    <row r="2" spans="1:13" ht="18.75" customHeight="1">
      <c r="A2" s="887" t="s">
        <v>1318</v>
      </c>
      <c r="B2" s="887" t="s">
        <v>1319</v>
      </c>
      <c r="C2" s="887" t="s">
        <v>433</v>
      </c>
      <c r="D2" s="887" t="s">
        <v>549</v>
      </c>
      <c r="E2" s="887" t="s">
        <v>25</v>
      </c>
      <c r="F2" s="888" t="s">
        <v>921</v>
      </c>
      <c r="G2" s="888"/>
      <c r="H2" s="888" t="s">
        <v>922</v>
      </c>
      <c r="I2" s="888"/>
      <c r="J2" s="887" t="s">
        <v>1320</v>
      </c>
    </row>
    <row r="3" spans="1:13" ht="48" customHeight="1">
      <c r="A3" s="887"/>
      <c r="B3" s="887"/>
      <c r="C3" s="887"/>
      <c r="D3" s="887"/>
      <c r="E3" s="887"/>
      <c r="F3" s="70" t="s">
        <v>1321</v>
      </c>
      <c r="G3" s="70" t="s">
        <v>1305</v>
      </c>
      <c r="H3" s="70" t="s">
        <v>1321</v>
      </c>
      <c r="I3" s="70" t="s">
        <v>1305</v>
      </c>
      <c r="J3" s="887"/>
    </row>
    <row r="4" spans="1:13" ht="58">
      <c r="A4" s="155">
        <v>1</v>
      </c>
      <c r="B4" s="98" t="s">
        <v>1432</v>
      </c>
      <c r="C4" s="2" t="s">
        <v>108</v>
      </c>
      <c r="D4" s="156">
        <v>7</v>
      </c>
      <c r="E4" s="2">
        <f>D4</f>
        <v>7</v>
      </c>
      <c r="F4" s="812">
        <v>23850</v>
      </c>
      <c r="G4" s="144">
        <f>F4*E4</f>
        <v>166950</v>
      </c>
      <c r="H4" s="812">
        <v>2120</v>
      </c>
      <c r="I4" s="144">
        <f t="shared" ref="I4:I25" si="0">H4*E4</f>
        <v>14840</v>
      </c>
      <c r="J4" s="1" t="s">
        <v>1433</v>
      </c>
      <c r="K4" s="99">
        <v>7</v>
      </c>
      <c r="L4" s="819">
        <f>K4*F4</f>
        <v>166950</v>
      </c>
      <c r="M4" s="819">
        <f>K4*H4</f>
        <v>14840</v>
      </c>
    </row>
    <row r="5" spans="1:13" ht="68.25" customHeight="1">
      <c r="A5" s="155">
        <v>2</v>
      </c>
      <c r="B5" s="157" t="s">
        <v>1434</v>
      </c>
      <c r="C5" s="2" t="s">
        <v>108</v>
      </c>
      <c r="D5" s="156">
        <v>10</v>
      </c>
      <c r="E5" s="2">
        <f t="shared" ref="E5:E26" si="1">D5</f>
        <v>10</v>
      </c>
      <c r="F5" s="812">
        <v>9010</v>
      </c>
      <c r="G5" s="144">
        <f>F5*E5</f>
        <v>90100</v>
      </c>
      <c r="H5" s="812">
        <v>424</v>
      </c>
      <c r="I5" s="144">
        <f t="shared" si="0"/>
        <v>4240</v>
      </c>
      <c r="J5" s="1" t="s">
        <v>1433</v>
      </c>
      <c r="K5" s="99">
        <v>10</v>
      </c>
      <c r="L5" s="819">
        <f t="shared" ref="L5:L26" si="2">K5*F5</f>
        <v>90100</v>
      </c>
      <c r="M5" s="819">
        <f t="shared" ref="M5:M26" si="3">K5*H5</f>
        <v>4240</v>
      </c>
    </row>
    <row r="6" spans="1:13" ht="64.5" customHeight="1">
      <c r="A6" s="155">
        <v>3</v>
      </c>
      <c r="B6" s="294" t="s">
        <v>1435</v>
      </c>
      <c r="C6" s="2" t="s">
        <v>108</v>
      </c>
      <c r="D6" s="156">
        <v>4</v>
      </c>
      <c r="E6" s="2">
        <f t="shared" si="1"/>
        <v>4</v>
      </c>
      <c r="F6" s="812">
        <v>35510</v>
      </c>
      <c r="G6" s="144">
        <f>F6*E6</f>
        <v>142040</v>
      </c>
      <c r="H6" s="812">
        <v>2650</v>
      </c>
      <c r="I6" s="144">
        <f t="shared" si="0"/>
        <v>10600</v>
      </c>
      <c r="J6" s="1" t="s">
        <v>1433</v>
      </c>
      <c r="K6" s="99">
        <v>4</v>
      </c>
      <c r="L6" s="819">
        <f t="shared" si="2"/>
        <v>142040</v>
      </c>
      <c r="M6" s="819">
        <f t="shared" si="3"/>
        <v>10600</v>
      </c>
    </row>
    <row r="7" spans="1:13" ht="43.5" customHeight="1">
      <c r="A7" s="155">
        <v>4</v>
      </c>
      <c r="B7" s="294" t="s">
        <v>1436</v>
      </c>
      <c r="C7" s="2" t="s">
        <v>108</v>
      </c>
      <c r="D7" s="159">
        <v>200</v>
      </c>
      <c r="E7" s="2">
        <f t="shared" si="1"/>
        <v>200</v>
      </c>
      <c r="F7" s="812">
        <v>206.70000000000002</v>
      </c>
      <c r="G7" s="144">
        <f t="shared" ref="G7:G25" si="4">F7*E7</f>
        <v>41340</v>
      </c>
      <c r="H7" s="812">
        <v>0</v>
      </c>
      <c r="I7" s="144">
        <f t="shared" si="0"/>
        <v>0</v>
      </c>
      <c r="J7" s="1" t="s">
        <v>1437</v>
      </c>
      <c r="K7" s="99">
        <v>200</v>
      </c>
      <c r="L7" s="819">
        <f t="shared" si="2"/>
        <v>41340</v>
      </c>
      <c r="M7" s="819">
        <f t="shared" si="3"/>
        <v>0</v>
      </c>
    </row>
    <row r="8" spans="1:13" ht="43.5" customHeight="1">
      <c r="A8" s="155">
        <v>5</v>
      </c>
      <c r="B8" s="160" t="s">
        <v>1438</v>
      </c>
      <c r="C8" s="2" t="s">
        <v>108</v>
      </c>
      <c r="D8" s="156">
        <v>7</v>
      </c>
      <c r="E8" s="2">
        <f t="shared" si="1"/>
        <v>7</v>
      </c>
      <c r="F8" s="812">
        <v>2756</v>
      </c>
      <c r="G8" s="144">
        <f t="shared" si="4"/>
        <v>19292</v>
      </c>
      <c r="H8" s="812">
        <v>424</v>
      </c>
      <c r="I8" s="144">
        <f t="shared" si="0"/>
        <v>2968</v>
      </c>
      <c r="J8" s="1" t="s">
        <v>1439</v>
      </c>
      <c r="K8" s="99">
        <v>7</v>
      </c>
      <c r="L8" s="819">
        <f t="shared" si="2"/>
        <v>19292</v>
      </c>
      <c r="M8" s="819">
        <f t="shared" si="3"/>
        <v>2968</v>
      </c>
    </row>
    <row r="9" spans="1:13" ht="43.5" customHeight="1">
      <c r="A9" s="155">
        <v>6</v>
      </c>
      <c r="B9" s="160" t="s">
        <v>1440</v>
      </c>
      <c r="C9" s="2" t="s">
        <v>108</v>
      </c>
      <c r="D9" s="156">
        <v>0</v>
      </c>
      <c r="E9" s="2">
        <f t="shared" si="1"/>
        <v>0</v>
      </c>
      <c r="F9" s="812">
        <v>0</v>
      </c>
      <c r="G9" s="144">
        <f t="shared" si="4"/>
        <v>0</v>
      </c>
      <c r="H9" s="812">
        <v>0</v>
      </c>
      <c r="I9" s="144">
        <f t="shared" si="0"/>
        <v>0</v>
      </c>
      <c r="J9" s="1" t="s">
        <v>1439</v>
      </c>
      <c r="L9" s="819">
        <f t="shared" si="2"/>
        <v>0</v>
      </c>
      <c r="M9" s="819">
        <f t="shared" si="3"/>
        <v>0</v>
      </c>
    </row>
    <row r="10" spans="1:13" ht="50.25" customHeight="1">
      <c r="A10" s="155">
        <v>7</v>
      </c>
      <c r="B10" s="160" t="s">
        <v>1441</v>
      </c>
      <c r="C10" s="2" t="s">
        <v>108</v>
      </c>
      <c r="D10" s="161">
        <f>D8+(D9*2)</f>
        <v>7</v>
      </c>
      <c r="E10" s="2">
        <f t="shared" si="1"/>
        <v>7</v>
      </c>
      <c r="F10" s="812">
        <v>371</v>
      </c>
      <c r="G10" s="144">
        <f t="shared" si="4"/>
        <v>2597</v>
      </c>
      <c r="H10" s="812">
        <v>106</v>
      </c>
      <c r="I10" s="144">
        <f t="shared" si="0"/>
        <v>742</v>
      </c>
      <c r="J10" s="1" t="s">
        <v>1442</v>
      </c>
      <c r="K10" s="99">
        <v>7</v>
      </c>
      <c r="L10" s="819">
        <f t="shared" si="2"/>
        <v>2597</v>
      </c>
      <c r="M10" s="819">
        <f t="shared" si="3"/>
        <v>742</v>
      </c>
    </row>
    <row r="11" spans="1:13" ht="43.5">
      <c r="A11" s="155">
        <v>8</v>
      </c>
      <c r="B11" s="158" t="s">
        <v>1443</v>
      </c>
      <c r="C11" s="2" t="s">
        <v>108</v>
      </c>
      <c r="D11" s="159">
        <v>1</v>
      </c>
      <c r="E11" s="2">
        <f t="shared" si="1"/>
        <v>1</v>
      </c>
      <c r="F11" s="812">
        <v>0</v>
      </c>
      <c r="G11" s="144">
        <f t="shared" si="4"/>
        <v>0</v>
      </c>
      <c r="H11" s="812">
        <v>143100</v>
      </c>
      <c r="I11" s="144">
        <f t="shared" si="0"/>
        <v>143100</v>
      </c>
      <c r="J11" s="1" t="s">
        <v>1433</v>
      </c>
      <c r="K11" s="818">
        <v>1</v>
      </c>
      <c r="L11" s="819">
        <f t="shared" si="2"/>
        <v>0</v>
      </c>
      <c r="M11" s="819">
        <f t="shared" si="3"/>
        <v>143100</v>
      </c>
    </row>
    <row r="12" spans="1:13" ht="198" customHeight="1">
      <c r="A12" s="155">
        <v>9</v>
      </c>
      <c r="B12" s="158" t="s">
        <v>1444</v>
      </c>
      <c r="C12" s="2" t="s">
        <v>108</v>
      </c>
      <c r="D12" s="159">
        <v>1</v>
      </c>
      <c r="E12" s="2">
        <f t="shared" si="1"/>
        <v>1</v>
      </c>
      <c r="F12" s="812">
        <v>116600</v>
      </c>
      <c r="G12" s="144">
        <f t="shared" si="4"/>
        <v>116600</v>
      </c>
      <c r="H12" s="812">
        <v>4770</v>
      </c>
      <c r="I12" s="144">
        <f t="shared" si="0"/>
        <v>4770</v>
      </c>
      <c r="J12" s="1" t="s">
        <v>1445</v>
      </c>
      <c r="K12" s="818">
        <v>1</v>
      </c>
      <c r="L12" s="819">
        <f t="shared" si="2"/>
        <v>116600</v>
      </c>
      <c r="M12" s="819">
        <f t="shared" si="3"/>
        <v>4770</v>
      </c>
    </row>
    <row r="13" spans="1:13" ht="63" customHeight="1">
      <c r="A13" s="155">
        <v>10</v>
      </c>
      <c r="B13" s="162" t="s">
        <v>1446</v>
      </c>
      <c r="C13" s="2" t="s">
        <v>108</v>
      </c>
      <c r="D13" s="156">
        <v>1</v>
      </c>
      <c r="E13" s="2">
        <f t="shared" si="1"/>
        <v>1</v>
      </c>
      <c r="F13" s="812">
        <v>2862</v>
      </c>
      <c r="G13" s="144">
        <f t="shared" si="4"/>
        <v>2862</v>
      </c>
      <c r="H13" s="812">
        <v>1060</v>
      </c>
      <c r="I13" s="144">
        <f t="shared" si="0"/>
        <v>1060</v>
      </c>
      <c r="J13" s="1" t="s">
        <v>1447</v>
      </c>
      <c r="L13" s="819">
        <f t="shared" si="2"/>
        <v>0</v>
      </c>
      <c r="M13" s="819">
        <f t="shared" si="3"/>
        <v>0</v>
      </c>
    </row>
    <row r="14" spans="1:13" ht="57.75" customHeight="1">
      <c r="A14" s="155">
        <v>11</v>
      </c>
      <c r="B14" s="162" t="s">
        <v>1448</v>
      </c>
      <c r="C14" s="2" t="s">
        <v>108</v>
      </c>
      <c r="D14" s="156">
        <v>1</v>
      </c>
      <c r="E14" s="2">
        <f t="shared" si="1"/>
        <v>1</v>
      </c>
      <c r="F14" s="812">
        <v>19080</v>
      </c>
      <c r="G14" s="144">
        <f t="shared" si="4"/>
        <v>19080</v>
      </c>
      <c r="H14" s="812">
        <v>1590</v>
      </c>
      <c r="I14" s="144">
        <f t="shared" si="0"/>
        <v>1590</v>
      </c>
      <c r="J14" s="1" t="s">
        <v>1449</v>
      </c>
      <c r="L14" s="819">
        <f t="shared" si="2"/>
        <v>0</v>
      </c>
      <c r="M14" s="819">
        <f t="shared" si="3"/>
        <v>0</v>
      </c>
    </row>
    <row r="15" spans="1:13" ht="60" customHeight="1">
      <c r="A15" s="155">
        <v>12</v>
      </c>
      <c r="B15" s="162" t="s">
        <v>1450</v>
      </c>
      <c r="C15" s="2" t="s">
        <v>108</v>
      </c>
      <c r="D15" s="293">
        <v>0</v>
      </c>
      <c r="E15" s="2">
        <f t="shared" si="1"/>
        <v>0</v>
      </c>
      <c r="F15" s="812">
        <v>0</v>
      </c>
      <c r="G15" s="144">
        <f t="shared" si="4"/>
        <v>0</v>
      </c>
      <c r="H15" s="812">
        <v>0</v>
      </c>
      <c r="I15" s="144">
        <f t="shared" si="0"/>
        <v>0</v>
      </c>
      <c r="J15" s="1" t="s">
        <v>1449</v>
      </c>
      <c r="L15" s="819">
        <f t="shared" si="2"/>
        <v>0</v>
      </c>
      <c r="M15" s="819">
        <f t="shared" si="3"/>
        <v>0</v>
      </c>
    </row>
    <row r="16" spans="1:13" ht="60" customHeight="1">
      <c r="A16" s="155">
        <v>13</v>
      </c>
      <c r="B16" s="158" t="s">
        <v>1451</v>
      </c>
      <c r="C16" s="2" t="s">
        <v>158</v>
      </c>
      <c r="D16" s="164">
        <f>D17*1.2</f>
        <v>960</v>
      </c>
      <c r="E16" s="2">
        <f t="shared" si="1"/>
        <v>960</v>
      </c>
      <c r="F16" s="812">
        <v>84.800000000000011</v>
      </c>
      <c r="G16" s="144">
        <f t="shared" si="4"/>
        <v>81408.000000000015</v>
      </c>
      <c r="H16" s="812">
        <v>26.5</v>
      </c>
      <c r="I16" s="144">
        <f t="shared" si="0"/>
        <v>25440</v>
      </c>
      <c r="J16" s="1" t="s">
        <v>1452</v>
      </c>
      <c r="K16" s="99">
        <v>504</v>
      </c>
      <c r="L16" s="819">
        <f t="shared" si="2"/>
        <v>42739.200000000004</v>
      </c>
      <c r="M16" s="819">
        <f t="shared" si="3"/>
        <v>13356</v>
      </c>
    </row>
    <row r="17" spans="1:13" ht="60" customHeight="1">
      <c r="A17" s="155">
        <v>14</v>
      </c>
      <c r="B17" s="158" t="s">
        <v>1453</v>
      </c>
      <c r="C17" s="2" t="s">
        <v>158</v>
      </c>
      <c r="D17" s="159">
        <f>D5*80</f>
        <v>800</v>
      </c>
      <c r="E17" s="2">
        <f t="shared" si="1"/>
        <v>800</v>
      </c>
      <c r="F17" s="812">
        <v>127.2</v>
      </c>
      <c r="G17" s="144">
        <f t="shared" si="4"/>
        <v>101760</v>
      </c>
      <c r="H17" s="812">
        <v>26.5</v>
      </c>
      <c r="I17" s="144">
        <f t="shared" si="0"/>
        <v>21200</v>
      </c>
      <c r="J17" s="1" t="s">
        <v>1452</v>
      </c>
      <c r="K17" s="99">
        <f>115.8+51.2+40+53+120+105+19</f>
        <v>504</v>
      </c>
      <c r="L17" s="819">
        <f t="shared" si="2"/>
        <v>64108.800000000003</v>
      </c>
      <c r="M17" s="819">
        <f t="shared" si="3"/>
        <v>13356</v>
      </c>
    </row>
    <row r="18" spans="1:13" ht="29">
      <c r="A18" s="155">
        <v>15</v>
      </c>
      <c r="B18" s="158" t="s">
        <v>1454</v>
      </c>
      <c r="C18" s="2" t="s">
        <v>158</v>
      </c>
      <c r="D18" s="159"/>
      <c r="E18" s="2">
        <f t="shared" si="1"/>
        <v>0</v>
      </c>
      <c r="F18" s="812">
        <v>0</v>
      </c>
      <c r="G18" s="144"/>
      <c r="H18" s="812">
        <v>0</v>
      </c>
      <c r="I18" s="144"/>
      <c r="J18" s="1" t="s">
        <v>1452</v>
      </c>
      <c r="L18" s="819">
        <f t="shared" si="2"/>
        <v>0</v>
      </c>
      <c r="M18" s="819">
        <f t="shared" si="3"/>
        <v>0</v>
      </c>
    </row>
    <row r="19" spans="1:13" ht="60" customHeight="1">
      <c r="A19" s="155">
        <v>16</v>
      </c>
      <c r="B19" s="148" t="s">
        <v>1455</v>
      </c>
      <c r="C19" s="2" t="s">
        <v>158</v>
      </c>
      <c r="D19" s="159">
        <f>D4*12</f>
        <v>84</v>
      </c>
      <c r="E19" s="2">
        <f t="shared" si="1"/>
        <v>84</v>
      </c>
      <c r="F19" s="812">
        <v>47.7</v>
      </c>
      <c r="G19" s="144">
        <f t="shared" si="4"/>
        <v>4006.8</v>
      </c>
      <c r="H19" s="812">
        <v>15.9</v>
      </c>
      <c r="I19" s="144">
        <f t="shared" si="0"/>
        <v>1335.6000000000001</v>
      </c>
      <c r="J19" s="1" t="s">
        <v>1456</v>
      </c>
      <c r="L19" s="819">
        <f t="shared" si="2"/>
        <v>0</v>
      </c>
      <c r="M19" s="819">
        <f t="shared" si="3"/>
        <v>0</v>
      </c>
    </row>
    <row r="20" spans="1:13" ht="60" customHeight="1">
      <c r="A20" s="155">
        <v>17</v>
      </c>
      <c r="B20" s="148" t="s">
        <v>1457</v>
      </c>
      <c r="C20" s="2" t="s">
        <v>158</v>
      </c>
      <c r="D20" s="164">
        <f>D19+D17+D16</f>
        <v>1844</v>
      </c>
      <c r="E20" s="2">
        <f t="shared" si="1"/>
        <v>1844</v>
      </c>
      <c r="F20" s="812">
        <v>42.400000000000006</v>
      </c>
      <c r="G20" s="144">
        <f t="shared" si="4"/>
        <v>78185.600000000006</v>
      </c>
      <c r="H20" s="812">
        <v>21.200000000000003</v>
      </c>
      <c r="I20" s="144">
        <f t="shared" si="0"/>
        <v>39092.800000000003</v>
      </c>
      <c r="J20" s="1" t="s">
        <v>1458</v>
      </c>
      <c r="L20" s="819">
        <f t="shared" si="2"/>
        <v>0</v>
      </c>
      <c r="M20" s="819">
        <f t="shared" si="3"/>
        <v>0</v>
      </c>
    </row>
    <row r="21" spans="1:13" ht="49.5" customHeight="1">
      <c r="A21" s="155">
        <v>18</v>
      </c>
      <c r="B21" s="160" t="s">
        <v>1459</v>
      </c>
      <c r="C21" s="2" t="s">
        <v>158</v>
      </c>
      <c r="D21" s="161">
        <v>7</v>
      </c>
      <c r="E21" s="2">
        <f t="shared" si="1"/>
        <v>7</v>
      </c>
      <c r="F21" s="812">
        <v>1272</v>
      </c>
      <c r="G21" s="144">
        <f t="shared" si="4"/>
        <v>8904</v>
      </c>
      <c r="H21" s="812">
        <v>265</v>
      </c>
      <c r="I21" s="144">
        <f t="shared" si="0"/>
        <v>1855</v>
      </c>
      <c r="J21" s="1" t="s">
        <v>1460</v>
      </c>
      <c r="K21" s="99">
        <v>7</v>
      </c>
      <c r="L21" s="819">
        <f t="shared" si="2"/>
        <v>8904</v>
      </c>
      <c r="M21" s="819">
        <f t="shared" si="3"/>
        <v>1855</v>
      </c>
    </row>
    <row r="22" spans="1:13" ht="45" customHeight="1">
      <c r="A22" s="155">
        <v>19</v>
      </c>
      <c r="B22" s="165" t="s">
        <v>1461</v>
      </c>
      <c r="C22" s="2" t="s">
        <v>158</v>
      </c>
      <c r="D22" s="161">
        <v>7</v>
      </c>
      <c r="E22" s="2">
        <f t="shared" si="1"/>
        <v>7</v>
      </c>
      <c r="F22" s="812">
        <v>1007</v>
      </c>
      <c r="G22" s="144">
        <f t="shared" si="4"/>
        <v>7049</v>
      </c>
      <c r="H22" s="812">
        <v>265</v>
      </c>
      <c r="I22" s="144">
        <f t="shared" si="0"/>
        <v>1855</v>
      </c>
      <c r="J22" s="1" t="s">
        <v>1462</v>
      </c>
      <c r="K22" s="99">
        <v>7</v>
      </c>
      <c r="L22" s="819">
        <f t="shared" si="2"/>
        <v>7049</v>
      </c>
      <c r="M22" s="819">
        <f t="shared" si="3"/>
        <v>1855</v>
      </c>
    </row>
    <row r="23" spans="1:13" ht="43.5" customHeight="1">
      <c r="A23" s="155">
        <v>20</v>
      </c>
      <c r="B23" s="165" t="s">
        <v>1463</v>
      </c>
      <c r="C23" s="2" t="s">
        <v>158</v>
      </c>
      <c r="D23" s="159"/>
      <c r="E23" s="2">
        <f t="shared" si="1"/>
        <v>0</v>
      </c>
      <c r="F23" s="812">
        <v>0</v>
      </c>
      <c r="G23" s="144">
        <f t="shared" si="4"/>
        <v>0</v>
      </c>
      <c r="H23" s="812">
        <v>0</v>
      </c>
      <c r="I23" s="144">
        <f t="shared" si="0"/>
        <v>0</v>
      </c>
      <c r="J23" s="1" t="s">
        <v>1464</v>
      </c>
      <c r="L23" s="819">
        <f t="shared" si="2"/>
        <v>0</v>
      </c>
      <c r="M23" s="819">
        <f t="shared" si="3"/>
        <v>0</v>
      </c>
    </row>
    <row r="24" spans="1:13" ht="43.5" customHeight="1">
      <c r="A24" s="155">
        <v>21</v>
      </c>
      <c r="B24" s="165" t="s">
        <v>1465</v>
      </c>
      <c r="C24" s="2" t="s">
        <v>571</v>
      </c>
      <c r="D24" s="159"/>
      <c r="E24" s="2">
        <f t="shared" si="1"/>
        <v>0</v>
      </c>
      <c r="F24" s="812">
        <v>0</v>
      </c>
      <c r="G24" s="144">
        <f t="shared" si="4"/>
        <v>0</v>
      </c>
      <c r="H24" s="812">
        <v>0</v>
      </c>
      <c r="I24" s="144">
        <f t="shared" si="0"/>
        <v>0</v>
      </c>
      <c r="J24" s="1"/>
      <c r="L24" s="819">
        <f t="shared" si="2"/>
        <v>0</v>
      </c>
      <c r="M24" s="819">
        <f t="shared" si="3"/>
        <v>0</v>
      </c>
    </row>
    <row r="25" spans="1:13" ht="29">
      <c r="A25" s="155">
        <v>22</v>
      </c>
      <c r="B25" s="166" t="s">
        <v>1466</v>
      </c>
      <c r="C25" s="2" t="s">
        <v>978</v>
      </c>
      <c r="D25" s="167">
        <f>D4*3</f>
        <v>21</v>
      </c>
      <c r="E25" s="2">
        <f t="shared" si="1"/>
        <v>21</v>
      </c>
      <c r="F25" s="812">
        <v>901</v>
      </c>
      <c r="G25" s="144">
        <f t="shared" si="4"/>
        <v>18921</v>
      </c>
      <c r="H25" s="812">
        <v>159</v>
      </c>
      <c r="I25" s="144">
        <f t="shared" si="0"/>
        <v>3339</v>
      </c>
      <c r="J25" s="1" t="s">
        <v>1467</v>
      </c>
      <c r="L25" s="819">
        <f t="shared" si="2"/>
        <v>0</v>
      </c>
      <c r="M25" s="819">
        <f t="shared" si="3"/>
        <v>0</v>
      </c>
    </row>
    <row r="26" spans="1:13" ht="43.5">
      <c r="A26" s="155">
        <v>23</v>
      </c>
      <c r="B26" s="148" t="s">
        <v>1468</v>
      </c>
      <c r="C26" s="2" t="s">
        <v>108</v>
      </c>
      <c r="D26" s="139" t="s">
        <v>1469</v>
      </c>
      <c r="E26" s="2" t="str">
        <f t="shared" si="1"/>
        <v>R0</v>
      </c>
      <c r="F26" s="812">
        <v>0</v>
      </c>
      <c r="G26" s="144">
        <v>0</v>
      </c>
      <c r="H26" s="812">
        <v>0</v>
      </c>
      <c r="I26" s="144">
        <v>0</v>
      </c>
      <c r="J26" s="1" t="s">
        <v>1470</v>
      </c>
      <c r="L26" s="819">
        <f t="shared" si="2"/>
        <v>0</v>
      </c>
      <c r="M26" s="819">
        <f t="shared" si="3"/>
        <v>0</v>
      </c>
    </row>
    <row r="27" spans="1:13" ht="24" customHeight="1">
      <c r="A27" s="155"/>
      <c r="B27" s="166"/>
      <c r="C27" s="2"/>
      <c r="D27" s="156"/>
      <c r="E27" s="2"/>
      <c r="F27" s="144"/>
      <c r="G27" s="144"/>
      <c r="H27" s="144"/>
      <c r="I27" s="144"/>
      <c r="J27" s="48"/>
    </row>
    <row r="28" spans="1:13">
      <c r="A28" s="134"/>
      <c r="B28" s="142" t="s">
        <v>1304</v>
      </c>
      <c r="C28" s="134"/>
      <c r="D28" s="134"/>
      <c r="E28" s="134"/>
      <c r="F28" s="134"/>
      <c r="G28" s="154">
        <f>SUM(G4:G27)</f>
        <v>901095.4</v>
      </c>
      <c r="H28" s="154"/>
      <c r="I28" s="154">
        <f>SUM(I4:I27)</f>
        <v>278027.40000000002</v>
      </c>
      <c r="J28" s="142"/>
      <c r="L28" s="154">
        <f>SUM(L4:L27)</f>
        <v>701720</v>
      </c>
      <c r="M28" s="154">
        <f>SUM(M4:M27)</f>
        <v>211682</v>
      </c>
    </row>
  </sheetData>
  <mergeCells count="9">
    <mergeCell ref="J2:J3"/>
    <mergeCell ref="A1:J1"/>
    <mergeCell ref="A2:A3"/>
    <mergeCell ref="B2:B3"/>
    <mergeCell ref="C2:C3"/>
    <mergeCell ref="D2:D3"/>
    <mergeCell ref="E2:E3"/>
    <mergeCell ref="F2:G2"/>
    <mergeCell ref="H2:I2"/>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8" tint="0.79998168889431442"/>
  </sheetPr>
  <dimension ref="A1:N25"/>
  <sheetViews>
    <sheetView zoomScale="55" zoomScaleNormal="55" workbookViewId="0">
      <pane ySplit="3" topLeftCell="A8" activePane="bottomLeft" state="frozen"/>
      <selection activeCell="T39" sqref="T39"/>
      <selection pane="bottomLeft" activeCell="M15" sqref="M15:N15"/>
    </sheetView>
  </sheetViews>
  <sheetFormatPr defaultColWidth="9.1796875" defaultRowHeight="14.5"/>
  <cols>
    <col min="1" max="1" width="8.453125" style="106" customWidth="1"/>
    <col min="2" max="2" width="105.453125" style="99" customWidth="1"/>
    <col min="3" max="3" width="10.7265625" style="153" customWidth="1"/>
    <col min="4" max="4" width="14.453125" style="153" customWidth="1"/>
    <col min="5" max="5" width="14.54296875" style="99" customWidth="1"/>
    <col min="6" max="6" width="16.54296875" style="99" customWidth="1"/>
    <col min="7" max="7" width="18.81640625" style="99" bestFit="1" customWidth="1"/>
    <col min="8" max="8" width="16.54296875" style="99" customWidth="1"/>
    <col min="9" max="9" width="18.81640625" style="99" bestFit="1" customWidth="1"/>
    <col min="10" max="10" width="35" style="99" customWidth="1"/>
    <col min="11" max="11" width="41.54296875" style="99" customWidth="1"/>
    <col min="12" max="12" width="9.1796875" style="99"/>
    <col min="13" max="13" width="18" style="99" bestFit="1" customWidth="1"/>
    <col min="14" max="14" width="16" style="99" bestFit="1" customWidth="1"/>
    <col min="15" max="16384" width="9.1796875" style="99"/>
  </cols>
  <sheetData>
    <row r="1" spans="1:14" s="61" customFormat="1" ht="19">
      <c r="A1" s="894" t="s">
        <v>1471</v>
      </c>
      <c r="B1" s="895"/>
      <c r="C1" s="895"/>
      <c r="D1" s="895"/>
      <c r="E1" s="895"/>
      <c r="F1" s="895"/>
      <c r="G1" s="895"/>
      <c r="H1" s="895"/>
      <c r="I1" s="895"/>
      <c r="J1" s="895"/>
      <c r="K1" s="895"/>
    </row>
    <row r="2" spans="1:14" ht="18.75" customHeight="1">
      <c r="A2" s="907" t="s">
        <v>1318</v>
      </c>
      <c r="B2" s="907" t="s">
        <v>1319</v>
      </c>
      <c r="C2" s="907" t="s">
        <v>433</v>
      </c>
      <c r="D2" s="907" t="s">
        <v>549</v>
      </c>
      <c r="E2" s="907" t="s">
        <v>25</v>
      </c>
      <c r="F2" s="912" t="s">
        <v>921</v>
      </c>
      <c r="G2" s="913"/>
      <c r="H2" s="912" t="s">
        <v>922</v>
      </c>
      <c r="I2" s="913"/>
      <c r="J2" s="907" t="s">
        <v>1320</v>
      </c>
      <c r="K2" s="907"/>
    </row>
    <row r="3" spans="1:14">
      <c r="A3" s="908"/>
      <c r="B3" s="908"/>
      <c r="C3" s="908"/>
      <c r="D3" s="908"/>
      <c r="E3" s="908"/>
      <c r="F3" s="70" t="s">
        <v>1321</v>
      </c>
      <c r="G3" s="70" t="s">
        <v>1305</v>
      </c>
      <c r="H3" s="70" t="s">
        <v>1321</v>
      </c>
      <c r="I3" s="70" t="s">
        <v>1305</v>
      </c>
      <c r="J3" s="908"/>
      <c r="K3" s="908"/>
    </row>
    <row r="4" spans="1:14" ht="205.5" customHeight="1">
      <c r="A4" s="1">
        <v>1</v>
      </c>
      <c r="B4" s="48" t="s">
        <v>1472</v>
      </c>
      <c r="C4" s="6" t="s">
        <v>108</v>
      </c>
      <c r="D4" s="6">
        <v>30</v>
      </c>
      <c r="E4" s="2">
        <f>SUM(D4:D4)</f>
        <v>30</v>
      </c>
      <c r="F4" s="812">
        <v>3710</v>
      </c>
      <c r="G4" s="144">
        <f>E4*F4</f>
        <v>111300</v>
      </c>
      <c r="H4" s="812">
        <v>795</v>
      </c>
      <c r="I4" s="144">
        <f>E4*H4</f>
        <v>23850</v>
      </c>
      <c r="J4" s="426" t="s">
        <v>1353</v>
      </c>
      <c r="K4" s="1" t="s">
        <v>1473</v>
      </c>
      <c r="L4" s="99">
        <f>30</f>
        <v>30</v>
      </c>
      <c r="M4" s="819">
        <f>L4*F4</f>
        <v>111300</v>
      </c>
      <c r="N4" s="819">
        <f>L4*H4</f>
        <v>23850</v>
      </c>
    </row>
    <row r="5" spans="1:14" ht="174">
      <c r="A5" s="1">
        <f>A4+1</f>
        <v>2</v>
      </c>
      <c r="B5" s="145" t="s">
        <v>1474</v>
      </c>
      <c r="C5" s="6" t="s">
        <v>108</v>
      </c>
      <c r="D5" s="146" t="s">
        <v>1469</v>
      </c>
      <c r="E5" s="2">
        <f>SUM(D5:D5)</f>
        <v>0</v>
      </c>
      <c r="F5" s="812">
        <v>0</v>
      </c>
      <c r="G5" s="144">
        <f t="shared" ref="G5:G14" si="0">E5*F5</f>
        <v>0</v>
      </c>
      <c r="H5" s="812">
        <v>0</v>
      </c>
      <c r="I5" s="144">
        <f t="shared" ref="I5:I14" si="1">E5*H5</f>
        <v>0</v>
      </c>
      <c r="J5" s="426" t="s">
        <v>1353</v>
      </c>
      <c r="K5" s="1"/>
      <c r="M5" s="819">
        <f t="shared" ref="M5:M14" si="2">L5*F5</f>
        <v>0</v>
      </c>
      <c r="N5" s="819">
        <f t="shared" ref="N5:N14" si="3">L5*H5</f>
        <v>0</v>
      </c>
    </row>
    <row r="6" spans="1:14" ht="188.5">
      <c r="A6" s="1">
        <v>3</v>
      </c>
      <c r="B6" s="147" t="s">
        <v>1475</v>
      </c>
      <c r="C6" s="6" t="s">
        <v>108</v>
      </c>
      <c r="D6" s="146">
        <v>1</v>
      </c>
      <c r="E6" s="2">
        <f>SUM(D6:D6)</f>
        <v>1</v>
      </c>
      <c r="F6" s="812">
        <v>97944</v>
      </c>
      <c r="G6" s="144">
        <f t="shared" si="0"/>
        <v>97944</v>
      </c>
      <c r="H6" s="812">
        <v>5300</v>
      </c>
      <c r="I6" s="144">
        <f t="shared" si="1"/>
        <v>5300</v>
      </c>
      <c r="J6" s="426" t="s">
        <v>1353</v>
      </c>
      <c r="K6" s="1" t="s">
        <v>1476</v>
      </c>
      <c r="L6" s="99">
        <v>1</v>
      </c>
      <c r="M6" s="819">
        <f t="shared" si="2"/>
        <v>97944</v>
      </c>
      <c r="N6" s="819">
        <f t="shared" si="3"/>
        <v>5300</v>
      </c>
    </row>
    <row r="7" spans="1:14" ht="148.5" customHeight="1">
      <c r="A7" s="1">
        <f>A5+1</f>
        <v>3</v>
      </c>
      <c r="B7" s="148" t="s">
        <v>1477</v>
      </c>
      <c r="C7" s="6" t="s">
        <v>108</v>
      </c>
      <c r="D7" s="146">
        <v>1</v>
      </c>
      <c r="E7" s="2">
        <v>1</v>
      </c>
      <c r="F7" s="812">
        <v>116600</v>
      </c>
      <c r="G7" s="144">
        <f t="shared" si="0"/>
        <v>116600</v>
      </c>
      <c r="H7" s="812">
        <v>4770</v>
      </c>
      <c r="I7" s="144">
        <f t="shared" si="1"/>
        <v>4770</v>
      </c>
      <c r="J7" s="149" t="s">
        <v>1445</v>
      </c>
      <c r="K7" s="1"/>
      <c r="L7" s="99">
        <v>1</v>
      </c>
      <c r="M7" s="819">
        <f t="shared" si="2"/>
        <v>116600</v>
      </c>
      <c r="N7" s="819">
        <f t="shared" si="3"/>
        <v>4770</v>
      </c>
    </row>
    <row r="8" spans="1:14" ht="101.25" customHeight="1">
      <c r="A8" s="1">
        <f t="shared" ref="A8:A14" si="4">A7+1</f>
        <v>4</v>
      </c>
      <c r="B8" s="148" t="s">
        <v>1478</v>
      </c>
      <c r="C8" s="6" t="s">
        <v>108</v>
      </c>
      <c r="D8" s="146">
        <v>1</v>
      </c>
      <c r="E8" s="2">
        <v>1</v>
      </c>
      <c r="F8" s="812">
        <v>47700</v>
      </c>
      <c r="G8" s="144">
        <f t="shared" si="0"/>
        <v>47700</v>
      </c>
      <c r="H8" s="812">
        <v>3710</v>
      </c>
      <c r="I8" s="144">
        <f t="shared" si="1"/>
        <v>3710</v>
      </c>
      <c r="J8" s="1" t="s">
        <v>1445</v>
      </c>
      <c r="K8" s="1"/>
      <c r="L8" s="99">
        <v>1</v>
      </c>
      <c r="M8" s="819">
        <f t="shared" si="2"/>
        <v>47700</v>
      </c>
      <c r="N8" s="819">
        <f t="shared" si="3"/>
        <v>3710</v>
      </c>
    </row>
    <row r="9" spans="1:14" ht="174">
      <c r="A9" s="1">
        <f>A8+1</f>
        <v>5</v>
      </c>
      <c r="B9" s="148" t="s">
        <v>1479</v>
      </c>
      <c r="C9" s="6" t="s">
        <v>702</v>
      </c>
      <c r="D9" s="146">
        <v>1</v>
      </c>
      <c r="E9" s="2">
        <f>SUM(D9:D9)</f>
        <v>1</v>
      </c>
      <c r="F9" s="812">
        <v>19080</v>
      </c>
      <c r="G9" s="144">
        <f t="shared" si="0"/>
        <v>19080</v>
      </c>
      <c r="H9" s="812">
        <v>1908</v>
      </c>
      <c r="I9" s="144">
        <f t="shared" si="1"/>
        <v>1908</v>
      </c>
      <c r="J9" s="1" t="s">
        <v>1480</v>
      </c>
      <c r="K9" s="1"/>
      <c r="L9" s="99">
        <v>1</v>
      </c>
      <c r="M9" s="819">
        <f t="shared" si="2"/>
        <v>19080</v>
      </c>
      <c r="N9" s="819">
        <f t="shared" si="3"/>
        <v>1908</v>
      </c>
    </row>
    <row r="10" spans="1:14">
      <c r="A10" s="1">
        <f t="shared" si="4"/>
        <v>6</v>
      </c>
      <c r="B10" s="150" t="s">
        <v>1481</v>
      </c>
      <c r="C10" s="1"/>
      <c r="D10" s="151"/>
      <c r="E10" s="2"/>
      <c r="F10" s="812">
        <v>0</v>
      </c>
      <c r="G10" s="144"/>
      <c r="H10" s="812">
        <v>0</v>
      </c>
      <c r="I10" s="144"/>
      <c r="J10" s="1"/>
      <c r="K10" s="1"/>
      <c r="M10" s="819">
        <f t="shared" si="2"/>
        <v>0</v>
      </c>
      <c r="N10" s="819">
        <f t="shared" si="3"/>
        <v>0</v>
      </c>
    </row>
    <row r="11" spans="1:14" ht="53.25" customHeight="1">
      <c r="A11" s="1">
        <f t="shared" si="4"/>
        <v>7</v>
      </c>
      <c r="B11" s="148" t="s">
        <v>1482</v>
      </c>
      <c r="C11" s="6" t="s">
        <v>108</v>
      </c>
      <c r="D11" s="6" t="s">
        <v>1469</v>
      </c>
      <c r="E11" s="2">
        <f>SUM(D11:D11)</f>
        <v>0</v>
      </c>
      <c r="F11" s="812">
        <v>0</v>
      </c>
      <c r="G11" s="144">
        <f t="shared" si="0"/>
        <v>0</v>
      </c>
      <c r="H11" s="812">
        <v>0</v>
      </c>
      <c r="I11" s="144">
        <f t="shared" si="1"/>
        <v>0</v>
      </c>
      <c r="J11" s="1" t="s">
        <v>1470</v>
      </c>
      <c r="K11" s="1"/>
      <c r="M11" s="819">
        <f t="shared" si="2"/>
        <v>0</v>
      </c>
      <c r="N11" s="819">
        <f t="shared" si="3"/>
        <v>0</v>
      </c>
    </row>
    <row r="12" spans="1:14" ht="53.25" customHeight="1">
      <c r="A12" s="1">
        <f t="shared" si="4"/>
        <v>8</v>
      </c>
      <c r="B12" s="148" t="s">
        <v>1483</v>
      </c>
      <c r="C12" s="6" t="s">
        <v>108</v>
      </c>
      <c r="D12" s="6" t="s">
        <v>1469</v>
      </c>
      <c r="E12" s="2">
        <f>SUM(D12:D12)</f>
        <v>0</v>
      </c>
      <c r="F12" s="812">
        <v>0</v>
      </c>
      <c r="G12" s="144">
        <f t="shared" si="0"/>
        <v>0</v>
      </c>
      <c r="H12" s="812">
        <v>0</v>
      </c>
      <c r="I12" s="144">
        <f t="shared" si="1"/>
        <v>0</v>
      </c>
      <c r="J12" s="1" t="s">
        <v>1470</v>
      </c>
      <c r="K12" s="1"/>
      <c r="M12" s="819">
        <f t="shared" si="2"/>
        <v>0</v>
      </c>
      <c r="N12" s="819">
        <f t="shared" si="3"/>
        <v>0</v>
      </c>
    </row>
    <row r="13" spans="1:14" ht="53.25" customHeight="1">
      <c r="A13" s="1">
        <f t="shared" si="4"/>
        <v>9</v>
      </c>
      <c r="B13" s="148" t="s">
        <v>1455</v>
      </c>
      <c r="C13" s="6" t="s">
        <v>1484</v>
      </c>
      <c r="D13" s="146">
        <f>(D4)*40</f>
        <v>1200</v>
      </c>
      <c r="E13" s="2">
        <f>SUM(D13:D13)</f>
        <v>1200</v>
      </c>
      <c r="F13" s="812">
        <v>33.92</v>
      </c>
      <c r="G13" s="144">
        <f t="shared" si="0"/>
        <v>40704</v>
      </c>
      <c r="H13" s="812">
        <v>15.9</v>
      </c>
      <c r="I13" s="144">
        <f t="shared" si="1"/>
        <v>19080</v>
      </c>
      <c r="J13" s="1" t="s">
        <v>1485</v>
      </c>
      <c r="K13" s="1"/>
      <c r="M13" s="819">
        <f t="shared" si="2"/>
        <v>0</v>
      </c>
      <c r="N13" s="819">
        <f t="shared" si="3"/>
        <v>0</v>
      </c>
    </row>
    <row r="14" spans="1:14" ht="53.25" customHeight="1">
      <c r="A14" s="1">
        <f t="shared" si="4"/>
        <v>10</v>
      </c>
      <c r="B14" s="148" t="s">
        <v>1457</v>
      </c>
      <c r="C14" s="6" t="s">
        <v>1484</v>
      </c>
      <c r="D14" s="146">
        <f>D13*0.8</f>
        <v>960</v>
      </c>
      <c r="E14" s="2">
        <f>SUM(D14:D14)</f>
        <v>960</v>
      </c>
      <c r="F14" s="812">
        <v>42.400000000000006</v>
      </c>
      <c r="G14" s="144">
        <f t="shared" si="0"/>
        <v>40704.000000000007</v>
      </c>
      <c r="H14" s="812">
        <v>15.9</v>
      </c>
      <c r="I14" s="144">
        <f t="shared" si="1"/>
        <v>15264</v>
      </c>
      <c r="J14" s="1" t="s">
        <v>1486</v>
      </c>
      <c r="K14" s="1"/>
      <c r="M14" s="819">
        <f t="shared" si="2"/>
        <v>0</v>
      </c>
      <c r="N14" s="819">
        <f t="shared" si="3"/>
        <v>0</v>
      </c>
    </row>
    <row r="15" spans="1:14">
      <c r="A15" s="134"/>
      <c r="B15" s="142" t="s">
        <v>1304</v>
      </c>
      <c r="C15" s="134"/>
      <c r="D15" s="134"/>
      <c r="E15" s="134"/>
      <c r="F15" s="134"/>
      <c r="G15" s="154">
        <f>SUM(G4:G14)</f>
        <v>474032</v>
      </c>
      <c r="H15" s="154"/>
      <c r="I15" s="154">
        <f>SUM(I4:I14)</f>
        <v>73882</v>
      </c>
      <c r="J15" s="142"/>
      <c r="K15" s="152"/>
      <c r="M15" s="154">
        <f>SUM(M4:M14)</f>
        <v>392624</v>
      </c>
      <c r="N15" s="154">
        <f>SUM(N4:N14)</f>
        <v>39538</v>
      </c>
    </row>
    <row r="16" spans="1:14">
      <c r="A16" s="99"/>
      <c r="C16" s="99"/>
      <c r="D16" s="99"/>
    </row>
    <row r="17" s="99" customFormat="1"/>
    <row r="18" s="99" customFormat="1"/>
    <row r="19" s="99" customFormat="1"/>
    <row r="20" s="99" customFormat="1"/>
    <row r="21" s="99" customFormat="1"/>
    <row r="22" s="99" customFormat="1"/>
    <row r="23" s="99" customFormat="1"/>
    <row r="24" s="99" customFormat="1"/>
    <row r="25" s="99" customFormat="1"/>
  </sheetData>
  <mergeCells count="10">
    <mergeCell ref="J2:J3"/>
    <mergeCell ref="K2:K3"/>
    <mergeCell ref="A1:K1"/>
    <mergeCell ref="A2:A3"/>
    <mergeCell ref="B2:B3"/>
    <mergeCell ref="C2:C3"/>
    <mergeCell ref="D2:D3"/>
    <mergeCell ref="E2:E3"/>
    <mergeCell ref="F2:G2"/>
    <mergeCell ref="H2:I2"/>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tint="0.79998168889431442"/>
  </sheetPr>
  <dimension ref="A1:O9"/>
  <sheetViews>
    <sheetView zoomScale="85" zoomScaleNormal="85" workbookViewId="0">
      <pane xSplit="2" ySplit="3" topLeftCell="I4" activePane="bottomRight" state="frozen"/>
      <selection pane="topRight" activeCell="T39" sqref="T39"/>
      <selection pane="bottomLeft" activeCell="T39" sqref="T39"/>
      <selection pane="bottomRight" activeCell="N9" sqref="N9:O9"/>
    </sheetView>
  </sheetViews>
  <sheetFormatPr defaultColWidth="9.1796875" defaultRowHeight="18.5"/>
  <cols>
    <col min="1" max="1" width="7.453125" style="66" bestFit="1" customWidth="1"/>
    <col min="2" max="2" width="65.1796875" style="63" customWidth="1"/>
    <col min="3" max="3" width="8.7265625" style="66" customWidth="1"/>
    <col min="4" max="6" width="14.54296875" style="66" customWidth="1"/>
    <col min="7" max="7" width="10.1796875" style="66" customWidth="1"/>
    <col min="8" max="8" width="11.81640625" style="66" customWidth="1"/>
    <col min="9" max="9" width="15.453125" style="66" customWidth="1"/>
    <col min="10" max="10" width="9.81640625" style="66" customWidth="1"/>
    <col min="11" max="11" width="16.7265625" style="66" customWidth="1"/>
    <col min="12" max="12" width="45.1796875" style="63" customWidth="1"/>
    <col min="13" max="13" width="9.1796875" style="63"/>
    <col min="14" max="14" width="10.26953125" style="63" bestFit="1" customWidth="1"/>
    <col min="15" max="15" width="16.81640625" style="63" bestFit="1" customWidth="1"/>
    <col min="16" max="16" width="17" style="63" bestFit="1" customWidth="1"/>
    <col min="17" max="16384" width="9.1796875" style="63"/>
  </cols>
  <sheetData>
    <row r="1" spans="1:15" s="62" customFormat="1" ht="19">
      <c r="A1" s="894" t="s">
        <v>1487</v>
      </c>
      <c r="B1" s="895"/>
      <c r="C1" s="895"/>
      <c r="D1" s="895"/>
      <c r="E1" s="895"/>
      <c r="F1" s="895"/>
      <c r="G1" s="895"/>
      <c r="H1" s="895"/>
      <c r="I1" s="895"/>
      <c r="J1" s="895"/>
      <c r="K1" s="895"/>
      <c r="L1" s="895"/>
    </row>
    <row r="2" spans="1:15" s="99" customFormat="1" ht="18.75" customHeight="1">
      <c r="A2" s="887" t="s">
        <v>1318</v>
      </c>
      <c r="B2" s="887" t="s">
        <v>1319</v>
      </c>
      <c r="C2" s="887" t="s">
        <v>433</v>
      </c>
      <c r="D2" s="887" t="s">
        <v>1488</v>
      </c>
      <c r="E2" s="887" t="s">
        <v>1489</v>
      </c>
      <c r="F2" s="887" t="s">
        <v>1490</v>
      </c>
      <c r="G2" s="907" t="s">
        <v>25</v>
      </c>
      <c r="H2" s="888" t="s">
        <v>921</v>
      </c>
      <c r="I2" s="888"/>
      <c r="J2" s="888" t="s">
        <v>922</v>
      </c>
      <c r="K2" s="888"/>
      <c r="L2" s="887" t="s">
        <v>1320</v>
      </c>
    </row>
    <row r="3" spans="1:15" s="99" customFormat="1" ht="14.5">
      <c r="A3" s="887"/>
      <c r="B3" s="887"/>
      <c r="C3" s="887"/>
      <c r="D3" s="887"/>
      <c r="E3" s="887"/>
      <c r="F3" s="887"/>
      <c r="G3" s="908"/>
      <c r="H3" s="70" t="s">
        <v>1321</v>
      </c>
      <c r="I3" s="70" t="s">
        <v>1305</v>
      </c>
      <c r="J3" s="70" t="s">
        <v>1321</v>
      </c>
      <c r="K3" s="70" t="s">
        <v>1305</v>
      </c>
      <c r="L3" s="887"/>
    </row>
    <row r="4" spans="1:15" s="99" customFormat="1" ht="43.5">
      <c r="A4" s="2">
        <v>1</v>
      </c>
      <c r="B4" s="98" t="s">
        <v>1491</v>
      </c>
      <c r="C4" s="2" t="s">
        <v>108</v>
      </c>
      <c r="D4" s="2">
        <v>1</v>
      </c>
      <c r="E4" s="914">
        <v>1</v>
      </c>
      <c r="F4" s="915"/>
      <c r="G4" s="2">
        <f>SUM(D4:E4)</f>
        <v>2</v>
      </c>
      <c r="H4" s="2">
        <v>8480</v>
      </c>
      <c r="I4" s="138">
        <f>G4*H4</f>
        <v>16960</v>
      </c>
      <c r="J4" s="2">
        <v>1060</v>
      </c>
      <c r="K4" s="138">
        <f>G4*J4</f>
        <v>2120</v>
      </c>
      <c r="L4" s="1" t="s">
        <v>1492</v>
      </c>
      <c r="M4" s="99">
        <v>2</v>
      </c>
      <c r="N4" s="99">
        <f>M4*H4</f>
        <v>16960</v>
      </c>
      <c r="O4" s="99">
        <f>M4*J4</f>
        <v>2120</v>
      </c>
    </row>
    <row r="5" spans="1:15" s="99" customFormat="1" ht="58">
      <c r="A5" s="2">
        <f>A4+1</f>
        <v>2</v>
      </c>
      <c r="B5" s="98" t="s">
        <v>1493</v>
      </c>
      <c r="C5" s="2" t="s">
        <v>108</v>
      </c>
      <c r="D5" s="2">
        <v>3</v>
      </c>
      <c r="E5" s="2">
        <v>3</v>
      </c>
      <c r="F5" s="2">
        <v>3</v>
      </c>
      <c r="G5" s="2">
        <f>SUM(D5:F5)</f>
        <v>9</v>
      </c>
      <c r="H5" s="2">
        <v>636</v>
      </c>
      <c r="I5" s="138">
        <f>G5*H5</f>
        <v>5724</v>
      </c>
      <c r="J5" s="2">
        <v>159</v>
      </c>
      <c r="K5" s="138">
        <f>G5*J5</f>
        <v>1431</v>
      </c>
      <c r="L5" s="1" t="s">
        <v>1492</v>
      </c>
      <c r="M5" s="99">
        <v>9</v>
      </c>
      <c r="N5" s="99">
        <f t="shared" ref="N5:N8" si="0">M5*H5</f>
        <v>5724</v>
      </c>
      <c r="O5" s="99">
        <f t="shared" ref="O5:O8" si="1">M5*J5</f>
        <v>1431</v>
      </c>
    </row>
    <row r="6" spans="1:15" s="99" customFormat="1" ht="14.5">
      <c r="A6" s="2">
        <f>A5+1</f>
        <v>3</v>
      </c>
      <c r="B6" s="98" t="s">
        <v>1494</v>
      </c>
      <c r="C6" s="2" t="s">
        <v>978</v>
      </c>
      <c r="D6" s="2">
        <f>D5*15</f>
        <v>45</v>
      </c>
      <c r="E6" s="2">
        <f>E5*15</f>
        <v>45</v>
      </c>
      <c r="F6" s="2">
        <f>F5*15</f>
        <v>45</v>
      </c>
      <c r="G6" s="2">
        <f>SUM(D6:F6)</f>
        <v>135</v>
      </c>
      <c r="H6" s="2">
        <v>21.200000000000003</v>
      </c>
      <c r="I6" s="138">
        <f>G6*H6</f>
        <v>2862.0000000000005</v>
      </c>
      <c r="J6" s="2">
        <v>15.9</v>
      </c>
      <c r="K6" s="138">
        <f>G6*J6</f>
        <v>2146.5</v>
      </c>
      <c r="L6" s="1" t="s">
        <v>1495</v>
      </c>
      <c r="M6" s="99">
        <v>30</v>
      </c>
      <c r="N6" s="99">
        <f t="shared" si="0"/>
        <v>636.00000000000011</v>
      </c>
      <c r="O6" s="99">
        <f t="shared" si="1"/>
        <v>477</v>
      </c>
    </row>
    <row r="7" spans="1:15" s="99" customFormat="1" ht="29">
      <c r="A7" s="2">
        <f>A6+1</f>
        <v>4</v>
      </c>
      <c r="B7" s="98" t="s">
        <v>1496</v>
      </c>
      <c r="C7" s="2" t="s">
        <v>978</v>
      </c>
      <c r="D7" s="2">
        <f>D6</f>
        <v>45</v>
      </c>
      <c r="E7" s="2">
        <f>E6</f>
        <v>45</v>
      </c>
      <c r="F7" s="2">
        <f>F6</f>
        <v>45</v>
      </c>
      <c r="G7" s="2">
        <f>SUM(D7:F7)</f>
        <v>135</v>
      </c>
      <c r="H7" s="2">
        <v>42.400000000000006</v>
      </c>
      <c r="I7" s="138">
        <f>G7*H7</f>
        <v>5724.0000000000009</v>
      </c>
      <c r="J7" s="2">
        <v>21.200000000000003</v>
      </c>
      <c r="K7" s="138">
        <f>G7*J7</f>
        <v>2862.0000000000005</v>
      </c>
      <c r="L7" s="139" t="s">
        <v>1497</v>
      </c>
      <c r="N7" s="99">
        <f t="shared" si="0"/>
        <v>0</v>
      </c>
      <c r="O7" s="99">
        <f t="shared" si="1"/>
        <v>0</v>
      </c>
    </row>
    <row r="8" spans="1:15" s="99" customFormat="1" ht="29">
      <c r="A8" s="2">
        <f>A7+1</f>
        <v>5</v>
      </c>
      <c r="B8" s="98" t="s">
        <v>1498</v>
      </c>
      <c r="C8" s="2" t="s">
        <v>978</v>
      </c>
      <c r="D8" s="2">
        <v>6</v>
      </c>
      <c r="E8" s="2">
        <v>6</v>
      </c>
      <c r="F8" s="2">
        <v>6</v>
      </c>
      <c r="G8" s="2">
        <f>SUM(D8:F8)</f>
        <v>18</v>
      </c>
      <c r="H8" s="2">
        <v>1113</v>
      </c>
      <c r="I8" s="138">
        <f>G8*H8</f>
        <v>20034</v>
      </c>
      <c r="J8" s="2">
        <v>148.4</v>
      </c>
      <c r="K8" s="138">
        <f>G8*J8</f>
        <v>2671.2000000000003</v>
      </c>
      <c r="L8" s="1" t="s">
        <v>1346</v>
      </c>
      <c r="N8" s="99">
        <f t="shared" si="0"/>
        <v>0</v>
      </c>
      <c r="O8" s="99">
        <f t="shared" si="1"/>
        <v>0</v>
      </c>
    </row>
    <row r="9" spans="1:15" s="99" customFormat="1" ht="14.5">
      <c r="A9" s="141"/>
      <c r="B9" s="142" t="s">
        <v>1304</v>
      </c>
      <c r="C9" s="141"/>
      <c r="D9" s="141"/>
      <c r="E9" s="141"/>
      <c r="F9" s="141"/>
      <c r="G9" s="141"/>
      <c r="H9" s="141"/>
      <c r="I9" s="143">
        <f>SUM(I4:I8)</f>
        <v>51304</v>
      </c>
      <c r="J9" s="143"/>
      <c r="K9" s="143">
        <f>SUM(K4:K8)</f>
        <v>11230.7</v>
      </c>
      <c r="L9" s="142"/>
      <c r="N9" s="143">
        <f>SUM(N4:N8)</f>
        <v>23320</v>
      </c>
      <c r="O9" s="143">
        <f>SUM(O4:O8)</f>
        <v>4028</v>
      </c>
    </row>
  </sheetData>
  <mergeCells count="12">
    <mergeCell ref="H2:I2"/>
    <mergeCell ref="J2:K2"/>
    <mergeCell ref="L2:L3"/>
    <mergeCell ref="E4:F4"/>
    <mergeCell ref="A1:L1"/>
    <mergeCell ref="A2:A3"/>
    <mergeCell ref="B2:B3"/>
    <mergeCell ref="C2:C3"/>
    <mergeCell ref="D2:D3"/>
    <mergeCell ref="E2:E3"/>
    <mergeCell ref="F2:F3"/>
    <mergeCell ref="G2:G3"/>
  </mergeCells>
  <pageMargins left="0.7" right="0.7" top="0.75" bottom="0.75" header="0.3" footer="0.3"/>
  <pageSetup scale="43" orientation="portrait"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tint="0.79998168889431442"/>
  </sheetPr>
  <dimension ref="A1:O8"/>
  <sheetViews>
    <sheetView zoomScale="70" zoomScaleNormal="70" workbookViewId="0">
      <selection activeCell="O8" sqref="O8"/>
    </sheetView>
  </sheetViews>
  <sheetFormatPr defaultColWidth="9.1796875" defaultRowHeight="18.5"/>
  <cols>
    <col min="1" max="1" width="7.26953125" style="64" bestFit="1" customWidth="1"/>
    <col min="2" max="2" width="75.7265625" style="63" customWidth="1"/>
    <col min="3" max="3" width="8.7265625" style="63" customWidth="1"/>
    <col min="4" max="6" width="11.81640625" style="63" customWidth="1"/>
    <col min="7" max="7" width="8.7265625" style="63" customWidth="1"/>
    <col min="8" max="8" width="14.7265625" style="65" customWidth="1"/>
    <col min="9" max="9" width="16.453125" style="67" bestFit="1" customWidth="1"/>
    <col min="10" max="10" width="14.7265625" style="65" customWidth="1"/>
    <col min="11" max="11" width="16.453125" style="67" bestFit="1" customWidth="1"/>
    <col min="12" max="12" width="21.54296875" style="63" customWidth="1"/>
    <col min="13" max="13" width="9.1796875" style="63"/>
    <col min="14" max="14" width="12.54296875" style="63" bestFit="1" customWidth="1"/>
    <col min="15" max="15" width="10.26953125" style="63" bestFit="1" customWidth="1"/>
    <col min="16" max="16384" width="9.1796875" style="63"/>
  </cols>
  <sheetData>
    <row r="1" spans="1:15" s="62" customFormat="1" ht="19">
      <c r="A1" s="916" t="s">
        <v>1499</v>
      </c>
      <c r="B1" s="917"/>
      <c r="C1" s="917"/>
      <c r="D1" s="917"/>
      <c r="E1" s="917"/>
      <c r="F1" s="917"/>
      <c r="G1" s="917"/>
      <c r="H1" s="917"/>
      <c r="I1" s="917"/>
      <c r="J1" s="917"/>
      <c r="K1" s="917"/>
      <c r="L1" s="917"/>
    </row>
    <row r="2" spans="1:15" ht="18" customHeight="1">
      <c r="A2" s="887" t="s">
        <v>1318</v>
      </c>
      <c r="B2" s="887" t="s">
        <v>1319</v>
      </c>
      <c r="C2" s="887" t="s">
        <v>433</v>
      </c>
      <c r="D2" s="887" t="s">
        <v>1488</v>
      </c>
      <c r="E2" s="887" t="s">
        <v>1489</v>
      </c>
      <c r="F2" s="887" t="s">
        <v>1489</v>
      </c>
      <c r="G2" s="887" t="s">
        <v>25</v>
      </c>
      <c r="H2" s="888" t="s">
        <v>921</v>
      </c>
      <c r="I2" s="888"/>
      <c r="J2" s="888" t="s">
        <v>922</v>
      </c>
      <c r="K2" s="888"/>
      <c r="L2" s="887" t="s">
        <v>1320</v>
      </c>
    </row>
    <row r="3" spans="1:15">
      <c r="A3" s="887"/>
      <c r="B3" s="887"/>
      <c r="C3" s="887"/>
      <c r="D3" s="887"/>
      <c r="E3" s="887"/>
      <c r="F3" s="887"/>
      <c r="G3" s="887"/>
      <c r="H3" s="70" t="s">
        <v>1321</v>
      </c>
      <c r="I3" s="70" t="s">
        <v>1305</v>
      </c>
      <c r="J3" s="70" t="s">
        <v>1321</v>
      </c>
      <c r="K3" s="70" t="s">
        <v>1305</v>
      </c>
      <c r="L3" s="887"/>
    </row>
    <row r="4" spans="1:15" ht="29">
      <c r="A4" s="6">
        <v>1</v>
      </c>
      <c r="B4" s="48" t="s">
        <v>1500</v>
      </c>
      <c r="C4" s="6" t="s">
        <v>978</v>
      </c>
      <c r="D4" s="2">
        <v>20</v>
      </c>
      <c r="E4" s="2">
        <v>20</v>
      </c>
      <c r="F4" s="2">
        <v>20</v>
      </c>
      <c r="G4" s="2">
        <f>SUM(D4:F4)</f>
        <v>60</v>
      </c>
      <c r="H4" s="2">
        <v>562.86</v>
      </c>
      <c r="I4" s="128">
        <f>G4*H4</f>
        <v>33771.599999999999</v>
      </c>
      <c r="J4" s="6">
        <v>31.8</v>
      </c>
      <c r="K4" s="128">
        <f>G4*J4</f>
        <v>1908</v>
      </c>
      <c r="L4" s="1" t="s">
        <v>1501</v>
      </c>
      <c r="M4" s="63">
        <v>60</v>
      </c>
      <c r="N4" s="63">
        <f>M4*H4</f>
        <v>33771.599999999999</v>
      </c>
      <c r="O4" s="63">
        <f>M4*J4</f>
        <v>1908</v>
      </c>
    </row>
    <row r="5" spans="1:15" ht="116">
      <c r="A5" s="6">
        <f>A4+1</f>
        <v>2</v>
      </c>
      <c r="B5" s="48" t="s">
        <v>1502</v>
      </c>
      <c r="C5" s="6" t="s">
        <v>108</v>
      </c>
      <c r="D5" s="2">
        <v>1</v>
      </c>
      <c r="E5" s="914">
        <v>1</v>
      </c>
      <c r="F5" s="915"/>
      <c r="G5" s="2">
        <f>SUM(D5:F5)</f>
        <v>2</v>
      </c>
      <c r="H5" s="2">
        <v>10070</v>
      </c>
      <c r="I5" s="128">
        <f>G5*H5</f>
        <v>20140</v>
      </c>
      <c r="J5" s="6">
        <v>1590</v>
      </c>
      <c r="K5" s="128">
        <f>G5*J5</f>
        <v>3180</v>
      </c>
      <c r="L5" s="1" t="s">
        <v>1501</v>
      </c>
      <c r="M5" s="63">
        <v>2</v>
      </c>
      <c r="N5" s="63">
        <f t="shared" ref="N5:N7" si="0">M5*H5</f>
        <v>20140</v>
      </c>
      <c r="O5" s="63">
        <f t="shared" ref="O5:O7" si="1">M5*J5</f>
        <v>3180</v>
      </c>
    </row>
    <row r="6" spans="1:15">
      <c r="A6" s="6">
        <v>3</v>
      </c>
      <c r="B6" s="48" t="s">
        <v>1503</v>
      </c>
      <c r="C6" s="6" t="s">
        <v>108</v>
      </c>
      <c r="D6" s="2">
        <v>1</v>
      </c>
      <c r="E6" s="914">
        <v>1</v>
      </c>
      <c r="F6" s="915"/>
      <c r="G6" s="2">
        <f>SUM(D6:F6)</f>
        <v>2</v>
      </c>
      <c r="H6" s="2">
        <v>895.7</v>
      </c>
      <c r="I6" s="128">
        <f>G6*H6</f>
        <v>1791.4</v>
      </c>
      <c r="J6" s="6">
        <v>265</v>
      </c>
      <c r="K6" s="128">
        <f>G6*J6</f>
        <v>530</v>
      </c>
      <c r="L6" s="1" t="s">
        <v>1504</v>
      </c>
      <c r="M6" s="63">
        <v>2</v>
      </c>
      <c r="N6" s="63">
        <f t="shared" si="0"/>
        <v>1791.4</v>
      </c>
      <c r="O6" s="63">
        <f t="shared" si="1"/>
        <v>530</v>
      </c>
    </row>
    <row r="7" spans="1:15" ht="58">
      <c r="A7" s="6">
        <v>3</v>
      </c>
      <c r="B7" s="48" t="s">
        <v>1505</v>
      </c>
      <c r="C7" s="6" t="s">
        <v>978</v>
      </c>
      <c r="D7" s="2">
        <f>D5*15</f>
        <v>15</v>
      </c>
      <c r="E7" s="914">
        <f>E5*15</f>
        <v>15</v>
      </c>
      <c r="F7" s="915"/>
      <c r="G7" s="2">
        <f>SUM(D7:F7)</f>
        <v>30</v>
      </c>
      <c r="H7" s="2">
        <v>79.5</v>
      </c>
      <c r="I7" s="128">
        <f>G7*H7</f>
        <v>2385</v>
      </c>
      <c r="J7" s="2">
        <v>29.68</v>
      </c>
      <c r="K7" s="128">
        <f>G7*J7</f>
        <v>890.4</v>
      </c>
      <c r="L7" s="1" t="s">
        <v>1341</v>
      </c>
      <c r="M7" s="63">
        <v>20</v>
      </c>
      <c r="N7" s="63">
        <f t="shared" si="0"/>
        <v>1590</v>
      </c>
      <c r="O7" s="63">
        <f t="shared" si="1"/>
        <v>593.6</v>
      </c>
    </row>
    <row r="8" spans="1:15">
      <c r="A8" s="134"/>
      <c r="B8" s="135" t="s">
        <v>1316</v>
      </c>
      <c r="C8" s="134"/>
      <c r="D8" s="134"/>
      <c r="E8" s="134"/>
      <c r="F8" s="134"/>
      <c r="G8" s="134"/>
      <c r="H8" s="134"/>
      <c r="I8" s="136">
        <f>SUM(I4:I7)</f>
        <v>58088</v>
      </c>
      <c r="J8" s="137"/>
      <c r="K8" s="136">
        <f>SUM(K4:K7)</f>
        <v>6508.4</v>
      </c>
      <c r="L8" s="135"/>
      <c r="N8" s="136">
        <f>SUM(N4:N7)</f>
        <v>57293</v>
      </c>
      <c r="O8" s="136">
        <f>SUM(O4:O7)</f>
        <v>6211.6</v>
      </c>
    </row>
  </sheetData>
  <mergeCells count="14">
    <mergeCell ref="E6:F6"/>
    <mergeCell ref="E7:F7"/>
    <mergeCell ref="H2:I2"/>
    <mergeCell ref="J2:K2"/>
    <mergeCell ref="L2:L3"/>
    <mergeCell ref="E5:F5"/>
    <mergeCell ref="A1:L1"/>
    <mergeCell ref="A2:A3"/>
    <mergeCell ref="B2:B3"/>
    <mergeCell ref="C2:C3"/>
    <mergeCell ref="D2:D3"/>
    <mergeCell ref="E2:E3"/>
    <mergeCell ref="F2:F3"/>
    <mergeCell ref="G2: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8" tint="0.79998168889431442"/>
  </sheetPr>
  <dimension ref="A1:P37"/>
  <sheetViews>
    <sheetView topLeftCell="B27" workbookViewId="0">
      <selection activeCell="M29" sqref="M29:N29"/>
    </sheetView>
  </sheetViews>
  <sheetFormatPr defaultColWidth="8.81640625" defaultRowHeight="14"/>
  <cols>
    <col min="1" max="1" width="9.54296875" style="111" bestFit="1" customWidth="1"/>
    <col min="2" max="2" width="45.7265625" style="107" bestFit="1" customWidth="1"/>
    <col min="3" max="4" width="8.81640625" style="107"/>
    <col min="5" max="5" width="15.26953125" style="107" customWidth="1"/>
    <col min="6" max="10" width="8.81640625" style="107"/>
    <col min="11" max="11" width="22.453125" style="107" customWidth="1"/>
    <col min="12" max="256" width="8.81640625" style="107"/>
    <col min="257" max="257" width="37.26953125" style="107" customWidth="1"/>
    <col min="258" max="512" width="8.81640625" style="107"/>
    <col min="513" max="513" width="37.26953125" style="107" customWidth="1"/>
    <col min="514" max="768" width="8.81640625" style="107"/>
    <col min="769" max="769" width="37.26953125" style="107" customWidth="1"/>
    <col min="770" max="1024" width="8.81640625" style="107"/>
    <col min="1025" max="1025" width="37.26953125" style="107" customWidth="1"/>
    <col min="1026" max="1280" width="8.81640625" style="107"/>
    <col min="1281" max="1281" width="37.26953125" style="107" customWidth="1"/>
    <col min="1282" max="1536" width="8.81640625" style="107"/>
    <col min="1537" max="1537" width="37.26953125" style="107" customWidth="1"/>
    <col min="1538" max="1792" width="8.81640625" style="107"/>
    <col min="1793" max="1793" width="37.26953125" style="107" customWidth="1"/>
    <col min="1794" max="2048" width="8.81640625" style="107"/>
    <col min="2049" max="2049" width="37.26953125" style="107" customWidth="1"/>
    <col min="2050" max="2304" width="8.81640625" style="107"/>
    <col min="2305" max="2305" width="37.26953125" style="107" customWidth="1"/>
    <col min="2306" max="2560" width="8.81640625" style="107"/>
    <col min="2561" max="2561" width="37.26953125" style="107" customWidth="1"/>
    <col min="2562" max="2816" width="8.81640625" style="107"/>
    <col min="2817" max="2817" width="37.26953125" style="107" customWidth="1"/>
    <col min="2818" max="3072" width="8.81640625" style="107"/>
    <col min="3073" max="3073" width="37.26953125" style="107" customWidth="1"/>
    <col min="3074" max="3328" width="8.81640625" style="107"/>
    <col min="3329" max="3329" width="37.26953125" style="107" customWidth="1"/>
    <col min="3330" max="3584" width="8.81640625" style="107"/>
    <col min="3585" max="3585" width="37.26953125" style="107" customWidth="1"/>
    <col min="3586" max="3840" width="8.81640625" style="107"/>
    <col min="3841" max="3841" width="37.26953125" style="107" customWidth="1"/>
    <col min="3842" max="4096" width="8.81640625" style="107"/>
    <col min="4097" max="4097" width="37.26953125" style="107" customWidth="1"/>
    <col min="4098" max="4352" width="8.81640625" style="107"/>
    <col min="4353" max="4353" width="37.26953125" style="107" customWidth="1"/>
    <col min="4354" max="4608" width="8.81640625" style="107"/>
    <col min="4609" max="4609" width="37.26953125" style="107" customWidth="1"/>
    <col min="4610" max="4864" width="8.81640625" style="107"/>
    <col min="4865" max="4865" width="37.26953125" style="107" customWidth="1"/>
    <col min="4866" max="5120" width="8.81640625" style="107"/>
    <col min="5121" max="5121" width="37.26953125" style="107" customWidth="1"/>
    <col min="5122" max="5376" width="8.81640625" style="107"/>
    <col min="5377" max="5377" width="37.26953125" style="107" customWidth="1"/>
    <col min="5378" max="5632" width="8.81640625" style="107"/>
    <col min="5633" max="5633" width="37.26953125" style="107" customWidth="1"/>
    <col min="5634" max="5888" width="8.81640625" style="107"/>
    <col min="5889" max="5889" width="37.26953125" style="107" customWidth="1"/>
    <col min="5890" max="6144" width="8.81640625" style="107"/>
    <col min="6145" max="6145" width="37.26953125" style="107" customWidth="1"/>
    <col min="6146" max="6400" width="8.81640625" style="107"/>
    <col min="6401" max="6401" width="37.26953125" style="107" customWidth="1"/>
    <col min="6402" max="6656" width="8.81640625" style="107"/>
    <col min="6657" max="6657" width="37.26953125" style="107" customWidth="1"/>
    <col min="6658" max="6912" width="8.81640625" style="107"/>
    <col min="6913" max="6913" width="37.26953125" style="107" customWidth="1"/>
    <col min="6914" max="7168" width="8.81640625" style="107"/>
    <col min="7169" max="7169" width="37.26953125" style="107" customWidth="1"/>
    <col min="7170" max="7424" width="8.81640625" style="107"/>
    <col min="7425" max="7425" width="37.26953125" style="107" customWidth="1"/>
    <col min="7426" max="7680" width="8.81640625" style="107"/>
    <col min="7681" max="7681" width="37.26953125" style="107" customWidth="1"/>
    <col min="7682" max="7936" width="8.81640625" style="107"/>
    <col min="7937" max="7937" width="37.26953125" style="107" customWidth="1"/>
    <col min="7938" max="8192" width="8.81640625" style="107"/>
    <col min="8193" max="8193" width="37.26953125" style="107" customWidth="1"/>
    <col min="8194" max="8448" width="8.81640625" style="107"/>
    <col min="8449" max="8449" width="37.26953125" style="107" customWidth="1"/>
    <col min="8450" max="8704" width="8.81640625" style="107"/>
    <col min="8705" max="8705" width="37.26953125" style="107" customWidth="1"/>
    <col min="8706" max="8960" width="8.81640625" style="107"/>
    <col min="8961" max="8961" width="37.26953125" style="107" customWidth="1"/>
    <col min="8962" max="9216" width="8.81640625" style="107"/>
    <col min="9217" max="9217" width="37.26953125" style="107" customWidth="1"/>
    <col min="9218" max="9472" width="8.81640625" style="107"/>
    <col min="9473" max="9473" width="37.26953125" style="107" customWidth="1"/>
    <col min="9474" max="9728" width="8.81640625" style="107"/>
    <col min="9729" max="9729" width="37.26953125" style="107" customWidth="1"/>
    <col min="9730" max="9984" width="8.81640625" style="107"/>
    <col min="9985" max="9985" width="37.26953125" style="107" customWidth="1"/>
    <col min="9986" max="10240" width="8.81640625" style="107"/>
    <col min="10241" max="10241" width="37.26953125" style="107" customWidth="1"/>
    <col min="10242" max="10496" width="8.81640625" style="107"/>
    <col min="10497" max="10497" width="37.26953125" style="107" customWidth="1"/>
    <col min="10498" max="10752" width="8.81640625" style="107"/>
    <col min="10753" max="10753" width="37.26953125" style="107" customWidth="1"/>
    <col min="10754" max="11008" width="8.81640625" style="107"/>
    <col min="11009" max="11009" width="37.26953125" style="107" customWidth="1"/>
    <col min="11010" max="11264" width="8.81640625" style="107"/>
    <col min="11265" max="11265" width="37.26953125" style="107" customWidth="1"/>
    <col min="11266" max="11520" width="8.81640625" style="107"/>
    <col min="11521" max="11521" width="37.26953125" style="107" customWidth="1"/>
    <col min="11522" max="11776" width="8.81640625" style="107"/>
    <col min="11777" max="11777" width="37.26953125" style="107" customWidth="1"/>
    <col min="11778" max="12032" width="8.81640625" style="107"/>
    <col min="12033" max="12033" width="37.26953125" style="107" customWidth="1"/>
    <col min="12034" max="12288" width="8.81640625" style="107"/>
    <col min="12289" max="12289" width="37.26953125" style="107" customWidth="1"/>
    <col min="12290" max="12544" width="8.81640625" style="107"/>
    <col min="12545" max="12545" width="37.26953125" style="107" customWidth="1"/>
    <col min="12546" max="12800" width="8.81640625" style="107"/>
    <col min="12801" max="12801" width="37.26953125" style="107" customWidth="1"/>
    <col min="12802" max="13056" width="8.81640625" style="107"/>
    <col min="13057" max="13057" width="37.26953125" style="107" customWidth="1"/>
    <col min="13058" max="13312" width="8.81640625" style="107"/>
    <col min="13313" max="13313" width="37.26953125" style="107" customWidth="1"/>
    <col min="13314" max="13568" width="8.81640625" style="107"/>
    <col min="13569" max="13569" width="37.26953125" style="107" customWidth="1"/>
    <col min="13570" max="13824" width="8.81640625" style="107"/>
    <col min="13825" max="13825" width="37.26953125" style="107" customWidth="1"/>
    <col min="13826" max="14080" width="8.81640625" style="107"/>
    <col min="14081" max="14081" width="37.26953125" style="107" customWidth="1"/>
    <col min="14082" max="14336" width="8.81640625" style="107"/>
    <col min="14337" max="14337" width="37.26953125" style="107" customWidth="1"/>
    <col min="14338" max="14592" width="8.81640625" style="107"/>
    <col min="14593" max="14593" width="37.26953125" style="107" customWidth="1"/>
    <col min="14594" max="14848" width="8.81640625" style="107"/>
    <col min="14849" max="14849" width="37.26953125" style="107" customWidth="1"/>
    <col min="14850" max="15104" width="8.81640625" style="107"/>
    <col min="15105" max="15105" width="37.26953125" style="107" customWidth="1"/>
    <col min="15106" max="15360" width="8.81640625" style="107"/>
    <col min="15361" max="15361" width="37.26953125" style="107" customWidth="1"/>
    <col min="15362" max="15616" width="8.81640625" style="107"/>
    <col min="15617" max="15617" width="37.26953125" style="107" customWidth="1"/>
    <col min="15618" max="15872" width="8.81640625" style="107"/>
    <col min="15873" max="15873" width="37.26953125" style="107" customWidth="1"/>
    <col min="15874" max="16128" width="8.81640625" style="107"/>
    <col min="16129" max="16129" width="37.26953125" style="107" customWidth="1"/>
    <col min="16130" max="16384" width="8.81640625" style="107"/>
  </cols>
  <sheetData>
    <row r="1" spans="1:14" s="61" customFormat="1" ht="19">
      <c r="A1" s="920" t="s">
        <v>1506</v>
      </c>
      <c r="B1" s="921"/>
      <c r="C1" s="921"/>
      <c r="D1" s="921"/>
      <c r="E1" s="921"/>
      <c r="F1" s="921"/>
      <c r="G1" s="921"/>
      <c r="H1" s="921"/>
      <c r="I1" s="921"/>
      <c r="J1" s="921"/>
      <c r="K1" s="921"/>
    </row>
    <row r="2" spans="1:14" s="114" customFormat="1" ht="12.75" customHeight="1">
      <c r="A2" s="918" t="s">
        <v>2</v>
      </c>
      <c r="B2" s="918" t="s">
        <v>547</v>
      </c>
      <c r="C2" s="918" t="s">
        <v>548</v>
      </c>
      <c r="D2" s="918" t="s">
        <v>1507</v>
      </c>
      <c r="E2" s="918" t="s">
        <v>1508</v>
      </c>
      <c r="F2" s="918" t="s">
        <v>923</v>
      </c>
      <c r="G2" s="919" t="s">
        <v>921</v>
      </c>
      <c r="H2" s="919"/>
      <c r="I2" s="919" t="s">
        <v>922</v>
      </c>
      <c r="J2" s="919"/>
      <c r="K2" s="918" t="s">
        <v>1509</v>
      </c>
    </row>
    <row r="3" spans="1:14" s="114" customFormat="1" ht="29">
      <c r="A3" s="918"/>
      <c r="B3" s="918"/>
      <c r="C3" s="918"/>
      <c r="D3" s="918"/>
      <c r="E3" s="918"/>
      <c r="F3" s="918"/>
      <c r="G3" s="113" t="s">
        <v>1321</v>
      </c>
      <c r="H3" s="113" t="s">
        <v>1305</v>
      </c>
      <c r="I3" s="113" t="s">
        <v>1321</v>
      </c>
      <c r="J3" s="113" t="s">
        <v>1305</v>
      </c>
      <c r="K3" s="918"/>
    </row>
    <row r="4" spans="1:14" s="114" customFormat="1" ht="29">
      <c r="A4" s="116">
        <v>1</v>
      </c>
      <c r="B4" s="117" t="s">
        <v>1510</v>
      </c>
      <c r="C4" s="116" t="s">
        <v>108</v>
      </c>
      <c r="D4" s="118">
        <v>1</v>
      </c>
      <c r="E4" s="119">
        <v>1</v>
      </c>
      <c r="F4" s="116">
        <f t="shared" ref="F4:F28" si="0">SUM(D4:E4)</f>
        <v>2</v>
      </c>
      <c r="G4" s="119">
        <v>90100</v>
      </c>
      <c r="H4" s="119">
        <f t="shared" ref="H4:H28" si="1">G4*F4</f>
        <v>180200</v>
      </c>
      <c r="I4" s="119">
        <v>5300</v>
      </c>
      <c r="J4" s="119">
        <f>I4*F4</f>
        <v>10600</v>
      </c>
      <c r="K4" s="116" t="s">
        <v>1511</v>
      </c>
      <c r="L4" s="114">
        <v>2</v>
      </c>
      <c r="M4" s="114">
        <f>L4*G4</f>
        <v>180200</v>
      </c>
      <c r="N4" s="114">
        <f>L4*I4</f>
        <v>10600</v>
      </c>
    </row>
    <row r="5" spans="1:14" s="114" customFormat="1" ht="29">
      <c r="A5" s="116">
        <v>2</v>
      </c>
      <c r="B5" s="117" t="s">
        <v>1512</v>
      </c>
      <c r="C5" s="116" t="s">
        <v>108</v>
      </c>
      <c r="D5" s="116"/>
      <c r="E5" s="116"/>
      <c r="F5" s="116">
        <f t="shared" si="0"/>
        <v>0</v>
      </c>
      <c r="G5" s="119">
        <v>0</v>
      </c>
      <c r="H5" s="119">
        <f t="shared" si="1"/>
        <v>0</v>
      </c>
      <c r="I5" s="119">
        <v>0</v>
      </c>
      <c r="J5" s="119">
        <f t="shared" ref="J5:J28" si="2">I5*F5</f>
        <v>0</v>
      </c>
      <c r="K5" s="116" t="s">
        <v>1511</v>
      </c>
      <c r="M5" s="114">
        <f t="shared" ref="M5:M28" si="3">L5*G5</f>
        <v>0</v>
      </c>
      <c r="N5" s="114">
        <f t="shared" ref="N5:N28" si="4">L5*I5</f>
        <v>0</v>
      </c>
    </row>
    <row r="6" spans="1:14" s="114" customFormat="1" ht="14.5">
      <c r="A6" s="116">
        <f t="shared" ref="A6:A28" si="5">A5+1</f>
        <v>3</v>
      </c>
      <c r="B6" s="120" t="s">
        <v>1513</v>
      </c>
      <c r="C6" s="116" t="s">
        <v>626</v>
      </c>
      <c r="D6" s="116">
        <v>1</v>
      </c>
      <c r="E6" s="116">
        <v>1</v>
      </c>
      <c r="F6" s="116">
        <f t="shared" si="0"/>
        <v>2</v>
      </c>
      <c r="G6" s="119">
        <v>16536</v>
      </c>
      <c r="H6" s="119">
        <f t="shared" si="1"/>
        <v>33072</v>
      </c>
      <c r="I6" s="119">
        <v>636</v>
      </c>
      <c r="J6" s="119">
        <f t="shared" si="2"/>
        <v>1272</v>
      </c>
      <c r="K6" s="116"/>
      <c r="L6" s="114">
        <v>2</v>
      </c>
      <c r="M6" s="114">
        <f t="shared" si="3"/>
        <v>33072</v>
      </c>
      <c r="N6" s="114">
        <f t="shared" si="4"/>
        <v>1272</v>
      </c>
    </row>
    <row r="7" spans="1:14" s="114" customFormat="1" ht="29">
      <c r="A7" s="116">
        <f t="shared" si="5"/>
        <v>4</v>
      </c>
      <c r="B7" s="117" t="s">
        <v>1514</v>
      </c>
      <c r="C7" s="116" t="s">
        <v>1182</v>
      </c>
      <c r="D7" s="116">
        <f>'Design calculation '!P10</f>
        <v>30.456780414549623</v>
      </c>
      <c r="E7" s="116">
        <f>'Design calculation '!P12</f>
        <v>39.828097465180278</v>
      </c>
      <c r="F7" s="116">
        <f t="shared" si="0"/>
        <v>70.284877879729905</v>
      </c>
      <c r="G7" s="119">
        <v>2385</v>
      </c>
      <c r="H7" s="119">
        <f t="shared" si="1"/>
        <v>167629.43374315582</v>
      </c>
      <c r="I7" s="119">
        <v>0</v>
      </c>
      <c r="J7" s="119">
        <f t="shared" si="2"/>
        <v>0</v>
      </c>
      <c r="K7" s="116" t="s">
        <v>1511</v>
      </c>
      <c r="L7" s="114">
        <v>71</v>
      </c>
      <c r="M7" s="114">
        <f t="shared" si="3"/>
        <v>169335</v>
      </c>
      <c r="N7" s="114">
        <f t="shared" si="4"/>
        <v>0</v>
      </c>
    </row>
    <row r="8" spans="1:14" s="114" customFormat="1" ht="14.5">
      <c r="A8" s="116">
        <f t="shared" si="5"/>
        <v>5</v>
      </c>
      <c r="B8" s="120" t="s">
        <v>1515</v>
      </c>
      <c r="C8" s="116" t="s">
        <v>626</v>
      </c>
      <c r="D8" s="116">
        <v>1</v>
      </c>
      <c r="E8" s="116">
        <v>1</v>
      </c>
      <c r="F8" s="116">
        <f t="shared" si="0"/>
        <v>2</v>
      </c>
      <c r="G8" s="119">
        <v>28408</v>
      </c>
      <c r="H8" s="119">
        <f t="shared" si="1"/>
        <v>56816</v>
      </c>
      <c r="I8" s="119">
        <v>530</v>
      </c>
      <c r="J8" s="119">
        <f t="shared" si="2"/>
        <v>1060</v>
      </c>
      <c r="K8" s="116"/>
      <c r="M8" s="114">
        <f t="shared" si="3"/>
        <v>0</v>
      </c>
      <c r="N8" s="114">
        <f t="shared" si="4"/>
        <v>0</v>
      </c>
    </row>
    <row r="9" spans="1:14" s="114" customFormat="1" ht="14.5">
      <c r="A9" s="116">
        <f t="shared" si="5"/>
        <v>6</v>
      </c>
      <c r="B9" s="120" t="s">
        <v>1516</v>
      </c>
      <c r="C9" s="116" t="s">
        <v>626</v>
      </c>
      <c r="D9" s="116">
        <f>D8</f>
        <v>1</v>
      </c>
      <c r="E9" s="116">
        <f>E8</f>
        <v>1</v>
      </c>
      <c r="F9" s="116">
        <f t="shared" si="0"/>
        <v>2</v>
      </c>
      <c r="G9" s="119">
        <v>3858.4</v>
      </c>
      <c r="H9" s="119">
        <f t="shared" si="1"/>
        <v>7716.8</v>
      </c>
      <c r="I9" s="119">
        <v>275.60000000000002</v>
      </c>
      <c r="J9" s="119">
        <f t="shared" si="2"/>
        <v>551.20000000000005</v>
      </c>
      <c r="K9" s="116"/>
      <c r="L9" s="114">
        <v>2</v>
      </c>
      <c r="M9" s="114">
        <f t="shared" si="3"/>
        <v>7716.8</v>
      </c>
      <c r="N9" s="114">
        <f t="shared" si="4"/>
        <v>551.20000000000005</v>
      </c>
    </row>
    <row r="10" spans="1:14" s="114" customFormat="1" ht="14.5">
      <c r="A10" s="116">
        <f t="shared" si="5"/>
        <v>7</v>
      </c>
      <c r="B10" s="120" t="s">
        <v>1517</v>
      </c>
      <c r="C10" s="116" t="s">
        <v>626</v>
      </c>
      <c r="D10" s="116">
        <v>1</v>
      </c>
      <c r="E10" s="116">
        <v>1</v>
      </c>
      <c r="F10" s="116">
        <f t="shared" si="0"/>
        <v>2</v>
      </c>
      <c r="G10" s="119">
        <v>7314</v>
      </c>
      <c r="H10" s="119">
        <f t="shared" si="1"/>
        <v>14628</v>
      </c>
      <c r="I10" s="119">
        <v>275.60000000000002</v>
      </c>
      <c r="J10" s="119">
        <f t="shared" si="2"/>
        <v>551.20000000000005</v>
      </c>
      <c r="K10" s="116"/>
      <c r="M10" s="114">
        <f t="shared" si="3"/>
        <v>0</v>
      </c>
      <c r="N10" s="114">
        <f t="shared" si="4"/>
        <v>0</v>
      </c>
    </row>
    <row r="11" spans="1:14" s="114" customFormat="1" ht="29">
      <c r="A11" s="116">
        <f t="shared" si="5"/>
        <v>8</v>
      </c>
      <c r="B11" s="120" t="s">
        <v>1518</v>
      </c>
      <c r="C11" s="116" t="s">
        <v>626</v>
      </c>
      <c r="D11" s="116">
        <v>1</v>
      </c>
      <c r="E11" s="116">
        <f>E4</f>
        <v>1</v>
      </c>
      <c r="F11" s="116">
        <f t="shared" si="0"/>
        <v>2</v>
      </c>
      <c r="G11" s="119">
        <v>20670</v>
      </c>
      <c r="H11" s="119">
        <f t="shared" si="1"/>
        <v>41340</v>
      </c>
      <c r="I11" s="119">
        <v>530</v>
      </c>
      <c r="J11" s="119">
        <f t="shared" si="2"/>
        <v>1060</v>
      </c>
      <c r="K11" s="116"/>
      <c r="L11" s="114">
        <v>2</v>
      </c>
      <c r="M11" s="114">
        <f t="shared" si="3"/>
        <v>41340</v>
      </c>
      <c r="N11" s="114">
        <f t="shared" si="4"/>
        <v>1060</v>
      </c>
    </row>
    <row r="12" spans="1:14" s="114" customFormat="1" ht="29">
      <c r="A12" s="116">
        <f t="shared" si="5"/>
        <v>9</v>
      </c>
      <c r="B12" s="120" t="s">
        <v>1519</v>
      </c>
      <c r="C12" s="116" t="s">
        <v>626</v>
      </c>
      <c r="D12" s="116">
        <f>D10</f>
        <v>1</v>
      </c>
      <c r="E12" s="116">
        <f>E10</f>
        <v>1</v>
      </c>
      <c r="F12" s="116">
        <f t="shared" si="0"/>
        <v>2</v>
      </c>
      <c r="G12" s="119">
        <v>5088</v>
      </c>
      <c r="H12" s="119">
        <f t="shared" si="1"/>
        <v>10176</v>
      </c>
      <c r="I12" s="119">
        <v>318</v>
      </c>
      <c r="J12" s="119">
        <f t="shared" si="2"/>
        <v>636</v>
      </c>
      <c r="K12" s="116"/>
      <c r="M12" s="114">
        <f t="shared" si="3"/>
        <v>0</v>
      </c>
      <c r="N12" s="114">
        <f t="shared" si="4"/>
        <v>0</v>
      </c>
    </row>
    <row r="13" spans="1:14" s="114" customFormat="1" ht="29">
      <c r="A13" s="116">
        <f t="shared" si="5"/>
        <v>10</v>
      </c>
      <c r="B13" s="120" t="s">
        <v>1520</v>
      </c>
      <c r="C13" s="116" t="s">
        <v>626</v>
      </c>
      <c r="D13" s="116">
        <v>3</v>
      </c>
      <c r="E13" s="116">
        <v>6</v>
      </c>
      <c r="F13" s="116">
        <f t="shared" si="0"/>
        <v>9</v>
      </c>
      <c r="G13" s="119">
        <v>3604</v>
      </c>
      <c r="H13" s="119">
        <f t="shared" si="1"/>
        <v>32436</v>
      </c>
      <c r="I13" s="119">
        <v>318</v>
      </c>
      <c r="J13" s="119">
        <f t="shared" si="2"/>
        <v>2862</v>
      </c>
      <c r="K13" s="116"/>
      <c r="L13" s="114">
        <v>9</v>
      </c>
      <c r="M13" s="114">
        <f t="shared" si="3"/>
        <v>32436</v>
      </c>
      <c r="N13" s="114">
        <f t="shared" si="4"/>
        <v>2862</v>
      </c>
    </row>
    <row r="14" spans="1:14" s="114" customFormat="1" ht="14.5">
      <c r="A14" s="116">
        <f t="shared" si="5"/>
        <v>11</v>
      </c>
      <c r="B14" s="120" t="s">
        <v>1521</v>
      </c>
      <c r="C14" s="116" t="s">
        <v>702</v>
      </c>
      <c r="D14" s="116">
        <v>1</v>
      </c>
      <c r="E14" s="116">
        <v>2</v>
      </c>
      <c r="F14" s="116">
        <f t="shared" si="0"/>
        <v>3</v>
      </c>
      <c r="G14" s="119">
        <v>2120</v>
      </c>
      <c r="H14" s="119">
        <f t="shared" si="1"/>
        <v>6360</v>
      </c>
      <c r="I14" s="119">
        <v>318</v>
      </c>
      <c r="J14" s="119">
        <f t="shared" si="2"/>
        <v>954</v>
      </c>
      <c r="K14" s="116"/>
      <c r="M14" s="114">
        <f t="shared" si="3"/>
        <v>0</v>
      </c>
      <c r="N14" s="114">
        <f t="shared" si="4"/>
        <v>0</v>
      </c>
    </row>
    <row r="15" spans="1:14" s="114" customFormat="1" ht="29">
      <c r="A15" s="116">
        <f t="shared" si="5"/>
        <v>12</v>
      </c>
      <c r="B15" s="120" t="s">
        <v>1522</v>
      </c>
      <c r="C15" s="116" t="s">
        <v>626</v>
      </c>
      <c r="D15" s="116">
        <v>1</v>
      </c>
      <c r="E15" s="116">
        <v>1</v>
      </c>
      <c r="F15" s="116">
        <f t="shared" si="0"/>
        <v>2</v>
      </c>
      <c r="G15" s="119">
        <v>2120</v>
      </c>
      <c r="H15" s="119">
        <f t="shared" si="1"/>
        <v>4240</v>
      </c>
      <c r="I15" s="119">
        <v>159</v>
      </c>
      <c r="J15" s="119">
        <f t="shared" si="2"/>
        <v>318</v>
      </c>
      <c r="K15" s="116"/>
      <c r="L15" s="114">
        <v>4</v>
      </c>
      <c r="M15" s="114">
        <f t="shared" si="3"/>
        <v>8480</v>
      </c>
      <c r="N15" s="114">
        <f t="shared" si="4"/>
        <v>636</v>
      </c>
    </row>
    <row r="16" spans="1:14" s="114" customFormat="1" ht="29">
      <c r="A16" s="116">
        <f t="shared" si="5"/>
        <v>13</v>
      </c>
      <c r="B16" s="120" t="s">
        <v>1523</v>
      </c>
      <c r="C16" s="116" t="s">
        <v>626</v>
      </c>
      <c r="D16" s="116">
        <v>1</v>
      </c>
      <c r="E16" s="116">
        <v>1</v>
      </c>
      <c r="F16" s="116">
        <f t="shared" si="0"/>
        <v>2</v>
      </c>
      <c r="G16" s="119">
        <v>2120</v>
      </c>
      <c r="H16" s="119">
        <f t="shared" si="1"/>
        <v>4240</v>
      </c>
      <c r="I16" s="119">
        <v>159</v>
      </c>
      <c r="J16" s="119">
        <f t="shared" si="2"/>
        <v>318</v>
      </c>
      <c r="K16" s="116"/>
      <c r="M16" s="114">
        <f t="shared" si="3"/>
        <v>0</v>
      </c>
      <c r="N16" s="114">
        <f t="shared" si="4"/>
        <v>0</v>
      </c>
    </row>
    <row r="17" spans="1:16" s="114" customFormat="1" ht="58">
      <c r="A17" s="116">
        <f t="shared" si="5"/>
        <v>14</v>
      </c>
      <c r="B17" s="120" t="s">
        <v>1524</v>
      </c>
      <c r="C17" s="116" t="s">
        <v>1525</v>
      </c>
      <c r="D17" s="116">
        <v>1</v>
      </c>
      <c r="E17" s="116">
        <v>1</v>
      </c>
      <c r="F17" s="116">
        <f t="shared" si="0"/>
        <v>2</v>
      </c>
      <c r="G17" s="119">
        <v>25440</v>
      </c>
      <c r="H17" s="119">
        <f t="shared" si="1"/>
        <v>50880</v>
      </c>
      <c r="I17" s="119">
        <v>15900</v>
      </c>
      <c r="J17" s="119">
        <f t="shared" si="2"/>
        <v>31800</v>
      </c>
      <c r="K17" s="116" t="s">
        <v>1526</v>
      </c>
      <c r="L17" s="114">
        <v>2</v>
      </c>
      <c r="M17" s="114">
        <f t="shared" si="3"/>
        <v>50880</v>
      </c>
      <c r="N17" s="114">
        <f t="shared" si="4"/>
        <v>31800</v>
      </c>
    </row>
    <row r="18" spans="1:16" s="114" customFormat="1" ht="29">
      <c r="A18" s="116">
        <f t="shared" si="5"/>
        <v>15</v>
      </c>
      <c r="B18" s="120" t="s">
        <v>1527</v>
      </c>
      <c r="C18" s="116" t="s">
        <v>626</v>
      </c>
      <c r="D18" s="116">
        <v>2</v>
      </c>
      <c r="E18" s="116">
        <v>2</v>
      </c>
      <c r="F18" s="116">
        <f t="shared" si="0"/>
        <v>4</v>
      </c>
      <c r="G18" s="119">
        <v>1060</v>
      </c>
      <c r="H18" s="119">
        <f t="shared" si="1"/>
        <v>4240</v>
      </c>
      <c r="I18" s="119">
        <v>212</v>
      </c>
      <c r="J18" s="119">
        <f t="shared" si="2"/>
        <v>848</v>
      </c>
      <c r="K18" s="116" t="s">
        <v>1528</v>
      </c>
      <c r="L18" s="114">
        <v>4</v>
      </c>
      <c r="M18" s="114">
        <f t="shared" si="3"/>
        <v>4240</v>
      </c>
      <c r="N18" s="114">
        <f t="shared" si="4"/>
        <v>848</v>
      </c>
    </row>
    <row r="19" spans="1:16" s="114" customFormat="1" ht="30" customHeight="1">
      <c r="A19" s="116">
        <f t="shared" si="5"/>
        <v>16</v>
      </c>
      <c r="B19" s="120" t="s">
        <v>1529</v>
      </c>
      <c r="C19" s="116" t="s">
        <v>626</v>
      </c>
      <c r="D19" s="116">
        <v>2</v>
      </c>
      <c r="E19" s="116">
        <v>2</v>
      </c>
      <c r="F19" s="116">
        <f t="shared" si="0"/>
        <v>4</v>
      </c>
      <c r="G19" s="119">
        <v>1060</v>
      </c>
      <c r="H19" s="119">
        <f t="shared" si="1"/>
        <v>4240</v>
      </c>
      <c r="I19" s="119">
        <v>212</v>
      </c>
      <c r="J19" s="119">
        <f t="shared" si="2"/>
        <v>848</v>
      </c>
      <c r="K19" s="116" t="s">
        <v>1528</v>
      </c>
      <c r="L19" s="114">
        <v>2</v>
      </c>
      <c r="M19" s="114">
        <f t="shared" si="3"/>
        <v>2120</v>
      </c>
      <c r="N19" s="114">
        <f t="shared" si="4"/>
        <v>424</v>
      </c>
    </row>
    <row r="20" spans="1:16" s="114" customFormat="1" ht="72.5">
      <c r="A20" s="116">
        <f t="shared" si="5"/>
        <v>17</v>
      </c>
      <c r="B20" s="120" t="s">
        <v>1530</v>
      </c>
      <c r="C20" s="116" t="s">
        <v>626</v>
      </c>
      <c r="D20" s="116">
        <v>1</v>
      </c>
      <c r="E20" s="116">
        <v>1</v>
      </c>
      <c r="F20" s="116">
        <f t="shared" si="0"/>
        <v>2</v>
      </c>
      <c r="G20" s="119">
        <v>22260</v>
      </c>
      <c r="H20" s="119">
        <f t="shared" si="1"/>
        <v>44520</v>
      </c>
      <c r="I20" s="119">
        <v>2120</v>
      </c>
      <c r="J20" s="119">
        <f t="shared" si="2"/>
        <v>4240</v>
      </c>
      <c r="K20" s="116" t="s">
        <v>1531</v>
      </c>
      <c r="L20" s="114">
        <v>2</v>
      </c>
      <c r="M20" s="114">
        <f t="shared" si="3"/>
        <v>44520</v>
      </c>
      <c r="N20" s="114">
        <f t="shared" si="4"/>
        <v>4240</v>
      </c>
    </row>
    <row r="21" spans="1:16" s="114" customFormat="1" ht="29">
      <c r="A21" s="116">
        <f t="shared" si="5"/>
        <v>18</v>
      </c>
      <c r="B21" s="120" t="s">
        <v>1532</v>
      </c>
      <c r="C21" s="116" t="s">
        <v>626</v>
      </c>
      <c r="D21" s="116">
        <v>3</v>
      </c>
      <c r="E21" s="116">
        <v>6</v>
      </c>
      <c r="F21" s="116">
        <f t="shared" si="0"/>
        <v>9</v>
      </c>
      <c r="G21" s="119">
        <v>1007</v>
      </c>
      <c r="H21" s="119">
        <f t="shared" si="1"/>
        <v>9063</v>
      </c>
      <c r="I21" s="119">
        <v>265</v>
      </c>
      <c r="J21" s="119">
        <f t="shared" si="2"/>
        <v>2385</v>
      </c>
      <c r="K21" s="116" t="s">
        <v>1531</v>
      </c>
      <c r="L21" s="114">
        <v>9</v>
      </c>
      <c r="M21" s="114">
        <f t="shared" si="3"/>
        <v>9063</v>
      </c>
      <c r="N21" s="114">
        <f t="shared" si="4"/>
        <v>2385</v>
      </c>
    </row>
    <row r="22" spans="1:16" s="114" customFormat="1" ht="14.5">
      <c r="A22" s="116">
        <f t="shared" si="5"/>
        <v>19</v>
      </c>
      <c r="B22" s="120" t="s">
        <v>1533</v>
      </c>
      <c r="C22" s="116" t="s">
        <v>626</v>
      </c>
      <c r="D22" s="116">
        <v>2</v>
      </c>
      <c r="E22" s="116">
        <v>4</v>
      </c>
      <c r="F22" s="116">
        <f t="shared" si="0"/>
        <v>6</v>
      </c>
      <c r="G22" s="119">
        <v>90.100000000000009</v>
      </c>
      <c r="H22" s="119">
        <f t="shared" si="1"/>
        <v>540.6</v>
      </c>
      <c r="I22" s="119">
        <v>42.400000000000006</v>
      </c>
      <c r="J22" s="119">
        <f t="shared" si="2"/>
        <v>254.40000000000003</v>
      </c>
      <c r="K22" s="116" t="s">
        <v>1534</v>
      </c>
      <c r="L22" s="114">
        <v>6</v>
      </c>
      <c r="M22" s="114">
        <f t="shared" si="3"/>
        <v>540.6</v>
      </c>
      <c r="N22" s="114">
        <f t="shared" si="4"/>
        <v>254.40000000000003</v>
      </c>
    </row>
    <row r="23" spans="1:16" s="114" customFormat="1" ht="14.5">
      <c r="A23" s="116">
        <f t="shared" si="5"/>
        <v>20</v>
      </c>
      <c r="B23" s="120" t="s">
        <v>1535</v>
      </c>
      <c r="C23" s="116" t="s">
        <v>626</v>
      </c>
      <c r="D23" s="116">
        <v>2</v>
      </c>
      <c r="E23" s="116">
        <v>2</v>
      </c>
      <c r="F23" s="116">
        <f t="shared" si="0"/>
        <v>4</v>
      </c>
      <c r="G23" s="119">
        <v>1033.5</v>
      </c>
      <c r="H23" s="119">
        <f t="shared" si="1"/>
        <v>4134</v>
      </c>
      <c r="I23" s="119">
        <v>318</v>
      </c>
      <c r="J23" s="119">
        <f t="shared" si="2"/>
        <v>1272</v>
      </c>
      <c r="K23" s="116" t="s">
        <v>1531</v>
      </c>
      <c r="M23" s="114">
        <f t="shared" si="3"/>
        <v>0</v>
      </c>
      <c r="N23" s="114">
        <f t="shared" si="4"/>
        <v>0</v>
      </c>
    </row>
    <row r="24" spans="1:16" s="114" customFormat="1" ht="58">
      <c r="A24" s="116">
        <f t="shared" si="5"/>
        <v>21</v>
      </c>
      <c r="B24" s="120" t="s">
        <v>1536</v>
      </c>
      <c r="C24" s="116" t="s">
        <v>1537</v>
      </c>
      <c r="D24" s="116">
        <v>1</v>
      </c>
      <c r="E24" s="116">
        <v>1</v>
      </c>
      <c r="F24" s="116">
        <f t="shared" si="0"/>
        <v>2</v>
      </c>
      <c r="G24" s="119">
        <v>8904</v>
      </c>
      <c r="H24" s="119">
        <f t="shared" si="1"/>
        <v>17808</v>
      </c>
      <c r="I24" s="119">
        <v>530</v>
      </c>
      <c r="J24" s="119">
        <f t="shared" si="2"/>
        <v>1060</v>
      </c>
      <c r="K24" s="116" t="s">
        <v>1538</v>
      </c>
      <c r="L24" s="114">
        <v>4</v>
      </c>
      <c r="M24" s="114">
        <f t="shared" si="3"/>
        <v>35616</v>
      </c>
      <c r="N24" s="114">
        <f t="shared" si="4"/>
        <v>2120</v>
      </c>
    </row>
    <row r="25" spans="1:16" s="114" customFormat="1" ht="14.5">
      <c r="A25" s="116">
        <f t="shared" si="5"/>
        <v>22</v>
      </c>
      <c r="B25" s="120" t="s">
        <v>1539</v>
      </c>
      <c r="C25" s="116" t="s">
        <v>626</v>
      </c>
      <c r="D25" s="116">
        <v>1</v>
      </c>
      <c r="E25" s="116">
        <v>1</v>
      </c>
      <c r="F25" s="116">
        <f t="shared" si="0"/>
        <v>2</v>
      </c>
      <c r="G25" s="119">
        <v>2342.6</v>
      </c>
      <c r="H25" s="119">
        <f t="shared" si="1"/>
        <v>4685.2</v>
      </c>
      <c r="I25" s="119">
        <v>212</v>
      </c>
      <c r="J25" s="119">
        <f t="shared" si="2"/>
        <v>424</v>
      </c>
      <c r="K25" s="116" t="s">
        <v>1531</v>
      </c>
      <c r="L25" s="114">
        <v>2</v>
      </c>
      <c r="M25" s="114">
        <f t="shared" si="3"/>
        <v>4685.2</v>
      </c>
      <c r="N25" s="114">
        <f t="shared" si="4"/>
        <v>424</v>
      </c>
    </row>
    <row r="26" spans="1:16" s="114" customFormat="1" ht="87">
      <c r="A26" s="116">
        <f t="shared" si="5"/>
        <v>23</v>
      </c>
      <c r="B26" s="121" t="s">
        <v>1540</v>
      </c>
      <c r="C26" s="116" t="s">
        <v>978</v>
      </c>
      <c r="D26" s="116">
        <v>120</v>
      </c>
      <c r="E26" s="116">
        <v>120</v>
      </c>
      <c r="F26" s="116">
        <f t="shared" si="0"/>
        <v>240</v>
      </c>
      <c r="G26" s="119">
        <v>84.800000000000011</v>
      </c>
      <c r="H26" s="119">
        <f t="shared" si="1"/>
        <v>20352.000000000004</v>
      </c>
      <c r="I26" s="119">
        <v>37.1</v>
      </c>
      <c r="J26" s="119">
        <f t="shared" si="2"/>
        <v>8904</v>
      </c>
      <c r="K26" s="116" t="s">
        <v>1341</v>
      </c>
      <c r="L26" s="114">
        <v>248</v>
      </c>
      <c r="M26" s="114">
        <f t="shared" si="3"/>
        <v>21030.400000000001</v>
      </c>
      <c r="N26" s="114">
        <f t="shared" si="4"/>
        <v>9200.8000000000011</v>
      </c>
    </row>
    <row r="27" spans="1:16" s="114" customFormat="1" ht="275.5">
      <c r="A27" s="116">
        <f t="shared" si="5"/>
        <v>24</v>
      </c>
      <c r="B27" s="121" t="s">
        <v>1541</v>
      </c>
      <c r="C27" s="116" t="s">
        <v>702</v>
      </c>
      <c r="D27" s="116">
        <v>1</v>
      </c>
      <c r="E27" s="116">
        <v>1</v>
      </c>
      <c r="F27" s="116">
        <f t="shared" si="0"/>
        <v>2</v>
      </c>
      <c r="G27" s="119">
        <v>0</v>
      </c>
      <c r="H27" s="119">
        <f t="shared" si="1"/>
        <v>0</v>
      </c>
      <c r="I27" s="119">
        <v>77500</v>
      </c>
      <c r="J27" s="119">
        <f t="shared" si="2"/>
        <v>155000</v>
      </c>
      <c r="K27" s="116" t="s">
        <v>1542</v>
      </c>
      <c r="M27" s="114">
        <f t="shared" si="3"/>
        <v>0</v>
      </c>
      <c r="N27" s="114">
        <f t="shared" si="4"/>
        <v>0</v>
      </c>
    </row>
    <row r="28" spans="1:16" s="114" customFormat="1" ht="29">
      <c r="A28" s="116">
        <f t="shared" si="5"/>
        <v>25</v>
      </c>
      <c r="B28" s="121" t="s">
        <v>1543</v>
      </c>
      <c r="C28" s="116" t="s">
        <v>702</v>
      </c>
      <c r="D28" s="116">
        <v>1</v>
      </c>
      <c r="E28" s="116">
        <v>1</v>
      </c>
      <c r="F28" s="116">
        <f t="shared" si="0"/>
        <v>2</v>
      </c>
      <c r="G28" s="119">
        <v>12720</v>
      </c>
      <c r="H28" s="119">
        <f t="shared" si="1"/>
        <v>25440</v>
      </c>
      <c r="I28" s="119">
        <v>1590</v>
      </c>
      <c r="J28" s="119">
        <f t="shared" si="2"/>
        <v>3180</v>
      </c>
      <c r="K28" s="116" t="s">
        <v>1544</v>
      </c>
      <c r="M28" s="114">
        <f t="shared" si="3"/>
        <v>0</v>
      </c>
      <c r="N28" s="114">
        <f t="shared" si="4"/>
        <v>0</v>
      </c>
    </row>
    <row r="29" spans="1:16" s="114" customFormat="1" ht="14.5">
      <c r="A29" s="129"/>
      <c r="B29" s="130" t="s">
        <v>1316</v>
      </c>
      <c r="C29" s="129"/>
      <c r="D29" s="131"/>
      <c r="E29" s="129"/>
      <c r="F29" s="129"/>
      <c r="G29" s="129"/>
      <c r="H29" s="132">
        <f>SUM(H4:H28)</f>
        <v>744757.03374315577</v>
      </c>
      <c r="I29" s="130"/>
      <c r="J29" s="132">
        <f>SUM(J4:J28)</f>
        <v>230397.8</v>
      </c>
      <c r="K29" s="115"/>
      <c r="M29" s="132">
        <f>SUM(M4:M28)</f>
        <v>645275</v>
      </c>
      <c r="N29" s="132">
        <f>SUM(N4:N28)</f>
        <v>68677.399999999994</v>
      </c>
      <c r="O29" s="817">
        <f>H29-M29</f>
        <v>99482.033743155771</v>
      </c>
      <c r="P29" s="817">
        <f>J29-N29</f>
        <v>161720.4</v>
      </c>
    </row>
    <row r="30" spans="1:16" s="114" customFormat="1" ht="14.5">
      <c r="A30" s="122"/>
      <c r="B30" s="115"/>
      <c r="C30" s="115"/>
      <c r="D30" s="115"/>
      <c r="E30" s="115"/>
      <c r="F30" s="115"/>
      <c r="G30" s="115"/>
      <c r="H30" s="115"/>
      <c r="I30" s="115"/>
      <c r="J30" s="115"/>
      <c r="K30" s="115"/>
    </row>
    <row r="31" spans="1:16" s="114" customFormat="1" ht="14.5">
      <c r="A31" s="123"/>
      <c r="B31" s="124" t="s">
        <v>1545</v>
      </c>
      <c r="C31" s="125"/>
      <c r="D31" s="125"/>
      <c r="E31" s="125"/>
      <c r="F31" s="115"/>
      <c r="G31" s="125"/>
      <c r="H31" s="125"/>
      <c r="I31" s="125"/>
      <c r="J31" s="125"/>
      <c r="K31" s="125"/>
      <c r="L31" s="126"/>
    </row>
    <row r="32" spans="1:16" s="114" customFormat="1" ht="43.5">
      <c r="A32" s="123"/>
      <c r="B32" s="127" t="s">
        <v>1546</v>
      </c>
      <c r="C32" s="125"/>
      <c r="D32" s="125"/>
      <c r="E32" s="125"/>
      <c r="F32" s="115"/>
      <c r="G32" s="125"/>
      <c r="H32" s="125"/>
      <c r="I32" s="125"/>
      <c r="J32" s="125"/>
      <c r="K32" s="125"/>
    </row>
    <row r="33" spans="1:11">
      <c r="A33" s="109"/>
      <c r="B33" s="110"/>
      <c r="C33" s="108"/>
      <c r="D33" s="108"/>
      <c r="E33" s="108"/>
      <c r="F33" s="108"/>
      <c r="G33" s="108"/>
      <c r="H33" s="108"/>
      <c r="I33" s="108"/>
      <c r="J33" s="108"/>
      <c r="K33" s="108"/>
    </row>
    <row r="34" spans="1:11">
      <c r="F34" s="108"/>
    </row>
    <row r="35" spans="1:11">
      <c r="F35" s="108"/>
    </row>
    <row r="37" spans="1:11">
      <c r="F37" s="112"/>
    </row>
  </sheetData>
  <mergeCells count="10">
    <mergeCell ref="F2:F3"/>
    <mergeCell ref="G2:H2"/>
    <mergeCell ref="I2:J2"/>
    <mergeCell ref="K2:K3"/>
    <mergeCell ref="A1:K1"/>
    <mergeCell ref="A2:A3"/>
    <mergeCell ref="B2:B3"/>
    <mergeCell ref="C2:C3"/>
    <mergeCell ref="D2:D3"/>
    <mergeCell ref="E2:E3"/>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8" tint="0.79998168889431442"/>
  </sheetPr>
  <dimension ref="A1:T16"/>
  <sheetViews>
    <sheetView topLeftCell="A6" zoomScaleNormal="100" workbookViewId="0">
      <selection activeCell="C18" sqref="C18"/>
    </sheetView>
  </sheetViews>
  <sheetFormatPr defaultColWidth="8.81640625" defaultRowHeight="14.5"/>
  <cols>
    <col min="1" max="1" width="8.81640625" style="68"/>
    <col min="2" max="2" width="23.81640625" style="68" customWidth="1"/>
    <col min="3" max="3" width="11.54296875" style="68" customWidth="1"/>
    <col min="4" max="19" width="8.81640625" style="68"/>
    <col min="20" max="20" width="35.26953125" style="68" customWidth="1"/>
    <col min="21" max="21" width="11.453125" style="68" customWidth="1"/>
    <col min="22" max="22" width="14.7265625" style="68" customWidth="1"/>
    <col min="23" max="23" width="11.453125" style="68" customWidth="1"/>
    <col min="24" max="257" width="8.81640625" style="68"/>
    <col min="258" max="258" width="19.1796875" style="68" customWidth="1"/>
    <col min="259" max="259" width="11.54296875" style="68" customWidth="1"/>
    <col min="260" max="275" width="8.81640625" style="68"/>
    <col min="276" max="276" width="35.26953125" style="68" customWidth="1"/>
    <col min="277" max="277" width="11.453125" style="68" customWidth="1"/>
    <col min="278" max="278" width="14.7265625" style="68" customWidth="1"/>
    <col min="279" max="279" width="11.453125" style="68" customWidth="1"/>
    <col min="280" max="513" width="8.81640625" style="68"/>
    <col min="514" max="514" width="19.1796875" style="68" customWidth="1"/>
    <col min="515" max="515" width="11.54296875" style="68" customWidth="1"/>
    <col min="516" max="531" width="8.81640625" style="68"/>
    <col min="532" max="532" width="35.26953125" style="68" customWidth="1"/>
    <col min="533" max="533" width="11.453125" style="68" customWidth="1"/>
    <col min="534" max="534" width="14.7265625" style="68" customWidth="1"/>
    <col min="535" max="535" width="11.453125" style="68" customWidth="1"/>
    <col min="536" max="769" width="8.81640625" style="68"/>
    <col min="770" max="770" width="19.1796875" style="68" customWidth="1"/>
    <col min="771" max="771" width="11.54296875" style="68" customWidth="1"/>
    <col min="772" max="787" width="8.81640625" style="68"/>
    <col min="788" max="788" width="35.26953125" style="68" customWidth="1"/>
    <col min="789" max="789" width="11.453125" style="68" customWidth="1"/>
    <col min="790" max="790" width="14.7265625" style="68" customWidth="1"/>
    <col min="791" max="791" width="11.453125" style="68" customWidth="1"/>
    <col min="792" max="1025" width="8.81640625" style="68"/>
    <col min="1026" max="1026" width="19.1796875" style="68" customWidth="1"/>
    <col min="1027" max="1027" width="11.54296875" style="68" customWidth="1"/>
    <col min="1028" max="1043" width="8.81640625" style="68"/>
    <col min="1044" max="1044" width="35.26953125" style="68" customWidth="1"/>
    <col min="1045" max="1045" width="11.453125" style="68" customWidth="1"/>
    <col min="1046" max="1046" width="14.7265625" style="68" customWidth="1"/>
    <col min="1047" max="1047" width="11.453125" style="68" customWidth="1"/>
    <col min="1048" max="1281" width="8.81640625" style="68"/>
    <col min="1282" max="1282" width="19.1796875" style="68" customWidth="1"/>
    <col min="1283" max="1283" width="11.54296875" style="68" customWidth="1"/>
    <col min="1284" max="1299" width="8.81640625" style="68"/>
    <col min="1300" max="1300" width="35.26953125" style="68" customWidth="1"/>
    <col min="1301" max="1301" width="11.453125" style="68" customWidth="1"/>
    <col min="1302" max="1302" width="14.7265625" style="68" customWidth="1"/>
    <col min="1303" max="1303" width="11.453125" style="68" customWidth="1"/>
    <col min="1304" max="1537" width="8.81640625" style="68"/>
    <col min="1538" max="1538" width="19.1796875" style="68" customWidth="1"/>
    <col min="1539" max="1539" width="11.54296875" style="68" customWidth="1"/>
    <col min="1540" max="1555" width="8.81640625" style="68"/>
    <col min="1556" max="1556" width="35.26953125" style="68" customWidth="1"/>
    <col min="1557" max="1557" width="11.453125" style="68" customWidth="1"/>
    <col min="1558" max="1558" width="14.7265625" style="68" customWidth="1"/>
    <col min="1559" max="1559" width="11.453125" style="68" customWidth="1"/>
    <col min="1560" max="1793" width="8.81640625" style="68"/>
    <col min="1794" max="1794" width="19.1796875" style="68" customWidth="1"/>
    <col min="1795" max="1795" width="11.54296875" style="68" customWidth="1"/>
    <col min="1796" max="1811" width="8.81640625" style="68"/>
    <col min="1812" max="1812" width="35.26953125" style="68" customWidth="1"/>
    <col min="1813" max="1813" width="11.453125" style="68" customWidth="1"/>
    <col min="1814" max="1814" width="14.7265625" style="68" customWidth="1"/>
    <col min="1815" max="1815" width="11.453125" style="68" customWidth="1"/>
    <col min="1816" max="2049" width="8.81640625" style="68"/>
    <col min="2050" max="2050" width="19.1796875" style="68" customWidth="1"/>
    <col min="2051" max="2051" width="11.54296875" style="68" customWidth="1"/>
    <col min="2052" max="2067" width="8.81640625" style="68"/>
    <col min="2068" max="2068" width="35.26953125" style="68" customWidth="1"/>
    <col min="2069" max="2069" width="11.453125" style="68" customWidth="1"/>
    <col min="2070" max="2070" width="14.7265625" style="68" customWidth="1"/>
    <col min="2071" max="2071" width="11.453125" style="68" customWidth="1"/>
    <col min="2072" max="2305" width="8.81640625" style="68"/>
    <col min="2306" max="2306" width="19.1796875" style="68" customWidth="1"/>
    <col min="2307" max="2307" width="11.54296875" style="68" customWidth="1"/>
    <col min="2308" max="2323" width="8.81640625" style="68"/>
    <col min="2324" max="2324" width="35.26953125" style="68" customWidth="1"/>
    <col min="2325" max="2325" width="11.453125" style="68" customWidth="1"/>
    <col min="2326" max="2326" width="14.7265625" style="68" customWidth="1"/>
    <col min="2327" max="2327" width="11.453125" style="68" customWidth="1"/>
    <col min="2328" max="2561" width="8.81640625" style="68"/>
    <col min="2562" max="2562" width="19.1796875" style="68" customWidth="1"/>
    <col min="2563" max="2563" width="11.54296875" style="68" customWidth="1"/>
    <col min="2564" max="2579" width="8.81640625" style="68"/>
    <col min="2580" max="2580" width="35.26953125" style="68" customWidth="1"/>
    <col min="2581" max="2581" width="11.453125" style="68" customWidth="1"/>
    <col min="2582" max="2582" width="14.7265625" style="68" customWidth="1"/>
    <col min="2583" max="2583" width="11.453125" style="68" customWidth="1"/>
    <col min="2584" max="2817" width="8.81640625" style="68"/>
    <col min="2818" max="2818" width="19.1796875" style="68" customWidth="1"/>
    <col min="2819" max="2819" width="11.54296875" style="68" customWidth="1"/>
    <col min="2820" max="2835" width="8.81640625" style="68"/>
    <col min="2836" max="2836" width="35.26953125" style="68" customWidth="1"/>
    <col min="2837" max="2837" width="11.453125" style="68" customWidth="1"/>
    <col min="2838" max="2838" width="14.7265625" style="68" customWidth="1"/>
    <col min="2839" max="2839" width="11.453125" style="68" customWidth="1"/>
    <col min="2840" max="3073" width="8.81640625" style="68"/>
    <col min="3074" max="3074" width="19.1796875" style="68" customWidth="1"/>
    <col min="3075" max="3075" width="11.54296875" style="68" customWidth="1"/>
    <col min="3076" max="3091" width="8.81640625" style="68"/>
    <col min="3092" max="3092" width="35.26953125" style="68" customWidth="1"/>
    <col min="3093" max="3093" width="11.453125" style="68" customWidth="1"/>
    <col min="3094" max="3094" width="14.7265625" style="68" customWidth="1"/>
    <col min="3095" max="3095" width="11.453125" style="68" customWidth="1"/>
    <col min="3096" max="3329" width="8.81640625" style="68"/>
    <col min="3330" max="3330" width="19.1796875" style="68" customWidth="1"/>
    <col min="3331" max="3331" width="11.54296875" style="68" customWidth="1"/>
    <col min="3332" max="3347" width="8.81640625" style="68"/>
    <col min="3348" max="3348" width="35.26953125" style="68" customWidth="1"/>
    <col min="3349" max="3349" width="11.453125" style="68" customWidth="1"/>
    <col min="3350" max="3350" width="14.7265625" style="68" customWidth="1"/>
    <col min="3351" max="3351" width="11.453125" style="68" customWidth="1"/>
    <col min="3352" max="3585" width="8.81640625" style="68"/>
    <col min="3586" max="3586" width="19.1796875" style="68" customWidth="1"/>
    <col min="3587" max="3587" width="11.54296875" style="68" customWidth="1"/>
    <col min="3588" max="3603" width="8.81640625" style="68"/>
    <col min="3604" max="3604" width="35.26953125" style="68" customWidth="1"/>
    <col min="3605" max="3605" width="11.453125" style="68" customWidth="1"/>
    <col min="3606" max="3606" width="14.7265625" style="68" customWidth="1"/>
    <col min="3607" max="3607" width="11.453125" style="68" customWidth="1"/>
    <col min="3608" max="3841" width="8.81640625" style="68"/>
    <col min="3842" max="3842" width="19.1796875" style="68" customWidth="1"/>
    <col min="3843" max="3843" width="11.54296875" style="68" customWidth="1"/>
    <col min="3844" max="3859" width="8.81640625" style="68"/>
    <col min="3860" max="3860" width="35.26953125" style="68" customWidth="1"/>
    <col min="3861" max="3861" width="11.453125" style="68" customWidth="1"/>
    <col min="3862" max="3862" width="14.7265625" style="68" customWidth="1"/>
    <col min="3863" max="3863" width="11.453125" style="68" customWidth="1"/>
    <col min="3864" max="4097" width="8.81640625" style="68"/>
    <col min="4098" max="4098" width="19.1796875" style="68" customWidth="1"/>
    <col min="4099" max="4099" width="11.54296875" style="68" customWidth="1"/>
    <col min="4100" max="4115" width="8.81640625" style="68"/>
    <col min="4116" max="4116" width="35.26953125" style="68" customWidth="1"/>
    <col min="4117" max="4117" width="11.453125" style="68" customWidth="1"/>
    <col min="4118" max="4118" width="14.7265625" style="68" customWidth="1"/>
    <col min="4119" max="4119" width="11.453125" style="68" customWidth="1"/>
    <col min="4120" max="4353" width="8.81640625" style="68"/>
    <col min="4354" max="4354" width="19.1796875" style="68" customWidth="1"/>
    <col min="4355" max="4355" width="11.54296875" style="68" customWidth="1"/>
    <col min="4356" max="4371" width="8.81640625" style="68"/>
    <col min="4372" max="4372" width="35.26953125" style="68" customWidth="1"/>
    <col min="4373" max="4373" width="11.453125" style="68" customWidth="1"/>
    <col min="4374" max="4374" width="14.7265625" style="68" customWidth="1"/>
    <col min="4375" max="4375" width="11.453125" style="68" customWidth="1"/>
    <col min="4376" max="4609" width="8.81640625" style="68"/>
    <col min="4610" max="4610" width="19.1796875" style="68" customWidth="1"/>
    <col min="4611" max="4611" width="11.54296875" style="68" customWidth="1"/>
    <col min="4612" max="4627" width="8.81640625" style="68"/>
    <col min="4628" max="4628" width="35.26953125" style="68" customWidth="1"/>
    <col min="4629" max="4629" width="11.453125" style="68" customWidth="1"/>
    <col min="4630" max="4630" width="14.7265625" style="68" customWidth="1"/>
    <col min="4631" max="4631" width="11.453125" style="68" customWidth="1"/>
    <col min="4632" max="4865" width="8.81640625" style="68"/>
    <col min="4866" max="4866" width="19.1796875" style="68" customWidth="1"/>
    <col min="4867" max="4867" width="11.54296875" style="68" customWidth="1"/>
    <col min="4868" max="4883" width="8.81640625" style="68"/>
    <col min="4884" max="4884" width="35.26953125" style="68" customWidth="1"/>
    <col min="4885" max="4885" width="11.453125" style="68" customWidth="1"/>
    <col min="4886" max="4886" width="14.7265625" style="68" customWidth="1"/>
    <col min="4887" max="4887" width="11.453125" style="68" customWidth="1"/>
    <col min="4888" max="5121" width="8.81640625" style="68"/>
    <col min="5122" max="5122" width="19.1796875" style="68" customWidth="1"/>
    <col min="5123" max="5123" width="11.54296875" style="68" customWidth="1"/>
    <col min="5124" max="5139" width="8.81640625" style="68"/>
    <col min="5140" max="5140" width="35.26953125" style="68" customWidth="1"/>
    <col min="5141" max="5141" width="11.453125" style="68" customWidth="1"/>
    <col min="5142" max="5142" width="14.7265625" style="68" customWidth="1"/>
    <col min="5143" max="5143" width="11.453125" style="68" customWidth="1"/>
    <col min="5144" max="5377" width="8.81640625" style="68"/>
    <col min="5378" max="5378" width="19.1796875" style="68" customWidth="1"/>
    <col min="5379" max="5379" width="11.54296875" style="68" customWidth="1"/>
    <col min="5380" max="5395" width="8.81640625" style="68"/>
    <col min="5396" max="5396" width="35.26953125" style="68" customWidth="1"/>
    <col min="5397" max="5397" width="11.453125" style="68" customWidth="1"/>
    <col min="5398" max="5398" width="14.7265625" style="68" customWidth="1"/>
    <col min="5399" max="5399" width="11.453125" style="68" customWidth="1"/>
    <col min="5400" max="5633" width="8.81640625" style="68"/>
    <col min="5634" max="5634" width="19.1796875" style="68" customWidth="1"/>
    <col min="5635" max="5635" width="11.54296875" style="68" customWidth="1"/>
    <col min="5636" max="5651" width="8.81640625" style="68"/>
    <col min="5652" max="5652" width="35.26953125" style="68" customWidth="1"/>
    <col min="5653" max="5653" width="11.453125" style="68" customWidth="1"/>
    <col min="5654" max="5654" width="14.7265625" style="68" customWidth="1"/>
    <col min="5655" max="5655" width="11.453125" style="68" customWidth="1"/>
    <col min="5656" max="5889" width="8.81640625" style="68"/>
    <col min="5890" max="5890" width="19.1796875" style="68" customWidth="1"/>
    <col min="5891" max="5891" width="11.54296875" style="68" customWidth="1"/>
    <col min="5892" max="5907" width="8.81640625" style="68"/>
    <col min="5908" max="5908" width="35.26953125" style="68" customWidth="1"/>
    <col min="5909" max="5909" width="11.453125" style="68" customWidth="1"/>
    <col min="5910" max="5910" width="14.7265625" style="68" customWidth="1"/>
    <col min="5911" max="5911" width="11.453125" style="68" customWidth="1"/>
    <col min="5912" max="6145" width="8.81640625" style="68"/>
    <col min="6146" max="6146" width="19.1796875" style="68" customWidth="1"/>
    <col min="6147" max="6147" width="11.54296875" style="68" customWidth="1"/>
    <col min="6148" max="6163" width="8.81640625" style="68"/>
    <col min="6164" max="6164" width="35.26953125" style="68" customWidth="1"/>
    <col min="6165" max="6165" width="11.453125" style="68" customWidth="1"/>
    <col min="6166" max="6166" width="14.7265625" style="68" customWidth="1"/>
    <col min="6167" max="6167" width="11.453125" style="68" customWidth="1"/>
    <col min="6168" max="6401" width="8.81640625" style="68"/>
    <col min="6402" max="6402" width="19.1796875" style="68" customWidth="1"/>
    <col min="6403" max="6403" width="11.54296875" style="68" customWidth="1"/>
    <col min="6404" max="6419" width="8.81640625" style="68"/>
    <col min="6420" max="6420" width="35.26953125" style="68" customWidth="1"/>
    <col min="6421" max="6421" width="11.453125" style="68" customWidth="1"/>
    <col min="6422" max="6422" width="14.7265625" style="68" customWidth="1"/>
    <col min="6423" max="6423" width="11.453125" style="68" customWidth="1"/>
    <col min="6424" max="6657" width="8.81640625" style="68"/>
    <col min="6658" max="6658" width="19.1796875" style="68" customWidth="1"/>
    <col min="6659" max="6659" width="11.54296875" style="68" customWidth="1"/>
    <col min="6660" max="6675" width="8.81640625" style="68"/>
    <col min="6676" max="6676" width="35.26953125" style="68" customWidth="1"/>
    <col min="6677" max="6677" width="11.453125" style="68" customWidth="1"/>
    <col min="6678" max="6678" width="14.7265625" style="68" customWidth="1"/>
    <col min="6679" max="6679" width="11.453125" style="68" customWidth="1"/>
    <col min="6680" max="6913" width="8.81640625" style="68"/>
    <col min="6914" max="6914" width="19.1796875" style="68" customWidth="1"/>
    <col min="6915" max="6915" width="11.54296875" style="68" customWidth="1"/>
    <col min="6916" max="6931" width="8.81640625" style="68"/>
    <col min="6932" max="6932" width="35.26953125" style="68" customWidth="1"/>
    <col min="6933" max="6933" width="11.453125" style="68" customWidth="1"/>
    <col min="6934" max="6934" width="14.7265625" style="68" customWidth="1"/>
    <col min="6935" max="6935" width="11.453125" style="68" customWidth="1"/>
    <col min="6936" max="7169" width="8.81640625" style="68"/>
    <col min="7170" max="7170" width="19.1796875" style="68" customWidth="1"/>
    <col min="7171" max="7171" width="11.54296875" style="68" customWidth="1"/>
    <col min="7172" max="7187" width="8.81640625" style="68"/>
    <col min="7188" max="7188" width="35.26953125" style="68" customWidth="1"/>
    <col min="7189" max="7189" width="11.453125" style="68" customWidth="1"/>
    <col min="7190" max="7190" width="14.7265625" style="68" customWidth="1"/>
    <col min="7191" max="7191" width="11.453125" style="68" customWidth="1"/>
    <col min="7192" max="7425" width="8.81640625" style="68"/>
    <col min="7426" max="7426" width="19.1796875" style="68" customWidth="1"/>
    <col min="7427" max="7427" width="11.54296875" style="68" customWidth="1"/>
    <col min="7428" max="7443" width="8.81640625" style="68"/>
    <col min="7444" max="7444" width="35.26953125" style="68" customWidth="1"/>
    <col min="7445" max="7445" width="11.453125" style="68" customWidth="1"/>
    <col min="7446" max="7446" width="14.7265625" style="68" customWidth="1"/>
    <col min="7447" max="7447" width="11.453125" style="68" customWidth="1"/>
    <col min="7448" max="7681" width="8.81640625" style="68"/>
    <col min="7682" max="7682" width="19.1796875" style="68" customWidth="1"/>
    <col min="7683" max="7683" width="11.54296875" style="68" customWidth="1"/>
    <col min="7684" max="7699" width="8.81640625" style="68"/>
    <col min="7700" max="7700" width="35.26953125" style="68" customWidth="1"/>
    <col min="7701" max="7701" width="11.453125" style="68" customWidth="1"/>
    <col min="7702" max="7702" width="14.7265625" style="68" customWidth="1"/>
    <col min="7703" max="7703" width="11.453125" style="68" customWidth="1"/>
    <col min="7704" max="7937" width="8.81640625" style="68"/>
    <col min="7938" max="7938" width="19.1796875" style="68" customWidth="1"/>
    <col min="7939" max="7939" width="11.54296875" style="68" customWidth="1"/>
    <col min="7940" max="7955" width="8.81640625" style="68"/>
    <col min="7956" max="7956" width="35.26953125" style="68" customWidth="1"/>
    <col min="7957" max="7957" width="11.453125" style="68" customWidth="1"/>
    <col min="7958" max="7958" width="14.7265625" style="68" customWidth="1"/>
    <col min="7959" max="7959" width="11.453125" style="68" customWidth="1"/>
    <col min="7960" max="8193" width="8.81640625" style="68"/>
    <col min="8194" max="8194" width="19.1796875" style="68" customWidth="1"/>
    <col min="8195" max="8195" width="11.54296875" style="68" customWidth="1"/>
    <col min="8196" max="8211" width="8.81640625" style="68"/>
    <col min="8212" max="8212" width="35.26953125" style="68" customWidth="1"/>
    <col min="8213" max="8213" width="11.453125" style="68" customWidth="1"/>
    <col min="8214" max="8214" width="14.7265625" style="68" customWidth="1"/>
    <col min="8215" max="8215" width="11.453125" style="68" customWidth="1"/>
    <col min="8216" max="8449" width="8.81640625" style="68"/>
    <col min="8450" max="8450" width="19.1796875" style="68" customWidth="1"/>
    <col min="8451" max="8451" width="11.54296875" style="68" customWidth="1"/>
    <col min="8452" max="8467" width="8.81640625" style="68"/>
    <col min="8468" max="8468" width="35.26953125" style="68" customWidth="1"/>
    <col min="8469" max="8469" width="11.453125" style="68" customWidth="1"/>
    <col min="8470" max="8470" width="14.7265625" style="68" customWidth="1"/>
    <col min="8471" max="8471" width="11.453125" style="68" customWidth="1"/>
    <col min="8472" max="8705" width="8.81640625" style="68"/>
    <col min="8706" max="8706" width="19.1796875" style="68" customWidth="1"/>
    <col min="8707" max="8707" width="11.54296875" style="68" customWidth="1"/>
    <col min="8708" max="8723" width="8.81640625" style="68"/>
    <col min="8724" max="8724" width="35.26953125" style="68" customWidth="1"/>
    <col min="8725" max="8725" width="11.453125" style="68" customWidth="1"/>
    <col min="8726" max="8726" width="14.7265625" style="68" customWidth="1"/>
    <col min="8727" max="8727" width="11.453125" style="68" customWidth="1"/>
    <col min="8728" max="8961" width="8.81640625" style="68"/>
    <col min="8962" max="8962" width="19.1796875" style="68" customWidth="1"/>
    <col min="8963" max="8963" width="11.54296875" style="68" customWidth="1"/>
    <col min="8964" max="8979" width="8.81640625" style="68"/>
    <col min="8980" max="8980" width="35.26953125" style="68" customWidth="1"/>
    <col min="8981" max="8981" width="11.453125" style="68" customWidth="1"/>
    <col min="8982" max="8982" width="14.7265625" style="68" customWidth="1"/>
    <col min="8983" max="8983" width="11.453125" style="68" customWidth="1"/>
    <col min="8984" max="9217" width="8.81640625" style="68"/>
    <col min="9218" max="9218" width="19.1796875" style="68" customWidth="1"/>
    <col min="9219" max="9219" width="11.54296875" style="68" customWidth="1"/>
    <col min="9220" max="9235" width="8.81640625" style="68"/>
    <col min="9236" max="9236" width="35.26953125" style="68" customWidth="1"/>
    <col min="9237" max="9237" width="11.453125" style="68" customWidth="1"/>
    <col min="9238" max="9238" width="14.7265625" style="68" customWidth="1"/>
    <col min="9239" max="9239" width="11.453125" style="68" customWidth="1"/>
    <col min="9240" max="9473" width="8.81640625" style="68"/>
    <col min="9474" max="9474" width="19.1796875" style="68" customWidth="1"/>
    <col min="9475" max="9475" width="11.54296875" style="68" customWidth="1"/>
    <col min="9476" max="9491" width="8.81640625" style="68"/>
    <col min="9492" max="9492" width="35.26953125" style="68" customWidth="1"/>
    <col min="9493" max="9493" width="11.453125" style="68" customWidth="1"/>
    <col min="9494" max="9494" width="14.7265625" style="68" customWidth="1"/>
    <col min="9495" max="9495" width="11.453125" style="68" customWidth="1"/>
    <col min="9496" max="9729" width="8.81640625" style="68"/>
    <col min="9730" max="9730" width="19.1796875" style="68" customWidth="1"/>
    <col min="9731" max="9731" width="11.54296875" style="68" customWidth="1"/>
    <col min="9732" max="9747" width="8.81640625" style="68"/>
    <col min="9748" max="9748" width="35.26953125" style="68" customWidth="1"/>
    <col min="9749" max="9749" width="11.453125" style="68" customWidth="1"/>
    <col min="9750" max="9750" width="14.7265625" style="68" customWidth="1"/>
    <col min="9751" max="9751" width="11.453125" style="68" customWidth="1"/>
    <col min="9752" max="9985" width="8.81640625" style="68"/>
    <col min="9986" max="9986" width="19.1796875" style="68" customWidth="1"/>
    <col min="9987" max="9987" width="11.54296875" style="68" customWidth="1"/>
    <col min="9988" max="10003" width="8.81640625" style="68"/>
    <col min="10004" max="10004" width="35.26953125" style="68" customWidth="1"/>
    <col min="10005" max="10005" width="11.453125" style="68" customWidth="1"/>
    <col min="10006" max="10006" width="14.7265625" style="68" customWidth="1"/>
    <col min="10007" max="10007" width="11.453125" style="68" customWidth="1"/>
    <col min="10008" max="10241" width="8.81640625" style="68"/>
    <col min="10242" max="10242" width="19.1796875" style="68" customWidth="1"/>
    <col min="10243" max="10243" width="11.54296875" style="68" customWidth="1"/>
    <col min="10244" max="10259" width="8.81640625" style="68"/>
    <col min="10260" max="10260" width="35.26953125" style="68" customWidth="1"/>
    <col min="10261" max="10261" width="11.453125" style="68" customWidth="1"/>
    <col min="10262" max="10262" width="14.7265625" style="68" customWidth="1"/>
    <col min="10263" max="10263" width="11.453125" style="68" customWidth="1"/>
    <col min="10264" max="10497" width="8.81640625" style="68"/>
    <col min="10498" max="10498" width="19.1796875" style="68" customWidth="1"/>
    <col min="10499" max="10499" width="11.54296875" style="68" customWidth="1"/>
    <col min="10500" max="10515" width="8.81640625" style="68"/>
    <col min="10516" max="10516" width="35.26953125" style="68" customWidth="1"/>
    <col min="10517" max="10517" width="11.453125" style="68" customWidth="1"/>
    <col min="10518" max="10518" width="14.7265625" style="68" customWidth="1"/>
    <col min="10519" max="10519" width="11.453125" style="68" customWidth="1"/>
    <col min="10520" max="10753" width="8.81640625" style="68"/>
    <col min="10754" max="10754" width="19.1796875" style="68" customWidth="1"/>
    <col min="10755" max="10755" width="11.54296875" style="68" customWidth="1"/>
    <col min="10756" max="10771" width="8.81640625" style="68"/>
    <col min="10772" max="10772" width="35.26953125" style="68" customWidth="1"/>
    <col min="10773" max="10773" width="11.453125" style="68" customWidth="1"/>
    <col min="10774" max="10774" width="14.7265625" style="68" customWidth="1"/>
    <col min="10775" max="10775" width="11.453125" style="68" customWidth="1"/>
    <col min="10776" max="11009" width="8.81640625" style="68"/>
    <col min="11010" max="11010" width="19.1796875" style="68" customWidth="1"/>
    <col min="11011" max="11011" width="11.54296875" style="68" customWidth="1"/>
    <col min="11012" max="11027" width="8.81640625" style="68"/>
    <col min="11028" max="11028" width="35.26953125" style="68" customWidth="1"/>
    <col min="11029" max="11029" width="11.453125" style="68" customWidth="1"/>
    <col min="11030" max="11030" width="14.7265625" style="68" customWidth="1"/>
    <col min="11031" max="11031" width="11.453125" style="68" customWidth="1"/>
    <col min="11032" max="11265" width="8.81640625" style="68"/>
    <col min="11266" max="11266" width="19.1796875" style="68" customWidth="1"/>
    <col min="11267" max="11267" width="11.54296875" style="68" customWidth="1"/>
    <col min="11268" max="11283" width="8.81640625" style="68"/>
    <col min="11284" max="11284" width="35.26953125" style="68" customWidth="1"/>
    <col min="11285" max="11285" width="11.453125" style="68" customWidth="1"/>
    <col min="11286" max="11286" width="14.7265625" style="68" customWidth="1"/>
    <col min="11287" max="11287" width="11.453125" style="68" customWidth="1"/>
    <col min="11288" max="11521" width="8.81640625" style="68"/>
    <col min="11522" max="11522" width="19.1796875" style="68" customWidth="1"/>
    <col min="11523" max="11523" width="11.54296875" style="68" customWidth="1"/>
    <col min="11524" max="11539" width="8.81640625" style="68"/>
    <col min="11540" max="11540" width="35.26953125" style="68" customWidth="1"/>
    <col min="11541" max="11541" width="11.453125" style="68" customWidth="1"/>
    <col min="11542" max="11542" width="14.7265625" style="68" customWidth="1"/>
    <col min="11543" max="11543" width="11.453125" style="68" customWidth="1"/>
    <col min="11544" max="11777" width="8.81640625" style="68"/>
    <col min="11778" max="11778" width="19.1796875" style="68" customWidth="1"/>
    <col min="11779" max="11779" width="11.54296875" style="68" customWidth="1"/>
    <col min="11780" max="11795" width="8.81640625" style="68"/>
    <col min="11796" max="11796" width="35.26953125" style="68" customWidth="1"/>
    <col min="11797" max="11797" width="11.453125" style="68" customWidth="1"/>
    <col min="11798" max="11798" width="14.7265625" style="68" customWidth="1"/>
    <col min="11799" max="11799" width="11.453125" style="68" customWidth="1"/>
    <col min="11800" max="12033" width="8.81640625" style="68"/>
    <col min="12034" max="12034" width="19.1796875" style="68" customWidth="1"/>
    <col min="12035" max="12035" width="11.54296875" style="68" customWidth="1"/>
    <col min="12036" max="12051" width="8.81640625" style="68"/>
    <col min="12052" max="12052" width="35.26953125" style="68" customWidth="1"/>
    <col min="12053" max="12053" width="11.453125" style="68" customWidth="1"/>
    <col min="12054" max="12054" width="14.7265625" style="68" customWidth="1"/>
    <col min="12055" max="12055" width="11.453125" style="68" customWidth="1"/>
    <col min="12056" max="12289" width="8.81640625" style="68"/>
    <col min="12290" max="12290" width="19.1796875" style="68" customWidth="1"/>
    <col min="12291" max="12291" width="11.54296875" style="68" customWidth="1"/>
    <col min="12292" max="12307" width="8.81640625" style="68"/>
    <col min="12308" max="12308" width="35.26953125" style="68" customWidth="1"/>
    <col min="12309" max="12309" width="11.453125" style="68" customWidth="1"/>
    <col min="12310" max="12310" width="14.7265625" style="68" customWidth="1"/>
    <col min="12311" max="12311" width="11.453125" style="68" customWidth="1"/>
    <col min="12312" max="12545" width="8.81640625" style="68"/>
    <col min="12546" max="12546" width="19.1796875" style="68" customWidth="1"/>
    <col min="12547" max="12547" width="11.54296875" style="68" customWidth="1"/>
    <col min="12548" max="12563" width="8.81640625" style="68"/>
    <col min="12564" max="12564" width="35.26953125" style="68" customWidth="1"/>
    <col min="12565" max="12565" width="11.453125" style="68" customWidth="1"/>
    <col min="12566" max="12566" width="14.7265625" style="68" customWidth="1"/>
    <col min="12567" max="12567" width="11.453125" style="68" customWidth="1"/>
    <col min="12568" max="12801" width="8.81640625" style="68"/>
    <col min="12802" max="12802" width="19.1796875" style="68" customWidth="1"/>
    <col min="12803" max="12803" width="11.54296875" style="68" customWidth="1"/>
    <col min="12804" max="12819" width="8.81640625" style="68"/>
    <col min="12820" max="12820" width="35.26953125" style="68" customWidth="1"/>
    <col min="12821" max="12821" width="11.453125" style="68" customWidth="1"/>
    <col min="12822" max="12822" width="14.7265625" style="68" customWidth="1"/>
    <col min="12823" max="12823" width="11.453125" style="68" customWidth="1"/>
    <col min="12824" max="13057" width="8.81640625" style="68"/>
    <col min="13058" max="13058" width="19.1796875" style="68" customWidth="1"/>
    <col min="13059" max="13059" width="11.54296875" style="68" customWidth="1"/>
    <col min="13060" max="13075" width="8.81640625" style="68"/>
    <col min="13076" max="13076" width="35.26953125" style="68" customWidth="1"/>
    <col min="13077" max="13077" width="11.453125" style="68" customWidth="1"/>
    <col min="13078" max="13078" width="14.7265625" style="68" customWidth="1"/>
    <col min="13079" max="13079" width="11.453125" style="68" customWidth="1"/>
    <col min="13080" max="13313" width="8.81640625" style="68"/>
    <col min="13314" max="13314" width="19.1796875" style="68" customWidth="1"/>
    <col min="13315" max="13315" width="11.54296875" style="68" customWidth="1"/>
    <col min="13316" max="13331" width="8.81640625" style="68"/>
    <col min="13332" max="13332" width="35.26953125" style="68" customWidth="1"/>
    <col min="13333" max="13333" width="11.453125" style="68" customWidth="1"/>
    <col min="13334" max="13334" width="14.7265625" style="68" customWidth="1"/>
    <col min="13335" max="13335" width="11.453125" style="68" customWidth="1"/>
    <col min="13336" max="13569" width="8.81640625" style="68"/>
    <col min="13570" max="13570" width="19.1796875" style="68" customWidth="1"/>
    <col min="13571" max="13571" width="11.54296875" style="68" customWidth="1"/>
    <col min="13572" max="13587" width="8.81640625" style="68"/>
    <col min="13588" max="13588" width="35.26953125" style="68" customWidth="1"/>
    <col min="13589" max="13589" width="11.453125" style="68" customWidth="1"/>
    <col min="13590" max="13590" width="14.7265625" style="68" customWidth="1"/>
    <col min="13591" max="13591" width="11.453125" style="68" customWidth="1"/>
    <col min="13592" max="13825" width="8.81640625" style="68"/>
    <col min="13826" max="13826" width="19.1796875" style="68" customWidth="1"/>
    <col min="13827" max="13827" width="11.54296875" style="68" customWidth="1"/>
    <col min="13828" max="13843" width="8.81640625" style="68"/>
    <col min="13844" max="13844" width="35.26953125" style="68" customWidth="1"/>
    <col min="13845" max="13845" width="11.453125" style="68" customWidth="1"/>
    <col min="13846" max="13846" width="14.7265625" style="68" customWidth="1"/>
    <col min="13847" max="13847" width="11.453125" style="68" customWidth="1"/>
    <col min="13848" max="14081" width="8.81640625" style="68"/>
    <col min="14082" max="14082" width="19.1796875" style="68" customWidth="1"/>
    <col min="14083" max="14083" width="11.54296875" style="68" customWidth="1"/>
    <col min="14084" max="14099" width="8.81640625" style="68"/>
    <col min="14100" max="14100" width="35.26953125" style="68" customWidth="1"/>
    <col min="14101" max="14101" width="11.453125" style="68" customWidth="1"/>
    <col min="14102" max="14102" width="14.7265625" style="68" customWidth="1"/>
    <col min="14103" max="14103" width="11.453125" style="68" customWidth="1"/>
    <col min="14104" max="14337" width="8.81640625" style="68"/>
    <col min="14338" max="14338" width="19.1796875" style="68" customWidth="1"/>
    <col min="14339" max="14339" width="11.54296875" style="68" customWidth="1"/>
    <col min="14340" max="14355" width="8.81640625" style="68"/>
    <col min="14356" max="14356" width="35.26953125" style="68" customWidth="1"/>
    <col min="14357" max="14357" width="11.453125" style="68" customWidth="1"/>
    <col min="14358" max="14358" width="14.7265625" style="68" customWidth="1"/>
    <col min="14359" max="14359" width="11.453125" style="68" customWidth="1"/>
    <col min="14360" max="14593" width="8.81640625" style="68"/>
    <col min="14594" max="14594" width="19.1796875" style="68" customWidth="1"/>
    <col min="14595" max="14595" width="11.54296875" style="68" customWidth="1"/>
    <col min="14596" max="14611" width="8.81640625" style="68"/>
    <col min="14612" max="14612" width="35.26953125" style="68" customWidth="1"/>
    <col min="14613" max="14613" width="11.453125" style="68" customWidth="1"/>
    <col min="14614" max="14614" width="14.7265625" style="68" customWidth="1"/>
    <col min="14615" max="14615" width="11.453125" style="68" customWidth="1"/>
    <col min="14616" max="14849" width="8.81640625" style="68"/>
    <col min="14850" max="14850" width="19.1796875" style="68" customWidth="1"/>
    <col min="14851" max="14851" width="11.54296875" style="68" customWidth="1"/>
    <col min="14852" max="14867" width="8.81640625" style="68"/>
    <col min="14868" max="14868" width="35.26953125" style="68" customWidth="1"/>
    <col min="14869" max="14869" width="11.453125" style="68" customWidth="1"/>
    <col min="14870" max="14870" width="14.7265625" style="68" customWidth="1"/>
    <col min="14871" max="14871" width="11.453125" style="68" customWidth="1"/>
    <col min="14872" max="15105" width="8.81640625" style="68"/>
    <col min="15106" max="15106" width="19.1796875" style="68" customWidth="1"/>
    <col min="15107" max="15107" width="11.54296875" style="68" customWidth="1"/>
    <col min="15108" max="15123" width="8.81640625" style="68"/>
    <col min="15124" max="15124" width="35.26953125" style="68" customWidth="1"/>
    <col min="15125" max="15125" width="11.453125" style="68" customWidth="1"/>
    <col min="15126" max="15126" width="14.7265625" style="68" customWidth="1"/>
    <col min="15127" max="15127" width="11.453125" style="68" customWidth="1"/>
    <col min="15128" max="15361" width="8.81640625" style="68"/>
    <col min="15362" max="15362" width="19.1796875" style="68" customWidth="1"/>
    <col min="15363" max="15363" width="11.54296875" style="68" customWidth="1"/>
    <col min="15364" max="15379" width="8.81640625" style="68"/>
    <col min="15380" max="15380" width="35.26953125" style="68" customWidth="1"/>
    <col min="15381" max="15381" width="11.453125" style="68" customWidth="1"/>
    <col min="15382" max="15382" width="14.7265625" style="68" customWidth="1"/>
    <col min="15383" max="15383" width="11.453125" style="68" customWidth="1"/>
    <col min="15384" max="15617" width="8.81640625" style="68"/>
    <col min="15618" max="15618" width="19.1796875" style="68" customWidth="1"/>
    <col min="15619" max="15619" width="11.54296875" style="68" customWidth="1"/>
    <col min="15620" max="15635" width="8.81640625" style="68"/>
    <col min="15636" max="15636" width="35.26953125" style="68" customWidth="1"/>
    <col min="15637" max="15637" width="11.453125" style="68" customWidth="1"/>
    <col min="15638" max="15638" width="14.7265625" style="68" customWidth="1"/>
    <col min="15639" max="15639" width="11.453125" style="68" customWidth="1"/>
    <col min="15640" max="15873" width="8.81640625" style="68"/>
    <col min="15874" max="15874" width="19.1796875" style="68" customWidth="1"/>
    <col min="15875" max="15875" width="11.54296875" style="68" customWidth="1"/>
    <col min="15876" max="15891" width="8.81640625" style="68"/>
    <col min="15892" max="15892" width="35.26953125" style="68" customWidth="1"/>
    <col min="15893" max="15893" width="11.453125" style="68" customWidth="1"/>
    <col min="15894" max="15894" width="14.7265625" style="68" customWidth="1"/>
    <col min="15895" max="15895" width="11.453125" style="68" customWidth="1"/>
    <col min="15896" max="16129" width="8.81640625" style="68"/>
    <col min="16130" max="16130" width="19.1796875" style="68" customWidth="1"/>
    <col min="16131" max="16131" width="11.54296875" style="68" customWidth="1"/>
    <col min="16132" max="16147" width="8.81640625" style="68"/>
    <col min="16148" max="16148" width="35.26953125" style="68" customWidth="1"/>
    <col min="16149" max="16149" width="11.453125" style="68" customWidth="1"/>
    <col min="16150" max="16150" width="14.7265625" style="68" customWidth="1"/>
    <col min="16151" max="16151" width="11.453125" style="68" customWidth="1"/>
    <col min="16152" max="16384" width="8.81640625" style="68"/>
  </cols>
  <sheetData>
    <row r="1" spans="1:20" ht="20" thickBot="1">
      <c r="A1" s="958" t="s">
        <v>1547</v>
      </c>
      <c r="B1" s="959"/>
      <c r="C1" s="959"/>
      <c r="D1" s="959"/>
      <c r="E1" s="959"/>
      <c r="F1" s="959"/>
      <c r="G1" s="959"/>
      <c r="H1" s="959"/>
      <c r="I1" s="959"/>
      <c r="J1" s="959"/>
      <c r="K1" s="959"/>
      <c r="L1" s="959"/>
      <c r="M1" s="959"/>
      <c r="N1" s="959"/>
      <c r="O1" s="959"/>
      <c r="P1" s="959"/>
      <c r="Q1" s="959"/>
      <c r="R1" s="959"/>
      <c r="S1" s="960"/>
    </row>
    <row r="2" spans="1:20">
      <c r="A2" s="961" t="s">
        <v>1548</v>
      </c>
      <c r="B2" s="962"/>
      <c r="C2" s="963" t="s">
        <v>1549</v>
      </c>
      <c r="D2" s="964"/>
      <c r="E2" s="964"/>
      <c r="F2" s="964"/>
      <c r="G2" s="964"/>
      <c r="H2" s="964"/>
      <c r="I2" s="964"/>
      <c r="J2" s="965"/>
      <c r="K2" s="961" t="s">
        <v>1550</v>
      </c>
      <c r="L2" s="966"/>
      <c r="M2" s="966"/>
      <c r="N2" s="966"/>
      <c r="O2" s="966"/>
      <c r="P2" s="962"/>
      <c r="Q2" s="189" t="s">
        <v>1551</v>
      </c>
      <c r="R2" s="967" t="s">
        <v>1552</v>
      </c>
      <c r="S2" s="968"/>
    </row>
    <row r="3" spans="1:20">
      <c r="A3" s="938"/>
      <c r="B3" s="939"/>
      <c r="C3" s="954"/>
      <c r="D3" s="955"/>
      <c r="E3" s="955"/>
      <c r="F3" s="955"/>
      <c r="G3" s="955"/>
      <c r="H3" s="955"/>
      <c r="I3" s="955"/>
      <c r="J3" s="956"/>
      <c r="K3" s="938" t="s">
        <v>1553</v>
      </c>
      <c r="L3" s="943"/>
      <c r="M3" s="943"/>
      <c r="N3" s="943"/>
      <c r="O3" s="943"/>
      <c r="P3" s="939"/>
      <c r="Q3" s="190" t="s">
        <v>1554</v>
      </c>
      <c r="R3" s="952">
        <v>4.5</v>
      </c>
      <c r="S3" s="957"/>
    </row>
    <row r="4" spans="1:20">
      <c r="A4" s="938" t="s">
        <v>1555</v>
      </c>
      <c r="B4" s="939"/>
      <c r="C4" s="940" t="s">
        <v>1556</v>
      </c>
      <c r="D4" s="941"/>
      <c r="E4" s="941"/>
      <c r="F4" s="941"/>
      <c r="G4" s="941"/>
      <c r="H4" s="941"/>
      <c r="I4" s="941"/>
      <c r="J4" s="942"/>
      <c r="K4" s="938" t="s">
        <v>1557</v>
      </c>
      <c r="L4" s="943"/>
      <c r="M4" s="943"/>
      <c r="N4" s="943"/>
      <c r="O4" s="943"/>
      <c r="P4" s="939"/>
      <c r="Q4" s="191" t="s">
        <v>1558</v>
      </c>
      <c r="R4" s="944">
        <v>21</v>
      </c>
      <c r="S4" s="945"/>
    </row>
    <row r="5" spans="1:20" ht="15" thickBot="1">
      <c r="A5" s="946"/>
      <c r="B5" s="947"/>
      <c r="C5" s="948"/>
      <c r="D5" s="949"/>
      <c r="E5" s="949"/>
      <c r="F5" s="949"/>
      <c r="G5" s="949"/>
      <c r="H5" s="949"/>
      <c r="I5" s="949"/>
      <c r="J5" s="950"/>
      <c r="K5" s="946" t="s">
        <v>1559</v>
      </c>
      <c r="L5" s="951"/>
      <c r="M5" s="951"/>
      <c r="N5" s="951"/>
      <c r="O5" s="951"/>
      <c r="P5" s="947"/>
      <c r="Q5" s="192" t="s">
        <v>1560</v>
      </c>
      <c r="R5" s="952">
        <v>25</v>
      </c>
      <c r="S5" s="953"/>
      <c r="T5" s="193" t="s">
        <v>1561</v>
      </c>
    </row>
    <row r="6" spans="1:20" ht="16.5" customHeight="1" thickBot="1">
      <c r="A6" s="922" t="s">
        <v>1562</v>
      </c>
      <c r="B6" s="925" t="s">
        <v>1563</v>
      </c>
      <c r="C6" s="928" t="s">
        <v>1564</v>
      </c>
      <c r="D6" s="929"/>
      <c r="E6" s="929"/>
      <c r="F6" s="929"/>
      <c r="G6" s="929"/>
      <c r="H6" s="929"/>
      <c r="I6" s="929"/>
      <c r="J6" s="930"/>
      <c r="K6" s="194"/>
      <c r="L6" s="194"/>
      <c r="M6" s="194"/>
      <c r="N6" s="194"/>
      <c r="O6" s="194"/>
      <c r="P6" s="194"/>
      <c r="Q6" s="925" t="s">
        <v>1565</v>
      </c>
      <c r="R6" s="931" t="s">
        <v>1566</v>
      </c>
      <c r="S6" s="932" t="s">
        <v>1567</v>
      </c>
    </row>
    <row r="7" spans="1:20" ht="15.75" customHeight="1">
      <c r="A7" s="923"/>
      <c r="B7" s="926"/>
      <c r="C7" s="931" t="s">
        <v>1568</v>
      </c>
      <c r="D7" s="935" t="s">
        <v>1569</v>
      </c>
      <c r="E7" s="936"/>
      <c r="F7" s="937"/>
      <c r="G7" s="935" t="s">
        <v>1570</v>
      </c>
      <c r="H7" s="936"/>
      <c r="I7" s="936"/>
      <c r="J7" s="937"/>
      <c r="K7" s="928" t="s">
        <v>1571</v>
      </c>
      <c r="L7" s="929"/>
      <c r="M7" s="929"/>
      <c r="N7" s="930"/>
      <c r="O7" s="928" t="s">
        <v>1572</v>
      </c>
      <c r="P7" s="930"/>
      <c r="Q7" s="926"/>
      <c r="R7" s="926"/>
      <c r="S7" s="933"/>
    </row>
    <row r="8" spans="1:20" ht="29.25" customHeight="1">
      <c r="A8" s="924"/>
      <c r="B8" s="927"/>
      <c r="C8" s="927"/>
      <c r="D8" s="195" t="s">
        <v>1573</v>
      </c>
      <c r="E8" s="195" t="s">
        <v>1574</v>
      </c>
      <c r="F8" s="195" t="s">
        <v>1575</v>
      </c>
      <c r="G8" s="195" t="s">
        <v>1573</v>
      </c>
      <c r="H8" s="195" t="s">
        <v>1574</v>
      </c>
      <c r="I8" s="195" t="s">
        <v>1575</v>
      </c>
      <c r="J8" s="195" t="s">
        <v>923</v>
      </c>
      <c r="K8" s="195" t="s">
        <v>1573</v>
      </c>
      <c r="L8" s="195" t="s">
        <v>1574</v>
      </c>
      <c r="M8" s="195" t="s">
        <v>1575</v>
      </c>
      <c r="N8" s="195" t="s">
        <v>923</v>
      </c>
      <c r="O8" s="195" t="s">
        <v>1576</v>
      </c>
      <c r="P8" s="195" t="s">
        <v>1577</v>
      </c>
      <c r="Q8" s="927"/>
      <c r="R8" s="927"/>
      <c r="S8" s="934"/>
    </row>
    <row r="9" spans="1:20">
      <c r="A9" s="196"/>
      <c r="B9" s="197"/>
      <c r="C9" s="196"/>
      <c r="D9" s="196"/>
      <c r="E9" s="196"/>
      <c r="F9" s="196"/>
      <c r="G9" s="196"/>
      <c r="H9" s="196"/>
      <c r="I9" s="196"/>
      <c r="J9" s="196"/>
      <c r="K9" s="196"/>
      <c r="L9" s="196"/>
      <c r="M9" s="196"/>
      <c r="N9" s="196"/>
      <c r="O9" s="196"/>
      <c r="P9" s="196"/>
      <c r="Q9" s="196"/>
      <c r="R9" s="196"/>
      <c r="S9" s="196"/>
    </row>
    <row r="10" spans="1:20">
      <c r="A10" s="198">
        <v>1</v>
      </c>
      <c r="B10" s="199" t="s">
        <v>1578</v>
      </c>
      <c r="C10" s="200">
        <v>13</v>
      </c>
      <c r="D10" s="200">
        <v>0.9</v>
      </c>
      <c r="E10" s="200">
        <v>2.15</v>
      </c>
      <c r="F10" s="200">
        <v>0.45</v>
      </c>
      <c r="G10" s="201">
        <f>((C10)*(D10))</f>
        <v>11.700000000000001</v>
      </c>
      <c r="H10" s="201">
        <f>((C10)*(E10))</f>
        <v>27.95</v>
      </c>
      <c r="I10" s="201">
        <f>((C10)*(F10))</f>
        <v>5.8500000000000005</v>
      </c>
      <c r="J10" s="201">
        <f>G10+H10+I10</f>
        <v>45.5</v>
      </c>
      <c r="K10" s="202">
        <v>1</v>
      </c>
      <c r="L10" s="202">
        <v>1</v>
      </c>
      <c r="M10" s="201">
        <v>1</v>
      </c>
      <c r="N10" s="201">
        <f>K10+L10+M10</f>
        <v>3</v>
      </c>
      <c r="O10" s="203">
        <f>(J10/(0.0664+(0.000274*$R$4))*($R$3/(100-$R$3)))</f>
        <v>29.713932111755732</v>
      </c>
      <c r="P10" s="203">
        <f>O10*1.025</f>
        <v>30.456780414549623</v>
      </c>
      <c r="Q10" s="204">
        <v>80</v>
      </c>
      <c r="R10" s="205">
        <v>1</v>
      </c>
      <c r="S10" s="200">
        <f>P10/(Q10*R10)</f>
        <v>0.38070975518187028</v>
      </c>
    </row>
    <row r="11" spans="1:20">
      <c r="A11" s="196"/>
      <c r="B11" s="196"/>
      <c r="C11" s="196"/>
      <c r="D11" s="200"/>
      <c r="E11" s="200"/>
      <c r="F11" s="200"/>
      <c r="G11" s="196"/>
      <c r="H11" s="201"/>
      <c r="I11" s="201"/>
      <c r="J11" s="201"/>
      <c r="K11" s="196"/>
      <c r="L11" s="196"/>
      <c r="M11" s="196"/>
      <c r="N11" s="196"/>
      <c r="O11" s="196"/>
      <c r="P11" s="203"/>
      <c r="Q11" s="196"/>
      <c r="R11" s="196"/>
      <c r="S11" s="196"/>
    </row>
    <row r="12" spans="1:20">
      <c r="A12" s="198">
        <v>2</v>
      </c>
      <c r="B12" s="196" t="s">
        <v>1579</v>
      </c>
      <c r="C12" s="200">
        <v>17</v>
      </c>
      <c r="D12" s="200">
        <v>0.9</v>
      </c>
      <c r="E12" s="200">
        <v>2.15</v>
      </c>
      <c r="F12" s="200">
        <v>0.45</v>
      </c>
      <c r="G12" s="201">
        <f>((C12)*(D12))</f>
        <v>15.3</v>
      </c>
      <c r="H12" s="201">
        <f>((C12)*(E12))</f>
        <v>36.549999999999997</v>
      </c>
      <c r="I12" s="201">
        <f>((C12)*(F12))</f>
        <v>7.65</v>
      </c>
      <c r="J12" s="201">
        <f>G12+H12+I12</f>
        <v>59.499999999999993</v>
      </c>
      <c r="K12" s="202">
        <v>2</v>
      </c>
      <c r="L12" s="202">
        <v>2</v>
      </c>
      <c r="M12" s="201">
        <v>2</v>
      </c>
      <c r="N12" s="201">
        <f>K12+L12+M12</f>
        <v>6</v>
      </c>
      <c r="O12" s="203">
        <f>(J12/(0.0664+(0.000274*$R$4))*($R$3/(100-$R$3)))</f>
        <v>38.856680453834421</v>
      </c>
      <c r="P12" s="203">
        <f>O12*1.025</f>
        <v>39.828097465180278</v>
      </c>
      <c r="Q12" s="204">
        <v>80</v>
      </c>
      <c r="R12" s="205">
        <v>1</v>
      </c>
      <c r="S12" s="200">
        <f>P12/(Q12*R12)</f>
        <v>0.49785121831475349</v>
      </c>
    </row>
    <row r="13" spans="1:20">
      <c r="A13" s="198"/>
      <c r="B13" s="196"/>
      <c r="C13" s="200"/>
      <c r="D13" s="200"/>
      <c r="E13" s="200"/>
      <c r="F13" s="200"/>
      <c r="G13" s="201"/>
      <c r="H13" s="201"/>
      <c r="I13" s="201"/>
      <c r="J13" s="201"/>
      <c r="K13" s="202"/>
      <c r="L13" s="202"/>
      <c r="M13" s="201"/>
      <c r="N13" s="201"/>
      <c r="O13" s="203"/>
      <c r="P13" s="203"/>
      <c r="Q13" s="204"/>
      <c r="R13" s="205"/>
      <c r="S13" s="200"/>
    </row>
    <row r="14" spans="1:20">
      <c r="A14" s="198"/>
      <c r="B14" s="196"/>
      <c r="C14" s="200"/>
      <c r="D14" s="200"/>
      <c r="E14" s="200"/>
      <c r="F14" s="200"/>
      <c r="G14" s="201"/>
      <c r="H14" s="201"/>
      <c r="I14" s="201"/>
      <c r="J14" s="201"/>
      <c r="K14" s="202"/>
      <c r="L14" s="202"/>
      <c r="M14" s="201"/>
      <c r="N14" s="201"/>
      <c r="O14" s="203"/>
      <c r="P14" s="203"/>
      <c r="Q14" s="204"/>
      <c r="R14" s="205"/>
      <c r="S14" s="200"/>
    </row>
    <row r="15" spans="1:20">
      <c r="A15" s="198"/>
      <c r="B15" s="196"/>
      <c r="C15" s="200"/>
      <c r="D15" s="200"/>
      <c r="E15" s="200"/>
      <c r="F15" s="200"/>
      <c r="G15" s="201"/>
      <c r="H15" s="201"/>
      <c r="I15" s="201"/>
      <c r="J15" s="201"/>
      <c r="K15" s="202"/>
      <c r="L15" s="202"/>
      <c r="M15" s="201"/>
      <c r="N15" s="201"/>
      <c r="O15" s="201"/>
      <c r="P15" s="203"/>
      <c r="Q15" s="204"/>
      <c r="R15" s="205"/>
      <c r="S15" s="200"/>
    </row>
    <row r="16" spans="1:20">
      <c r="A16" s="206"/>
      <c r="B16" s="207" t="s">
        <v>25</v>
      </c>
      <c r="C16" s="208"/>
      <c r="D16" s="208"/>
      <c r="E16" s="208"/>
      <c r="F16" s="208"/>
      <c r="G16" s="209"/>
      <c r="H16" s="209"/>
      <c r="I16" s="209"/>
      <c r="J16" s="209"/>
      <c r="K16" s="210"/>
      <c r="L16" s="210"/>
      <c r="M16" s="209"/>
      <c r="N16" s="211">
        <f>SUM(N10:N15)</f>
        <v>9</v>
      </c>
      <c r="O16" s="209"/>
      <c r="P16" s="212">
        <f>SUM(P10:P15)</f>
        <v>70.284877879729905</v>
      </c>
      <c r="Q16" s="213"/>
      <c r="R16" s="211">
        <f>SUM(R9:R15)</f>
        <v>2</v>
      </c>
      <c r="S16" s="208"/>
    </row>
  </sheetData>
  <mergeCells count="28">
    <mergeCell ref="A3:B3"/>
    <mergeCell ref="C3:J3"/>
    <mergeCell ref="K3:P3"/>
    <mergeCell ref="R3:S3"/>
    <mergeCell ref="A1:S1"/>
    <mergeCell ref="A2:B2"/>
    <mergeCell ref="C2:J2"/>
    <mergeCell ref="K2:P2"/>
    <mergeCell ref="R2:S2"/>
    <mergeCell ref="A4:B4"/>
    <mergeCell ref="C4:J4"/>
    <mergeCell ref="K4:P4"/>
    <mergeCell ref="R4:S4"/>
    <mergeCell ref="A5:B5"/>
    <mergeCell ref="C5:J5"/>
    <mergeCell ref="K5:P5"/>
    <mergeCell ref="R5:S5"/>
    <mergeCell ref="S6:S8"/>
    <mergeCell ref="C7:C8"/>
    <mergeCell ref="D7:F7"/>
    <mergeCell ref="G7:J7"/>
    <mergeCell ref="K7:N7"/>
    <mergeCell ref="O7:P7"/>
    <mergeCell ref="A6:A8"/>
    <mergeCell ref="B6:B8"/>
    <mergeCell ref="C6:J6"/>
    <mergeCell ref="Q6:Q8"/>
    <mergeCell ref="R6:R8"/>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tint="-0.14999847407452621"/>
  </sheetPr>
  <dimension ref="A1:S185"/>
  <sheetViews>
    <sheetView view="pageBreakPreview" topLeftCell="A158" zoomScale="75" zoomScaleNormal="85" zoomScaleSheetLayoutView="75" workbookViewId="0">
      <selection activeCell="E94" sqref="E94:F164"/>
    </sheetView>
  </sheetViews>
  <sheetFormatPr defaultRowHeight="14.5"/>
  <cols>
    <col min="1" max="1" width="13.7265625" style="221" customWidth="1"/>
    <col min="2" max="2" width="76.26953125" style="221" customWidth="1"/>
    <col min="3" max="3" width="20.7265625" style="221" customWidth="1"/>
    <col min="4" max="4" width="9.26953125" style="262" bestFit="1" customWidth="1"/>
    <col min="5" max="5" width="12.26953125" style="263" customWidth="1"/>
    <col min="6" max="6" width="12.7265625" style="259" customWidth="1"/>
    <col min="7" max="7" width="17.7265625" style="259" bestFit="1" customWidth="1"/>
    <col min="8" max="8" width="17.7265625" style="221" bestFit="1" customWidth="1"/>
    <col min="9" max="256" width="9.1796875" style="221"/>
    <col min="257" max="257" width="13.7265625" style="221" customWidth="1"/>
    <col min="258" max="258" width="76.26953125" style="221" customWidth="1"/>
    <col min="259" max="259" width="20.7265625" style="221" customWidth="1"/>
    <col min="260" max="260" width="9.1796875" style="221"/>
    <col min="261" max="261" width="12.26953125" style="221" customWidth="1"/>
    <col min="262" max="262" width="12.7265625" style="221" customWidth="1"/>
    <col min="263" max="264" width="15.81640625" style="221" bestFit="1" customWidth="1"/>
    <col min="265" max="512" width="9.1796875" style="221"/>
    <col min="513" max="513" width="13.7265625" style="221" customWidth="1"/>
    <col min="514" max="514" width="76.26953125" style="221" customWidth="1"/>
    <col min="515" max="515" width="20.7265625" style="221" customWidth="1"/>
    <col min="516" max="516" width="9.1796875" style="221"/>
    <col min="517" max="517" width="12.26953125" style="221" customWidth="1"/>
    <col min="518" max="518" width="12.7265625" style="221" customWidth="1"/>
    <col min="519" max="520" width="15.81640625" style="221" bestFit="1" customWidth="1"/>
    <col min="521" max="768" width="9.1796875" style="221"/>
    <col min="769" max="769" width="13.7265625" style="221" customWidth="1"/>
    <col min="770" max="770" width="76.26953125" style="221" customWidth="1"/>
    <col min="771" max="771" width="20.7265625" style="221" customWidth="1"/>
    <col min="772" max="772" width="9.1796875" style="221"/>
    <col min="773" max="773" width="12.26953125" style="221" customWidth="1"/>
    <col min="774" max="774" width="12.7265625" style="221" customWidth="1"/>
    <col min="775" max="776" width="15.81640625" style="221" bestFit="1" customWidth="1"/>
    <col min="777" max="1024" width="9.1796875" style="221"/>
    <col min="1025" max="1025" width="13.7265625" style="221" customWidth="1"/>
    <col min="1026" max="1026" width="76.26953125" style="221" customWidth="1"/>
    <col min="1027" max="1027" width="20.7265625" style="221" customWidth="1"/>
    <col min="1028" max="1028" width="9.1796875" style="221"/>
    <col min="1029" max="1029" width="12.26953125" style="221" customWidth="1"/>
    <col min="1030" max="1030" width="12.7265625" style="221" customWidth="1"/>
    <col min="1031" max="1032" width="15.81640625" style="221" bestFit="1" customWidth="1"/>
    <col min="1033" max="1280" width="9.1796875" style="221"/>
    <col min="1281" max="1281" width="13.7265625" style="221" customWidth="1"/>
    <col min="1282" max="1282" width="76.26953125" style="221" customWidth="1"/>
    <col min="1283" max="1283" width="20.7265625" style="221" customWidth="1"/>
    <col min="1284" max="1284" width="9.1796875" style="221"/>
    <col min="1285" max="1285" width="12.26953125" style="221" customWidth="1"/>
    <col min="1286" max="1286" width="12.7265625" style="221" customWidth="1"/>
    <col min="1287" max="1288" width="15.81640625" style="221" bestFit="1" customWidth="1"/>
    <col min="1289" max="1536" width="9.1796875" style="221"/>
    <col min="1537" max="1537" width="13.7265625" style="221" customWidth="1"/>
    <col min="1538" max="1538" width="76.26953125" style="221" customWidth="1"/>
    <col min="1539" max="1539" width="20.7265625" style="221" customWidth="1"/>
    <col min="1540" max="1540" width="9.1796875" style="221"/>
    <col min="1541" max="1541" width="12.26953125" style="221" customWidth="1"/>
    <col min="1542" max="1542" width="12.7265625" style="221" customWidth="1"/>
    <col min="1543" max="1544" width="15.81640625" style="221" bestFit="1" customWidth="1"/>
    <col min="1545" max="1792" width="9.1796875" style="221"/>
    <col min="1793" max="1793" width="13.7265625" style="221" customWidth="1"/>
    <col min="1794" max="1794" width="76.26953125" style="221" customWidth="1"/>
    <col min="1795" max="1795" width="20.7265625" style="221" customWidth="1"/>
    <col min="1796" max="1796" width="9.1796875" style="221"/>
    <col min="1797" max="1797" width="12.26953125" style="221" customWidth="1"/>
    <col min="1798" max="1798" width="12.7265625" style="221" customWidth="1"/>
    <col min="1799" max="1800" width="15.81640625" style="221" bestFit="1" customWidth="1"/>
    <col min="1801" max="2048" width="9.1796875" style="221"/>
    <col min="2049" max="2049" width="13.7265625" style="221" customWidth="1"/>
    <col min="2050" max="2050" width="76.26953125" style="221" customWidth="1"/>
    <col min="2051" max="2051" width="20.7265625" style="221" customWidth="1"/>
    <col min="2052" max="2052" width="9.1796875" style="221"/>
    <col min="2053" max="2053" width="12.26953125" style="221" customWidth="1"/>
    <col min="2054" max="2054" width="12.7265625" style="221" customWidth="1"/>
    <col min="2055" max="2056" width="15.81640625" style="221" bestFit="1" customWidth="1"/>
    <col min="2057" max="2304" width="9.1796875" style="221"/>
    <col min="2305" max="2305" width="13.7265625" style="221" customWidth="1"/>
    <col min="2306" max="2306" width="76.26953125" style="221" customWidth="1"/>
    <col min="2307" max="2307" width="20.7265625" style="221" customWidth="1"/>
    <col min="2308" max="2308" width="9.1796875" style="221"/>
    <col min="2309" max="2309" width="12.26953125" style="221" customWidth="1"/>
    <col min="2310" max="2310" width="12.7265625" style="221" customWidth="1"/>
    <col min="2311" max="2312" width="15.81640625" style="221" bestFit="1" customWidth="1"/>
    <col min="2313" max="2560" width="9.1796875" style="221"/>
    <col min="2561" max="2561" width="13.7265625" style="221" customWidth="1"/>
    <col min="2562" max="2562" width="76.26953125" style="221" customWidth="1"/>
    <col min="2563" max="2563" width="20.7265625" style="221" customWidth="1"/>
    <col min="2564" max="2564" width="9.1796875" style="221"/>
    <col min="2565" max="2565" width="12.26953125" style="221" customWidth="1"/>
    <col min="2566" max="2566" width="12.7265625" style="221" customWidth="1"/>
    <col min="2567" max="2568" width="15.81640625" style="221" bestFit="1" customWidth="1"/>
    <col min="2569" max="2816" width="9.1796875" style="221"/>
    <col min="2817" max="2817" width="13.7265625" style="221" customWidth="1"/>
    <col min="2818" max="2818" width="76.26953125" style="221" customWidth="1"/>
    <col min="2819" max="2819" width="20.7265625" style="221" customWidth="1"/>
    <col min="2820" max="2820" width="9.1796875" style="221"/>
    <col min="2821" max="2821" width="12.26953125" style="221" customWidth="1"/>
    <col min="2822" max="2822" width="12.7265625" style="221" customWidth="1"/>
    <col min="2823" max="2824" width="15.81640625" style="221" bestFit="1" customWidth="1"/>
    <col min="2825" max="3072" width="9.1796875" style="221"/>
    <col min="3073" max="3073" width="13.7265625" style="221" customWidth="1"/>
    <col min="3074" max="3074" width="76.26953125" style="221" customWidth="1"/>
    <col min="3075" max="3075" width="20.7265625" style="221" customWidth="1"/>
    <col min="3076" max="3076" width="9.1796875" style="221"/>
    <col min="3077" max="3077" width="12.26953125" style="221" customWidth="1"/>
    <col min="3078" max="3078" width="12.7265625" style="221" customWidth="1"/>
    <col min="3079" max="3080" width="15.81640625" style="221" bestFit="1" customWidth="1"/>
    <col min="3081" max="3328" width="9.1796875" style="221"/>
    <col min="3329" max="3329" width="13.7265625" style="221" customWidth="1"/>
    <col min="3330" max="3330" width="76.26953125" style="221" customWidth="1"/>
    <col min="3331" max="3331" width="20.7265625" style="221" customWidth="1"/>
    <col min="3332" max="3332" width="9.1796875" style="221"/>
    <col min="3333" max="3333" width="12.26953125" style="221" customWidth="1"/>
    <col min="3334" max="3334" width="12.7265625" style="221" customWidth="1"/>
    <col min="3335" max="3336" width="15.81640625" style="221" bestFit="1" customWidth="1"/>
    <col min="3337" max="3584" width="9.1796875" style="221"/>
    <col min="3585" max="3585" width="13.7265625" style="221" customWidth="1"/>
    <col min="3586" max="3586" width="76.26953125" style="221" customWidth="1"/>
    <col min="3587" max="3587" width="20.7265625" style="221" customWidth="1"/>
    <col min="3588" max="3588" width="9.1796875" style="221"/>
    <col min="3589" max="3589" width="12.26953125" style="221" customWidth="1"/>
    <col min="3590" max="3590" width="12.7265625" style="221" customWidth="1"/>
    <col min="3591" max="3592" width="15.81640625" style="221" bestFit="1" customWidth="1"/>
    <col min="3593" max="3840" width="9.1796875" style="221"/>
    <col min="3841" max="3841" width="13.7265625" style="221" customWidth="1"/>
    <col min="3842" max="3842" width="76.26953125" style="221" customWidth="1"/>
    <col min="3843" max="3843" width="20.7265625" style="221" customWidth="1"/>
    <col min="3844" max="3844" width="9.1796875" style="221"/>
    <col min="3845" max="3845" width="12.26953125" style="221" customWidth="1"/>
    <col min="3846" max="3846" width="12.7265625" style="221" customWidth="1"/>
    <col min="3847" max="3848" width="15.81640625" style="221" bestFit="1" customWidth="1"/>
    <col min="3849" max="4096" width="9.1796875" style="221"/>
    <col min="4097" max="4097" width="13.7265625" style="221" customWidth="1"/>
    <col min="4098" max="4098" width="76.26953125" style="221" customWidth="1"/>
    <col min="4099" max="4099" width="20.7265625" style="221" customWidth="1"/>
    <col min="4100" max="4100" width="9.1796875" style="221"/>
    <col min="4101" max="4101" width="12.26953125" style="221" customWidth="1"/>
    <col min="4102" max="4102" width="12.7265625" style="221" customWidth="1"/>
    <col min="4103" max="4104" width="15.81640625" style="221" bestFit="1" customWidth="1"/>
    <col min="4105" max="4352" width="9.1796875" style="221"/>
    <col min="4353" max="4353" width="13.7265625" style="221" customWidth="1"/>
    <col min="4354" max="4354" width="76.26953125" style="221" customWidth="1"/>
    <col min="4355" max="4355" width="20.7265625" style="221" customWidth="1"/>
    <col min="4356" max="4356" width="9.1796875" style="221"/>
    <col min="4357" max="4357" width="12.26953125" style="221" customWidth="1"/>
    <col min="4358" max="4358" width="12.7265625" style="221" customWidth="1"/>
    <col min="4359" max="4360" width="15.81640625" style="221" bestFit="1" customWidth="1"/>
    <col min="4361" max="4608" width="9.1796875" style="221"/>
    <col min="4609" max="4609" width="13.7265625" style="221" customWidth="1"/>
    <col min="4610" max="4610" width="76.26953125" style="221" customWidth="1"/>
    <col min="4611" max="4611" width="20.7265625" style="221" customWidth="1"/>
    <col min="4612" max="4612" width="9.1796875" style="221"/>
    <col min="4613" max="4613" width="12.26953125" style="221" customWidth="1"/>
    <col min="4614" max="4614" width="12.7265625" style="221" customWidth="1"/>
    <col min="4615" max="4616" width="15.81640625" style="221" bestFit="1" customWidth="1"/>
    <col min="4617" max="4864" width="9.1796875" style="221"/>
    <col min="4865" max="4865" width="13.7265625" style="221" customWidth="1"/>
    <col min="4866" max="4866" width="76.26953125" style="221" customWidth="1"/>
    <col min="4867" max="4867" width="20.7265625" style="221" customWidth="1"/>
    <col min="4868" max="4868" width="9.1796875" style="221"/>
    <col min="4869" max="4869" width="12.26953125" style="221" customWidth="1"/>
    <col min="4870" max="4870" width="12.7265625" style="221" customWidth="1"/>
    <col min="4871" max="4872" width="15.81640625" style="221" bestFit="1" customWidth="1"/>
    <col min="4873" max="5120" width="9.1796875" style="221"/>
    <col min="5121" max="5121" width="13.7265625" style="221" customWidth="1"/>
    <col min="5122" max="5122" width="76.26953125" style="221" customWidth="1"/>
    <col min="5123" max="5123" width="20.7265625" style="221" customWidth="1"/>
    <col min="5124" max="5124" width="9.1796875" style="221"/>
    <col min="5125" max="5125" width="12.26953125" style="221" customWidth="1"/>
    <col min="5126" max="5126" width="12.7265625" style="221" customWidth="1"/>
    <col min="5127" max="5128" width="15.81640625" style="221" bestFit="1" customWidth="1"/>
    <col min="5129" max="5376" width="9.1796875" style="221"/>
    <col min="5377" max="5377" width="13.7265625" style="221" customWidth="1"/>
    <col min="5378" max="5378" width="76.26953125" style="221" customWidth="1"/>
    <col min="5379" max="5379" width="20.7265625" style="221" customWidth="1"/>
    <col min="5380" max="5380" width="9.1796875" style="221"/>
    <col min="5381" max="5381" width="12.26953125" style="221" customWidth="1"/>
    <col min="5382" max="5382" width="12.7265625" style="221" customWidth="1"/>
    <col min="5383" max="5384" width="15.81640625" style="221" bestFit="1" customWidth="1"/>
    <col min="5385" max="5632" width="9.1796875" style="221"/>
    <col min="5633" max="5633" width="13.7265625" style="221" customWidth="1"/>
    <col min="5634" max="5634" width="76.26953125" style="221" customWidth="1"/>
    <col min="5635" max="5635" width="20.7265625" style="221" customWidth="1"/>
    <col min="5636" max="5636" width="9.1796875" style="221"/>
    <col min="5637" max="5637" width="12.26953125" style="221" customWidth="1"/>
    <col min="5638" max="5638" width="12.7265625" style="221" customWidth="1"/>
    <col min="5639" max="5640" width="15.81640625" style="221" bestFit="1" customWidth="1"/>
    <col min="5641" max="5888" width="9.1796875" style="221"/>
    <col min="5889" max="5889" width="13.7265625" style="221" customWidth="1"/>
    <col min="5890" max="5890" width="76.26953125" style="221" customWidth="1"/>
    <col min="5891" max="5891" width="20.7265625" style="221" customWidth="1"/>
    <col min="5892" max="5892" width="9.1796875" style="221"/>
    <col min="5893" max="5893" width="12.26953125" style="221" customWidth="1"/>
    <col min="5894" max="5894" width="12.7265625" style="221" customWidth="1"/>
    <col min="5895" max="5896" width="15.81640625" style="221" bestFit="1" customWidth="1"/>
    <col min="5897" max="6144" width="9.1796875" style="221"/>
    <col min="6145" max="6145" width="13.7265625" style="221" customWidth="1"/>
    <col min="6146" max="6146" width="76.26953125" style="221" customWidth="1"/>
    <col min="6147" max="6147" width="20.7265625" style="221" customWidth="1"/>
    <col min="6148" max="6148" width="9.1796875" style="221"/>
    <col min="6149" max="6149" width="12.26953125" style="221" customWidth="1"/>
    <col min="6150" max="6150" width="12.7265625" style="221" customWidth="1"/>
    <col min="6151" max="6152" width="15.81640625" style="221" bestFit="1" customWidth="1"/>
    <col min="6153" max="6400" width="9.1796875" style="221"/>
    <col min="6401" max="6401" width="13.7265625" style="221" customWidth="1"/>
    <col min="6402" max="6402" width="76.26953125" style="221" customWidth="1"/>
    <col min="6403" max="6403" width="20.7265625" style="221" customWidth="1"/>
    <col min="6404" max="6404" width="9.1796875" style="221"/>
    <col min="6405" max="6405" width="12.26953125" style="221" customWidth="1"/>
    <col min="6406" max="6406" width="12.7265625" style="221" customWidth="1"/>
    <col min="6407" max="6408" width="15.81640625" style="221" bestFit="1" customWidth="1"/>
    <col min="6409" max="6656" width="9.1796875" style="221"/>
    <col min="6657" max="6657" width="13.7265625" style="221" customWidth="1"/>
    <col min="6658" max="6658" width="76.26953125" style="221" customWidth="1"/>
    <col min="6659" max="6659" width="20.7265625" style="221" customWidth="1"/>
    <col min="6660" max="6660" width="9.1796875" style="221"/>
    <col min="6661" max="6661" width="12.26953125" style="221" customWidth="1"/>
    <col min="6662" max="6662" width="12.7265625" style="221" customWidth="1"/>
    <col min="6663" max="6664" width="15.81640625" style="221" bestFit="1" customWidth="1"/>
    <col min="6665" max="6912" width="9.1796875" style="221"/>
    <col min="6913" max="6913" width="13.7265625" style="221" customWidth="1"/>
    <col min="6914" max="6914" width="76.26953125" style="221" customWidth="1"/>
    <col min="6915" max="6915" width="20.7265625" style="221" customWidth="1"/>
    <col min="6916" max="6916" width="9.1796875" style="221"/>
    <col min="6917" max="6917" width="12.26953125" style="221" customWidth="1"/>
    <col min="6918" max="6918" width="12.7265625" style="221" customWidth="1"/>
    <col min="6919" max="6920" width="15.81640625" style="221" bestFit="1" customWidth="1"/>
    <col min="6921" max="7168" width="9.1796875" style="221"/>
    <col min="7169" max="7169" width="13.7265625" style="221" customWidth="1"/>
    <col min="7170" max="7170" width="76.26953125" style="221" customWidth="1"/>
    <col min="7171" max="7171" width="20.7265625" style="221" customWidth="1"/>
    <col min="7172" max="7172" width="9.1796875" style="221"/>
    <col min="7173" max="7173" width="12.26953125" style="221" customWidth="1"/>
    <col min="7174" max="7174" width="12.7265625" style="221" customWidth="1"/>
    <col min="7175" max="7176" width="15.81640625" style="221" bestFit="1" customWidth="1"/>
    <col min="7177" max="7424" width="9.1796875" style="221"/>
    <col min="7425" max="7425" width="13.7265625" style="221" customWidth="1"/>
    <col min="7426" max="7426" width="76.26953125" style="221" customWidth="1"/>
    <col min="7427" max="7427" width="20.7265625" style="221" customWidth="1"/>
    <col min="7428" max="7428" width="9.1796875" style="221"/>
    <col min="7429" max="7429" width="12.26953125" style="221" customWidth="1"/>
    <col min="7430" max="7430" width="12.7265625" style="221" customWidth="1"/>
    <col min="7431" max="7432" width="15.81640625" style="221" bestFit="1" customWidth="1"/>
    <col min="7433" max="7680" width="9.1796875" style="221"/>
    <col min="7681" max="7681" width="13.7265625" style="221" customWidth="1"/>
    <col min="7682" max="7682" width="76.26953125" style="221" customWidth="1"/>
    <col min="7683" max="7683" width="20.7265625" style="221" customWidth="1"/>
    <col min="7684" max="7684" width="9.1796875" style="221"/>
    <col min="7685" max="7685" width="12.26953125" style="221" customWidth="1"/>
    <col min="7686" max="7686" width="12.7265625" style="221" customWidth="1"/>
    <col min="7687" max="7688" width="15.81640625" style="221" bestFit="1" customWidth="1"/>
    <col min="7689" max="7936" width="9.1796875" style="221"/>
    <col min="7937" max="7937" width="13.7265625" style="221" customWidth="1"/>
    <col min="7938" max="7938" width="76.26953125" style="221" customWidth="1"/>
    <col min="7939" max="7939" width="20.7265625" style="221" customWidth="1"/>
    <col min="7940" max="7940" width="9.1796875" style="221"/>
    <col min="7941" max="7941" width="12.26953125" style="221" customWidth="1"/>
    <col min="7942" max="7942" width="12.7265625" style="221" customWidth="1"/>
    <col min="7943" max="7944" width="15.81640625" style="221" bestFit="1" customWidth="1"/>
    <col min="7945" max="8192" width="9.1796875" style="221"/>
    <col min="8193" max="8193" width="13.7265625" style="221" customWidth="1"/>
    <col min="8194" max="8194" width="76.26953125" style="221" customWidth="1"/>
    <col min="8195" max="8195" width="20.7265625" style="221" customWidth="1"/>
    <col min="8196" max="8196" width="9.1796875" style="221"/>
    <col min="8197" max="8197" width="12.26953125" style="221" customWidth="1"/>
    <col min="8198" max="8198" width="12.7265625" style="221" customWidth="1"/>
    <col min="8199" max="8200" width="15.81640625" style="221" bestFit="1" customWidth="1"/>
    <col min="8201" max="8448" width="9.1796875" style="221"/>
    <col min="8449" max="8449" width="13.7265625" style="221" customWidth="1"/>
    <col min="8450" max="8450" width="76.26953125" style="221" customWidth="1"/>
    <col min="8451" max="8451" width="20.7265625" style="221" customWidth="1"/>
    <col min="8452" max="8452" width="9.1796875" style="221"/>
    <col min="8453" max="8453" width="12.26953125" style="221" customWidth="1"/>
    <col min="8454" max="8454" width="12.7265625" style="221" customWidth="1"/>
    <col min="8455" max="8456" width="15.81640625" style="221" bestFit="1" customWidth="1"/>
    <col min="8457" max="8704" width="9.1796875" style="221"/>
    <col min="8705" max="8705" width="13.7265625" style="221" customWidth="1"/>
    <col min="8706" max="8706" width="76.26953125" style="221" customWidth="1"/>
    <col min="8707" max="8707" width="20.7265625" style="221" customWidth="1"/>
    <col min="8708" max="8708" width="9.1796875" style="221"/>
    <col min="8709" max="8709" width="12.26953125" style="221" customWidth="1"/>
    <col min="8710" max="8710" width="12.7265625" style="221" customWidth="1"/>
    <col min="8711" max="8712" width="15.81640625" style="221" bestFit="1" customWidth="1"/>
    <col min="8713" max="8960" width="9.1796875" style="221"/>
    <col min="8961" max="8961" width="13.7265625" style="221" customWidth="1"/>
    <col min="8962" max="8962" width="76.26953125" style="221" customWidth="1"/>
    <col min="8963" max="8963" width="20.7265625" style="221" customWidth="1"/>
    <col min="8964" max="8964" width="9.1796875" style="221"/>
    <col min="8965" max="8965" width="12.26953125" style="221" customWidth="1"/>
    <col min="8966" max="8966" width="12.7265625" style="221" customWidth="1"/>
    <col min="8967" max="8968" width="15.81640625" style="221" bestFit="1" customWidth="1"/>
    <col min="8969" max="9216" width="9.1796875" style="221"/>
    <col min="9217" max="9217" width="13.7265625" style="221" customWidth="1"/>
    <col min="9218" max="9218" width="76.26953125" style="221" customWidth="1"/>
    <col min="9219" max="9219" width="20.7265625" style="221" customWidth="1"/>
    <col min="9220" max="9220" width="9.1796875" style="221"/>
    <col min="9221" max="9221" width="12.26953125" style="221" customWidth="1"/>
    <col min="9222" max="9222" width="12.7265625" style="221" customWidth="1"/>
    <col min="9223" max="9224" width="15.81640625" style="221" bestFit="1" customWidth="1"/>
    <col min="9225" max="9472" width="9.1796875" style="221"/>
    <col min="9473" max="9473" width="13.7265625" style="221" customWidth="1"/>
    <col min="9474" max="9474" width="76.26953125" style="221" customWidth="1"/>
    <col min="9475" max="9475" width="20.7265625" style="221" customWidth="1"/>
    <col min="9476" max="9476" width="9.1796875" style="221"/>
    <col min="9477" max="9477" width="12.26953125" style="221" customWidth="1"/>
    <col min="9478" max="9478" width="12.7265625" style="221" customWidth="1"/>
    <col min="9479" max="9480" width="15.81640625" style="221" bestFit="1" customWidth="1"/>
    <col min="9481" max="9728" width="9.1796875" style="221"/>
    <col min="9729" max="9729" width="13.7265625" style="221" customWidth="1"/>
    <col min="9730" max="9730" width="76.26953125" style="221" customWidth="1"/>
    <col min="9731" max="9731" width="20.7265625" style="221" customWidth="1"/>
    <col min="9732" max="9732" width="9.1796875" style="221"/>
    <col min="9733" max="9733" width="12.26953125" style="221" customWidth="1"/>
    <col min="9734" max="9734" width="12.7265625" style="221" customWidth="1"/>
    <col min="9735" max="9736" width="15.81640625" style="221" bestFit="1" customWidth="1"/>
    <col min="9737" max="9984" width="9.1796875" style="221"/>
    <col min="9985" max="9985" width="13.7265625" style="221" customWidth="1"/>
    <col min="9986" max="9986" width="76.26953125" style="221" customWidth="1"/>
    <col min="9987" max="9987" width="20.7265625" style="221" customWidth="1"/>
    <col min="9988" max="9988" width="9.1796875" style="221"/>
    <col min="9989" max="9989" width="12.26953125" style="221" customWidth="1"/>
    <col min="9990" max="9990" width="12.7265625" style="221" customWidth="1"/>
    <col min="9991" max="9992" width="15.81640625" style="221" bestFit="1" customWidth="1"/>
    <col min="9993" max="10240" width="9.1796875" style="221"/>
    <col min="10241" max="10241" width="13.7265625" style="221" customWidth="1"/>
    <col min="10242" max="10242" width="76.26953125" style="221" customWidth="1"/>
    <col min="10243" max="10243" width="20.7265625" style="221" customWidth="1"/>
    <col min="10244" max="10244" width="9.1796875" style="221"/>
    <col min="10245" max="10245" width="12.26953125" style="221" customWidth="1"/>
    <col min="10246" max="10246" width="12.7265625" style="221" customWidth="1"/>
    <col min="10247" max="10248" width="15.81640625" style="221" bestFit="1" customWidth="1"/>
    <col min="10249" max="10496" width="9.1796875" style="221"/>
    <col min="10497" max="10497" width="13.7265625" style="221" customWidth="1"/>
    <col min="10498" max="10498" width="76.26953125" style="221" customWidth="1"/>
    <col min="10499" max="10499" width="20.7265625" style="221" customWidth="1"/>
    <col min="10500" max="10500" width="9.1796875" style="221"/>
    <col min="10501" max="10501" width="12.26953125" style="221" customWidth="1"/>
    <col min="10502" max="10502" width="12.7265625" style="221" customWidth="1"/>
    <col min="10503" max="10504" width="15.81640625" style="221" bestFit="1" customWidth="1"/>
    <col min="10505" max="10752" width="9.1796875" style="221"/>
    <col min="10753" max="10753" width="13.7265625" style="221" customWidth="1"/>
    <col min="10754" max="10754" width="76.26953125" style="221" customWidth="1"/>
    <col min="10755" max="10755" width="20.7265625" style="221" customWidth="1"/>
    <col min="10756" max="10756" width="9.1796875" style="221"/>
    <col min="10757" max="10757" width="12.26953125" style="221" customWidth="1"/>
    <col min="10758" max="10758" width="12.7265625" style="221" customWidth="1"/>
    <col min="10759" max="10760" width="15.81640625" style="221" bestFit="1" customWidth="1"/>
    <col min="10761" max="11008" width="9.1796875" style="221"/>
    <col min="11009" max="11009" width="13.7265625" style="221" customWidth="1"/>
    <col min="11010" max="11010" width="76.26953125" style="221" customWidth="1"/>
    <col min="11011" max="11011" width="20.7265625" style="221" customWidth="1"/>
    <col min="11012" max="11012" width="9.1796875" style="221"/>
    <col min="11013" max="11013" width="12.26953125" style="221" customWidth="1"/>
    <col min="11014" max="11014" width="12.7265625" style="221" customWidth="1"/>
    <col min="11015" max="11016" width="15.81640625" style="221" bestFit="1" customWidth="1"/>
    <col min="11017" max="11264" width="9.1796875" style="221"/>
    <col min="11265" max="11265" width="13.7265625" style="221" customWidth="1"/>
    <col min="11266" max="11266" width="76.26953125" style="221" customWidth="1"/>
    <col min="11267" max="11267" width="20.7265625" style="221" customWidth="1"/>
    <col min="11268" max="11268" width="9.1796875" style="221"/>
    <col min="11269" max="11269" width="12.26953125" style="221" customWidth="1"/>
    <col min="11270" max="11270" width="12.7265625" style="221" customWidth="1"/>
    <col min="11271" max="11272" width="15.81640625" style="221" bestFit="1" customWidth="1"/>
    <col min="11273" max="11520" width="9.1796875" style="221"/>
    <col min="11521" max="11521" width="13.7265625" style="221" customWidth="1"/>
    <col min="11522" max="11522" width="76.26953125" style="221" customWidth="1"/>
    <col min="11523" max="11523" width="20.7265625" style="221" customWidth="1"/>
    <col min="11524" max="11524" width="9.1796875" style="221"/>
    <col min="11525" max="11525" width="12.26953125" style="221" customWidth="1"/>
    <col min="11526" max="11526" width="12.7265625" style="221" customWidth="1"/>
    <col min="11527" max="11528" width="15.81640625" style="221" bestFit="1" customWidth="1"/>
    <col min="11529" max="11776" width="9.1796875" style="221"/>
    <col min="11777" max="11777" width="13.7265625" style="221" customWidth="1"/>
    <col min="11778" max="11778" width="76.26953125" style="221" customWidth="1"/>
    <col min="11779" max="11779" width="20.7265625" style="221" customWidth="1"/>
    <col min="11780" max="11780" width="9.1796875" style="221"/>
    <col min="11781" max="11781" width="12.26953125" style="221" customWidth="1"/>
    <col min="11782" max="11782" width="12.7265625" style="221" customWidth="1"/>
    <col min="11783" max="11784" width="15.81640625" style="221" bestFit="1" customWidth="1"/>
    <col min="11785" max="12032" width="9.1796875" style="221"/>
    <col min="12033" max="12033" width="13.7265625" style="221" customWidth="1"/>
    <col min="12034" max="12034" width="76.26953125" style="221" customWidth="1"/>
    <col min="12035" max="12035" width="20.7265625" style="221" customWidth="1"/>
    <col min="12036" max="12036" width="9.1796875" style="221"/>
    <col min="12037" max="12037" width="12.26953125" style="221" customWidth="1"/>
    <col min="12038" max="12038" width="12.7265625" style="221" customWidth="1"/>
    <col min="12039" max="12040" width="15.81640625" style="221" bestFit="1" customWidth="1"/>
    <col min="12041" max="12288" width="9.1796875" style="221"/>
    <col min="12289" max="12289" width="13.7265625" style="221" customWidth="1"/>
    <col min="12290" max="12290" width="76.26953125" style="221" customWidth="1"/>
    <col min="12291" max="12291" width="20.7265625" style="221" customWidth="1"/>
    <col min="12292" max="12292" width="9.1796875" style="221"/>
    <col min="12293" max="12293" width="12.26953125" style="221" customWidth="1"/>
    <col min="12294" max="12294" width="12.7265625" style="221" customWidth="1"/>
    <col min="12295" max="12296" width="15.81640625" style="221" bestFit="1" customWidth="1"/>
    <col min="12297" max="12544" width="9.1796875" style="221"/>
    <col min="12545" max="12545" width="13.7265625" style="221" customWidth="1"/>
    <col min="12546" max="12546" width="76.26953125" style="221" customWidth="1"/>
    <col min="12547" max="12547" width="20.7265625" style="221" customWidth="1"/>
    <col min="12548" max="12548" width="9.1796875" style="221"/>
    <col min="12549" max="12549" width="12.26953125" style="221" customWidth="1"/>
    <col min="12550" max="12550" width="12.7265625" style="221" customWidth="1"/>
    <col min="12551" max="12552" width="15.81640625" style="221" bestFit="1" customWidth="1"/>
    <col min="12553" max="12800" width="9.1796875" style="221"/>
    <col min="12801" max="12801" width="13.7265625" style="221" customWidth="1"/>
    <col min="12802" max="12802" width="76.26953125" style="221" customWidth="1"/>
    <col min="12803" max="12803" width="20.7265625" style="221" customWidth="1"/>
    <col min="12804" max="12804" width="9.1796875" style="221"/>
    <col min="12805" max="12805" width="12.26953125" style="221" customWidth="1"/>
    <col min="12806" max="12806" width="12.7265625" style="221" customWidth="1"/>
    <col min="12807" max="12808" width="15.81640625" style="221" bestFit="1" customWidth="1"/>
    <col min="12809" max="13056" width="9.1796875" style="221"/>
    <col min="13057" max="13057" width="13.7265625" style="221" customWidth="1"/>
    <col min="13058" max="13058" width="76.26953125" style="221" customWidth="1"/>
    <col min="13059" max="13059" width="20.7265625" style="221" customWidth="1"/>
    <col min="13060" max="13060" width="9.1796875" style="221"/>
    <col min="13061" max="13061" width="12.26953125" style="221" customWidth="1"/>
    <col min="13062" max="13062" width="12.7265625" style="221" customWidth="1"/>
    <col min="13063" max="13064" width="15.81640625" style="221" bestFit="1" customWidth="1"/>
    <col min="13065" max="13312" width="9.1796875" style="221"/>
    <col min="13313" max="13313" width="13.7265625" style="221" customWidth="1"/>
    <col min="13314" max="13314" width="76.26953125" style="221" customWidth="1"/>
    <col min="13315" max="13315" width="20.7265625" style="221" customWidth="1"/>
    <col min="13316" max="13316" width="9.1796875" style="221"/>
    <col min="13317" max="13317" width="12.26953125" style="221" customWidth="1"/>
    <col min="13318" max="13318" width="12.7265625" style="221" customWidth="1"/>
    <col min="13319" max="13320" width="15.81640625" style="221" bestFit="1" customWidth="1"/>
    <col min="13321" max="13568" width="9.1796875" style="221"/>
    <col min="13569" max="13569" width="13.7265625" style="221" customWidth="1"/>
    <col min="13570" max="13570" width="76.26953125" style="221" customWidth="1"/>
    <col min="13571" max="13571" width="20.7265625" style="221" customWidth="1"/>
    <col min="13572" max="13572" width="9.1796875" style="221"/>
    <col min="13573" max="13573" width="12.26953125" style="221" customWidth="1"/>
    <col min="13574" max="13574" width="12.7265625" style="221" customWidth="1"/>
    <col min="13575" max="13576" width="15.81640625" style="221" bestFit="1" customWidth="1"/>
    <col min="13577" max="13824" width="9.1796875" style="221"/>
    <col min="13825" max="13825" width="13.7265625" style="221" customWidth="1"/>
    <col min="13826" max="13826" width="76.26953125" style="221" customWidth="1"/>
    <col min="13827" max="13827" width="20.7265625" style="221" customWidth="1"/>
    <col min="13828" max="13828" width="9.1796875" style="221"/>
    <col min="13829" max="13829" width="12.26953125" style="221" customWidth="1"/>
    <col min="13830" max="13830" width="12.7265625" style="221" customWidth="1"/>
    <col min="13831" max="13832" width="15.81640625" style="221" bestFit="1" customWidth="1"/>
    <col min="13833" max="14080" width="9.1796875" style="221"/>
    <col min="14081" max="14081" width="13.7265625" style="221" customWidth="1"/>
    <col min="14082" max="14082" width="76.26953125" style="221" customWidth="1"/>
    <col min="14083" max="14083" width="20.7265625" style="221" customWidth="1"/>
    <col min="14084" max="14084" width="9.1796875" style="221"/>
    <col min="14085" max="14085" width="12.26953125" style="221" customWidth="1"/>
    <col min="14086" max="14086" width="12.7265625" style="221" customWidth="1"/>
    <col min="14087" max="14088" width="15.81640625" style="221" bestFit="1" customWidth="1"/>
    <col min="14089" max="14336" width="9.1796875" style="221"/>
    <col min="14337" max="14337" width="13.7265625" style="221" customWidth="1"/>
    <col min="14338" max="14338" width="76.26953125" style="221" customWidth="1"/>
    <col min="14339" max="14339" width="20.7265625" style="221" customWidth="1"/>
    <col min="14340" max="14340" width="9.1796875" style="221"/>
    <col min="14341" max="14341" width="12.26953125" style="221" customWidth="1"/>
    <col min="14342" max="14342" width="12.7265625" style="221" customWidth="1"/>
    <col min="14343" max="14344" width="15.81640625" style="221" bestFit="1" customWidth="1"/>
    <col min="14345" max="14592" width="9.1796875" style="221"/>
    <col min="14593" max="14593" width="13.7265625" style="221" customWidth="1"/>
    <col min="14594" max="14594" width="76.26953125" style="221" customWidth="1"/>
    <col min="14595" max="14595" width="20.7265625" style="221" customWidth="1"/>
    <col min="14596" max="14596" width="9.1796875" style="221"/>
    <col min="14597" max="14597" width="12.26953125" style="221" customWidth="1"/>
    <col min="14598" max="14598" width="12.7265625" style="221" customWidth="1"/>
    <col min="14599" max="14600" width="15.81640625" style="221" bestFit="1" customWidth="1"/>
    <col min="14601" max="14848" width="9.1796875" style="221"/>
    <col min="14849" max="14849" width="13.7265625" style="221" customWidth="1"/>
    <col min="14850" max="14850" width="76.26953125" style="221" customWidth="1"/>
    <col min="14851" max="14851" width="20.7265625" style="221" customWidth="1"/>
    <col min="14852" max="14852" width="9.1796875" style="221"/>
    <col min="14853" max="14853" width="12.26953125" style="221" customWidth="1"/>
    <col min="14854" max="14854" width="12.7265625" style="221" customWidth="1"/>
    <col min="14855" max="14856" width="15.81640625" style="221" bestFit="1" customWidth="1"/>
    <col min="14857" max="15104" width="9.1796875" style="221"/>
    <col min="15105" max="15105" width="13.7265625" style="221" customWidth="1"/>
    <col min="15106" max="15106" width="76.26953125" style="221" customWidth="1"/>
    <col min="15107" max="15107" width="20.7265625" style="221" customWidth="1"/>
    <col min="15108" max="15108" width="9.1796875" style="221"/>
    <col min="15109" max="15109" width="12.26953125" style="221" customWidth="1"/>
    <col min="15110" max="15110" width="12.7265625" style="221" customWidth="1"/>
    <col min="15111" max="15112" width="15.81640625" style="221" bestFit="1" customWidth="1"/>
    <col min="15113" max="15360" width="9.1796875" style="221"/>
    <col min="15361" max="15361" width="13.7265625" style="221" customWidth="1"/>
    <col min="15362" max="15362" width="76.26953125" style="221" customWidth="1"/>
    <col min="15363" max="15363" width="20.7265625" style="221" customWidth="1"/>
    <col min="15364" max="15364" width="9.1796875" style="221"/>
    <col min="15365" max="15365" width="12.26953125" style="221" customWidth="1"/>
    <col min="15366" max="15366" width="12.7265625" style="221" customWidth="1"/>
    <col min="15367" max="15368" width="15.81640625" style="221" bestFit="1" customWidth="1"/>
    <col min="15369" max="15616" width="9.1796875" style="221"/>
    <col min="15617" max="15617" width="13.7265625" style="221" customWidth="1"/>
    <col min="15618" max="15618" width="76.26953125" style="221" customWidth="1"/>
    <col min="15619" max="15619" width="20.7265625" style="221" customWidth="1"/>
    <col min="15620" max="15620" width="9.1796875" style="221"/>
    <col min="15621" max="15621" width="12.26953125" style="221" customWidth="1"/>
    <col min="15622" max="15622" width="12.7265625" style="221" customWidth="1"/>
    <col min="15623" max="15624" width="15.81640625" style="221" bestFit="1" customWidth="1"/>
    <col min="15625" max="15872" width="9.1796875" style="221"/>
    <col min="15873" max="15873" width="13.7265625" style="221" customWidth="1"/>
    <col min="15874" max="15874" width="76.26953125" style="221" customWidth="1"/>
    <col min="15875" max="15875" width="20.7265625" style="221" customWidth="1"/>
    <col min="15876" max="15876" width="9.1796875" style="221"/>
    <col min="15877" max="15877" width="12.26953125" style="221" customWidth="1"/>
    <col min="15878" max="15878" width="12.7265625" style="221" customWidth="1"/>
    <col min="15879" max="15880" width="15.81640625" style="221" bestFit="1" customWidth="1"/>
    <col min="15881" max="16128" width="9.1796875" style="221"/>
    <col min="16129" max="16129" width="13.7265625" style="221" customWidth="1"/>
    <col min="16130" max="16130" width="76.26953125" style="221" customWidth="1"/>
    <col min="16131" max="16131" width="20.7265625" style="221" customWidth="1"/>
    <col min="16132" max="16132" width="9.1796875" style="221"/>
    <col min="16133" max="16133" width="12.26953125" style="221" customWidth="1"/>
    <col min="16134" max="16134" width="12.7265625" style="221" customWidth="1"/>
    <col min="16135" max="16136" width="15.81640625" style="221" bestFit="1" customWidth="1"/>
    <col min="16137" max="16384" width="9.1796875" style="221"/>
  </cols>
  <sheetData>
    <row r="1" spans="1:19" s="214" customFormat="1" ht="19.5">
      <c r="A1" s="970" t="s">
        <v>11</v>
      </c>
      <c r="B1" s="970"/>
      <c r="C1" s="970"/>
      <c r="D1" s="970"/>
      <c r="E1" s="970"/>
      <c r="F1" s="970"/>
      <c r="G1" s="970"/>
      <c r="H1" s="970"/>
      <c r="I1" s="264"/>
      <c r="J1" s="264"/>
      <c r="K1" s="264"/>
      <c r="L1" s="264"/>
      <c r="M1" s="264"/>
      <c r="N1" s="264"/>
      <c r="O1" s="264"/>
      <c r="P1" s="264"/>
      <c r="Q1" s="264"/>
      <c r="R1" s="264"/>
      <c r="S1" s="264"/>
    </row>
    <row r="2" spans="1:19" s="216" customFormat="1">
      <c r="A2" s="215" t="s">
        <v>1580</v>
      </c>
      <c r="B2" s="215" t="s">
        <v>1581</v>
      </c>
      <c r="C2" s="215" t="s">
        <v>435</v>
      </c>
      <c r="D2" s="972" t="s">
        <v>1582</v>
      </c>
      <c r="E2" s="972"/>
      <c r="F2" s="972"/>
      <c r="G2" s="972"/>
      <c r="H2" s="972"/>
    </row>
    <row r="3" spans="1:19" s="216" customFormat="1">
      <c r="A3" s="215" t="s">
        <v>52</v>
      </c>
      <c r="B3" s="217" t="s">
        <v>1583</v>
      </c>
      <c r="C3" s="218">
        <f>H88</f>
        <v>825866</v>
      </c>
      <c r="D3" s="973"/>
      <c r="E3" s="973"/>
      <c r="F3" s="973"/>
      <c r="G3" s="973"/>
      <c r="H3" s="973"/>
    </row>
    <row r="4" spans="1:19" s="216" customFormat="1">
      <c r="A4" s="215" t="s">
        <v>62</v>
      </c>
      <c r="B4" s="217" t="s">
        <v>1584</v>
      </c>
      <c r="C4" s="218">
        <f>H167</f>
        <v>1308545</v>
      </c>
      <c r="D4" s="974"/>
      <c r="E4" s="974"/>
      <c r="F4" s="974"/>
      <c r="G4" s="974"/>
      <c r="H4" s="974"/>
    </row>
    <row r="5" spans="1:19" s="216" customFormat="1">
      <c r="A5" s="219"/>
      <c r="B5" s="219" t="s">
        <v>1585</v>
      </c>
      <c r="C5" s="220">
        <f>SUM(C3:C4)</f>
        <v>2134411</v>
      </c>
      <c r="D5" s="975"/>
      <c r="E5" s="975"/>
      <c r="F5" s="975"/>
      <c r="G5" s="975"/>
      <c r="H5" s="975"/>
    </row>
    <row r="6" spans="1:19" s="216" customFormat="1">
      <c r="A6" s="219"/>
      <c r="B6" s="219"/>
      <c r="C6" s="219"/>
      <c r="D6" s="219"/>
      <c r="E6" s="219"/>
      <c r="F6" s="219"/>
      <c r="G6" s="5"/>
      <c r="H6" s="280"/>
    </row>
    <row r="7" spans="1:19">
      <c r="A7" s="857" t="s">
        <v>1580</v>
      </c>
      <c r="B7" s="857" t="s">
        <v>537</v>
      </c>
      <c r="C7" s="857" t="s">
        <v>433</v>
      </c>
      <c r="D7" s="857" t="s">
        <v>1586</v>
      </c>
      <c r="E7" s="857" t="s">
        <v>1587</v>
      </c>
      <c r="F7" s="857"/>
      <c r="G7" s="857" t="s">
        <v>1588</v>
      </c>
      <c r="H7" s="857"/>
    </row>
    <row r="8" spans="1:19" s="222" customFormat="1">
      <c r="A8" s="857"/>
      <c r="B8" s="857"/>
      <c r="C8" s="857"/>
      <c r="D8" s="857"/>
      <c r="E8" s="266" t="s">
        <v>1589</v>
      </c>
      <c r="F8" s="266" t="s">
        <v>1590</v>
      </c>
      <c r="G8" s="265" t="s">
        <v>1589</v>
      </c>
      <c r="H8" s="265" t="s">
        <v>1590</v>
      </c>
    </row>
    <row r="9" spans="1:19">
      <c r="A9" s="282" t="s">
        <v>52</v>
      </c>
      <c r="B9" s="267" t="s">
        <v>1591</v>
      </c>
      <c r="C9" s="227"/>
      <c r="D9" s="224"/>
      <c r="E9" s="228"/>
      <c r="F9" s="228"/>
      <c r="G9" s="226"/>
      <c r="H9" s="226"/>
    </row>
    <row r="10" spans="1:19" s="232" customFormat="1">
      <c r="A10" s="283"/>
      <c r="B10" s="229"/>
      <c r="C10" s="227"/>
      <c r="D10" s="224"/>
      <c r="E10" s="230"/>
      <c r="F10" s="230"/>
      <c r="G10" s="231"/>
      <c r="H10" s="231"/>
    </row>
    <row r="11" spans="1:19" s="232" customFormat="1" ht="72.5">
      <c r="A11" s="283"/>
      <c r="B11" s="233" t="s">
        <v>1592</v>
      </c>
      <c r="C11" s="234"/>
      <c r="D11" s="224"/>
      <c r="E11" s="230"/>
      <c r="F11" s="230"/>
      <c r="G11" s="231"/>
      <c r="H11" s="231" t="s">
        <v>1593</v>
      </c>
    </row>
    <row r="12" spans="1:19" s="232" customFormat="1">
      <c r="A12" s="283"/>
      <c r="B12" s="233"/>
      <c r="C12" s="234"/>
      <c r="D12" s="224"/>
      <c r="E12" s="230"/>
      <c r="F12" s="230"/>
      <c r="G12" s="231"/>
      <c r="H12" s="231"/>
    </row>
    <row r="13" spans="1:19" s="232" customFormat="1" ht="58">
      <c r="A13" s="283">
        <v>1</v>
      </c>
      <c r="B13" s="235" t="s">
        <v>1594</v>
      </c>
      <c r="C13" s="4" t="s">
        <v>108</v>
      </c>
      <c r="D13" s="224">
        <v>11</v>
      </c>
      <c r="E13" s="796">
        <v>15432.97118644068</v>
      </c>
      <c r="F13" s="796">
        <v>2120</v>
      </c>
      <c r="G13" s="231">
        <f>D13*E13</f>
        <v>169762.68305084747</v>
      </c>
      <c r="H13" s="231">
        <f>D13*F13</f>
        <v>23320</v>
      </c>
    </row>
    <row r="14" spans="1:19" s="232" customFormat="1">
      <c r="A14" s="283"/>
      <c r="B14" s="235" t="s">
        <v>1595</v>
      </c>
      <c r="C14" s="4"/>
      <c r="D14" s="224"/>
      <c r="E14" s="796">
        <v>0</v>
      </c>
      <c r="F14" s="796">
        <v>0</v>
      </c>
      <c r="G14" s="231"/>
      <c r="H14" s="231"/>
    </row>
    <row r="15" spans="1:19" s="232" customFormat="1">
      <c r="A15" s="283"/>
      <c r="B15" s="235" t="s">
        <v>1596</v>
      </c>
      <c r="C15" s="4"/>
      <c r="D15" s="224"/>
      <c r="E15" s="796">
        <v>0</v>
      </c>
      <c r="F15" s="796">
        <v>0</v>
      </c>
      <c r="G15" s="231"/>
      <c r="H15" s="231"/>
    </row>
    <row r="16" spans="1:19" s="232" customFormat="1">
      <c r="A16" s="283"/>
      <c r="B16" s="235" t="s">
        <v>1597</v>
      </c>
      <c r="C16" s="4"/>
      <c r="D16" s="224"/>
      <c r="E16" s="796">
        <v>0</v>
      </c>
      <c r="F16" s="796">
        <v>0</v>
      </c>
      <c r="G16" s="231"/>
      <c r="H16" s="231"/>
    </row>
    <row r="17" spans="1:9" s="232" customFormat="1">
      <c r="A17" s="283"/>
      <c r="B17" s="235" t="s">
        <v>1598</v>
      </c>
      <c r="C17" s="4"/>
      <c r="D17" s="224"/>
      <c r="E17" s="796">
        <v>0</v>
      </c>
      <c r="F17" s="796">
        <v>0</v>
      </c>
      <c r="G17" s="231"/>
      <c r="H17" s="231"/>
    </row>
    <row r="18" spans="1:9" s="232" customFormat="1">
      <c r="A18" s="283"/>
      <c r="B18" s="235"/>
      <c r="C18" s="4"/>
      <c r="D18" s="224"/>
      <c r="E18" s="796">
        <v>0</v>
      </c>
      <c r="F18" s="796">
        <v>0</v>
      </c>
      <c r="G18" s="231"/>
      <c r="H18" s="231"/>
    </row>
    <row r="19" spans="1:9" s="232" customFormat="1" ht="72.5">
      <c r="A19" s="283">
        <v>2</v>
      </c>
      <c r="B19" s="235" t="s">
        <v>1599</v>
      </c>
      <c r="C19" s="4" t="s">
        <v>108</v>
      </c>
      <c r="D19" s="224">
        <v>1</v>
      </c>
      <c r="E19" s="796">
        <v>28480.538135593226</v>
      </c>
      <c r="F19" s="796">
        <v>3710</v>
      </c>
      <c r="G19" s="231">
        <f>D19*E19</f>
        <v>28480.538135593226</v>
      </c>
      <c r="H19" s="231">
        <f>D19*F19</f>
        <v>3710</v>
      </c>
    </row>
    <row r="20" spans="1:9" s="232" customFormat="1">
      <c r="A20" s="283"/>
      <c r="B20" s="235"/>
      <c r="C20" s="4"/>
      <c r="D20" s="224"/>
      <c r="E20" s="796">
        <v>0</v>
      </c>
      <c r="F20" s="796">
        <v>0</v>
      </c>
      <c r="G20" s="231"/>
      <c r="H20" s="231"/>
    </row>
    <row r="21" spans="1:9" ht="43.5">
      <c r="A21" s="283">
        <v>3</v>
      </c>
      <c r="B21" s="235" t="s">
        <v>1600</v>
      </c>
      <c r="C21" s="237" t="s">
        <v>108</v>
      </c>
      <c r="D21" s="224">
        <f>D13+D19</f>
        <v>12</v>
      </c>
      <c r="E21" s="796">
        <v>1196.9466101694918</v>
      </c>
      <c r="F21" s="796">
        <v>318</v>
      </c>
      <c r="G21" s="231">
        <f>D21*E21</f>
        <v>14363.359322033903</v>
      </c>
      <c r="H21" s="231">
        <f>D21*F21</f>
        <v>3816</v>
      </c>
    </row>
    <row r="22" spans="1:9">
      <c r="A22" s="283"/>
      <c r="B22" s="235" t="s">
        <v>1601</v>
      </c>
      <c r="C22" s="237"/>
      <c r="D22" s="224"/>
      <c r="E22" s="796">
        <v>0</v>
      </c>
      <c r="F22" s="796">
        <v>0</v>
      </c>
      <c r="G22" s="231"/>
      <c r="H22" s="231"/>
    </row>
    <row r="23" spans="1:9">
      <c r="A23" s="283"/>
      <c r="B23" s="235" t="s">
        <v>1602</v>
      </c>
      <c r="C23" s="237"/>
      <c r="D23" s="224"/>
      <c r="E23" s="796">
        <v>0</v>
      </c>
      <c r="F23" s="796">
        <v>0</v>
      </c>
      <c r="G23" s="231"/>
      <c r="H23" s="231"/>
    </row>
    <row r="24" spans="1:9" s="232" customFormat="1">
      <c r="A24" s="283"/>
      <c r="B24" s="235"/>
      <c r="C24" s="237"/>
      <c r="D24" s="224"/>
      <c r="E24" s="796">
        <v>0</v>
      </c>
      <c r="F24" s="796">
        <v>0</v>
      </c>
      <c r="G24" s="231"/>
      <c r="H24" s="231"/>
    </row>
    <row r="25" spans="1:9" ht="101.5">
      <c r="A25" s="283">
        <f>A21+1</f>
        <v>4</v>
      </c>
      <c r="B25" s="235" t="s">
        <v>1603</v>
      </c>
      <c r="C25" s="237" t="s">
        <v>108</v>
      </c>
      <c r="D25" s="224">
        <v>5</v>
      </c>
      <c r="E25" s="796">
        <v>16332.803389830509</v>
      </c>
      <c r="F25" s="796">
        <v>1060</v>
      </c>
      <c r="G25" s="231">
        <f>D25*E25</f>
        <v>81664.016949152545</v>
      </c>
      <c r="H25" s="231">
        <f>D25*F25</f>
        <v>5300</v>
      </c>
    </row>
    <row r="26" spans="1:9">
      <c r="A26" s="283"/>
      <c r="B26" s="235" t="s">
        <v>1604</v>
      </c>
      <c r="C26" s="237"/>
      <c r="D26" s="224"/>
      <c r="E26" s="796">
        <v>0</v>
      </c>
      <c r="F26" s="796">
        <v>0</v>
      </c>
      <c r="G26" s="231"/>
      <c r="H26" s="231"/>
    </row>
    <row r="27" spans="1:9">
      <c r="A27" s="283"/>
      <c r="B27" s="235" t="s">
        <v>1605</v>
      </c>
      <c r="C27" s="237"/>
      <c r="D27" s="224"/>
      <c r="E27" s="796">
        <v>0</v>
      </c>
      <c r="F27" s="796">
        <v>0</v>
      </c>
      <c r="G27" s="231"/>
      <c r="H27" s="231"/>
    </row>
    <row r="28" spans="1:9">
      <c r="A28" s="283"/>
      <c r="B28" s="235"/>
      <c r="C28" s="237"/>
      <c r="D28" s="224"/>
      <c r="E28" s="796">
        <v>0</v>
      </c>
      <c r="F28" s="796">
        <v>0</v>
      </c>
      <c r="G28" s="231"/>
      <c r="H28" s="231"/>
    </row>
    <row r="29" spans="1:9" ht="29">
      <c r="A29" s="283">
        <v>5</v>
      </c>
      <c r="B29" s="235" t="s">
        <v>1606</v>
      </c>
      <c r="C29" s="237" t="s">
        <v>108</v>
      </c>
      <c r="D29" s="224">
        <v>4</v>
      </c>
      <c r="E29" s="797">
        <v>4219.0245762711875</v>
      </c>
      <c r="F29" s="797">
        <v>954</v>
      </c>
      <c r="G29" s="231">
        <f>D29*E29</f>
        <v>16876.09830508475</v>
      </c>
      <c r="H29" s="231">
        <f>D29*F29</f>
        <v>3816</v>
      </c>
      <c r="I29" s="221" t="s">
        <v>1607</v>
      </c>
    </row>
    <row r="30" spans="1:9">
      <c r="A30" s="283"/>
      <c r="B30" s="235" t="s">
        <v>1608</v>
      </c>
      <c r="C30" s="237"/>
      <c r="D30" s="224"/>
      <c r="E30" s="797">
        <v>0</v>
      </c>
      <c r="F30" s="797">
        <v>0</v>
      </c>
      <c r="G30" s="231"/>
      <c r="H30" s="231"/>
    </row>
    <row r="31" spans="1:9">
      <c r="A31" s="283"/>
      <c r="B31" s="235"/>
      <c r="C31" s="237"/>
      <c r="D31" s="224"/>
      <c r="E31" s="796">
        <v>0</v>
      </c>
      <c r="F31" s="796">
        <v>0</v>
      </c>
      <c r="G31" s="231"/>
      <c r="H31" s="231">
        <f>D31*F31</f>
        <v>0</v>
      </c>
    </row>
    <row r="32" spans="1:9" s="232" customFormat="1" ht="58">
      <c r="A32" s="283">
        <v>6</v>
      </c>
      <c r="B32" s="235" t="s">
        <v>1609</v>
      </c>
      <c r="C32" s="238" t="s">
        <v>108</v>
      </c>
      <c r="D32" s="224">
        <v>12</v>
      </c>
      <c r="E32" s="796">
        <v>13047.566949152546</v>
      </c>
      <c r="F32" s="796">
        <v>2120</v>
      </c>
      <c r="G32" s="231">
        <f>D32*E32</f>
        <v>156570.80338983054</v>
      </c>
      <c r="H32" s="231">
        <f>D32*F32</f>
        <v>25440</v>
      </c>
    </row>
    <row r="33" spans="1:8" s="232" customFormat="1">
      <c r="A33" s="283"/>
      <c r="B33" s="235" t="s">
        <v>1595</v>
      </c>
      <c r="C33" s="238"/>
      <c r="D33" s="224"/>
      <c r="E33" s="796">
        <v>0</v>
      </c>
      <c r="F33" s="796">
        <v>0</v>
      </c>
      <c r="G33" s="231"/>
      <c r="H33" s="231"/>
    </row>
    <row r="34" spans="1:8" s="232" customFormat="1">
      <c r="A34" s="283"/>
      <c r="B34" s="235" t="s">
        <v>1610</v>
      </c>
      <c r="C34" s="238"/>
      <c r="D34" s="224"/>
      <c r="E34" s="796">
        <v>0</v>
      </c>
      <c r="F34" s="796">
        <v>0</v>
      </c>
      <c r="G34" s="231"/>
      <c r="H34" s="231"/>
    </row>
    <row r="35" spans="1:8" s="232" customFormat="1">
      <c r="A35" s="283"/>
      <c r="B35" s="235" t="s">
        <v>1611</v>
      </c>
      <c r="C35" s="238"/>
      <c r="D35" s="224"/>
      <c r="E35" s="796">
        <v>0</v>
      </c>
      <c r="F35" s="796">
        <v>0</v>
      </c>
      <c r="G35" s="231"/>
      <c r="H35" s="231"/>
    </row>
    <row r="36" spans="1:8" s="232" customFormat="1">
      <c r="A36" s="283"/>
      <c r="B36" s="235" t="s">
        <v>1612</v>
      </c>
      <c r="C36" s="238"/>
      <c r="D36" s="224"/>
      <c r="E36" s="796">
        <v>0</v>
      </c>
      <c r="F36" s="796">
        <v>0</v>
      </c>
      <c r="G36" s="231"/>
      <c r="H36" s="231"/>
    </row>
    <row r="37" spans="1:8" s="232" customFormat="1">
      <c r="A37" s="283"/>
      <c r="B37" s="235" t="s">
        <v>1613</v>
      </c>
      <c r="C37" s="238"/>
      <c r="D37" s="224"/>
      <c r="E37" s="796">
        <v>0</v>
      </c>
      <c r="F37" s="796">
        <v>0</v>
      </c>
      <c r="G37" s="231"/>
      <c r="H37" s="231"/>
    </row>
    <row r="38" spans="1:8" s="232" customFormat="1">
      <c r="A38" s="283"/>
      <c r="B38" s="235" t="s">
        <v>1614</v>
      </c>
      <c r="C38" s="238"/>
      <c r="D38" s="224"/>
      <c r="E38" s="796">
        <v>0</v>
      </c>
      <c r="F38" s="796">
        <v>0</v>
      </c>
      <c r="G38" s="231"/>
      <c r="H38" s="231"/>
    </row>
    <row r="39" spans="1:8" s="232" customFormat="1">
      <c r="A39" s="283"/>
      <c r="B39" s="239"/>
      <c r="C39" s="238"/>
      <c r="D39" s="224"/>
      <c r="E39" s="796">
        <v>0</v>
      </c>
      <c r="F39" s="796">
        <v>0</v>
      </c>
      <c r="G39" s="231"/>
      <c r="H39" s="231"/>
    </row>
    <row r="40" spans="1:8" s="232" customFormat="1" ht="29">
      <c r="A40" s="283">
        <v>7</v>
      </c>
      <c r="B40" s="239" t="s">
        <v>1615</v>
      </c>
      <c r="C40" s="238" t="s">
        <v>108</v>
      </c>
      <c r="D40" s="224">
        <f>D21</f>
        <v>12</v>
      </c>
      <c r="E40" s="796">
        <v>967.74406779661024</v>
      </c>
      <c r="F40" s="796">
        <v>318</v>
      </c>
      <c r="G40" s="231">
        <f>D40*E40</f>
        <v>11612.928813559323</v>
      </c>
      <c r="H40" s="231">
        <f>D40*F40</f>
        <v>3816</v>
      </c>
    </row>
    <row r="41" spans="1:8" s="232" customFormat="1">
      <c r="A41" s="283"/>
      <c r="B41" s="235" t="s">
        <v>1616</v>
      </c>
      <c r="C41" s="238"/>
      <c r="D41" s="224"/>
      <c r="E41" s="796">
        <v>0</v>
      </c>
      <c r="F41" s="796">
        <v>0</v>
      </c>
      <c r="G41" s="231"/>
      <c r="H41" s="231"/>
    </row>
    <row r="42" spans="1:8" s="232" customFormat="1">
      <c r="A42" s="283"/>
      <c r="B42" s="229"/>
      <c r="C42" s="238"/>
      <c r="D42" s="224"/>
      <c r="E42" s="796">
        <v>0</v>
      </c>
      <c r="F42" s="796">
        <v>0</v>
      </c>
      <c r="G42" s="231"/>
      <c r="H42" s="231"/>
    </row>
    <row r="43" spans="1:8" s="232" customFormat="1" ht="43.5">
      <c r="A43" s="283">
        <v>8</v>
      </c>
      <c r="B43" s="235" t="s">
        <v>1617</v>
      </c>
      <c r="C43" s="3" t="s">
        <v>108</v>
      </c>
      <c r="D43" s="224">
        <v>7</v>
      </c>
      <c r="E43" s="796">
        <v>4081</v>
      </c>
      <c r="F43" s="796">
        <v>530</v>
      </c>
      <c r="G43" s="231">
        <f>D43*E43</f>
        <v>28567</v>
      </c>
      <c r="H43" s="231">
        <f>D43*F43</f>
        <v>3710</v>
      </c>
    </row>
    <row r="44" spans="1:8" s="232" customFormat="1">
      <c r="A44" s="283"/>
      <c r="B44" s="28" t="s">
        <v>1618</v>
      </c>
      <c r="C44" s="3"/>
      <c r="D44" s="224"/>
      <c r="E44" s="796">
        <v>0</v>
      </c>
      <c r="F44" s="796">
        <v>0</v>
      </c>
      <c r="G44" s="231"/>
      <c r="H44" s="231"/>
    </row>
    <row r="45" spans="1:8" s="232" customFormat="1">
      <c r="A45" s="283"/>
      <c r="B45" s="235"/>
      <c r="C45" s="3"/>
      <c r="D45" s="224"/>
      <c r="E45" s="796">
        <v>0</v>
      </c>
      <c r="F45" s="796">
        <v>0</v>
      </c>
      <c r="G45" s="231"/>
      <c r="H45" s="231"/>
    </row>
    <row r="46" spans="1:8" s="232" customFormat="1" ht="29">
      <c r="A46" s="283">
        <v>9</v>
      </c>
      <c r="B46" s="235" t="s">
        <v>1619</v>
      </c>
      <c r="C46" s="3" t="s">
        <v>108</v>
      </c>
      <c r="D46" s="224">
        <f>D40</f>
        <v>12</v>
      </c>
      <c r="E46" s="796">
        <v>441.42711864406783</v>
      </c>
      <c r="F46" s="796">
        <v>159</v>
      </c>
      <c r="G46" s="231">
        <f>D46*E46</f>
        <v>5297.125423728814</v>
      </c>
      <c r="H46" s="231">
        <f>D46*F46</f>
        <v>1908</v>
      </c>
    </row>
    <row r="47" spans="1:8" s="232" customFormat="1">
      <c r="A47" s="283"/>
      <c r="B47" s="235" t="s">
        <v>1620</v>
      </c>
      <c r="C47" s="3"/>
      <c r="D47" s="224"/>
      <c r="E47" s="796">
        <v>0</v>
      </c>
      <c r="F47" s="796">
        <v>0</v>
      </c>
      <c r="G47" s="231"/>
      <c r="H47" s="231"/>
    </row>
    <row r="48" spans="1:8" s="232" customFormat="1">
      <c r="A48" s="283"/>
      <c r="B48" s="235"/>
      <c r="C48" s="237"/>
      <c r="D48" s="224"/>
      <c r="E48" s="796">
        <v>0</v>
      </c>
      <c r="F48" s="796">
        <v>0</v>
      </c>
      <c r="G48" s="231"/>
      <c r="H48" s="231"/>
    </row>
    <row r="49" spans="1:8" s="232" customFormat="1" ht="58">
      <c r="A49" s="283">
        <v>10</v>
      </c>
      <c r="B49" s="235" t="s">
        <v>1621</v>
      </c>
      <c r="C49" s="3" t="s">
        <v>108</v>
      </c>
      <c r="D49" s="224">
        <v>7</v>
      </c>
      <c r="E49" s="796">
        <v>4187</v>
      </c>
      <c r="F49" s="796">
        <v>265</v>
      </c>
      <c r="G49" s="231">
        <f>D49*E49</f>
        <v>29309</v>
      </c>
      <c r="H49" s="231">
        <f>D49*F49</f>
        <v>1855</v>
      </c>
    </row>
    <row r="50" spans="1:8" s="232" customFormat="1">
      <c r="A50" s="283"/>
      <c r="B50" s="28" t="s">
        <v>1622</v>
      </c>
      <c r="C50" s="3"/>
      <c r="D50" s="224"/>
      <c r="E50" s="796">
        <v>0</v>
      </c>
      <c r="F50" s="796">
        <v>0</v>
      </c>
      <c r="G50" s="231"/>
      <c r="H50" s="231"/>
    </row>
    <row r="51" spans="1:8" s="232" customFormat="1">
      <c r="A51" s="283"/>
      <c r="B51" s="235"/>
      <c r="C51" s="237"/>
      <c r="D51" s="224"/>
      <c r="E51" s="796">
        <v>0</v>
      </c>
      <c r="F51" s="796">
        <v>0</v>
      </c>
      <c r="G51" s="231"/>
      <c r="H51" s="231"/>
    </row>
    <row r="52" spans="1:8" s="232" customFormat="1" ht="72.5">
      <c r="A52" s="283">
        <v>11</v>
      </c>
      <c r="B52" s="235" t="s">
        <v>1623</v>
      </c>
      <c r="C52" s="3" t="s">
        <v>108</v>
      </c>
      <c r="D52" s="224">
        <v>7</v>
      </c>
      <c r="E52" s="797">
        <v>15370</v>
      </c>
      <c r="F52" s="796">
        <v>530</v>
      </c>
      <c r="G52" s="231">
        <f>D52*E52</f>
        <v>107590</v>
      </c>
      <c r="H52" s="231">
        <f>D52*F52</f>
        <v>3710</v>
      </c>
    </row>
    <row r="53" spans="1:8" s="232" customFormat="1">
      <c r="A53" s="283"/>
      <c r="B53" s="28" t="s">
        <v>1624</v>
      </c>
      <c r="C53" s="3"/>
      <c r="D53" s="224"/>
      <c r="E53" s="797">
        <v>0</v>
      </c>
      <c r="F53" s="796">
        <v>0</v>
      </c>
      <c r="G53" s="231"/>
      <c r="H53" s="231"/>
    </row>
    <row r="54" spans="1:8" s="232" customFormat="1">
      <c r="A54" s="283"/>
      <c r="B54" s="229"/>
      <c r="C54" s="238"/>
      <c r="D54" s="224"/>
      <c r="E54" s="796">
        <v>0</v>
      </c>
      <c r="F54" s="796">
        <v>0</v>
      </c>
      <c r="G54" s="231"/>
      <c r="H54" s="231"/>
    </row>
    <row r="55" spans="1:8" s="232" customFormat="1" ht="29">
      <c r="A55" s="283">
        <f>A52+1</f>
        <v>12</v>
      </c>
      <c r="B55" s="229" t="s">
        <v>1625</v>
      </c>
      <c r="C55" s="238" t="s">
        <v>108</v>
      </c>
      <c r="D55" s="224" t="s">
        <v>621</v>
      </c>
      <c r="E55" s="796">
        <v>9540</v>
      </c>
      <c r="F55" s="796">
        <v>530</v>
      </c>
      <c r="G55" s="231"/>
      <c r="H55" s="231"/>
    </row>
    <row r="56" spans="1:8" s="232" customFormat="1">
      <c r="A56" s="283"/>
      <c r="B56" s="229"/>
      <c r="C56" s="238"/>
      <c r="D56" s="224"/>
      <c r="E56" s="796">
        <v>0</v>
      </c>
      <c r="F56" s="796">
        <v>0</v>
      </c>
      <c r="G56" s="231"/>
      <c r="H56" s="231"/>
    </row>
    <row r="57" spans="1:8" s="232" customFormat="1">
      <c r="A57" s="283">
        <v>13</v>
      </c>
      <c r="B57" s="229" t="s">
        <v>1626</v>
      </c>
      <c r="C57" s="238" t="s">
        <v>108</v>
      </c>
      <c r="D57" s="224" t="s">
        <v>621</v>
      </c>
      <c r="E57" s="796">
        <v>3710</v>
      </c>
      <c r="F57" s="796">
        <v>318</v>
      </c>
      <c r="G57" s="231"/>
      <c r="H57" s="231"/>
    </row>
    <row r="58" spans="1:8" s="232" customFormat="1">
      <c r="A58" s="283"/>
      <c r="B58" s="229"/>
      <c r="C58" s="238"/>
      <c r="D58" s="224"/>
      <c r="E58" s="796">
        <v>0</v>
      </c>
      <c r="F58" s="796">
        <v>0</v>
      </c>
      <c r="G58" s="231"/>
      <c r="H58" s="231"/>
    </row>
    <row r="59" spans="1:8" s="232" customFormat="1" ht="43.5">
      <c r="A59" s="283">
        <v>14</v>
      </c>
      <c r="B59" s="235" t="s">
        <v>1627</v>
      </c>
      <c r="C59" s="238" t="s">
        <v>108</v>
      </c>
      <c r="D59" s="224" t="s">
        <v>621</v>
      </c>
      <c r="E59" s="796">
        <v>1584.7</v>
      </c>
      <c r="F59" s="796">
        <v>318</v>
      </c>
      <c r="G59" s="231"/>
      <c r="H59" s="231"/>
    </row>
    <row r="60" spans="1:8" s="232" customFormat="1">
      <c r="A60" s="283"/>
      <c r="B60" s="229" t="s">
        <v>1628</v>
      </c>
      <c r="C60" s="238"/>
      <c r="D60" s="224"/>
      <c r="E60" s="796">
        <v>0</v>
      </c>
      <c r="F60" s="796">
        <v>0</v>
      </c>
      <c r="G60" s="231"/>
      <c r="H60" s="231"/>
    </row>
    <row r="61" spans="1:8" s="232" customFormat="1">
      <c r="A61" s="283"/>
      <c r="B61" s="28"/>
      <c r="C61" s="238"/>
      <c r="D61" s="224"/>
      <c r="E61" s="796">
        <v>0</v>
      </c>
      <c r="F61" s="796">
        <v>0</v>
      </c>
      <c r="G61" s="231"/>
      <c r="H61" s="231"/>
    </row>
    <row r="62" spans="1:8" s="232" customFormat="1" ht="58">
      <c r="A62" s="283">
        <v>15</v>
      </c>
      <c r="B62" s="235" t="s">
        <v>1629</v>
      </c>
      <c r="C62" s="238" t="s">
        <v>108</v>
      </c>
      <c r="D62" s="224" t="s">
        <v>621</v>
      </c>
      <c r="E62" s="796">
        <v>25970</v>
      </c>
      <c r="F62" s="796">
        <v>2650</v>
      </c>
      <c r="G62" s="231"/>
      <c r="H62" s="231"/>
    </row>
    <row r="63" spans="1:8" s="232" customFormat="1">
      <c r="A63" s="283"/>
      <c r="B63" s="235" t="s">
        <v>1630</v>
      </c>
      <c r="C63" s="238"/>
      <c r="D63" s="224"/>
      <c r="E63" s="796">
        <v>0</v>
      </c>
      <c r="F63" s="796">
        <v>0</v>
      </c>
      <c r="G63" s="231"/>
      <c r="H63" s="231"/>
    </row>
    <row r="64" spans="1:8" s="232" customFormat="1">
      <c r="A64" s="283"/>
      <c r="B64" s="235" t="s">
        <v>1631</v>
      </c>
      <c r="C64" s="238"/>
      <c r="D64" s="224"/>
      <c r="E64" s="796">
        <v>0</v>
      </c>
      <c r="F64" s="796">
        <v>0</v>
      </c>
      <c r="G64" s="231"/>
      <c r="H64" s="231"/>
    </row>
    <row r="65" spans="1:8" s="232" customFormat="1">
      <c r="A65" s="283"/>
      <c r="B65" s="235" t="s">
        <v>1632</v>
      </c>
      <c r="C65" s="238"/>
      <c r="D65" s="224"/>
      <c r="E65" s="796">
        <v>0</v>
      </c>
      <c r="F65" s="796">
        <v>0</v>
      </c>
      <c r="G65" s="231"/>
      <c r="H65" s="231"/>
    </row>
    <row r="66" spans="1:8" s="232" customFormat="1">
      <c r="A66" s="283"/>
      <c r="B66" s="235" t="s">
        <v>1633</v>
      </c>
      <c r="C66" s="238"/>
      <c r="D66" s="224"/>
      <c r="E66" s="796">
        <v>0</v>
      </c>
      <c r="F66" s="796">
        <v>0</v>
      </c>
      <c r="G66" s="231"/>
      <c r="H66" s="231"/>
    </row>
    <row r="67" spans="1:8" s="232" customFormat="1" ht="29">
      <c r="A67" s="283"/>
      <c r="B67" s="235" t="s">
        <v>1634</v>
      </c>
      <c r="C67" s="238"/>
      <c r="D67" s="224"/>
      <c r="E67" s="796">
        <v>0</v>
      </c>
      <c r="F67" s="796">
        <v>0</v>
      </c>
      <c r="G67" s="231"/>
      <c r="H67" s="231"/>
    </row>
    <row r="68" spans="1:8" s="232" customFormat="1">
      <c r="A68" s="283"/>
      <c r="B68" s="235"/>
      <c r="C68" s="238"/>
      <c r="D68" s="224"/>
      <c r="E68" s="796">
        <v>0</v>
      </c>
      <c r="F68" s="796">
        <v>0</v>
      </c>
      <c r="G68" s="231"/>
      <c r="H68" s="231"/>
    </row>
    <row r="69" spans="1:8" s="232" customFormat="1" ht="58">
      <c r="A69" s="283">
        <v>16</v>
      </c>
      <c r="B69" s="235" t="s">
        <v>1635</v>
      </c>
      <c r="C69" s="238" t="s">
        <v>108</v>
      </c>
      <c r="D69" s="224">
        <v>3</v>
      </c>
      <c r="E69" s="796">
        <v>13287.1</v>
      </c>
      <c r="F69" s="796">
        <v>2650</v>
      </c>
      <c r="G69" s="231">
        <f>D69*E69</f>
        <v>39861.300000000003</v>
      </c>
      <c r="H69" s="231">
        <f>D69*F69</f>
        <v>7950</v>
      </c>
    </row>
    <row r="70" spans="1:8" s="232" customFormat="1">
      <c r="A70" s="283"/>
      <c r="B70" s="233" t="s">
        <v>1636</v>
      </c>
      <c r="C70" s="238"/>
      <c r="D70" s="224"/>
      <c r="E70" s="796">
        <v>0</v>
      </c>
      <c r="F70" s="796">
        <v>0</v>
      </c>
      <c r="G70" s="231"/>
      <c r="H70" s="231"/>
    </row>
    <row r="71" spans="1:8" s="232" customFormat="1" ht="29">
      <c r="A71" s="283"/>
      <c r="B71" s="233" t="s">
        <v>1637</v>
      </c>
      <c r="C71" s="238"/>
      <c r="D71" s="224"/>
      <c r="E71" s="796">
        <v>0</v>
      </c>
      <c r="F71" s="796">
        <v>0</v>
      </c>
      <c r="G71" s="231"/>
      <c r="H71" s="231"/>
    </row>
    <row r="72" spans="1:8" s="232" customFormat="1">
      <c r="A72" s="283"/>
      <c r="B72" s="233" t="s">
        <v>1638</v>
      </c>
      <c r="C72" s="238"/>
      <c r="D72" s="224"/>
      <c r="E72" s="796">
        <v>0</v>
      </c>
      <c r="F72" s="796">
        <v>0</v>
      </c>
      <c r="G72" s="231"/>
      <c r="H72" s="231"/>
    </row>
    <row r="73" spans="1:8" s="232" customFormat="1" ht="29">
      <c r="A73" s="283"/>
      <c r="B73" s="241" t="s">
        <v>1639</v>
      </c>
      <c r="C73" s="238"/>
      <c r="D73" s="224"/>
      <c r="E73" s="796">
        <v>0</v>
      </c>
      <c r="F73" s="796">
        <v>0</v>
      </c>
      <c r="G73" s="231"/>
      <c r="H73" s="231"/>
    </row>
    <row r="74" spans="1:8" s="232" customFormat="1">
      <c r="A74" s="283"/>
      <c r="B74" s="229"/>
      <c r="C74" s="238"/>
      <c r="D74" s="224"/>
      <c r="E74" s="796">
        <v>0</v>
      </c>
      <c r="F74" s="796">
        <v>0</v>
      </c>
      <c r="G74" s="231"/>
      <c r="H74" s="231"/>
    </row>
    <row r="75" spans="1:8" s="232" customFormat="1" ht="72.5">
      <c r="A75" s="283">
        <v>17</v>
      </c>
      <c r="B75" s="235" t="s">
        <v>1640</v>
      </c>
      <c r="C75" s="238"/>
      <c r="D75" s="224"/>
      <c r="E75" s="796">
        <v>0</v>
      </c>
      <c r="F75" s="796">
        <v>0</v>
      </c>
      <c r="G75" s="231"/>
      <c r="H75" s="231"/>
    </row>
    <row r="76" spans="1:8" s="232" customFormat="1">
      <c r="A76" s="283"/>
      <c r="B76" s="242" t="s">
        <v>1641</v>
      </c>
      <c r="C76" s="238" t="s">
        <v>108</v>
      </c>
      <c r="D76" s="224">
        <v>2</v>
      </c>
      <c r="E76" s="796">
        <v>16430</v>
      </c>
      <c r="F76" s="796">
        <v>530</v>
      </c>
      <c r="G76" s="231">
        <f>D76*E76</f>
        <v>32860</v>
      </c>
      <c r="H76" s="231">
        <f>D76*F76</f>
        <v>1060</v>
      </c>
    </row>
    <row r="77" spans="1:8" s="232" customFormat="1">
      <c r="A77" s="283"/>
      <c r="B77" s="242" t="s">
        <v>1642</v>
      </c>
      <c r="C77" s="238"/>
      <c r="D77" s="224"/>
      <c r="E77" s="796">
        <v>0</v>
      </c>
      <c r="F77" s="796">
        <v>0</v>
      </c>
      <c r="G77" s="231"/>
      <c r="H77" s="231"/>
    </row>
    <row r="78" spans="1:8" s="232" customFormat="1">
      <c r="A78" s="283"/>
      <c r="B78" s="235" t="s">
        <v>1643</v>
      </c>
      <c r="C78" s="238"/>
      <c r="D78" s="224"/>
      <c r="E78" s="796">
        <v>0</v>
      </c>
      <c r="F78" s="796">
        <v>0</v>
      </c>
      <c r="G78" s="231"/>
      <c r="H78" s="231"/>
    </row>
    <row r="79" spans="1:8" s="232" customFormat="1">
      <c r="A79" s="283"/>
      <c r="B79" s="229"/>
      <c r="C79" s="238"/>
      <c r="D79" s="224"/>
      <c r="E79" s="796">
        <v>0</v>
      </c>
      <c r="F79" s="796">
        <v>0</v>
      </c>
      <c r="G79" s="231"/>
      <c r="H79" s="231"/>
    </row>
    <row r="80" spans="1:8" s="232" customFormat="1" ht="43.5">
      <c r="A80" s="283">
        <v>18</v>
      </c>
      <c r="B80" s="235" t="s">
        <v>1644</v>
      </c>
      <c r="C80" s="238" t="s">
        <v>108</v>
      </c>
      <c r="D80" s="224">
        <v>1</v>
      </c>
      <c r="E80" s="796">
        <v>10990.272727272728</v>
      </c>
      <c r="F80" s="796">
        <v>2650</v>
      </c>
      <c r="G80" s="231">
        <f>D80*E80</f>
        <v>10990.272727272728</v>
      </c>
      <c r="H80" s="231">
        <f>D80*F80</f>
        <v>2650</v>
      </c>
    </row>
    <row r="81" spans="1:8" s="414" customFormat="1" ht="18.5">
      <c r="A81" s="409"/>
      <c r="B81" s="235" t="s">
        <v>1645</v>
      </c>
      <c r="C81" s="410"/>
      <c r="D81" s="411"/>
      <c r="E81" s="412">
        <v>0</v>
      </c>
      <c r="F81" s="413">
        <v>0</v>
      </c>
      <c r="G81" s="412"/>
      <c r="H81" s="413"/>
    </row>
    <row r="82" spans="1:8" s="414" customFormat="1" ht="18.5">
      <c r="A82" s="409"/>
      <c r="B82" s="235" t="s">
        <v>1646</v>
      </c>
      <c r="C82" s="410"/>
      <c r="D82" s="411"/>
      <c r="E82" s="412">
        <v>0</v>
      </c>
      <c r="F82" s="413">
        <v>0</v>
      </c>
      <c r="G82" s="412"/>
      <c r="H82" s="413"/>
    </row>
    <row r="83" spans="1:8" s="414" customFormat="1" ht="18.5">
      <c r="A83" s="409"/>
      <c r="B83" s="235" t="s">
        <v>1647</v>
      </c>
      <c r="C83" s="410"/>
      <c r="D83" s="411"/>
      <c r="E83" s="412">
        <v>0</v>
      </c>
      <c r="F83" s="413">
        <v>0</v>
      </c>
      <c r="G83" s="412"/>
      <c r="H83" s="413"/>
    </row>
    <row r="84" spans="1:8" s="414" customFormat="1" ht="18.5">
      <c r="A84" s="409"/>
      <c r="B84" s="235" t="s">
        <v>1648</v>
      </c>
      <c r="C84" s="410"/>
      <c r="D84" s="411"/>
      <c r="E84" s="412">
        <v>0</v>
      </c>
      <c r="F84" s="413">
        <v>0</v>
      </c>
      <c r="G84" s="412"/>
      <c r="H84" s="413"/>
    </row>
    <row r="85" spans="1:8" s="414" customFormat="1" ht="18.5">
      <c r="A85" s="409"/>
      <c r="B85" s="235" t="s">
        <v>1649</v>
      </c>
      <c r="C85" s="410"/>
      <c r="D85" s="411"/>
      <c r="E85" s="412">
        <v>0</v>
      </c>
      <c r="F85" s="413">
        <v>0</v>
      </c>
      <c r="G85" s="412"/>
      <c r="H85" s="413"/>
    </row>
    <row r="86" spans="1:8" s="232" customFormat="1">
      <c r="A86" s="283"/>
      <c r="B86" s="229"/>
      <c r="C86" s="238"/>
      <c r="D86" s="224"/>
      <c r="E86" s="236"/>
      <c r="F86" s="236"/>
      <c r="G86" s="226"/>
      <c r="H86" s="226"/>
    </row>
    <row r="87" spans="1:8">
      <c r="A87" s="284"/>
      <c r="B87" s="268" t="s">
        <v>1650</v>
      </c>
      <c r="C87" s="269"/>
      <c r="D87" s="269"/>
      <c r="E87" s="270"/>
      <c r="F87" s="270"/>
      <c r="G87" s="271">
        <f>SUM(G11:G86)</f>
        <v>733805.12611710338</v>
      </c>
      <c r="H87" s="271">
        <f>SUM(H11:H86)</f>
        <v>92061</v>
      </c>
    </row>
    <row r="88" spans="1:8">
      <c r="A88" s="285"/>
      <c r="B88" s="272" t="s">
        <v>1651</v>
      </c>
      <c r="C88" s="273"/>
      <c r="D88" s="273"/>
      <c r="E88" s="274"/>
      <c r="F88" s="274"/>
      <c r="G88" s="275"/>
      <c r="H88" s="286">
        <f>ROUND(G87+H87,0)</f>
        <v>825866</v>
      </c>
    </row>
    <row r="89" spans="1:8">
      <c r="A89" s="971" t="s">
        <v>1580</v>
      </c>
      <c r="B89" s="971" t="s">
        <v>537</v>
      </c>
      <c r="C89" s="971" t="s">
        <v>1652</v>
      </c>
      <c r="D89" s="971" t="s">
        <v>25</v>
      </c>
      <c r="E89" s="971" t="s">
        <v>1587</v>
      </c>
      <c r="F89" s="971"/>
      <c r="G89" s="971" t="s">
        <v>1588</v>
      </c>
      <c r="H89" s="971"/>
    </row>
    <row r="90" spans="1:8" s="222" customFormat="1">
      <c r="A90" s="971"/>
      <c r="B90" s="971"/>
      <c r="C90" s="971"/>
      <c r="D90" s="971"/>
      <c r="E90" s="277" t="s">
        <v>1589</v>
      </c>
      <c r="F90" s="277" t="s">
        <v>1590</v>
      </c>
      <c r="G90" s="276" t="s">
        <v>1589</v>
      </c>
      <c r="H90" s="276" t="s">
        <v>1590</v>
      </c>
    </row>
    <row r="91" spans="1:8">
      <c r="A91" s="282" t="s">
        <v>62</v>
      </c>
      <c r="B91" s="278" t="s">
        <v>1584</v>
      </c>
      <c r="C91" s="245"/>
      <c r="D91" s="224"/>
      <c r="E91" s="246"/>
      <c r="F91" s="246"/>
      <c r="G91" s="226"/>
      <c r="H91" s="226"/>
    </row>
    <row r="92" spans="1:8" s="232" customFormat="1">
      <c r="A92" s="283"/>
      <c r="B92" s="229"/>
      <c r="C92" s="245"/>
      <c r="D92" s="224"/>
      <c r="E92" s="246"/>
      <c r="F92" s="246"/>
      <c r="G92" s="231"/>
      <c r="H92" s="231"/>
    </row>
    <row r="93" spans="1:8" s="232" customFormat="1" ht="81.75" customHeight="1">
      <c r="A93" s="283">
        <v>1</v>
      </c>
      <c r="B93" s="241" t="s">
        <v>1653</v>
      </c>
      <c r="C93" s="234"/>
      <c r="D93" s="224"/>
      <c r="E93" s="236"/>
      <c r="F93" s="230"/>
      <c r="G93" s="231"/>
      <c r="H93" s="231"/>
    </row>
    <row r="94" spans="1:8" s="232" customFormat="1">
      <c r="A94" s="283"/>
      <c r="B94" s="233" t="s">
        <v>1654</v>
      </c>
      <c r="C94" s="234" t="s">
        <v>158</v>
      </c>
      <c r="D94" s="224">
        <v>20</v>
      </c>
      <c r="E94" s="236">
        <v>883.33333333333326</v>
      </c>
      <c r="F94" s="247">
        <v>196.29629629629628</v>
      </c>
      <c r="G94" s="231">
        <f>D94*E94</f>
        <v>17666.666666666664</v>
      </c>
      <c r="H94" s="231">
        <f>D94*F94</f>
        <v>3925.9259259259256</v>
      </c>
    </row>
    <row r="95" spans="1:8" s="232" customFormat="1">
      <c r="A95" s="283"/>
      <c r="B95" s="233" t="s">
        <v>1655</v>
      </c>
      <c r="C95" s="234" t="s">
        <v>158</v>
      </c>
      <c r="D95" s="224">
        <v>20</v>
      </c>
      <c r="E95" s="236">
        <v>1079.6296296296296</v>
      </c>
      <c r="F95" s="247">
        <v>196.29629629629628</v>
      </c>
      <c r="G95" s="231">
        <f>D95*E95</f>
        <v>21592.592592592591</v>
      </c>
      <c r="H95" s="231">
        <f>D95*F95</f>
        <v>3925.9259259259256</v>
      </c>
    </row>
    <row r="96" spans="1:8" s="232" customFormat="1">
      <c r="A96" s="283"/>
      <c r="B96" s="233" t="s">
        <v>1656</v>
      </c>
      <c r="C96" s="234" t="s">
        <v>158</v>
      </c>
      <c r="D96" s="224">
        <v>70</v>
      </c>
      <c r="E96" s="236">
        <v>1374.0740740740741</v>
      </c>
      <c r="F96" s="247">
        <v>196.29629629629628</v>
      </c>
      <c r="G96" s="231">
        <f>D96*E96</f>
        <v>96185.185185185182</v>
      </c>
      <c r="H96" s="231">
        <f>D96*F96</f>
        <v>13740.740740740739</v>
      </c>
    </row>
    <row r="97" spans="1:8" s="232" customFormat="1">
      <c r="A97" s="283"/>
      <c r="B97" s="233" t="s">
        <v>1657</v>
      </c>
      <c r="C97" s="234" t="s">
        <v>158</v>
      </c>
      <c r="D97" s="234">
        <v>40</v>
      </c>
      <c r="E97" s="236">
        <v>1472.2222222222222</v>
      </c>
      <c r="F97" s="247">
        <v>196.29629629629628</v>
      </c>
      <c r="G97" s="231">
        <f>D97*E97</f>
        <v>58888.888888888891</v>
      </c>
      <c r="H97" s="231">
        <f>D97*F97</f>
        <v>7851.8518518518513</v>
      </c>
    </row>
    <row r="98" spans="1:8" s="232" customFormat="1">
      <c r="A98" s="283"/>
      <c r="B98" s="233"/>
      <c r="C98" s="234"/>
      <c r="D98" s="224"/>
      <c r="E98" s="236">
        <v>0</v>
      </c>
      <c r="F98" s="247">
        <v>0</v>
      </c>
      <c r="G98" s="231"/>
      <c r="H98" s="231"/>
    </row>
    <row r="99" spans="1:8" s="232" customFormat="1" ht="43.5">
      <c r="A99" s="283">
        <v>2</v>
      </c>
      <c r="B99" s="241" t="s">
        <v>1658</v>
      </c>
      <c r="C99" s="234" t="s">
        <v>108</v>
      </c>
      <c r="D99" s="224">
        <v>21</v>
      </c>
      <c r="E99" s="236">
        <v>1962.962962962963</v>
      </c>
      <c r="F99" s="247">
        <v>196.29629629629628</v>
      </c>
      <c r="G99" s="231">
        <f>D99*E99</f>
        <v>41222.222222222226</v>
      </c>
      <c r="H99" s="231">
        <f>D99*F99</f>
        <v>4122.2222222222217</v>
      </c>
    </row>
    <row r="100" spans="1:8" s="232" customFormat="1">
      <c r="A100" s="283"/>
      <c r="B100" s="233"/>
      <c r="C100" s="234"/>
      <c r="D100" s="224"/>
      <c r="E100" s="236">
        <v>0</v>
      </c>
      <c r="F100" s="247">
        <v>0</v>
      </c>
      <c r="G100" s="231"/>
      <c r="H100" s="231"/>
    </row>
    <row r="101" spans="1:8" s="232" customFormat="1" ht="43.5">
      <c r="A101" s="283">
        <v>3</v>
      </c>
      <c r="B101" s="233" t="s">
        <v>1659</v>
      </c>
      <c r="C101" s="234" t="s">
        <v>108</v>
      </c>
      <c r="D101" s="224">
        <f>D99</f>
        <v>21</v>
      </c>
      <c r="E101" s="236">
        <v>2453.7037037037039</v>
      </c>
      <c r="F101" s="247">
        <v>196.29629629629628</v>
      </c>
      <c r="G101" s="231">
        <f>D101*E101</f>
        <v>51527.777777777781</v>
      </c>
      <c r="H101" s="231">
        <f>D101*F101</f>
        <v>4122.2222222222217</v>
      </c>
    </row>
    <row r="102" spans="1:8" s="232" customFormat="1">
      <c r="A102" s="283"/>
      <c r="B102" s="233"/>
      <c r="C102" s="234"/>
      <c r="D102" s="224"/>
      <c r="E102" s="236">
        <v>0</v>
      </c>
      <c r="F102" s="247">
        <v>0</v>
      </c>
      <c r="G102" s="231"/>
      <c r="H102" s="231"/>
    </row>
    <row r="103" spans="1:8" s="232" customFormat="1" ht="29">
      <c r="A103" s="283">
        <v>4</v>
      </c>
      <c r="B103" s="229" t="s">
        <v>1660</v>
      </c>
      <c r="C103" s="234" t="s">
        <v>108</v>
      </c>
      <c r="D103" s="224" t="s">
        <v>621</v>
      </c>
      <c r="E103" s="236">
        <v>4416.6666666666661</v>
      </c>
      <c r="F103" s="247">
        <v>343.51851851851853</v>
      </c>
      <c r="G103" s="231"/>
      <c r="H103" s="231"/>
    </row>
    <row r="104" spans="1:8">
      <c r="A104" s="287"/>
      <c r="B104" s="235"/>
      <c r="C104" s="223"/>
      <c r="D104" s="224"/>
      <c r="E104" s="236">
        <v>0</v>
      </c>
      <c r="F104" s="247">
        <v>0</v>
      </c>
      <c r="G104" s="226"/>
      <c r="H104" s="226"/>
    </row>
    <row r="105" spans="1:8" s="232" customFormat="1" ht="29">
      <c r="A105" s="283">
        <v>5</v>
      </c>
      <c r="B105" s="229" t="s">
        <v>1661</v>
      </c>
      <c r="C105" s="234"/>
      <c r="D105" s="224"/>
      <c r="E105" s="236">
        <v>0</v>
      </c>
      <c r="F105" s="247">
        <v>0</v>
      </c>
      <c r="G105" s="231"/>
      <c r="H105" s="231"/>
    </row>
    <row r="106" spans="1:8" s="232" customFormat="1">
      <c r="A106" s="288" t="s">
        <v>560</v>
      </c>
      <c r="B106" s="233" t="s">
        <v>1662</v>
      </c>
      <c r="C106" s="234" t="s">
        <v>108</v>
      </c>
      <c r="D106" s="224">
        <v>4</v>
      </c>
      <c r="E106" s="240">
        <v>1177.7777777777778</v>
      </c>
      <c r="F106" s="240">
        <v>196.29629629629628</v>
      </c>
      <c r="G106" s="231">
        <f>D106*E106</f>
        <v>4711.1111111111113</v>
      </c>
      <c r="H106" s="231">
        <f>D106*F106</f>
        <v>785.18518518518511</v>
      </c>
    </row>
    <row r="107" spans="1:8" s="232" customFormat="1">
      <c r="A107" s="288" t="s">
        <v>565</v>
      </c>
      <c r="B107" s="233" t="s">
        <v>1663</v>
      </c>
      <c r="C107" s="234" t="s">
        <v>108</v>
      </c>
      <c r="D107" s="224">
        <v>4</v>
      </c>
      <c r="E107" s="240">
        <v>1472.2222222222222</v>
      </c>
      <c r="F107" s="240">
        <v>196.29629629629628</v>
      </c>
      <c r="G107" s="231">
        <f>D107*E107</f>
        <v>5888.8888888888887</v>
      </c>
      <c r="H107" s="231">
        <f>D107*F107</f>
        <v>785.18518518518511</v>
      </c>
    </row>
    <row r="108" spans="1:8">
      <c r="A108" s="287"/>
      <c r="B108" s="235"/>
      <c r="C108" s="223"/>
      <c r="D108" s="224"/>
      <c r="E108" s="236">
        <v>0</v>
      </c>
      <c r="F108" s="247">
        <v>0</v>
      </c>
      <c r="G108" s="226"/>
      <c r="H108" s="226"/>
    </row>
    <row r="109" spans="1:8" s="232" customFormat="1" ht="130.5">
      <c r="A109" s="283">
        <v>6</v>
      </c>
      <c r="B109" s="241" t="s">
        <v>1664</v>
      </c>
      <c r="C109" s="227"/>
      <c r="D109" s="224"/>
      <c r="E109" s="248">
        <v>0</v>
      </c>
      <c r="F109" s="248">
        <v>0</v>
      </c>
      <c r="G109" s="231"/>
      <c r="H109" s="231"/>
    </row>
    <row r="110" spans="1:8" s="232" customFormat="1">
      <c r="A110" s="4"/>
      <c r="B110" s="249" t="s">
        <v>1665</v>
      </c>
      <c r="C110" s="234"/>
      <c r="D110" s="224"/>
      <c r="E110" s="248">
        <v>0</v>
      </c>
      <c r="F110" s="248">
        <v>0</v>
      </c>
      <c r="G110" s="231"/>
      <c r="H110" s="231"/>
    </row>
    <row r="111" spans="1:8" s="232" customFormat="1">
      <c r="A111" s="4"/>
      <c r="B111" s="250" t="s">
        <v>1666</v>
      </c>
      <c r="C111" s="234" t="s">
        <v>158</v>
      </c>
      <c r="D111" s="224">
        <v>90</v>
      </c>
      <c r="E111" s="236">
        <v>883.33333333333326</v>
      </c>
      <c r="F111" s="247">
        <v>294.44444444444446</v>
      </c>
      <c r="G111" s="231">
        <f>D111*E111</f>
        <v>79500</v>
      </c>
      <c r="H111" s="231">
        <f>D111*F111</f>
        <v>26500</v>
      </c>
    </row>
    <row r="112" spans="1:8" s="232" customFormat="1">
      <c r="A112" s="4"/>
      <c r="B112" s="250" t="s">
        <v>1667</v>
      </c>
      <c r="C112" s="234" t="s">
        <v>158</v>
      </c>
      <c r="D112" s="224">
        <v>30</v>
      </c>
      <c r="E112" s="236">
        <v>932.40740740740739</v>
      </c>
      <c r="F112" s="247">
        <v>294.44444444444446</v>
      </c>
      <c r="G112" s="231">
        <f>D112*E112</f>
        <v>27972.222222222223</v>
      </c>
      <c r="H112" s="231">
        <f>D112*F112</f>
        <v>8833.3333333333339</v>
      </c>
    </row>
    <row r="113" spans="1:8" s="232" customFormat="1">
      <c r="A113" s="4"/>
      <c r="B113" s="250" t="s">
        <v>1668</v>
      </c>
      <c r="C113" s="234" t="s">
        <v>158</v>
      </c>
      <c r="D113" s="224">
        <v>25</v>
      </c>
      <c r="E113" s="236">
        <v>1128.7037037037037</v>
      </c>
      <c r="F113" s="247">
        <v>294.44444444444446</v>
      </c>
      <c r="G113" s="231">
        <f>D113*E113</f>
        <v>28217.592592592591</v>
      </c>
      <c r="H113" s="231">
        <f>D113*F113</f>
        <v>7361.1111111111113</v>
      </c>
    </row>
    <row r="114" spans="1:8" s="232" customFormat="1">
      <c r="A114" s="4"/>
      <c r="B114" s="250" t="s">
        <v>1669</v>
      </c>
      <c r="C114" s="234" t="s">
        <v>158</v>
      </c>
      <c r="D114" s="224">
        <v>30</v>
      </c>
      <c r="E114" s="236">
        <v>1275.9259259259261</v>
      </c>
      <c r="F114" s="247">
        <v>294.44444444444446</v>
      </c>
      <c r="G114" s="231">
        <f>D114*E114</f>
        <v>38277.777777777781</v>
      </c>
      <c r="H114" s="231">
        <f>D114*F114</f>
        <v>8833.3333333333339</v>
      </c>
    </row>
    <row r="115" spans="1:8" s="232" customFormat="1">
      <c r="A115" s="4"/>
      <c r="B115" s="250" t="s">
        <v>1670</v>
      </c>
      <c r="C115" s="234" t="s">
        <v>158</v>
      </c>
      <c r="D115" s="224" t="s">
        <v>621</v>
      </c>
      <c r="E115" s="236">
        <v>1619.4444444444443</v>
      </c>
      <c r="F115" s="247">
        <v>294.44444444444446</v>
      </c>
      <c r="G115" s="231"/>
      <c r="H115" s="231"/>
    </row>
    <row r="116" spans="1:8">
      <c r="A116" s="287"/>
      <c r="B116" s="235"/>
      <c r="C116" s="223"/>
      <c r="D116" s="224"/>
      <c r="E116" s="240">
        <v>0</v>
      </c>
      <c r="F116" s="251">
        <v>0</v>
      </c>
      <c r="G116" s="226"/>
      <c r="H116" s="226"/>
    </row>
    <row r="117" spans="1:8" s="232" customFormat="1" ht="116">
      <c r="A117" s="283">
        <v>7</v>
      </c>
      <c r="B117" s="235" t="s">
        <v>1671</v>
      </c>
      <c r="C117" s="227"/>
      <c r="D117" s="224"/>
      <c r="E117" s="252">
        <v>0</v>
      </c>
      <c r="F117" s="252">
        <v>0</v>
      </c>
      <c r="G117" s="231"/>
      <c r="H117" s="231"/>
    </row>
    <row r="118" spans="1:8" s="232" customFormat="1" ht="29">
      <c r="A118" s="283"/>
      <c r="B118" s="235" t="s">
        <v>1672</v>
      </c>
      <c r="C118" s="227"/>
      <c r="D118" s="224"/>
      <c r="E118" s="252">
        <v>0</v>
      </c>
      <c r="F118" s="252">
        <v>0</v>
      </c>
      <c r="G118" s="231"/>
      <c r="H118" s="231"/>
    </row>
    <row r="119" spans="1:8" s="232" customFormat="1" ht="29">
      <c r="A119" s="283"/>
      <c r="B119" s="289" t="s">
        <v>1673</v>
      </c>
      <c r="C119" s="227"/>
      <c r="D119" s="224"/>
      <c r="E119" s="252">
        <v>0</v>
      </c>
      <c r="F119" s="252">
        <v>0</v>
      </c>
      <c r="G119" s="231"/>
      <c r="H119" s="231"/>
    </row>
    <row r="120" spans="1:8" s="232" customFormat="1">
      <c r="A120" s="4"/>
      <c r="B120" s="253" t="s">
        <v>1674</v>
      </c>
      <c r="C120" s="234"/>
      <c r="D120" s="224"/>
      <c r="E120" s="252">
        <v>0</v>
      </c>
      <c r="F120" s="252">
        <v>0</v>
      </c>
      <c r="G120" s="231"/>
      <c r="H120" s="231"/>
    </row>
    <row r="121" spans="1:8" s="232" customFormat="1">
      <c r="A121" s="4"/>
      <c r="B121" s="249" t="s">
        <v>1675</v>
      </c>
      <c r="C121" s="234"/>
      <c r="D121" s="224"/>
      <c r="E121" s="252">
        <v>0</v>
      </c>
      <c r="F121" s="252">
        <v>0</v>
      </c>
      <c r="G121" s="231"/>
      <c r="H121" s="231"/>
    </row>
    <row r="122" spans="1:8" s="232" customFormat="1">
      <c r="A122" s="4"/>
      <c r="B122" s="250" t="s">
        <v>1666</v>
      </c>
      <c r="C122" s="234" t="s">
        <v>158</v>
      </c>
      <c r="D122" s="224">
        <v>60</v>
      </c>
      <c r="E122" s="240">
        <v>932.40740740740739</v>
      </c>
      <c r="F122" s="240">
        <v>294.44444444444446</v>
      </c>
      <c r="G122" s="231">
        <f>D122*E122</f>
        <v>55944.444444444445</v>
      </c>
      <c r="H122" s="231">
        <f>D122*F122</f>
        <v>17666.666666666668</v>
      </c>
    </row>
    <row r="123" spans="1:8" s="232" customFormat="1">
      <c r="A123" s="4"/>
      <c r="B123" s="250" t="s">
        <v>1667</v>
      </c>
      <c r="C123" s="234" t="s">
        <v>158</v>
      </c>
      <c r="D123" s="224">
        <v>5</v>
      </c>
      <c r="E123" s="240">
        <v>1079.6296296296296</v>
      </c>
      <c r="F123" s="240">
        <v>294.44444444444446</v>
      </c>
      <c r="G123" s="231">
        <f>D123*E123</f>
        <v>5398.1481481481478</v>
      </c>
      <c r="H123" s="231">
        <f>D123*F123</f>
        <v>1472.2222222222222</v>
      </c>
    </row>
    <row r="124" spans="1:8" s="232" customFormat="1">
      <c r="A124" s="4"/>
      <c r="B124" s="250" t="s">
        <v>1668</v>
      </c>
      <c r="C124" s="234" t="s">
        <v>158</v>
      </c>
      <c r="D124" s="224" t="s">
        <v>621</v>
      </c>
      <c r="E124" s="240">
        <v>0</v>
      </c>
      <c r="F124" s="240">
        <v>0</v>
      </c>
      <c r="G124" s="231"/>
      <c r="H124" s="231"/>
    </row>
    <row r="125" spans="1:8" s="232" customFormat="1">
      <c r="A125" s="4"/>
      <c r="B125" s="250" t="s">
        <v>1669</v>
      </c>
      <c r="C125" s="234" t="s">
        <v>158</v>
      </c>
      <c r="D125" s="224" t="s">
        <v>621</v>
      </c>
      <c r="E125" s="240">
        <v>0</v>
      </c>
      <c r="F125" s="240">
        <v>0</v>
      </c>
      <c r="G125" s="231"/>
      <c r="H125" s="231"/>
    </row>
    <row r="126" spans="1:8" s="232" customFormat="1">
      <c r="A126" s="4"/>
      <c r="B126" s="250" t="s">
        <v>1670</v>
      </c>
      <c r="C126" s="234" t="s">
        <v>158</v>
      </c>
      <c r="D126" s="224" t="s">
        <v>621</v>
      </c>
      <c r="E126" s="240">
        <v>0</v>
      </c>
      <c r="F126" s="240">
        <v>0</v>
      </c>
      <c r="G126" s="231"/>
      <c r="H126" s="231"/>
    </row>
    <row r="127" spans="1:8" s="232" customFormat="1">
      <c r="A127" s="4"/>
      <c r="B127" s="415" t="s">
        <v>1676</v>
      </c>
      <c r="C127" s="234"/>
      <c r="D127" s="224"/>
      <c r="E127" s="252">
        <v>0</v>
      </c>
      <c r="F127" s="252">
        <v>0</v>
      </c>
      <c r="G127" s="231"/>
      <c r="H127" s="231"/>
    </row>
    <row r="128" spans="1:8" s="232" customFormat="1">
      <c r="A128" s="4"/>
      <c r="B128" s="416" t="s">
        <v>1666</v>
      </c>
      <c r="C128" s="417" t="s">
        <v>158</v>
      </c>
      <c r="D128" s="418">
        <v>90</v>
      </c>
      <c r="E128" s="419">
        <v>422.03703703703701</v>
      </c>
      <c r="F128" s="419">
        <v>152.12962962962962</v>
      </c>
      <c r="G128" s="420">
        <f>D128*E128</f>
        <v>37983.333333333328</v>
      </c>
      <c r="H128" s="420">
        <f>D128*F128</f>
        <v>13691.666666666666</v>
      </c>
    </row>
    <row r="129" spans="1:8" s="232" customFormat="1">
      <c r="A129" s="4"/>
      <c r="B129" s="416" t="s">
        <v>1667</v>
      </c>
      <c r="C129" s="417" t="s">
        <v>158</v>
      </c>
      <c r="D129" s="418">
        <v>30</v>
      </c>
      <c r="E129" s="419">
        <v>618.33333333333326</v>
      </c>
      <c r="F129" s="419">
        <v>186.4814814814815</v>
      </c>
      <c r="G129" s="420">
        <f>D129*E129</f>
        <v>18549.999999999996</v>
      </c>
      <c r="H129" s="420">
        <f>D129*F129</f>
        <v>5594.4444444444453</v>
      </c>
    </row>
    <row r="130" spans="1:8" s="232" customFormat="1">
      <c r="A130" s="4"/>
      <c r="B130" s="416" t="s">
        <v>1668</v>
      </c>
      <c r="C130" s="417" t="s">
        <v>158</v>
      </c>
      <c r="D130" s="418">
        <v>25</v>
      </c>
      <c r="E130" s="419">
        <v>809.72222222222217</v>
      </c>
      <c r="F130" s="419">
        <v>215.92592592592592</v>
      </c>
      <c r="G130" s="420">
        <f>D130*E130</f>
        <v>20243.055555555555</v>
      </c>
      <c r="H130" s="420">
        <f>D130*F130</f>
        <v>5398.1481481481478</v>
      </c>
    </row>
    <row r="131" spans="1:8" s="232" customFormat="1">
      <c r="A131" s="4"/>
      <c r="B131" s="416" t="s">
        <v>1669</v>
      </c>
      <c r="C131" s="417" t="s">
        <v>158</v>
      </c>
      <c r="D131" s="418">
        <v>30</v>
      </c>
      <c r="E131" s="419">
        <v>1084.537037037037</v>
      </c>
      <c r="F131" s="419">
        <v>255.18518518518519</v>
      </c>
      <c r="G131" s="420">
        <f>D131*E131</f>
        <v>32536.111111111109</v>
      </c>
      <c r="H131" s="420">
        <f>D131*F131</f>
        <v>7655.5555555555557</v>
      </c>
    </row>
    <row r="132" spans="1:8" s="232" customFormat="1">
      <c r="A132" s="4"/>
      <c r="B132" s="416" t="s">
        <v>1670</v>
      </c>
      <c r="C132" s="417" t="s">
        <v>158</v>
      </c>
      <c r="D132" s="418" t="s">
        <v>621</v>
      </c>
      <c r="E132" s="419">
        <v>0</v>
      </c>
      <c r="F132" s="419">
        <v>0</v>
      </c>
      <c r="G132" s="420"/>
      <c r="H132" s="420"/>
    </row>
    <row r="133" spans="1:8" s="232" customFormat="1">
      <c r="A133" s="4"/>
      <c r="B133" s="250"/>
      <c r="C133" s="234"/>
      <c r="D133" s="224"/>
      <c r="E133" s="240">
        <v>0</v>
      </c>
      <c r="F133" s="240">
        <v>0</v>
      </c>
      <c r="G133" s="231"/>
      <c r="H133" s="231"/>
    </row>
    <row r="134" spans="1:8" s="254" customFormat="1" ht="58">
      <c r="A134" s="283">
        <v>8</v>
      </c>
      <c r="B134" s="229" t="s">
        <v>1677</v>
      </c>
      <c r="C134" s="234"/>
      <c r="D134" s="224"/>
      <c r="E134" s="235">
        <v>0</v>
      </c>
      <c r="F134" s="235">
        <v>0</v>
      </c>
      <c r="G134" s="235"/>
      <c r="H134" s="235"/>
    </row>
    <row r="135" spans="1:8" s="255" customFormat="1">
      <c r="A135" s="283"/>
      <c r="B135" s="250" t="s">
        <v>1666</v>
      </c>
      <c r="C135" s="234" t="s">
        <v>158</v>
      </c>
      <c r="D135" s="224">
        <v>10</v>
      </c>
      <c r="E135" s="240">
        <v>1177.7777777777778</v>
      </c>
      <c r="F135" s="240">
        <v>294.44444444444446</v>
      </c>
      <c r="G135" s="231">
        <f>D135*E135</f>
        <v>11777.777777777777</v>
      </c>
      <c r="H135" s="231">
        <f>D135*F135</f>
        <v>2944.4444444444443</v>
      </c>
    </row>
    <row r="136" spans="1:8" s="255" customFormat="1">
      <c r="A136" s="283"/>
      <c r="B136" s="250" t="s">
        <v>1667</v>
      </c>
      <c r="C136" s="234" t="s">
        <v>158</v>
      </c>
      <c r="D136" s="224" t="s">
        <v>621</v>
      </c>
      <c r="E136" s="240">
        <v>0</v>
      </c>
      <c r="F136" s="235">
        <v>0</v>
      </c>
      <c r="G136" s="235"/>
      <c r="H136" s="235"/>
    </row>
    <row r="137" spans="1:8" s="255" customFormat="1">
      <c r="A137" s="283"/>
      <c r="B137" s="250" t="s">
        <v>1668</v>
      </c>
      <c r="C137" s="234" t="s">
        <v>158</v>
      </c>
      <c r="D137" s="224" t="s">
        <v>621</v>
      </c>
      <c r="E137" s="240">
        <v>0</v>
      </c>
      <c r="F137" s="235">
        <v>0</v>
      </c>
      <c r="G137" s="235"/>
      <c r="H137" s="235"/>
    </row>
    <row r="138" spans="1:8" s="232" customFormat="1">
      <c r="A138" s="283"/>
      <c r="B138" s="250"/>
      <c r="C138" s="234"/>
      <c r="D138" s="224"/>
      <c r="E138" s="240">
        <v>0</v>
      </c>
      <c r="F138" s="251">
        <v>0</v>
      </c>
      <c r="G138" s="231"/>
      <c r="H138" s="231"/>
    </row>
    <row r="139" spans="1:8" s="232" customFormat="1" ht="58">
      <c r="A139" s="283">
        <v>9</v>
      </c>
      <c r="B139" s="235" t="s">
        <v>1678</v>
      </c>
      <c r="C139" s="234"/>
      <c r="D139" s="224"/>
      <c r="E139" s="236">
        <v>0</v>
      </c>
      <c r="F139" s="247">
        <v>0</v>
      </c>
      <c r="G139" s="231"/>
      <c r="H139" s="231"/>
    </row>
    <row r="140" spans="1:8" s="232" customFormat="1">
      <c r="A140" s="283"/>
      <c r="B140" s="250" t="s">
        <v>1679</v>
      </c>
      <c r="C140" s="234" t="s">
        <v>108</v>
      </c>
      <c r="D140" s="224">
        <v>14</v>
      </c>
      <c r="E140" s="236">
        <v>3435.1851851851852</v>
      </c>
      <c r="F140" s="247">
        <v>490.74074074074076</v>
      </c>
      <c r="G140" s="231">
        <f>D140*E140</f>
        <v>48092.592592592591</v>
      </c>
      <c r="H140" s="231">
        <f>D140*F140</f>
        <v>6870.3703703703704</v>
      </c>
    </row>
    <row r="141" spans="1:8" s="232" customFormat="1">
      <c r="A141" s="283"/>
      <c r="B141" s="250" t="s">
        <v>1680</v>
      </c>
      <c r="C141" s="234" t="s">
        <v>108</v>
      </c>
      <c r="D141" s="224">
        <v>1</v>
      </c>
      <c r="E141" s="236">
        <v>3925.9259259259261</v>
      </c>
      <c r="F141" s="247">
        <v>490.74074074074076</v>
      </c>
      <c r="G141" s="231">
        <f>D141*E141</f>
        <v>3925.9259259259261</v>
      </c>
      <c r="H141" s="231">
        <f>D141*F141</f>
        <v>490.74074074074076</v>
      </c>
    </row>
    <row r="142" spans="1:8" s="232" customFormat="1">
      <c r="A142" s="283"/>
      <c r="B142" s="250" t="s">
        <v>1681</v>
      </c>
      <c r="C142" s="234" t="s">
        <v>108</v>
      </c>
      <c r="D142" s="224">
        <v>1</v>
      </c>
      <c r="E142" s="236">
        <v>4416.6666666666661</v>
      </c>
      <c r="F142" s="247">
        <v>490.74074074074076</v>
      </c>
      <c r="G142" s="231">
        <f>D142*E142</f>
        <v>4416.6666666666661</v>
      </c>
      <c r="H142" s="231">
        <f>D142*F142</f>
        <v>490.74074074074076</v>
      </c>
    </row>
    <row r="143" spans="1:8" s="232" customFormat="1">
      <c r="A143" s="283"/>
      <c r="B143" s="250" t="s">
        <v>1682</v>
      </c>
      <c r="C143" s="234" t="s">
        <v>108</v>
      </c>
      <c r="D143" s="224">
        <v>2</v>
      </c>
      <c r="E143" s="236">
        <v>4907.4074074074078</v>
      </c>
      <c r="F143" s="247">
        <v>490.74074074074076</v>
      </c>
      <c r="G143" s="231">
        <f>D143*E143</f>
        <v>9814.8148148148157</v>
      </c>
      <c r="H143" s="231">
        <f>D143*F143</f>
        <v>981.48148148148152</v>
      </c>
    </row>
    <row r="144" spans="1:8" s="232" customFormat="1">
      <c r="A144" s="283"/>
      <c r="B144" s="250"/>
      <c r="C144" s="234"/>
      <c r="D144" s="224"/>
      <c r="E144" s="236">
        <v>0</v>
      </c>
      <c r="F144" s="247">
        <v>0</v>
      </c>
      <c r="G144" s="231"/>
      <c r="H144" s="231"/>
    </row>
    <row r="145" spans="1:8" s="232" customFormat="1" ht="29">
      <c r="A145" s="283">
        <v>10</v>
      </c>
      <c r="B145" s="229" t="s">
        <v>1683</v>
      </c>
      <c r="C145" s="234" t="s">
        <v>571</v>
      </c>
      <c r="D145" s="224" t="s">
        <v>621</v>
      </c>
      <c r="E145" s="236">
        <v>0</v>
      </c>
      <c r="F145" s="247">
        <v>0</v>
      </c>
      <c r="G145" s="231"/>
      <c r="H145" s="231"/>
    </row>
    <row r="146" spans="1:8" s="232" customFormat="1">
      <c r="A146" s="283"/>
      <c r="B146" s="229"/>
      <c r="C146" s="234"/>
      <c r="D146" s="224"/>
      <c r="E146" s="236">
        <v>0</v>
      </c>
      <c r="F146" s="247">
        <v>0</v>
      </c>
      <c r="G146" s="231"/>
      <c r="H146" s="231"/>
    </row>
    <row r="147" spans="1:8" s="232" customFormat="1" ht="43.5">
      <c r="A147" s="283">
        <v>11</v>
      </c>
      <c r="B147" s="233" t="s">
        <v>1684</v>
      </c>
      <c r="C147" s="234" t="s">
        <v>571</v>
      </c>
      <c r="D147" s="224"/>
      <c r="E147" s="236">
        <v>0</v>
      </c>
      <c r="F147" s="247">
        <v>0</v>
      </c>
      <c r="G147" s="231"/>
      <c r="H147" s="231"/>
    </row>
    <row r="148" spans="1:8" s="232" customFormat="1">
      <c r="A148" s="283"/>
      <c r="B148" s="233" t="s">
        <v>1685</v>
      </c>
      <c r="C148" s="234" t="s">
        <v>108</v>
      </c>
      <c r="D148" s="224" t="s">
        <v>621</v>
      </c>
      <c r="E148" s="236">
        <v>0</v>
      </c>
      <c r="F148" s="247">
        <v>0</v>
      </c>
      <c r="G148" s="231"/>
      <c r="H148" s="231"/>
    </row>
    <row r="149" spans="1:8" s="232" customFormat="1">
      <c r="A149" s="283"/>
      <c r="B149" s="233" t="s">
        <v>1686</v>
      </c>
      <c r="C149" s="234" t="s">
        <v>108</v>
      </c>
      <c r="D149" s="224" t="s">
        <v>621</v>
      </c>
      <c r="E149" s="236">
        <v>0</v>
      </c>
      <c r="F149" s="247">
        <v>0</v>
      </c>
      <c r="G149" s="231"/>
      <c r="H149" s="231"/>
    </row>
    <row r="150" spans="1:8" s="232" customFormat="1">
      <c r="A150" s="283"/>
      <c r="B150" s="229" t="s">
        <v>1687</v>
      </c>
      <c r="C150" s="227" t="s">
        <v>108</v>
      </c>
      <c r="D150" s="224">
        <v>2</v>
      </c>
      <c r="E150" s="256">
        <v>8342.5925925925912</v>
      </c>
      <c r="F150" s="257">
        <v>490.74074074074076</v>
      </c>
      <c r="G150" s="231">
        <f>D150*E150</f>
        <v>16685.185185185182</v>
      </c>
      <c r="H150" s="231">
        <f>D150*F150</f>
        <v>981.48148148148152</v>
      </c>
    </row>
    <row r="151" spans="1:8" s="232" customFormat="1">
      <c r="A151" s="283"/>
      <c r="B151" s="229"/>
      <c r="C151" s="234"/>
      <c r="D151" s="224"/>
      <c r="E151" s="236">
        <v>0</v>
      </c>
      <c r="F151" s="247">
        <v>0</v>
      </c>
      <c r="G151" s="231"/>
      <c r="H151" s="231"/>
    </row>
    <row r="152" spans="1:8" s="425" customFormat="1" ht="72.5">
      <c r="A152" s="421">
        <v>12</v>
      </c>
      <c r="B152" s="422" t="s">
        <v>1688</v>
      </c>
      <c r="C152" s="417" t="s">
        <v>108</v>
      </c>
      <c r="D152" s="418">
        <v>1</v>
      </c>
      <c r="E152" s="423">
        <v>263940</v>
      </c>
      <c r="F152" s="424">
        <v>24537.037037037036</v>
      </c>
      <c r="G152" s="420">
        <f>D152*E152</f>
        <v>263940</v>
      </c>
      <c r="H152" s="420">
        <f>D152*F152</f>
        <v>24537.037037037036</v>
      </c>
    </row>
    <row r="153" spans="1:8" s="232" customFormat="1">
      <c r="A153" s="283"/>
      <c r="B153" s="229"/>
      <c r="C153" s="234"/>
      <c r="D153" s="224"/>
      <c r="E153" s="236">
        <v>0</v>
      </c>
      <c r="F153" s="247">
        <v>0</v>
      </c>
      <c r="G153" s="231"/>
      <c r="H153" s="231"/>
    </row>
    <row r="154" spans="1:8" s="232" customFormat="1" ht="156" customHeight="1">
      <c r="A154" s="283">
        <v>13</v>
      </c>
      <c r="B154" s="158" t="s">
        <v>1689</v>
      </c>
      <c r="C154" s="234"/>
      <c r="D154" s="224"/>
      <c r="E154" s="236">
        <v>0</v>
      </c>
      <c r="F154" s="247">
        <v>0</v>
      </c>
      <c r="G154" s="231"/>
      <c r="H154" s="231"/>
    </row>
    <row r="155" spans="1:8" s="232" customFormat="1">
      <c r="A155" s="283"/>
      <c r="B155" s="258" t="s">
        <v>1690</v>
      </c>
      <c r="C155" s="234" t="s">
        <v>158</v>
      </c>
      <c r="D155" s="224" t="s">
        <v>621</v>
      </c>
      <c r="E155" s="236">
        <v>0</v>
      </c>
      <c r="F155" s="247">
        <v>0</v>
      </c>
      <c r="G155" s="231"/>
      <c r="H155" s="231"/>
    </row>
    <row r="156" spans="1:8" s="232" customFormat="1">
      <c r="A156" s="283"/>
      <c r="B156" s="258" t="s">
        <v>1691</v>
      </c>
      <c r="C156" s="234" t="s">
        <v>158</v>
      </c>
      <c r="D156" s="224" t="s">
        <v>621</v>
      </c>
      <c r="E156" s="236">
        <v>0</v>
      </c>
      <c r="F156" s="247">
        <v>0</v>
      </c>
      <c r="G156" s="231"/>
      <c r="H156" s="231"/>
    </row>
    <row r="157" spans="1:8" s="232" customFormat="1">
      <c r="A157" s="283"/>
      <c r="B157" s="258"/>
      <c r="C157" s="234"/>
      <c r="D157" s="224"/>
      <c r="E157" s="236">
        <v>0</v>
      </c>
      <c r="F157" s="247">
        <v>0</v>
      </c>
      <c r="G157" s="231"/>
      <c r="H157" s="231"/>
    </row>
    <row r="158" spans="1:8" s="232" customFormat="1" ht="43.5">
      <c r="A158" s="283">
        <v>14</v>
      </c>
      <c r="B158" s="258" t="s">
        <v>1692</v>
      </c>
      <c r="C158" s="234"/>
      <c r="D158" s="224"/>
      <c r="E158" s="236">
        <v>0</v>
      </c>
      <c r="F158" s="247">
        <v>0</v>
      </c>
      <c r="G158" s="231"/>
      <c r="H158" s="231"/>
    </row>
    <row r="159" spans="1:8" s="232" customFormat="1">
      <c r="A159" s="283"/>
      <c r="B159" s="258" t="s">
        <v>1693</v>
      </c>
      <c r="C159" s="234" t="s">
        <v>158</v>
      </c>
      <c r="D159" s="224" t="s">
        <v>621</v>
      </c>
      <c r="E159" s="240">
        <v>0</v>
      </c>
      <c r="F159" s="251">
        <v>0</v>
      </c>
      <c r="G159" s="231"/>
      <c r="H159" s="231"/>
    </row>
    <row r="160" spans="1:8" s="232" customFormat="1">
      <c r="A160" s="283"/>
      <c r="B160" s="258" t="s">
        <v>1694</v>
      </c>
      <c r="C160" s="234" t="s">
        <v>158</v>
      </c>
      <c r="D160" s="224" t="s">
        <v>621</v>
      </c>
      <c r="E160" s="240">
        <v>0</v>
      </c>
      <c r="F160" s="251">
        <v>0</v>
      </c>
      <c r="G160" s="231"/>
      <c r="H160" s="231"/>
    </row>
    <row r="161" spans="1:8" s="232" customFormat="1">
      <c r="A161" s="283"/>
      <c r="B161" s="229"/>
      <c r="C161" s="234"/>
      <c r="D161" s="224"/>
      <c r="E161" s="236">
        <v>0</v>
      </c>
      <c r="F161" s="247">
        <v>0</v>
      </c>
      <c r="G161" s="231"/>
      <c r="H161" s="231"/>
    </row>
    <row r="162" spans="1:8" s="232" customFormat="1" ht="43.5">
      <c r="A162" s="283">
        <v>15</v>
      </c>
      <c r="B162" s="233" t="s">
        <v>1695</v>
      </c>
      <c r="C162" s="234" t="s">
        <v>108</v>
      </c>
      <c r="D162" s="224">
        <v>1</v>
      </c>
      <c r="E162" s="236">
        <v>21200</v>
      </c>
      <c r="F162" s="247">
        <v>981.48148148148152</v>
      </c>
      <c r="G162" s="231">
        <f>D162*E162</f>
        <v>21200</v>
      </c>
      <c r="H162" s="231">
        <f>D162*F162</f>
        <v>981.48148148148152</v>
      </c>
    </row>
    <row r="163" spans="1:8" s="232" customFormat="1">
      <c r="A163" s="283"/>
      <c r="B163" s="229"/>
      <c r="C163" s="234"/>
      <c r="D163" s="224"/>
      <c r="E163" s="236">
        <v>0</v>
      </c>
      <c r="F163" s="247">
        <v>0</v>
      </c>
      <c r="G163" s="231"/>
      <c r="H163" s="231"/>
    </row>
    <row r="164" spans="1:8" s="232" customFormat="1" ht="43.5">
      <c r="A164" s="283">
        <v>16</v>
      </c>
      <c r="B164" s="233" t="s">
        <v>1696</v>
      </c>
      <c r="C164" s="234" t="s">
        <v>108</v>
      </c>
      <c r="D164" s="224">
        <v>2</v>
      </c>
      <c r="E164" s="236">
        <v>51940</v>
      </c>
      <c r="F164" s="247">
        <v>981.48148148148152</v>
      </c>
      <c r="G164" s="231">
        <f>D164*E164</f>
        <v>103880</v>
      </c>
      <c r="H164" s="231">
        <f>D164*F164</f>
        <v>1962.962962962963</v>
      </c>
    </row>
    <row r="165" spans="1:8" s="232" customFormat="1">
      <c r="A165" s="283"/>
      <c r="B165" s="233"/>
      <c r="C165" s="234"/>
      <c r="D165" s="224"/>
      <c r="E165" s="236"/>
      <c r="F165" s="247"/>
      <c r="G165" s="231"/>
      <c r="H165" s="231"/>
    </row>
    <row r="166" spans="1:8">
      <c r="A166" s="287"/>
      <c r="B166" s="243" t="s">
        <v>1650</v>
      </c>
      <c r="C166" s="223"/>
      <c r="D166" s="224"/>
      <c r="E166" s="225"/>
      <c r="F166" s="225"/>
      <c r="G166" s="244">
        <f>SUM(G93:G165)</f>
        <v>1126038.9814814816</v>
      </c>
      <c r="H166" s="244">
        <f>SUM(H93:H165)</f>
        <v>182506.48148148146</v>
      </c>
    </row>
    <row r="167" spans="1:8">
      <c r="A167" s="281"/>
      <c r="B167" s="243" t="s">
        <v>1697</v>
      </c>
      <c r="C167" s="223"/>
      <c r="D167" s="224"/>
      <c r="E167" s="225"/>
      <c r="F167" s="225"/>
      <c r="G167" s="226"/>
      <c r="H167" s="244">
        <f>ROUND(G166+H166,0)</f>
        <v>1308545</v>
      </c>
    </row>
    <row r="168" spans="1:8">
      <c r="A168" s="281"/>
      <c r="B168" s="243"/>
      <c r="C168" s="223"/>
      <c r="D168" s="224"/>
      <c r="E168" s="225"/>
      <c r="F168" s="225"/>
      <c r="G168" s="226"/>
      <c r="H168" s="244"/>
    </row>
    <row r="169" spans="1:8" ht="51.75" customHeight="1">
      <c r="A169" s="969" t="s">
        <v>1698</v>
      </c>
      <c r="B169" s="969"/>
      <c r="C169" s="969"/>
      <c r="D169" s="290"/>
      <c r="E169" s="162"/>
      <c r="F169" s="290"/>
      <c r="G169" s="225"/>
      <c r="H169" s="281"/>
    </row>
    <row r="170" spans="1:8" s="71" customFormat="1">
      <c r="A170" s="279" t="s">
        <v>1699</v>
      </c>
      <c r="B170" s="279" t="s">
        <v>1700</v>
      </c>
      <c r="C170" s="279" t="s">
        <v>1701</v>
      </c>
      <c r="D170" s="291"/>
      <c r="E170" s="291"/>
      <c r="F170" s="291"/>
      <c r="G170" s="291"/>
      <c r="H170" s="291"/>
    </row>
    <row r="171" spans="1:8" s="71" customFormat="1" ht="30" customHeight="1">
      <c r="A171" s="1">
        <v>1</v>
      </c>
      <c r="B171" s="260" t="s">
        <v>1702</v>
      </c>
      <c r="C171" s="261" t="s">
        <v>1703</v>
      </c>
      <c r="D171" s="291"/>
      <c r="E171" s="291"/>
      <c r="F171" s="291"/>
      <c r="G171" s="291"/>
      <c r="H171" s="291"/>
    </row>
    <row r="172" spans="1:8" s="71" customFormat="1" ht="40" customHeight="1">
      <c r="A172" s="1">
        <v>2</v>
      </c>
      <c r="B172" s="260" t="s">
        <v>1704</v>
      </c>
      <c r="C172" s="261" t="s">
        <v>1703</v>
      </c>
      <c r="D172" s="291"/>
      <c r="E172" s="291"/>
      <c r="F172" s="291"/>
      <c r="G172" s="291"/>
      <c r="H172" s="291"/>
    </row>
    <row r="173" spans="1:8" s="71" customFormat="1" ht="40" customHeight="1">
      <c r="A173" s="1">
        <v>3</v>
      </c>
      <c r="B173" s="260" t="s">
        <v>1705</v>
      </c>
      <c r="C173" s="261" t="s">
        <v>1706</v>
      </c>
      <c r="D173" s="291"/>
      <c r="E173" s="291"/>
      <c r="F173" s="291"/>
      <c r="G173" s="291"/>
      <c r="H173" s="291"/>
    </row>
    <row r="174" spans="1:8" s="71" customFormat="1" ht="40" customHeight="1">
      <c r="A174" s="1">
        <v>4</v>
      </c>
      <c r="B174" s="260" t="s">
        <v>1707</v>
      </c>
      <c r="C174" s="261" t="s">
        <v>1708</v>
      </c>
      <c r="D174" s="291"/>
      <c r="E174" s="291"/>
      <c r="F174" s="291"/>
      <c r="G174" s="291"/>
      <c r="H174" s="291"/>
    </row>
    <row r="175" spans="1:8" s="71" customFormat="1" ht="40" customHeight="1">
      <c r="A175" s="1">
        <v>5</v>
      </c>
      <c r="B175" s="260" t="s">
        <v>1709</v>
      </c>
      <c r="C175" s="261" t="s">
        <v>1706</v>
      </c>
      <c r="D175" s="291"/>
      <c r="E175" s="291"/>
      <c r="F175" s="291"/>
      <c r="G175" s="291"/>
      <c r="H175" s="291"/>
    </row>
    <row r="176" spans="1:8" s="71" customFormat="1" ht="40" customHeight="1">
      <c r="A176" s="1">
        <v>6</v>
      </c>
      <c r="B176" s="260" t="s">
        <v>1710</v>
      </c>
      <c r="C176" s="261" t="s">
        <v>1711</v>
      </c>
      <c r="D176" s="291"/>
      <c r="E176" s="291"/>
      <c r="F176" s="291"/>
      <c r="G176" s="291"/>
      <c r="H176" s="291"/>
    </row>
    <row r="177" spans="1:8" s="71" customFormat="1" ht="40" customHeight="1">
      <c r="A177" s="1">
        <v>7</v>
      </c>
      <c r="B177" s="260" t="s">
        <v>1712</v>
      </c>
      <c r="C177" s="261" t="s">
        <v>1713</v>
      </c>
      <c r="D177" s="291"/>
      <c r="E177" s="291"/>
      <c r="F177" s="291"/>
      <c r="G177" s="291"/>
      <c r="H177" s="291"/>
    </row>
    <row r="178" spans="1:8" s="71" customFormat="1" ht="40" customHeight="1">
      <c r="A178" s="1">
        <v>8</v>
      </c>
      <c r="B178" s="260" t="s">
        <v>1714</v>
      </c>
      <c r="C178" s="261" t="s">
        <v>1715</v>
      </c>
      <c r="D178" s="291"/>
      <c r="E178" s="291"/>
      <c r="F178" s="291"/>
      <c r="G178" s="291"/>
      <c r="H178" s="291"/>
    </row>
    <row r="179" spans="1:8" s="71" customFormat="1" ht="40" customHeight="1">
      <c r="A179" s="1">
        <v>9</v>
      </c>
      <c r="B179" s="260" t="s">
        <v>1716</v>
      </c>
      <c r="C179" s="261" t="s">
        <v>1717</v>
      </c>
      <c r="D179" s="291"/>
      <c r="E179" s="291"/>
      <c r="F179" s="291"/>
      <c r="G179" s="291"/>
      <c r="H179" s="291"/>
    </row>
    <row r="180" spans="1:8" s="71" customFormat="1" ht="40" customHeight="1">
      <c r="A180" s="1">
        <v>10</v>
      </c>
      <c r="B180" s="260" t="s">
        <v>1718</v>
      </c>
      <c r="C180" s="261" t="s">
        <v>1719</v>
      </c>
      <c r="D180" s="291"/>
      <c r="E180" s="291"/>
      <c r="F180" s="291"/>
      <c r="G180" s="291"/>
      <c r="H180" s="291"/>
    </row>
    <row r="181" spans="1:8" s="71" customFormat="1" ht="40" customHeight="1">
      <c r="A181" s="1">
        <v>11</v>
      </c>
      <c r="B181" s="260" t="s">
        <v>1720</v>
      </c>
      <c r="C181" s="261" t="s">
        <v>1721</v>
      </c>
      <c r="D181" s="291"/>
      <c r="E181" s="291"/>
      <c r="F181" s="291"/>
      <c r="G181" s="291"/>
      <c r="H181" s="291"/>
    </row>
    <row r="182" spans="1:8" s="71" customFormat="1" ht="40" customHeight="1">
      <c r="A182" s="1">
        <v>12</v>
      </c>
      <c r="B182" s="260" t="s">
        <v>1722</v>
      </c>
      <c r="C182" s="261" t="s">
        <v>1723</v>
      </c>
      <c r="D182" s="291"/>
      <c r="E182" s="291"/>
      <c r="F182" s="291"/>
      <c r="G182" s="291"/>
      <c r="H182" s="291"/>
    </row>
    <row r="183" spans="1:8" s="71" customFormat="1" ht="40" customHeight="1">
      <c r="A183" s="1">
        <v>13</v>
      </c>
      <c r="B183" s="260" t="s">
        <v>1724</v>
      </c>
      <c r="C183" s="261" t="s">
        <v>1725</v>
      </c>
      <c r="D183" s="291"/>
      <c r="E183" s="291"/>
      <c r="F183" s="292"/>
      <c r="G183" s="291"/>
      <c r="H183" s="291"/>
    </row>
    <row r="184" spans="1:8" s="259" customFormat="1" ht="36" customHeight="1">
      <c r="A184" s="1">
        <v>14</v>
      </c>
      <c r="B184" s="260" t="s">
        <v>1726</v>
      </c>
      <c r="C184" s="261" t="s">
        <v>1727</v>
      </c>
      <c r="D184" s="223"/>
      <c r="E184" s="224"/>
      <c r="F184" s="225"/>
      <c r="G184" s="225"/>
      <c r="H184" s="281"/>
    </row>
    <row r="185" spans="1:8" s="259" customFormat="1" ht="36" customHeight="1">
      <c r="A185" s="1">
        <v>15</v>
      </c>
      <c r="B185" s="260" t="s">
        <v>1728</v>
      </c>
      <c r="C185" s="261" t="s">
        <v>1729</v>
      </c>
      <c r="D185" s="223"/>
      <c r="E185" s="224"/>
      <c r="F185" s="225"/>
      <c r="G185" s="225"/>
      <c r="H185" s="281"/>
    </row>
  </sheetData>
  <mergeCells count="18">
    <mergeCell ref="B7:B8"/>
    <mergeCell ref="C7:C8"/>
    <mergeCell ref="D7:D8"/>
    <mergeCell ref="E7:F7"/>
    <mergeCell ref="A169:C169"/>
    <mergeCell ref="A1:H1"/>
    <mergeCell ref="G7:H7"/>
    <mergeCell ref="A89:A90"/>
    <mergeCell ref="B89:B90"/>
    <mergeCell ref="C89:C90"/>
    <mergeCell ref="D89:D90"/>
    <mergeCell ref="E89:F89"/>
    <mergeCell ref="G89:H89"/>
    <mergeCell ref="D2:H2"/>
    <mergeCell ref="D3:H3"/>
    <mergeCell ref="D4:H4"/>
    <mergeCell ref="D5:H5"/>
    <mergeCell ref="A7:A8"/>
  </mergeCells>
  <printOptions horizontalCentered="1"/>
  <pageMargins left="0.19685039370078741" right="0.19685039370078741" top="0.74803149606299213" bottom="0.74803149606299213" header="0.31496062992125984" footer="0.31496062992125984"/>
  <pageSetup paperSize="9" scale="29" fitToHeight="17" orientation="portrait" horizontalDpi="300" verticalDpi="300" r:id="rId1"/>
  <rowBreaks count="1" manualBreakCount="1">
    <brk id="92" max="7"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5a75814-8164-454d-bab9-7fd3d2bb2d4d" xsi:nil="true"/>
    <lcf76f155ced4ddcb4097134ff3c332f xmlns="616df18b-afec-4b74-a24e-6263baa017f6">
      <Terms xmlns="http://schemas.microsoft.com/office/infopath/2007/PartnerControls"/>
    </lcf76f155ced4ddcb4097134ff3c332f>
    <b92c163db4484f4db0b30128da82c933 xmlns="95a75814-8164-454d-bab9-7fd3d2bb2d4d">
      <Terms xmlns="http://schemas.microsoft.com/office/infopath/2007/PartnerControls"/>
    </b92c163db4484f4db0b30128da82c933>
  </documentManagement>
</p:properties>
</file>

<file path=customXml/item3.xml><?xml version="1.0" encoding="utf-8"?>
<ct:contentTypeSchema xmlns:ct="http://schemas.microsoft.com/office/2006/metadata/contentType" xmlns:ma="http://schemas.microsoft.com/office/2006/metadata/properties/metaAttributes" ct:_="" ma:_="" ma:contentTypeName="PDS Document" ma:contentTypeID="0x0101007339D45BBD05F743BD020612F96F328200F1C71DA5B997F24582FBE49A4D2FB8D6" ma:contentTypeVersion="11" ma:contentTypeDescription="Create a new document." ma:contentTypeScope="" ma:versionID="cbcff45b55383aa21d7859fb69bbd6dd">
  <xsd:schema xmlns:xsd="http://www.w3.org/2001/XMLSchema" xmlns:xs="http://www.w3.org/2001/XMLSchema" xmlns:p="http://schemas.microsoft.com/office/2006/metadata/properties" xmlns:ns2="95a75814-8164-454d-bab9-7fd3d2bb2d4d" xmlns:ns3="616df18b-afec-4b74-a24e-6263baa017f6" targetNamespace="http://schemas.microsoft.com/office/2006/metadata/properties" ma:root="true" ma:fieldsID="0a347900fdd4721529356bc3bba286e7" ns2:_="" ns3:_="">
    <xsd:import namespace="95a75814-8164-454d-bab9-7fd3d2bb2d4d"/>
    <xsd:import namespace="616df18b-afec-4b74-a24e-6263baa017f6"/>
    <xsd:element name="properties">
      <xsd:complexType>
        <xsd:sequence>
          <xsd:element name="documentManagement">
            <xsd:complexType>
              <xsd:all>
                <xsd:element ref="ns2:b92c163db4484f4db0b30128da82c933" minOccurs="0"/>
                <xsd:element ref="ns2:TaxCatchAll"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lcf76f155ced4ddcb4097134ff3c332f"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a75814-8164-454d-bab9-7fd3d2bb2d4d" elementFormDefault="qualified">
    <xsd:import namespace="http://schemas.microsoft.com/office/2006/documentManagement/types"/>
    <xsd:import namespace="http://schemas.microsoft.com/office/infopath/2007/PartnerControls"/>
    <xsd:element name="b92c163db4484f4db0b30128da82c933" ma:index="8" nillable="true" ma:taxonomy="true" ma:internalName="b92c163db4484f4db0b30128da82c933" ma:taxonomyFieldName="PMTags" ma:displayName="PM Tags" ma:fieldId="{b92c163d-b448-4f4d-b0b3-0128da82c933}" ma:taxonomyMulti="true" ma:sspId="bae13d7f-ecf8-4f55-952b-8942762ab4ad" ma:termSetId="6dd8d422-5113-4b94-b2fe-2cc9b8dc21a0"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465b7cc3-1efc-4c10-9b1f-24bf2b6ac792}" ma:internalName="TaxCatchAll" ma:showField="CatchAllData" ma:web="95a75814-8164-454d-bab9-7fd3d2bb2d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16df18b-afec-4b74-a24e-6263baa017f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ae13d7f-ecf8-4f55-952b-8942762ab4a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2462DE-84A0-41EB-8998-C23976FEE8B2}">
  <ds:schemaRefs>
    <ds:schemaRef ds:uri="http://schemas.microsoft.com/sharepoint/v3/contenttype/forms"/>
  </ds:schemaRefs>
</ds:datastoreItem>
</file>

<file path=customXml/itemProps2.xml><?xml version="1.0" encoding="utf-8"?>
<ds:datastoreItem xmlns:ds="http://schemas.openxmlformats.org/officeDocument/2006/customXml" ds:itemID="{73B60A66-4B6B-4ABE-9263-36FAEB3812A9}">
  <ds:schemaRefs>
    <ds:schemaRef ds:uri="http://schemas.microsoft.com/office/2006/metadata/properties"/>
    <ds:schemaRef ds:uri="http://schemas.microsoft.com/office/infopath/2007/PartnerControls"/>
    <ds:schemaRef ds:uri="c965f858-ad45-4630-a935-53241b3362c3"/>
    <ds:schemaRef ds:uri="be5a1f0b-e497-4ca7-b81b-82771c737272"/>
    <ds:schemaRef ds:uri="0167f6fd-beef-4973-b8e5-25110bad5dba"/>
    <ds:schemaRef ds:uri="a7a1f083-53df-4b68-b1b4-93681b8e7c16"/>
    <ds:schemaRef ds:uri="95a75814-8164-454d-bab9-7fd3d2bb2d4d"/>
    <ds:schemaRef ds:uri="616df18b-afec-4b74-a24e-6263baa017f6"/>
  </ds:schemaRefs>
</ds:datastoreItem>
</file>

<file path=customXml/itemProps3.xml><?xml version="1.0" encoding="utf-8"?>
<ds:datastoreItem xmlns:ds="http://schemas.openxmlformats.org/officeDocument/2006/customXml" ds:itemID="{BE68F34A-EE1A-4B8C-B27C-A14CEB02EF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a75814-8164-454d-bab9-7fd3d2bb2d4d"/>
    <ds:schemaRef ds:uri="616df18b-afec-4b74-a24e-6263baa017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12</vt:i4>
      </vt:variant>
    </vt:vector>
  </HeadingPairs>
  <TitlesOfParts>
    <vt:vector size="36" baseType="lpstr">
      <vt:lpstr>MAIN SUMMARY</vt:lpstr>
      <vt:lpstr>INTERIOR</vt:lpstr>
      <vt:lpstr>REST ROOM</vt:lpstr>
      <vt:lpstr>HVAC SUMMARY</vt:lpstr>
      <vt:lpstr>HVAC Lowside</vt:lpstr>
      <vt:lpstr>VAV</vt:lpstr>
      <vt:lpstr>VRF SYSTEM</vt:lpstr>
      <vt:lpstr>HVAC-APPROVED MAKES</vt:lpstr>
      <vt:lpstr>ELEC_Summary</vt:lpstr>
      <vt:lpstr>ELEC</vt:lpstr>
      <vt:lpstr>Elec-APPROVED MAKES</vt:lpstr>
      <vt:lpstr>FAS AND PA SUMMARY</vt:lpstr>
      <vt:lpstr>FA</vt:lpstr>
      <vt:lpstr>PA</vt:lpstr>
      <vt:lpstr>FPS</vt:lpstr>
      <vt:lpstr>SIGNAGE</vt:lpstr>
      <vt:lpstr>FE</vt:lpstr>
      <vt:lpstr>ACCESS</vt:lpstr>
      <vt:lpstr>CCTV</vt:lpstr>
      <vt:lpstr>RODENT</vt:lpstr>
      <vt:lpstr>WLD</vt:lpstr>
      <vt:lpstr>GSS</vt:lpstr>
      <vt:lpstr>Design calculation </vt:lpstr>
      <vt:lpstr>PHE</vt:lpstr>
      <vt:lpstr>ELEC!Print_Area</vt:lpstr>
      <vt:lpstr>FA!Print_Area</vt:lpstr>
      <vt:lpstr>FPS!Print_Area</vt:lpstr>
      <vt:lpstr>'HVAC Lowside'!Print_Area</vt:lpstr>
      <vt:lpstr>'HVAC SUMMARY'!Print_Area</vt:lpstr>
      <vt:lpstr>'MAIN SUMMARY'!Print_Area</vt:lpstr>
      <vt:lpstr>PHE!Print_Area</vt:lpstr>
      <vt:lpstr>'REST ROOM'!Print_Area</vt:lpstr>
      <vt:lpstr>SIGNAGE!Print_Area</vt:lpstr>
      <vt:lpstr>VAV!Print_Area</vt:lpstr>
      <vt:lpstr>'VRF SYSTEM'!Print_Area</vt:lpstr>
      <vt:lpstr>'HVAC Lowside'!Print_Titles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Viswajeeth</dc:creator>
  <cp:keywords/>
  <dc:description/>
  <cp:lastModifiedBy>Nalamati, Anushka</cp:lastModifiedBy>
  <cp:revision/>
  <dcterms:created xsi:type="dcterms:W3CDTF">2022-09-13T07:56:47Z</dcterms:created>
  <dcterms:modified xsi:type="dcterms:W3CDTF">2025-09-04T12:05:22Z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0x0101007339D45BBD05F743BD020612F96F328200F1C71DA5B997F24582FBE49A4D2FB8D6</vt:lpwstr>
  </property>
  <property fmtid="{D5CDD505-2E9C-101B-9397-08002B2CF9AE}" pid="3" name="MediaServiceImageTags">
    <vt:lpwstr/>
  </property>
  <property fmtid="{D5CDD505-2E9C-101B-9397-08002B2CF9AE}" pid="4" name="2m" linkTarget="Prop_2m">
    <vt:lpwstr>#REF!</vt:lpwstr>
  </property>
  <property fmtid="{D5CDD505-2E9C-101B-9397-08002B2CF9AE}" pid="5" name="PMTags">
    <vt:lpwstr/>
  </property>
</Properties>
</file>